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nergyData/AER/Reference_data/"/>
    </mc:Choice>
  </mc:AlternateContent>
  <xr:revisionPtr revIDLastSave="0" documentId="13_ncr:1_{0F42D34F-D208-F446-AF41-882D44263C65}" xr6:coauthVersionLast="47" xr6:coauthVersionMax="47" xr10:uidLastSave="{00000000-0000-0000-0000-000000000000}"/>
  <bookViews>
    <workbookView xWindow="0" yWindow="500" windowWidth="38400" windowHeight="19900" activeTab="5" xr2:uid="{00000000-000D-0000-FFFF-FFFF00000000}"/>
  </bookViews>
  <sheets>
    <sheet name="README" sheetId="7" r:id="rId1"/>
    <sheet name="HeatRate" sheetId="1" r:id="rId2"/>
    <sheet name="FuelPrice" sheetId="2" r:id="rId3"/>
    <sheet name="VOM" sheetId="4" r:id="rId4"/>
    <sheet name="SRMC" sheetId="5" r:id="rId5"/>
    <sheet name="YearMonthFY" sheetId="6" r:id="rId6"/>
  </sheets>
  <definedNames>
    <definedName name="_xlnm._FilterDatabase" localSheetId="1" hidden="1">HeatRate!$A$1:$I$439</definedName>
    <definedName name="_xlnm._FilterDatabase" localSheetId="4" hidden="1">SRMC!$A$1:$J$439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2" i="5"/>
</calcChain>
</file>

<file path=xl/sharedStrings.xml><?xml version="1.0" encoding="utf-8"?>
<sst xmlns="http://schemas.openxmlformats.org/spreadsheetml/2006/main" count="10161" uniqueCount="902">
  <si>
    <t>DUID</t>
  </si>
  <si>
    <t>REGIONID</t>
  </si>
  <si>
    <t>STATIONNAME</t>
  </si>
  <si>
    <t>PARTICIPANTNAME</t>
  </si>
  <si>
    <t>DISPATCHTYPE</t>
  </si>
  <si>
    <t>FUELTYPE</t>
  </si>
  <si>
    <t>TECHNOLOGYTYPE</t>
  </si>
  <si>
    <t>THERMAL_EFFICIENCY_FACTOR</t>
  </si>
  <si>
    <t>SCHEDULE_TYPE</t>
  </si>
  <si>
    <t>ADPBA1G</t>
  </si>
  <si>
    <t>ADPPV1</t>
  </si>
  <si>
    <t>ANGAST1</t>
  </si>
  <si>
    <t>APS</t>
  </si>
  <si>
    <t>ARWF1</t>
  </si>
  <si>
    <t>AVLSF1</t>
  </si>
  <si>
    <t>BDL02</t>
  </si>
  <si>
    <t>BDL01</t>
  </si>
  <si>
    <t>BALDHWF1</t>
  </si>
  <si>
    <t>BALBG1</t>
  </si>
  <si>
    <t>BANGOWF1</t>
  </si>
  <si>
    <t>BANGOWF2</t>
  </si>
  <si>
    <t>BANN1</t>
  </si>
  <si>
    <t>BARCALDN</t>
  </si>
  <si>
    <t>BARKIPS1</t>
  </si>
  <si>
    <t>BARRON-1</t>
  </si>
  <si>
    <t>BARRON-2</t>
  </si>
  <si>
    <t>BASTYAN</t>
  </si>
  <si>
    <t>BW04</t>
  </si>
  <si>
    <t>BW02</t>
  </si>
  <si>
    <t>BW01</t>
  </si>
  <si>
    <t>BW03</t>
  </si>
  <si>
    <t>BELLBAY1</t>
  </si>
  <si>
    <t>BELLBAY2</t>
  </si>
  <si>
    <t>BRYB1WF1</t>
  </si>
  <si>
    <t>BRYB2WF2</t>
  </si>
  <si>
    <t>BERYLSF1</t>
  </si>
  <si>
    <t>BLOWERNG</t>
  </si>
  <si>
    <t>BLUEGSF1</t>
  </si>
  <si>
    <t>BOCORWF1</t>
  </si>
  <si>
    <t>BODWF1</t>
  </si>
  <si>
    <t>BOLIVPS1</t>
  </si>
  <si>
    <t>BOWWBA1G</t>
  </si>
  <si>
    <t>BOWWPV1</t>
  </si>
  <si>
    <t>BOMENSF1</t>
  </si>
  <si>
    <t>BBATTERY</t>
  </si>
  <si>
    <t>BRAEMAR5</t>
  </si>
  <si>
    <t>BRAEMAR6</t>
  </si>
  <si>
    <t>BRAEMAR7</t>
  </si>
  <si>
    <t>BRAEMAR2</t>
  </si>
  <si>
    <t>BRAEMAR1</t>
  </si>
  <si>
    <t>BRAEMAR3</t>
  </si>
  <si>
    <t>BHBG1</t>
  </si>
  <si>
    <t>BROKENH1</t>
  </si>
  <si>
    <t>BULGANA1</t>
  </si>
  <si>
    <t>BULBESG1</t>
  </si>
  <si>
    <t>BNGSF1</t>
  </si>
  <si>
    <t>BNGSF2</t>
  </si>
  <si>
    <t>CALL_A_2</t>
  </si>
  <si>
    <t>CALL_A_3</t>
  </si>
  <si>
    <t>CALL_A_1</t>
  </si>
  <si>
    <t>CALL_B_2</t>
  </si>
  <si>
    <t>CALL_B_1</t>
  </si>
  <si>
    <t>CPP_3</t>
  </si>
  <si>
    <t>CPP_4</t>
  </si>
  <si>
    <t>CNUNDAWF</t>
  </si>
  <si>
    <t>CAPBES1G</t>
  </si>
  <si>
    <t>CATHROCK</t>
  </si>
  <si>
    <t>CTHLWF1</t>
  </si>
  <si>
    <t>CETHANA</t>
  </si>
  <si>
    <t>CHYTWF1</t>
  </si>
  <si>
    <t>CHILDSF1</t>
  </si>
  <si>
    <t>CHBESSG1</t>
  </si>
  <si>
    <t>CBWWBA1G</t>
  </si>
  <si>
    <t>CLARESF1</t>
  </si>
  <si>
    <t>CLEMGPWF</t>
  </si>
  <si>
    <t>CLERMSF1</t>
  </si>
  <si>
    <t>CLOVER1</t>
  </si>
  <si>
    <t>CLOVER2</t>
  </si>
  <si>
    <t>COHUNSF1</t>
  </si>
  <si>
    <t>COLEASF1</t>
  </si>
  <si>
    <t>COLWF01</t>
  </si>
  <si>
    <t>COLNSV_5</t>
  </si>
  <si>
    <t>COLNSV_1</t>
  </si>
  <si>
    <t>COLNSV_2</t>
  </si>
  <si>
    <t>COLNSV_3</t>
  </si>
  <si>
    <t>COLNSV_4</t>
  </si>
  <si>
    <t>CSPVPS1</t>
  </si>
  <si>
    <t>CG1</t>
  </si>
  <si>
    <t>CG2</t>
  </si>
  <si>
    <t>CG4</t>
  </si>
  <si>
    <t>CG3</t>
  </si>
  <si>
    <t>COLUMSF1</t>
  </si>
  <si>
    <t>CPSA</t>
  </si>
  <si>
    <t>COOPGWF1</t>
  </si>
  <si>
    <t>CRWASF1</t>
  </si>
  <si>
    <t>CROOKWF2</t>
  </si>
  <si>
    <t>CROWLWF1</t>
  </si>
  <si>
    <t>CRURWF1</t>
  </si>
  <si>
    <t>DALNTH01</t>
  </si>
  <si>
    <t>DDPS1</t>
  </si>
  <si>
    <t>DDSF1</t>
  </si>
  <si>
    <t>DPNTBG1</t>
  </si>
  <si>
    <t>DARLSF1</t>
  </si>
  <si>
    <t>DARTM1</t>
  </si>
  <si>
    <t>DAYDSF1</t>
  </si>
  <si>
    <t>DEVILS_G</t>
  </si>
  <si>
    <t>DRYCGT3</t>
  </si>
  <si>
    <t>DRYCGT1</t>
  </si>
  <si>
    <t>DRYCGT2</t>
  </si>
  <si>
    <t>DULAWF1</t>
  </si>
  <si>
    <t>DUNDWF3</t>
  </si>
  <si>
    <t>DUNDWF1</t>
  </si>
  <si>
    <t>DUNDWF2</t>
  </si>
  <si>
    <t>EDENVSF1</t>
  </si>
  <si>
    <t>EILDON1</t>
  </si>
  <si>
    <t>EILDON2</t>
  </si>
  <si>
    <t>ELAINWF1</t>
  </si>
  <si>
    <t>EMERASF1</t>
  </si>
  <si>
    <t>ER04</t>
  </si>
  <si>
    <t>ER01</t>
  </si>
  <si>
    <t>ER02</t>
  </si>
  <si>
    <t>ER03</t>
  </si>
  <si>
    <t>FINLYSF1</t>
  </si>
  <si>
    <t>FISHER</t>
  </si>
  <si>
    <t>FLYCRKWF</t>
  </si>
  <si>
    <t>GLENSF1</t>
  </si>
  <si>
    <t>GANGARR1</t>
  </si>
  <si>
    <t>GANNBG1</t>
  </si>
  <si>
    <t>GANNSF1</t>
  </si>
  <si>
    <t>GSTONE4</t>
  </si>
  <si>
    <t>GSTONE3</t>
  </si>
  <si>
    <t>GSTONE1</t>
  </si>
  <si>
    <t>GSTONE6</t>
  </si>
  <si>
    <t>GSTONE5</t>
  </si>
  <si>
    <t>GSTONE2</t>
  </si>
  <si>
    <t>GLRWNSF1</t>
  </si>
  <si>
    <t>GOONSF1</t>
  </si>
  <si>
    <t>GORDON</t>
  </si>
  <si>
    <t>GSWF1A</t>
  </si>
  <si>
    <t>GSWF1B1</t>
  </si>
  <si>
    <t>GRANWF1</t>
  </si>
  <si>
    <t>GULLRSF1</t>
  </si>
  <si>
    <t>GULLRWF1</t>
  </si>
  <si>
    <t>GULLRWF2</t>
  </si>
  <si>
    <t>GNNDHSF1</t>
  </si>
  <si>
    <t>GUNNING1</t>
  </si>
  <si>
    <t>GUTHEGA</t>
  </si>
  <si>
    <t>AGLHAL</t>
  </si>
  <si>
    <t>HALLWF1</t>
  </si>
  <si>
    <t>HALLWF2</t>
  </si>
  <si>
    <t>HAMISF1</t>
  </si>
  <si>
    <t>HVWWBA1G</t>
  </si>
  <si>
    <t>HVWWPV1</t>
  </si>
  <si>
    <t>HAUGHT11</t>
  </si>
  <si>
    <t>HAYMSF1</t>
  </si>
  <si>
    <t>HWPS7</t>
  </si>
  <si>
    <t>HWPS8</t>
  </si>
  <si>
    <t>HWPS3</t>
  </si>
  <si>
    <t>HWPS2</t>
  </si>
  <si>
    <t>HWPS1</t>
  </si>
  <si>
    <t>HWPS4</t>
  </si>
  <si>
    <t>HWPS5</t>
  </si>
  <si>
    <t>HWPS6</t>
  </si>
  <si>
    <t>HBESSG1</t>
  </si>
  <si>
    <t>HILLSTN1</t>
  </si>
  <si>
    <t>HPRG1</t>
  </si>
  <si>
    <t>HDWF1</t>
  </si>
  <si>
    <t>HDWF2</t>
  </si>
  <si>
    <t>HDWF3</t>
  </si>
  <si>
    <t>HUMENSW</t>
  </si>
  <si>
    <t>HUMEV</t>
  </si>
  <si>
    <t>HEZ1</t>
  </si>
  <si>
    <t>HVGTS</t>
  </si>
  <si>
    <t>JLA01</t>
  </si>
  <si>
    <t>JLA04</t>
  </si>
  <si>
    <t>JLA03</t>
  </si>
  <si>
    <t>JLA02</t>
  </si>
  <si>
    <t>JLB03</t>
  </si>
  <si>
    <t>JLB02</t>
  </si>
  <si>
    <t>JLB01</t>
  </si>
  <si>
    <t>JEMALNG1</t>
  </si>
  <si>
    <t>JBUTTERS</t>
  </si>
  <si>
    <t>JUNEESF1</t>
  </si>
  <si>
    <t>KABANWF1</t>
  </si>
  <si>
    <t>KARSF1</t>
  </si>
  <si>
    <t>KAREEYA3</t>
  </si>
  <si>
    <t>KAREEYA1</t>
  </si>
  <si>
    <t>KAREEYA4</t>
  </si>
  <si>
    <t>KAREEYA2</t>
  </si>
  <si>
    <t>KEPWF1</t>
  </si>
  <si>
    <t>KEPSF1</t>
  </si>
  <si>
    <t>KIAMSF1</t>
  </si>
  <si>
    <t>KIATAWF1</t>
  </si>
  <si>
    <t>KSP1</t>
  </si>
  <si>
    <t>KPP_1</t>
  </si>
  <si>
    <t>KKGTS</t>
  </si>
  <si>
    <t>LADBROK1</t>
  </si>
  <si>
    <t>LADBROK2</t>
  </si>
  <si>
    <t>LKBONNY1</t>
  </si>
  <si>
    <t>LKBONNY2</t>
  </si>
  <si>
    <t>LKBONNY3</t>
  </si>
  <si>
    <t>LBBG1</t>
  </si>
  <si>
    <t>LK_ECHO</t>
  </si>
  <si>
    <t>LNGS2</t>
  </si>
  <si>
    <t>LAVNORTH</t>
  </si>
  <si>
    <t>LNGS1</t>
  </si>
  <si>
    <t>LEM_WIL</t>
  </si>
  <si>
    <t>LI_WY_CA</t>
  </si>
  <si>
    <t>LD01</t>
  </si>
  <si>
    <t>LD03</t>
  </si>
  <si>
    <t>LD04</t>
  </si>
  <si>
    <t>LD02</t>
  </si>
  <si>
    <t>LILYSF1</t>
  </si>
  <si>
    <t>LIMOSF11</t>
  </si>
  <si>
    <t>LIMOSF21</t>
  </si>
  <si>
    <t>LGAPWF1</t>
  </si>
  <si>
    <t>LGAPWF2</t>
  </si>
  <si>
    <t>LONSDALE</t>
  </si>
  <si>
    <t>LYA1</t>
  </si>
  <si>
    <t>LYA2</t>
  </si>
  <si>
    <t>LYA3</t>
  </si>
  <si>
    <t>LYA4</t>
  </si>
  <si>
    <t>LOYYB2</t>
  </si>
  <si>
    <t>LOYYB1</t>
  </si>
  <si>
    <t>MACARTH1</t>
  </si>
  <si>
    <t>MACKAYGT</t>
  </si>
  <si>
    <t>MACKNTSH</t>
  </si>
  <si>
    <t>MANSLR1</t>
  </si>
  <si>
    <t>MAPS2PV1</t>
  </si>
  <si>
    <t>MAPS3PV1</t>
  </si>
  <si>
    <t>MARYRSF1</t>
  </si>
  <si>
    <t>MCKAY2</t>
  </si>
  <si>
    <t>MCKAY1</t>
  </si>
  <si>
    <t>MEADOWBK</t>
  </si>
  <si>
    <t>METZSF1</t>
  </si>
  <si>
    <t>MIDDLSF1</t>
  </si>
  <si>
    <t>MPP_1</t>
  </si>
  <si>
    <t>MPP_2</t>
  </si>
  <si>
    <t>MINTARO</t>
  </si>
  <si>
    <t>MOLNGSF1</t>
  </si>
  <si>
    <t>MOORAWF1</t>
  </si>
  <si>
    <t>MOREESF1</t>
  </si>
  <si>
    <t>MWPS1PV1</t>
  </si>
  <si>
    <t>MWPS2PV1</t>
  </si>
  <si>
    <t>MWPS3PV1</t>
  </si>
  <si>
    <t>MWPS4PV1</t>
  </si>
  <si>
    <t>MORTLK12</t>
  </si>
  <si>
    <t>MORTLK11</t>
  </si>
  <si>
    <t>MRTLSWF1</t>
  </si>
  <si>
    <t>MOR1</t>
  </si>
  <si>
    <t>MOR3</t>
  </si>
  <si>
    <t>MOR2</t>
  </si>
  <si>
    <t>MEWF1</t>
  </si>
  <si>
    <t>MTMILLAR</t>
  </si>
  <si>
    <t>MOUSF1</t>
  </si>
  <si>
    <t>MTGELWF1</t>
  </si>
  <si>
    <t>MERCER01</t>
  </si>
  <si>
    <t>MP1</t>
  </si>
  <si>
    <t>MP2</t>
  </si>
  <si>
    <t>MSTUART1</t>
  </si>
  <si>
    <t>MSTUART2</t>
  </si>
  <si>
    <t>MSTUART3</t>
  </si>
  <si>
    <t>MM4</t>
  </si>
  <si>
    <t>MM3</t>
  </si>
  <si>
    <t>MUWAWF1</t>
  </si>
  <si>
    <t>MUWAWF2</t>
  </si>
  <si>
    <t>MURRAY</t>
  </si>
  <si>
    <t>MBPS2PV1</t>
  </si>
  <si>
    <t>MUSSELR1</t>
  </si>
  <si>
    <t>NEVERSF1</t>
  </si>
  <si>
    <t>DG_NSW1</t>
  </si>
  <si>
    <t>NEWENSF1</t>
  </si>
  <si>
    <t>NEWENSF2</t>
  </si>
  <si>
    <t>NPS</t>
  </si>
  <si>
    <t>NBHWF1</t>
  </si>
  <si>
    <t>NPS2</t>
  </si>
  <si>
    <t>NPS1</t>
  </si>
  <si>
    <t>NGTS</t>
  </si>
  <si>
    <t>NUMURSF1</t>
  </si>
  <si>
    <t>NYNGAN1</t>
  </si>
  <si>
    <t>OAKEY1</t>
  </si>
  <si>
    <t>OAKEY2</t>
  </si>
  <si>
    <t>OAKEY1SF</t>
  </si>
  <si>
    <t>OAKEY2SF</t>
  </si>
  <si>
    <t>OAKLAND1</t>
  </si>
  <si>
    <t>OSB02</t>
  </si>
  <si>
    <t>OSB01</t>
  </si>
  <si>
    <t>OSB-AG</t>
  </si>
  <si>
    <t>PARSF1</t>
  </si>
  <si>
    <t>PPCCGT</t>
  </si>
  <si>
    <t>PIBESSG1</t>
  </si>
  <si>
    <t>PLAYB-AG</t>
  </si>
  <si>
    <t>PLAYFB1</t>
  </si>
  <si>
    <t>PLAYFB2</t>
  </si>
  <si>
    <t>PLAYFB3</t>
  </si>
  <si>
    <t>PLAYFB4</t>
  </si>
  <si>
    <t>POAT110</t>
  </si>
  <si>
    <t>POAT220</t>
  </si>
  <si>
    <t>PAREPW1</t>
  </si>
  <si>
    <t>PAREPS1</t>
  </si>
  <si>
    <t>POR01</t>
  </si>
  <si>
    <t>POR03</t>
  </si>
  <si>
    <t>PTSTAN1</t>
  </si>
  <si>
    <t>DG_QLD1</t>
  </si>
  <si>
    <t>QPS3</t>
  </si>
  <si>
    <t>QPS2</t>
  </si>
  <si>
    <t>QPS4</t>
  </si>
  <si>
    <t>QPS5</t>
  </si>
  <si>
    <t>QPS1</t>
  </si>
  <si>
    <t>QBYNBG1</t>
  </si>
  <si>
    <t>REECE1</t>
  </si>
  <si>
    <t>REECE2</t>
  </si>
  <si>
    <t>RIVNBG2</t>
  </si>
  <si>
    <t>RESS1G</t>
  </si>
  <si>
    <t>ROMA_7</t>
  </si>
  <si>
    <t>ROMA_8</t>
  </si>
  <si>
    <t>RRSF1</t>
  </si>
  <si>
    <t>RUGBYR1</t>
  </si>
  <si>
    <t>RYEPARK1</t>
  </si>
  <si>
    <t>DG_SA1</t>
  </si>
  <si>
    <t>SALTCRK1</t>
  </si>
  <si>
    <t>SAPHWF1</t>
  </si>
  <si>
    <t>SEBSF1</t>
  </si>
  <si>
    <t>SHGEN</t>
  </si>
  <si>
    <t>STWF1</t>
  </si>
  <si>
    <t>SITHE01</t>
  </si>
  <si>
    <t>SNAPPER1</t>
  </si>
  <si>
    <t>SNOWNTH1</t>
  </si>
  <si>
    <t>SNOWSTH1</t>
  </si>
  <si>
    <t>SNOWTWN1</t>
  </si>
  <si>
    <t>SNOWY6</t>
  </si>
  <si>
    <t>SNOWY5</t>
  </si>
  <si>
    <t>SNOWY4</t>
  </si>
  <si>
    <t>SNOWY3</t>
  </si>
  <si>
    <t>SNOWY2</t>
  </si>
  <si>
    <t>SNOWY1</t>
  </si>
  <si>
    <t>SNUG1</t>
  </si>
  <si>
    <t>AGLSOM</t>
  </si>
  <si>
    <t>STAN-4</t>
  </si>
  <si>
    <t>STAN-1</t>
  </si>
  <si>
    <t>STAN-2</t>
  </si>
  <si>
    <t>STAN-3</t>
  </si>
  <si>
    <t>STARHLWF</t>
  </si>
  <si>
    <t>STOCKYD1</t>
  </si>
  <si>
    <t>SMCSF1</t>
  </si>
  <si>
    <t>SUNRSF1</t>
  </si>
  <si>
    <t>SUNTPSF1</t>
  </si>
  <si>
    <t>SRSF1</t>
  </si>
  <si>
    <t>SWAN_A_2</t>
  </si>
  <si>
    <t>SWAN_A_3</t>
  </si>
  <si>
    <t>SWAN_A_4</t>
  </si>
  <si>
    <t>SWAN_A_5</t>
  </si>
  <si>
    <t>SWAN_A_6</t>
  </si>
  <si>
    <t>SWAN_B_1</t>
  </si>
  <si>
    <t>SWAN_B_2</t>
  </si>
  <si>
    <t>SWAN_B_3</t>
  </si>
  <si>
    <t>SWAN_B_4</t>
  </si>
  <si>
    <t>SWAN_C</t>
  </si>
  <si>
    <t>MRIDGE</t>
  </si>
  <si>
    <t>SWAN_D</t>
  </si>
  <si>
    <t>SWAN_E</t>
  </si>
  <si>
    <t>SWAN_A_1</t>
  </si>
  <si>
    <t>DG_TAS1</t>
  </si>
  <si>
    <t>TB2SF1</t>
  </si>
  <si>
    <t>TB2BG1</t>
  </si>
  <si>
    <t>TBSF1</t>
  </si>
  <si>
    <t>TALWA1</t>
  </si>
  <si>
    <t>TALWB1</t>
  </si>
  <si>
    <t>TVCC201</t>
  </si>
  <si>
    <t>TVPP104</t>
  </si>
  <si>
    <t>BBTHREE2</t>
  </si>
  <si>
    <t>BBTHREE3</t>
  </si>
  <si>
    <t>BBTHREE1</t>
  </si>
  <si>
    <t>TARALGA1</t>
  </si>
  <si>
    <t>TARONG#2</t>
  </si>
  <si>
    <t>TARONG#4</t>
  </si>
  <si>
    <t>TARONG#1</t>
  </si>
  <si>
    <t>TARONG#3</t>
  </si>
  <si>
    <t>TNPS1</t>
  </si>
  <si>
    <t>TARRALEA</t>
  </si>
  <si>
    <t>SATGS1</t>
  </si>
  <si>
    <t>BLUFF1</t>
  </si>
  <si>
    <t>TORRA2</t>
  </si>
  <si>
    <t>TORRB3</t>
  </si>
  <si>
    <t>TORRB4</t>
  </si>
  <si>
    <t>TORRA3</t>
  </si>
  <si>
    <t>TORRA1</t>
  </si>
  <si>
    <t>TORRA4</t>
  </si>
  <si>
    <t>TORRB2</t>
  </si>
  <si>
    <t>TORRB1</t>
  </si>
  <si>
    <t>TIBG1</t>
  </si>
  <si>
    <t>TREVALLN</t>
  </si>
  <si>
    <t>TRIBUTE</t>
  </si>
  <si>
    <t>TUMUT3</t>
  </si>
  <si>
    <t>TUNGATIN</t>
  </si>
  <si>
    <t>UPPTUMUT</t>
  </si>
  <si>
    <t>URANQ14</t>
  </si>
  <si>
    <t>URANQ12</t>
  </si>
  <si>
    <t>URANQ11</t>
  </si>
  <si>
    <t>URANQ13</t>
  </si>
  <si>
    <t>DG_VIC1</t>
  </si>
  <si>
    <t>VP5</t>
  </si>
  <si>
    <t>VP6</t>
  </si>
  <si>
    <t>VPGS6</t>
  </si>
  <si>
    <t>VPGS5</t>
  </si>
  <si>
    <t>VPGS1</t>
  </si>
  <si>
    <t>VPGS4</t>
  </si>
  <si>
    <t>VPGS</t>
  </si>
  <si>
    <t>VPGS2</t>
  </si>
  <si>
    <t>VPGS3</t>
  </si>
  <si>
    <t>VBBG1</t>
  </si>
  <si>
    <t>WAGGNSF1</t>
  </si>
  <si>
    <t>WW8</t>
  </si>
  <si>
    <t>WW7</t>
  </si>
  <si>
    <t>WALGRVG1</t>
  </si>
  <si>
    <t>WANDBG1</t>
  </si>
  <si>
    <t>WANDSF1</t>
  </si>
  <si>
    <t>WARWSF2</t>
  </si>
  <si>
    <t>WARWSF1</t>
  </si>
  <si>
    <t>WATERLWF</t>
  </si>
  <si>
    <t>WPWF</t>
  </si>
  <si>
    <t>WELLSF1</t>
  </si>
  <si>
    <t>WEMENSF1</t>
  </si>
  <si>
    <t>WKIEWA1</t>
  </si>
  <si>
    <t>WKIEWA2</t>
  </si>
  <si>
    <t>WSTWYSF1</t>
  </si>
  <si>
    <t>WDGPH1</t>
  </si>
  <si>
    <t>WRSF1</t>
  </si>
  <si>
    <t>WRWF1</t>
  </si>
  <si>
    <t>WHITSF1</t>
  </si>
  <si>
    <t>WGWF1</t>
  </si>
  <si>
    <t>WINTSF1</t>
  </si>
  <si>
    <t>W/HOE#1</t>
  </si>
  <si>
    <t>W/HOE#2</t>
  </si>
  <si>
    <t>WOODLWN1</t>
  </si>
  <si>
    <t>WOOLGSF1</t>
  </si>
  <si>
    <t>WYASF1</t>
  </si>
  <si>
    <t>YABULU</t>
  </si>
  <si>
    <t>YABULU2</t>
  </si>
  <si>
    <t>YWPS3</t>
  </si>
  <si>
    <t>YWPS4</t>
  </si>
  <si>
    <t>YWPS2</t>
  </si>
  <si>
    <t>YWPS1</t>
  </si>
  <si>
    <t>YARANSF1</t>
  </si>
  <si>
    <t>YARWUN_1</t>
  </si>
  <si>
    <t>YATSF1</t>
  </si>
  <si>
    <t>YENDWF1</t>
  </si>
  <si>
    <t>SA1</t>
  </si>
  <si>
    <t>VIC1</t>
  </si>
  <si>
    <t>NSW1</t>
  </si>
  <si>
    <t>QLD1</t>
  </si>
  <si>
    <t>TAS1</t>
  </si>
  <si>
    <t xml:space="preserve">Adelaide Desalination Plant, Battery </t>
  </si>
  <si>
    <t>Adelaide Desalination Plant, Solar Units 1-4, 5-9</t>
  </si>
  <si>
    <t>Angaston</t>
  </si>
  <si>
    <t>Angelsea</t>
  </si>
  <si>
    <t>Ararat Wind Farm</t>
  </si>
  <si>
    <t>Avonlie Solar Farm</t>
  </si>
  <si>
    <t>Bairnsdale</t>
  </si>
  <si>
    <t>Bald Hills WF</t>
  </si>
  <si>
    <t>Ballarat BESS</t>
  </si>
  <si>
    <t>Bango 973 Wind Farm</t>
  </si>
  <si>
    <t>Bango 999 Wind Farm</t>
  </si>
  <si>
    <t>Bannerton Solar Park</t>
  </si>
  <si>
    <t>Barcaldine</t>
  </si>
  <si>
    <t>Barker Inlet Power Station</t>
  </si>
  <si>
    <t>Barron Gorge</t>
  </si>
  <si>
    <t>Bastyan</t>
  </si>
  <si>
    <t>Bayswater</t>
  </si>
  <si>
    <t>Bell Bay</t>
  </si>
  <si>
    <t>Berrybank Wind Farm</t>
  </si>
  <si>
    <t>Beryl Solar Farm</t>
  </si>
  <si>
    <t>Blowering</t>
  </si>
  <si>
    <t>Bluegrass Solar Farm</t>
  </si>
  <si>
    <t>Boco Rock WF</t>
  </si>
  <si>
    <t>Bodangora Wind Farm</t>
  </si>
  <si>
    <t xml:space="preserve">Bolivar Power Station </t>
  </si>
  <si>
    <t>Bolivar Waste Water Treatment</t>
  </si>
  <si>
    <t>Bolivar Waste Water Treatment Plant</t>
  </si>
  <si>
    <t>Bomen Solar Farm</t>
  </si>
  <si>
    <t>Bouldercombe Battery Project</t>
  </si>
  <si>
    <t>Braemar 2</t>
  </si>
  <si>
    <t>Braemar A</t>
  </si>
  <si>
    <t>Broken Hill Battery Energy Storage System</t>
  </si>
  <si>
    <t>Broken Hill Solar Plant</t>
  </si>
  <si>
    <t>Bulgana Green Power Hub</t>
  </si>
  <si>
    <t>Bungala One Solar Farm</t>
  </si>
  <si>
    <t>Bungala Two Solar Farm</t>
  </si>
  <si>
    <t>Callide A</t>
  </si>
  <si>
    <t>Callide B</t>
  </si>
  <si>
    <t>Callide C</t>
  </si>
  <si>
    <t xml:space="preserve">Canunda WF </t>
  </si>
  <si>
    <t>Capital Battery</t>
  </si>
  <si>
    <t>Cathedral Rocks WF</t>
  </si>
  <si>
    <t>Cattle Hill Wind Farm</t>
  </si>
  <si>
    <t>Cethana</t>
  </si>
  <si>
    <t>Cherry Tree Wind Farm</t>
  </si>
  <si>
    <t>Childers Solar Farm</t>
  </si>
  <si>
    <t>Chinchilla BESS</t>
  </si>
  <si>
    <t>Christies Beach BESS</t>
  </si>
  <si>
    <t>Clare Solar Farm</t>
  </si>
  <si>
    <t>Clements Gap WF</t>
  </si>
  <si>
    <t>Clermont Solar Farm</t>
  </si>
  <si>
    <t>Clover</t>
  </si>
  <si>
    <t>Cohuna Solar Farm</t>
  </si>
  <si>
    <t>Coleambally Solar Farm</t>
  </si>
  <si>
    <t>Collector Wind Farm</t>
  </si>
  <si>
    <t>Collinsville</t>
  </si>
  <si>
    <t>Collinsville Solar PV</t>
  </si>
  <si>
    <t>Colongra</t>
  </si>
  <si>
    <t>Columboola Solar Farm</t>
  </si>
  <si>
    <t>Condamine</t>
  </si>
  <si>
    <t>Coopers Gap Wind Farm</t>
  </si>
  <si>
    <t>Corowa Solar Farm</t>
  </si>
  <si>
    <t>Crookwell 2 Wind Farm</t>
  </si>
  <si>
    <t>Crowlands Wind Farm</t>
  </si>
  <si>
    <t>Crudine Ridge Wind Farm</t>
  </si>
  <si>
    <t>Dalrymple North BESS</t>
  </si>
  <si>
    <t>Darling Downs</t>
  </si>
  <si>
    <t xml:space="preserve">Darling Downs Solar Farm, Units 1-44 </t>
  </si>
  <si>
    <t>Darlington Point Energy Storage System</t>
  </si>
  <si>
    <t>Darlington Point Solar Farm</t>
  </si>
  <si>
    <t>Dartmouth</t>
  </si>
  <si>
    <t>Daydream Solar Farm</t>
  </si>
  <si>
    <t>Devils Gate</t>
  </si>
  <si>
    <t>Dry Creek</t>
  </si>
  <si>
    <t>Dulacca Wind Farm</t>
  </si>
  <si>
    <t>Dundonnell Wind Farm</t>
  </si>
  <si>
    <t>Edenvale Solar Park</t>
  </si>
  <si>
    <t>Eildon</t>
  </si>
  <si>
    <t>Elaine Wind Farm</t>
  </si>
  <si>
    <t>Emerald Solar Park</t>
  </si>
  <si>
    <t>Eraring</t>
  </si>
  <si>
    <t>Finley Solar Farm</t>
  </si>
  <si>
    <t>Fisher</t>
  </si>
  <si>
    <t>Flyers Creek Wind Farm</t>
  </si>
  <si>
    <t>GLENROWAN SOLAR FARM</t>
  </si>
  <si>
    <t>Gangarri Solar Farm</t>
  </si>
  <si>
    <t>Gannawarra BESS</t>
  </si>
  <si>
    <t>Gannawarra Solar Farm</t>
  </si>
  <si>
    <t>Gladstone</t>
  </si>
  <si>
    <t>Glenrowan West Solar Farm</t>
  </si>
  <si>
    <t>Goonumbla Solar Farm</t>
  </si>
  <si>
    <t>Gordon</t>
  </si>
  <si>
    <t>Goyder South Wind Farm 1A</t>
  </si>
  <si>
    <t>Goyder South Wind Farm 1B</t>
  </si>
  <si>
    <t>Granville Harbour Wind Farm</t>
  </si>
  <si>
    <t>Gullen Range Solar Farm</t>
  </si>
  <si>
    <t>Gullen Range Wind Farm</t>
  </si>
  <si>
    <t>Gunnedah Solar Farm</t>
  </si>
  <si>
    <t>Gunning WF</t>
  </si>
  <si>
    <t>Guthega</t>
  </si>
  <si>
    <t>Hallett</t>
  </si>
  <si>
    <t>Hallett 1 WF</t>
  </si>
  <si>
    <t>Hallett 2 WF</t>
  </si>
  <si>
    <t>Hamilton Solar Farm</t>
  </si>
  <si>
    <t>Happy Valley WTP</t>
  </si>
  <si>
    <t>Haughton Solar Farm</t>
  </si>
  <si>
    <t>Hayman Solar Farm</t>
  </si>
  <si>
    <t>Hazelwood</t>
  </si>
  <si>
    <t>Hazelwood BESS</t>
  </si>
  <si>
    <t>Hillston Sun Farm</t>
  </si>
  <si>
    <t xml:space="preserve">Hornsdale Power Reserve Unit 1 </t>
  </si>
  <si>
    <t>Hornsdale Wind Farm</t>
  </si>
  <si>
    <t>Hornsdale Wind Farm 2</t>
  </si>
  <si>
    <t>Hornsdale Wind Farm 3</t>
  </si>
  <si>
    <t>Hume Dam NSW</t>
  </si>
  <si>
    <t>Hume Dam VIC</t>
  </si>
  <si>
    <t>Hunter Economic Zone</t>
  </si>
  <si>
    <t>Hunter Valley GT</t>
  </si>
  <si>
    <t>Jeeralang A</t>
  </si>
  <si>
    <t>Jeeralang B</t>
  </si>
  <si>
    <t>Jemalong Solar Project</t>
  </si>
  <si>
    <t>John Butters</t>
  </si>
  <si>
    <t>Junee Solar Farm</t>
  </si>
  <si>
    <t>Kaban Wind Farm</t>
  </si>
  <si>
    <t>Karadoc Solar Farm</t>
  </si>
  <si>
    <t>Kareeya</t>
  </si>
  <si>
    <t>Kennedy Energy Park</t>
  </si>
  <si>
    <t>Kiamal Solar Farm</t>
  </si>
  <si>
    <t>Kiata Wind Farm</t>
  </si>
  <si>
    <t>Kidston Solar Project</t>
  </si>
  <si>
    <t>Kogan Creek</t>
  </si>
  <si>
    <t>Koolkhan GT</t>
  </si>
  <si>
    <t>Ladbroke Grove</t>
  </si>
  <si>
    <t>Lake Bonney 1 WF</t>
  </si>
  <si>
    <t>Lake Bonney 2 WF</t>
  </si>
  <si>
    <t>Lake Bonney 3 WF</t>
  </si>
  <si>
    <t>Lake Bonney BESS1</t>
  </si>
  <si>
    <t>Lake Echo</t>
  </si>
  <si>
    <t>Laverton North</t>
  </si>
  <si>
    <t>Lemtme &amp; Wilmot</t>
  </si>
  <si>
    <t>Liap, Cata, Waya</t>
  </si>
  <si>
    <t>Liddell</t>
  </si>
  <si>
    <t>Lilyvale Solar Farm</t>
  </si>
  <si>
    <t>Limondale Solar Farm</t>
  </si>
  <si>
    <t>Lincoln Gap Wind Farm</t>
  </si>
  <si>
    <t>Lonsdale</t>
  </si>
  <si>
    <t>Loy Yang A</t>
  </si>
  <si>
    <t>Loy Yang B</t>
  </si>
  <si>
    <t>Macarthur WF</t>
  </si>
  <si>
    <t>Mackay GT</t>
  </si>
  <si>
    <t>Mackintosh</t>
  </si>
  <si>
    <t>Manildra solar Farm</t>
  </si>
  <si>
    <t>Mannum - Adelaide PS</t>
  </si>
  <si>
    <t>Mannum - Adelaide Pipeline Pumping Station</t>
  </si>
  <si>
    <t>Maryrorough Solar Farm</t>
  </si>
  <si>
    <t>Mckay</t>
  </si>
  <si>
    <t>Meadowbank</t>
  </si>
  <si>
    <t>Metz Solar Farm</t>
  </si>
  <si>
    <t>Middlemount Sun Farm</t>
  </si>
  <si>
    <t>Millmerran</t>
  </si>
  <si>
    <t>Mintaro</t>
  </si>
  <si>
    <t>Molong Solar Farm</t>
  </si>
  <si>
    <t>Moorabool Wind Farm</t>
  </si>
  <si>
    <t>Moree Solar Farm</t>
  </si>
  <si>
    <t>Morgan-Whyalla PS1</t>
  </si>
  <si>
    <t>Morgan-Whyalla PS2</t>
  </si>
  <si>
    <t>Morgan-Whyalla PS3</t>
  </si>
  <si>
    <t>Morgan-Whyalla PS4</t>
  </si>
  <si>
    <t>Mortlake</t>
  </si>
  <si>
    <t>Mortlake South Wind Farm</t>
  </si>
  <si>
    <t>Morwell</t>
  </si>
  <si>
    <t>Mount Emerald Wind Farm</t>
  </si>
  <si>
    <t>Mount Millar WF</t>
  </si>
  <si>
    <t>Moura Solar Farm</t>
  </si>
  <si>
    <t>Mt Gellibrand WF</t>
  </si>
  <si>
    <t>Mt Mercer WF</t>
  </si>
  <si>
    <t>Mt Piper</t>
  </si>
  <si>
    <t>Mt Stuart</t>
  </si>
  <si>
    <t>Munmorah</t>
  </si>
  <si>
    <t>Murra Warra WF</t>
  </si>
  <si>
    <t>Murra Warra Wind Farm Stage 2</t>
  </si>
  <si>
    <t>Murray</t>
  </si>
  <si>
    <t>Murray Bridge-Onkaparinga Pipeline Pumping Station No 2</t>
  </si>
  <si>
    <t>Musselroe WF</t>
  </si>
  <si>
    <t>NEVERTIRE SOLAR FARM</t>
  </si>
  <si>
    <t>NSW1 Dummy Generator</t>
  </si>
  <si>
    <t>New England Solar Farm</t>
  </si>
  <si>
    <t>Newport</t>
  </si>
  <si>
    <t>North Brown Hill WF</t>
  </si>
  <si>
    <t>Northern</t>
  </si>
  <si>
    <t>Northern GT</t>
  </si>
  <si>
    <t>Numurkah Solar Farm</t>
  </si>
  <si>
    <t>Nyngan</t>
  </si>
  <si>
    <t>Oakey</t>
  </si>
  <si>
    <t>Oakey 1 Solar Farm</t>
  </si>
  <si>
    <t>Oakey 2 Solar Farm</t>
  </si>
  <si>
    <t>Oaklands Hill WF</t>
  </si>
  <si>
    <t>Osborne</t>
  </si>
  <si>
    <t>Parkes Solar Farm</t>
  </si>
  <si>
    <t>Pelican Point</t>
  </si>
  <si>
    <t>Phillip�Island BESS</t>
  </si>
  <si>
    <t>Playford</t>
  </si>
  <si>
    <t>Poatina 110kv</t>
  </si>
  <si>
    <t>Poatina 220kv</t>
  </si>
  <si>
    <t>Port Augusta Renewable Energy Park</t>
  </si>
  <si>
    <t>Port Lincoln</t>
  </si>
  <si>
    <t>Pt Stanvac</t>
  </si>
  <si>
    <t>QLD1 Dummy Generator</t>
  </si>
  <si>
    <t>Quarantine</t>
  </si>
  <si>
    <t>Queanbeyan BESS</t>
  </si>
  <si>
    <t>Reece</t>
  </si>
  <si>
    <t>Riverena Energy Storage System 2</t>
  </si>
  <si>
    <t>Riverina BESS 1</t>
  </si>
  <si>
    <t>Roma</t>
  </si>
  <si>
    <t>Ross River Solar Farm</t>
  </si>
  <si>
    <t>Rugby Run Solar Farm</t>
  </si>
  <si>
    <t>Rye Park Renewable Energy</t>
  </si>
  <si>
    <t>SA1 Dummy Generator</t>
  </si>
  <si>
    <t>Salt Creek Wind Farm</t>
  </si>
  <si>
    <t>Sapphire Wind Farm Phase 1</t>
  </si>
  <si>
    <t>Sebastopol SF</t>
  </si>
  <si>
    <t>Shoalhaven</t>
  </si>
  <si>
    <t>Silverton Wind Farm</t>
  </si>
  <si>
    <t>Smithfield</t>
  </si>
  <si>
    <t>Snapper Point Power Station</t>
  </si>
  <si>
    <t>Snowtown North WF</t>
  </si>
  <si>
    <t>Snowtown South WF</t>
  </si>
  <si>
    <t>Snowtown WF</t>
  </si>
  <si>
    <t>Snowy</t>
  </si>
  <si>
    <t>Snuggery</t>
  </si>
  <si>
    <t>Somerton</t>
  </si>
  <si>
    <t>Stanwell</t>
  </si>
  <si>
    <t>Starfish Hill WF</t>
  </si>
  <si>
    <t>Stockyard Hill Wind Farm</t>
  </si>
  <si>
    <t>Sun Metals Solar Farm</t>
  </si>
  <si>
    <t>Sunraysia Solar Farm</t>
  </si>
  <si>
    <t>Suntop Solar Farm</t>
  </si>
  <si>
    <t>Susan River Solar Farm</t>
  </si>
  <si>
    <t>Swanbank</t>
  </si>
  <si>
    <t>TAS1 Dummy Generator</t>
  </si>
  <si>
    <t>Tailem Bend 2 Hybrid Project</t>
  </si>
  <si>
    <t>Tailem Bend 2 Hybrid Renewable Power Station</t>
  </si>
  <si>
    <t>Tailem Bend SF1</t>
  </si>
  <si>
    <t>Tallawarra</t>
  </si>
  <si>
    <t>Tallawarra B</t>
  </si>
  <si>
    <t>Tamar Valley CCGT</t>
  </si>
  <si>
    <t>Tamar Valley GT</t>
  </si>
  <si>
    <t>Taralga WF</t>
  </si>
  <si>
    <t>Tarong</t>
  </si>
  <si>
    <t>Tarong North</t>
  </si>
  <si>
    <t>Tarralea</t>
  </si>
  <si>
    <t>Temporary Generation South</t>
  </si>
  <si>
    <t>The Bluff WF</t>
  </si>
  <si>
    <t>Torrens Island</t>
  </si>
  <si>
    <t>Torrens Island BESS</t>
  </si>
  <si>
    <t>Trevallyn</t>
  </si>
  <si>
    <t>Tribute</t>
  </si>
  <si>
    <t>Tumut</t>
  </si>
  <si>
    <t>Tungatinah</t>
  </si>
  <si>
    <t>Upper Tumut</t>
  </si>
  <si>
    <t>Uranquinty</t>
  </si>
  <si>
    <t>VIC1 Dummy Generator</t>
  </si>
  <si>
    <t>Vales Point</t>
  </si>
  <si>
    <t>Valley Power</t>
  </si>
  <si>
    <t>Victorian Big Battery</t>
  </si>
  <si>
    <t>Wagga North Solar Farm</t>
  </si>
  <si>
    <t>Wallerawang</t>
  </si>
  <si>
    <t>Wallgrove BESS</t>
  </si>
  <si>
    <t>Wandoan BESS</t>
  </si>
  <si>
    <t>Wandoan Solar Farm 1</t>
  </si>
  <si>
    <t>Warwick Solar Farm</t>
  </si>
  <si>
    <t>Waterloo WF</t>
  </si>
  <si>
    <t>Wattle Point WF</t>
  </si>
  <si>
    <t>Wellington Solar Farm</t>
  </si>
  <si>
    <t>Wemen Solar Farm</t>
  </si>
  <si>
    <t>West Kiewa</t>
  </si>
  <si>
    <t>West Wyalong Solar Farm</t>
  </si>
  <si>
    <t>Western Downs Green Power Hub</t>
  </si>
  <si>
    <t>White Rock Solar Farm</t>
  </si>
  <si>
    <t>White Rock Wind Farm</t>
  </si>
  <si>
    <t>Whitsunday Solar Farm</t>
  </si>
  <si>
    <t>Willogoleche Wind Farm</t>
  </si>
  <si>
    <t>Winton Solar Farm</t>
  </si>
  <si>
    <t>Wivenhoe</t>
  </si>
  <si>
    <t>Woodlawn WF</t>
  </si>
  <si>
    <t>Woolooga Solar Farm</t>
  </si>
  <si>
    <t>Wyalong Solar Farm</t>
  </si>
  <si>
    <t>Yabulu</t>
  </si>
  <si>
    <t>Yallourn</t>
  </si>
  <si>
    <t>Yarranlea Solar Farm</t>
  </si>
  <si>
    <t>Yarwun</t>
  </si>
  <si>
    <t>Yatpool Solar Farm</t>
  </si>
  <si>
    <t>Yendon Wind Farm</t>
  </si>
  <si>
    <t>South Australian Water Corporation</t>
  </si>
  <si>
    <t>Snowy Hydro</t>
  </si>
  <si>
    <t>SECV</t>
  </si>
  <si>
    <t>Windlab</t>
  </si>
  <si>
    <t>Iberdrola Australia Energy Markets Pty Limited</t>
  </si>
  <si>
    <t>Alinta Energy</t>
  </si>
  <si>
    <t>EnergyAustralia</t>
  </si>
  <si>
    <t>CWP Renewables</t>
  </si>
  <si>
    <t>Ergon Energy</t>
  </si>
  <si>
    <t>AGL Energy</t>
  </si>
  <si>
    <t>CleanCo</t>
  </si>
  <si>
    <t>Hydro Tasmania</t>
  </si>
  <si>
    <t>Global Power Generation Australia</t>
  </si>
  <si>
    <t>First Solar</t>
  </si>
  <si>
    <t>X-Elio Australia</t>
  </si>
  <si>
    <t xml:space="preserve"> Iberdrola Australia Energy Markets Pty Limited</t>
  </si>
  <si>
    <t>Spark Infrastructure</t>
  </si>
  <si>
    <t>Bouldercombe Battery Project Co Pty Ltd ATF Bouldercombe Battery Project</t>
  </si>
  <si>
    <t>Arrow Energy</t>
  </si>
  <si>
    <t>AGL Macquarie Pty Limited</t>
  </si>
  <si>
    <t>Neoen</t>
  </si>
  <si>
    <t>CS Energy</t>
  </si>
  <si>
    <t>Engie</t>
  </si>
  <si>
    <t>Capital Battery Pty Ltd As Trustee For Capital Battery Trust</t>
  </si>
  <si>
    <t>Acciona Energy</t>
  </si>
  <si>
    <t>Goldwind</t>
  </si>
  <si>
    <t>Elliott Green Power</t>
  </si>
  <si>
    <t>CS Energy Limited</t>
  </si>
  <si>
    <t>SA Water</t>
  </si>
  <si>
    <t>Pacific Hydro</t>
  </si>
  <si>
    <t xml:space="preserve">Clermont Asset Co </t>
  </si>
  <si>
    <t>Enel Energy Australia Pty Ltd</t>
  </si>
  <si>
    <t>RATCH Australia</t>
  </si>
  <si>
    <t>Ratch Australia</t>
  </si>
  <si>
    <t>Columboola Solar Farm Nominees Pty Ltd ATF Columboola Solar Farm Op Trust</t>
  </si>
  <si>
    <t>QGC Sales</t>
  </si>
  <si>
    <t>Metka EGN</t>
  </si>
  <si>
    <t>Crookwell Development</t>
  </si>
  <si>
    <t>Origin Energy</t>
  </si>
  <si>
    <t>Darling Downs Solar Farm</t>
  </si>
  <si>
    <t>EnergyAustralia Pty Ltd</t>
  </si>
  <si>
    <t>Canadian Solar</t>
  </si>
  <si>
    <t>Edify Energy</t>
  </si>
  <si>
    <t>Octopus Investments</t>
  </si>
  <si>
    <t>Sapphire Energy</t>
  </si>
  <si>
    <t>Lal Lal Wind Farms</t>
  </si>
  <si>
    <t>Telstra Energy</t>
  </si>
  <si>
    <t>Glenrowan Solar Farm Pty Ltd As Trustee For Glenrowan Solar Farm Trust</t>
  </si>
  <si>
    <t>Shell Energy</t>
  </si>
  <si>
    <t>Wirsol Energy</t>
  </si>
  <si>
    <t>Goonumbla Asset</t>
  </si>
  <si>
    <t>Goyder Wind Farm 1 Pty Ltd ATF Goyder Wind Farm 1 Trust</t>
  </si>
  <si>
    <t>Goyder Wind Farm 1B Pty Ltd ATF Goyder Wind Farm 1B Trust</t>
  </si>
  <si>
    <t>Palisade Integrated Management Services</t>
  </si>
  <si>
    <t>New Gullen Range Wind Farm</t>
  </si>
  <si>
    <t>Ironbark Energy</t>
  </si>
  <si>
    <t>AMP Australia</t>
  </si>
  <si>
    <t>Meridian Energy</t>
  </si>
  <si>
    <t>Genex Power</t>
  </si>
  <si>
    <t>BayWa r.e.</t>
  </si>
  <si>
    <t>Total Eren</t>
  </si>
  <si>
    <t>Eraring Energy</t>
  </si>
  <si>
    <t>Infigen Energy</t>
  </si>
  <si>
    <t>Limondale Sun Farm</t>
  </si>
  <si>
    <t>Nexif Energy</t>
  </si>
  <si>
    <t>Stanwell Corporation</t>
  </si>
  <si>
    <t xml:space="preserve">New Energy Solar </t>
  </si>
  <si>
    <t>South Australian Water Corporation�</t>
  </si>
  <si>
    <t>Diamond Energy</t>
  </si>
  <si>
    <t>Metz ProjectCo Pty Ltd As The Trustee For Metz ProjectCo Trust</t>
  </si>
  <si>
    <t>SUSI Partners</t>
  </si>
  <si>
    <t>InterGen</t>
  </si>
  <si>
    <t>FRV</t>
  </si>
  <si>
    <t>Mortlake South Wind Farm Pty Ltd</t>
  </si>
  <si>
    <t>Energy Brix</t>
  </si>
  <si>
    <t>Moura Solar Farm SPV Pty Ltd ATF Moura Solar Farm Unit Trust</t>
  </si>
  <si>
    <t>Delta Electricity</t>
  </si>
  <si>
    <t>Murra Warra II Project Co Pty Ltd ATF The Murra Warra II Project Trust</t>
  </si>
  <si>
    <t>Nemmco Reserve Trader</t>
  </si>
  <si>
    <t>Acen Australia</t>
  </si>
  <si>
    <t>NESF Pty Ltd As Trustee Of The New England Solar Project Trust</t>
  </si>
  <si>
    <t>ERM Power</t>
  </si>
  <si>
    <t>Flinders Operating Services</t>
  </si>
  <si>
    <t>Mondo Power</t>
  </si>
  <si>
    <t>Berrybank 2 Asset Pty Ltd As The Trustee For Berrybank 2 Asset Trust</t>
  </si>
  <si>
    <t>Shell Energy Retail Pty Ltd</t>
  </si>
  <si>
    <t>Ross River Operations</t>
  </si>
  <si>
    <t>Tilt Renewables</t>
  </si>
  <si>
    <t>Sapphire Wind Farm</t>
  </si>
  <si>
    <t>Trustpower</t>
  </si>
  <si>
    <t>Sun Metals</t>
  </si>
  <si>
    <t>John Laing and Maoneng</t>
  </si>
  <si>
    <t>Vena Energy</t>
  </si>
  <si>
    <t>Vena Energy Services</t>
  </si>
  <si>
    <t xml:space="preserve">Taralga Wind Farm </t>
  </si>
  <si>
    <t>University Of Queensland</t>
  </si>
  <si>
    <t>Lightsource BP</t>
  </si>
  <si>
    <t>Wemen Asset Co</t>
  </si>
  <si>
    <t>West Wyalong Fund Pty Ltd As The Trustee For West Wyalong Trust</t>
  </si>
  <si>
    <t>Woolooga Fund Pty Ltd As Trustee For The Woolooga Trust</t>
  </si>
  <si>
    <t>Wyalong Solar Farm Pty Ltd ATF Wyalong Solar Farm Unit Trust</t>
  </si>
  <si>
    <t xml:space="preserve">Yarranlea Solar </t>
  </si>
  <si>
    <t>RTA Yarwun</t>
  </si>
  <si>
    <t>GENERATOR</t>
  </si>
  <si>
    <t>Battery</t>
  </si>
  <si>
    <t>Solar</t>
  </si>
  <si>
    <t>Liquid</t>
  </si>
  <si>
    <t>Coal-Brown</t>
  </si>
  <si>
    <t>Wind</t>
  </si>
  <si>
    <t>Gas</t>
  </si>
  <si>
    <t>Hydro</t>
  </si>
  <si>
    <t>Coal-Black</t>
  </si>
  <si>
    <t>Diesel</t>
  </si>
  <si>
    <t>PV</t>
  </si>
  <si>
    <t>Recip</t>
  </si>
  <si>
    <t>Boiler</t>
  </si>
  <si>
    <t>OCGT</t>
  </si>
  <si>
    <t>CCGT</t>
  </si>
  <si>
    <t>Cogen</t>
  </si>
  <si>
    <t>SCHEDULED</t>
  </si>
  <si>
    <t>SEMI-SCHEDULED</t>
  </si>
  <si>
    <t>FP_2017_2018</t>
  </si>
  <si>
    <t>FP_2018_2019</t>
  </si>
  <si>
    <t>FP_2019_2020</t>
  </si>
  <si>
    <t>FP_2020_2021</t>
  </si>
  <si>
    <t>FP_2021_2022</t>
  </si>
  <si>
    <t>FP_2022_2023</t>
  </si>
  <si>
    <t>FP_2023_2024</t>
  </si>
  <si>
    <t>VOM_2017_2018</t>
  </si>
  <si>
    <t>VOM_2018_2019</t>
  </si>
  <si>
    <t>VOM_2019_2020</t>
  </si>
  <si>
    <t>VOM_2020_2021</t>
  </si>
  <si>
    <t>VOM_2021_2022</t>
  </si>
  <si>
    <t>VOM_2022_2023</t>
  </si>
  <si>
    <t>VOM_2023_2024</t>
  </si>
  <si>
    <t>SRMC_2017_2018</t>
  </si>
  <si>
    <t>SRMC_2018_2019</t>
  </si>
  <si>
    <t>SRMC_2019_2020</t>
  </si>
  <si>
    <t>SRMC_2020_2021</t>
  </si>
  <si>
    <t>SRMC_2021_2022</t>
  </si>
  <si>
    <t>SRMC_2022_2023</t>
  </si>
  <si>
    <t>SRMC_2023_2024</t>
  </si>
  <si>
    <t>Year</t>
  </si>
  <si>
    <t>Month</t>
  </si>
  <si>
    <t>FY</t>
  </si>
  <si>
    <t>FY2018_2019</t>
  </si>
  <si>
    <t>FY2019_2020</t>
  </si>
  <si>
    <t>FY2020_2021</t>
  </si>
  <si>
    <t>FY2021_2022</t>
  </si>
  <si>
    <t>FY2022_2023</t>
  </si>
  <si>
    <t>FY2017_2018</t>
  </si>
  <si>
    <t>FY2023_2024</t>
  </si>
  <si>
    <t>Adjustments</t>
  </si>
  <si>
    <t>Old REGIONID</t>
  </si>
  <si>
    <t>New REGIONID</t>
  </si>
  <si>
    <t>Old FUELTYPE</t>
  </si>
  <si>
    <t>FY2016_2017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</si>
</sst>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 vertical="top"/>
    </xf>
    <xf numFmtId="0" fontId="6" fillId="0" borderId="4" xfId="0" applyFont="1" applyBorder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5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F8288-DC74-6348-A43B-2406944420E9}" name="Table4" displayName="Table4" ref="A1:I439" totalsRowShown="0" headerRowDxfId="7" headerRowBorderDxfId="6" tableBorderDxfId="5">
  <autoFilter ref="A1:I439" xr:uid="{A0CF8288-DC74-6348-A43B-2406944420E9}">
    <filterColumn colId="8">
      <filters>
        <filter val="0"/>
      </filters>
    </filterColumn>
  </autoFilter>
  <sortState xmlns:xlrd2="http://schemas.microsoft.com/office/spreadsheetml/2017/richdata2" ref="A2:I439">
    <sortCondition ref="A1:A439"/>
  </sortState>
  <tableColumns count="9">
    <tableColumn id="1" xr3:uid="{6C467093-AC5E-8F45-B13F-83066AB918E9}" name="DUID"/>
    <tableColumn id="2" xr3:uid="{E36024D5-3D58-5C4F-A892-7ACFEB696347}" name="REGIONID"/>
    <tableColumn id="3" xr3:uid="{D8A3D477-71BE-A949-9397-9263DED716AE}" name="STATIONNAME"/>
    <tableColumn id="4" xr3:uid="{91895675-18BC-E642-992C-9121FBA69C98}" name="PARTICIPANTNAME"/>
    <tableColumn id="5" xr3:uid="{75CAA9E4-324C-F941-AC9A-61D743432564}" name="DISPATCHTYPE"/>
    <tableColumn id="6" xr3:uid="{D80F408C-8362-E142-AA5F-DB5E4B8FF10D}" name="FUELTYPE"/>
    <tableColumn id="7" xr3:uid="{1A8E48B5-FC6D-0040-870F-E4E836157DC8}" name="TECHNOLOGYTYPE"/>
    <tableColumn id="8" xr3:uid="{162BFFF9-459C-D04C-B5E5-4973DC46D9B0}" name="SCHEDULE_TYPE"/>
    <tableColumn id="9" xr3:uid="{B41D2A54-20A2-E540-98A3-49906E4311A4}" name="THERMAL_EFFICIENCY_FACTO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575D-3190-8F4C-9489-363AEA24A0CC}" name="Table1" displayName="Table1" ref="A1:N439" totalsRowShown="0" headerRowDxfId="4">
  <autoFilter ref="A1:N439" xr:uid="{5808575D-3190-8F4C-9489-363AEA24A0CC}">
    <filterColumn colId="5">
      <filters>
        <filter val="Diesel"/>
      </filters>
    </filterColumn>
  </autoFilter>
  <sortState xmlns:xlrd2="http://schemas.microsoft.com/office/spreadsheetml/2017/richdata2" ref="A2:N439">
    <sortCondition ref="A1:A439"/>
  </sortState>
  <tableColumns count="14">
    <tableColumn id="1" xr3:uid="{A29BBD92-C063-BA44-B2E9-88BD3130C2FB}" name="DUID"/>
    <tableColumn id="2" xr3:uid="{3D48C41D-CFF0-184C-928F-7EF73B5E1766}" name="REGIONID"/>
    <tableColumn id="3" xr3:uid="{566B4414-581B-B44E-AA92-C9C8B57CE579}" name="STATIONNAME"/>
    <tableColumn id="4" xr3:uid="{412E19AE-B3A9-564F-A086-F31A70C9D659}" name="PARTICIPANTNAME"/>
    <tableColumn id="5" xr3:uid="{A5F61EF6-6CD0-9145-BF8E-5345D2C4903F}" name="DISPATCHTYPE"/>
    <tableColumn id="6" xr3:uid="{18A0AB17-8A1E-3549-AE39-0159145C7A2B}" name="FUELTYPE"/>
    <tableColumn id="7" xr3:uid="{3D5D558D-1A83-4348-AFFB-A4143966A570}" name="TECHNOLOGYTYPE"/>
    <tableColumn id="8" xr3:uid="{4DF0165F-2278-F947-92C6-928BD4146244}" name="FP_2017_2018"/>
    <tableColumn id="9" xr3:uid="{A827FF64-DF6B-4140-9871-9B68654B1119}" name="FP_2018_2019"/>
    <tableColumn id="10" xr3:uid="{67D20E0D-A437-BA41-B34A-5B450804B4A5}" name="FP_2019_2020"/>
    <tableColumn id="11" xr3:uid="{0EE57DFE-7B7E-D24C-BEEF-476B05EFCB2F}" name="FP_2020_2021"/>
    <tableColumn id="12" xr3:uid="{30A53213-D4E1-6944-BBE1-9501D108809C}" name="FP_2021_2022"/>
    <tableColumn id="13" xr3:uid="{A66ADCD8-F47E-5B48-830A-6AFBCA27FCE1}" name="FP_2022_2023"/>
    <tableColumn id="14" xr3:uid="{5A974FB5-C7A7-EC40-8FCC-91E6A9DC38DE}" name="FP_2023_20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CF436-A108-0D4C-A11E-170AC29104D7}" name="Table14" displayName="Table14" ref="A1:N439" totalsRowShown="0" headerRowDxfId="3">
  <autoFilter ref="A1:N439" xr:uid="{5E8CF436-A108-0D4C-A11E-170AC29104D7}"/>
  <sortState xmlns:xlrd2="http://schemas.microsoft.com/office/spreadsheetml/2017/richdata2" ref="A2:N439">
    <sortCondition ref="A1:A439"/>
  </sortState>
  <tableColumns count="14">
    <tableColumn id="1" xr3:uid="{83B855DF-4BA4-9E4F-906E-72E619DDA5B9}" name="DUID"/>
    <tableColumn id="2" xr3:uid="{4A483EA6-91AF-794C-8DC5-48A93CFAD050}" name="REGIONID"/>
    <tableColumn id="3" xr3:uid="{998F0467-55D3-F848-83F4-18478DDE4583}" name="STATIONNAME"/>
    <tableColumn id="4" xr3:uid="{D82CF7D5-340A-0548-B931-43711510FCAC}" name="PARTICIPANTNAME"/>
    <tableColumn id="5" xr3:uid="{32BF11CB-21B9-7F47-8656-4CBF9F6F164B}" name="DISPATCHTYPE"/>
    <tableColumn id="6" xr3:uid="{965E5437-D58C-824D-A1F5-3801F11FCE9D}" name="FUELTYPE"/>
    <tableColumn id="7" xr3:uid="{F69547EF-65E4-DA4D-B65F-F407DE07A7FA}" name="TECHNOLOGYTYPE"/>
    <tableColumn id="8" xr3:uid="{7D6FE035-6333-9B4C-B44A-BC1C116CF01F}" name="VOM_2017_2018"/>
    <tableColumn id="9" xr3:uid="{E8BAFA6D-E071-F245-9E1A-42AA6A356E24}" name="VOM_2018_2019" dataDxfId="2">
      <calculatedColumnFormula>AVERAGE(H2,J2)</calculatedColumnFormula>
    </tableColumn>
    <tableColumn id="10" xr3:uid="{B11D51B8-9BDC-B247-829C-0CD4D3AABC2B}" name="VOM_2019_2020"/>
    <tableColumn id="11" xr3:uid="{B3F2DB9F-EA5A-E04D-A8E3-6F359804CE53}" name="VOM_2020_2021" dataDxfId="1">
      <calculatedColumnFormula>AVERAGE(J2,L2)</calculatedColumnFormula>
    </tableColumn>
    <tableColumn id="12" xr3:uid="{073B6B2C-8513-954B-8CEB-0D1AD9F95DA7}" name="VOM_2021_2022"/>
    <tableColumn id="13" xr3:uid="{C7883620-F5C9-8B49-9979-3AE77DB8C929}" name="VOM_2022_2023" dataDxfId="0">
      <calculatedColumnFormula>AVERAGE(L2,N2)</calculatedColumnFormula>
    </tableColumn>
    <tableColumn id="14" xr3:uid="{F2B1BB73-83CA-5243-80E4-EB425DC35FA7}" name="VOM_2023_20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52C4-4953-354D-A0C2-759E51D0F951}">
  <dimension ref="B2:F8"/>
  <sheetViews>
    <sheetView zoomScale="120" zoomScaleNormal="120" workbookViewId="0">
      <selection activeCell="D4" sqref="D4"/>
    </sheetView>
  </sheetViews>
  <sheetFormatPr baseColWidth="10" defaultRowHeight="15" x14ac:dyDescent="0.2"/>
  <sheetData>
    <row r="2" spans="2:6" x14ac:dyDescent="0.2">
      <c r="B2" t="s">
        <v>897</v>
      </c>
    </row>
    <row r="3" spans="2:6" x14ac:dyDescent="0.2">
      <c r="B3" t="s">
        <v>0</v>
      </c>
      <c r="C3" t="s">
        <v>898</v>
      </c>
      <c r="D3" t="s">
        <v>899</v>
      </c>
      <c r="E3" t="s">
        <v>900</v>
      </c>
    </row>
    <row r="4" spans="2:6" x14ac:dyDescent="0.2">
      <c r="B4" s="15" t="s">
        <v>335</v>
      </c>
      <c r="C4" s="15" t="s">
        <v>335</v>
      </c>
      <c r="D4" t="s">
        <v>449</v>
      </c>
      <c r="E4">
        <v>0</v>
      </c>
      <c r="F4" t="s">
        <v>855</v>
      </c>
    </row>
    <row r="5" spans="2:6" x14ac:dyDescent="0.2">
      <c r="B5" t="s">
        <v>334</v>
      </c>
      <c r="C5" t="s">
        <v>335</v>
      </c>
      <c r="D5" t="s">
        <v>449</v>
      </c>
      <c r="E5">
        <v>0</v>
      </c>
      <c r="F5" t="s">
        <v>855</v>
      </c>
    </row>
    <row r="6" spans="2:6" x14ac:dyDescent="0.2">
      <c r="B6" s="15" t="s">
        <v>333</v>
      </c>
      <c r="C6" s="15" t="s">
        <v>335</v>
      </c>
      <c r="D6" t="s">
        <v>449</v>
      </c>
      <c r="E6">
        <v>0</v>
      </c>
      <c r="F6" t="s">
        <v>855</v>
      </c>
    </row>
    <row r="7" spans="2:6" x14ac:dyDescent="0.2">
      <c r="B7" t="s">
        <v>332</v>
      </c>
      <c r="C7" t="s">
        <v>335</v>
      </c>
      <c r="D7" t="s">
        <v>449</v>
      </c>
      <c r="E7">
        <v>0</v>
      </c>
      <c r="F7" t="s">
        <v>855</v>
      </c>
    </row>
    <row r="8" spans="2:6" x14ac:dyDescent="0.2">
      <c r="B8" s="15" t="s">
        <v>331</v>
      </c>
      <c r="C8" s="15" t="s">
        <v>335</v>
      </c>
      <c r="D8" t="s">
        <v>449</v>
      </c>
      <c r="E8">
        <v>0</v>
      </c>
      <c r="F8" t="s">
        <v>855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9"/>
  <sheetViews>
    <sheetView topLeftCell="A413" zoomScale="120" zoomScaleNormal="120" workbookViewId="0">
      <selection activeCell="K399" sqref="K399"/>
    </sheetView>
  </sheetViews>
  <sheetFormatPr baseColWidth="10" defaultColWidth="8.83203125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61.5" bestFit="1" customWidth="1"/>
    <col min="5" max="5" width="13.83203125" customWidth="1"/>
    <col min="6" max="6" width="10" bestFit="1" customWidth="1"/>
    <col min="7" max="7" width="16.83203125" customWidth="1"/>
    <col min="8" max="8" width="14.83203125" customWidth="1"/>
    <col min="9" max="9" width="26" customWidth="1"/>
  </cols>
  <sheetData>
    <row r="1" spans="1:9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8</v>
      </c>
      <c r="I1" s="12" t="s">
        <v>7</v>
      </c>
    </row>
    <row r="2" spans="1:9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 t="s">
        <v>864</v>
      </c>
      <c r="I2">
        <v>0</v>
      </c>
    </row>
    <row r="3" spans="1:9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 t="s">
        <v>865</v>
      </c>
      <c r="I3">
        <v>0</v>
      </c>
    </row>
    <row r="4" spans="1:9" hidden="1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 t="s">
        <v>864</v>
      </c>
      <c r="I4">
        <v>14.63</v>
      </c>
    </row>
    <row r="5" spans="1:9" hidden="1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 t="s">
        <v>864</v>
      </c>
      <c r="I5">
        <v>14.63</v>
      </c>
    </row>
    <row r="6" spans="1:9" hidden="1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 t="s">
        <v>864</v>
      </c>
      <c r="I6">
        <v>13.5</v>
      </c>
    </row>
    <row r="7" spans="1:9" hidden="1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t="s">
        <v>864</v>
      </c>
      <c r="I7">
        <v>11.91</v>
      </c>
    </row>
    <row r="8" spans="1:9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 t="s">
        <v>865</v>
      </c>
      <c r="I8">
        <v>0</v>
      </c>
    </row>
    <row r="9" spans="1:9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 t="s">
        <v>865</v>
      </c>
      <c r="I9">
        <v>0</v>
      </c>
    </row>
    <row r="10" spans="1:9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 t="s">
        <v>864</v>
      </c>
      <c r="I10">
        <v>0</v>
      </c>
    </row>
    <row r="11" spans="1:9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 t="s">
        <v>865</v>
      </c>
      <c r="I11">
        <v>0</v>
      </c>
    </row>
    <row r="12" spans="1:9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 t="s">
        <v>865</v>
      </c>
      <c r="I12">
        <v>0</v>
      </c>
    </row>
    <row r="13" spans="1:9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 t="s">
        <v>865</v>
      </c>
      <c r="I13">
        <v>0</v>
      </c>
    </row>
    <row r="14" spans="1:9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 t="s">
        <v>865</v>
      </c>
      <c r="I14">
        <v>0</v>
      </c>
    </row>
    <row r="15" spans="1:9" hidden="1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 t="s">
        <v>864</v>
      </c>
      <c r="I15">
        <v>8.73</v>
      </c>
    </row>
    <row r="16" spans="1:9" hidden="1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 t="s">
        <v>864</v>
      </c>
      <c r="I16">
        <v>7.89</v>
      </c>
    </row>
    <row r="17" spans="1:9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 t="s">
        <v>864</v>
      </c>
      <c r="I17">
        <v>0</v>
      </c>
    </row>
    <row r="18" spans="1:9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 t="s">
        <v>864</v>
      </c>
      <c r="I18">
        <v>0</v>
      </c>
    </row>
    <row r="19" spans="1:9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 t="s">
        <v>864</v>
      </c>
      <c r="I19">
        <v>0</v>
      </c>
    </row>
    <row r="20" spans="1:9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 t="s">
        <v>864</v>
      </c>
      <c r="I20">
        <v>0</v>
      </c>
    </row>
    <row r="21" spans="1:9" hidden="1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 t="s">
        <v>864</v>
      </c>
      <c r="I21">
        <v>12.1</v>
      </c>
    </row>
    <row r="22" spans="1:9" hidden="1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 t="s">
        <v>864</v>
      </c>
      <c r="I22">
        <v>12.1</v>
      </c>
    </row>
    <row r="23" spans="1:9" hidden="1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 t="s">
        <v>864</v>
      </c>
      <c r="I23">
        <v>12.1</v>
      </c>
    </row>
    <row r="24" spans="1:9" hidden="1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 t="s">
        <v>864</v>
      </c>
      <c r="I24">
        <v>10.27</v>
      </c>
    </row>
    <row r="25" spans="1:9" hidden="1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 t="s">
        <v>864</v>
      </c>
      <c r="I25">
        <v>10.27</v>
      </c>
    </row>
    <row r="26" spans="1:9" hidden="1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 t="s">
        <v>864</v>
      </c>
      <c r="I26">
        <v>10.69</v>
      </c>
    </row>
    <row r="27" spans="1:9" hidden="1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 t="s">
        <v>864</v>
      </c>
      <c r="I27">
        <v>10.69</v>
      </c>
    </row>
    <row r="28" spans="1:9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 t="s">
        <v>865</v>
      </c>
      <c r="I28">
        <v>0</v>
      </c>
    </row>
    <row r="29" spans="1:9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 t="s">
        <v>864</v>
      </c>
      <c r="I29">
        <v>0</v>
      </c>
    </row>
    <row r="30" spans="1:9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 t="s">
        <v>864</v>
      </c>
      <c r="I30">
        <v>0</v>
      </c>
    </row>
    <row r="31" spans="1:9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 t="s">
        <v>865</v>
      </c>
      <c r="I31">
        <v>0</v>
      </c>
    </row>
    <row r="32" spans="1:9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 t="s">
        <v>865</v>
      </c>
      <c r="I32">
        <v>0</v>
      </c>
    </row>
    <row r="33" spans="1:9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 t="s">
        <v>865</v>
      </c>
      <c r="I33">
        <v>0</v>
      </c>
    </row>
    <row r="34" spans="1:9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 t="s">
        <v>865</v>
      </c>
      <c r="I34">
        <v>0</v>
      </c>
    </row>
    <row r="35" spans="1:9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 t="s">
        <v>865</v>
      </c>
      <c r="I35">
        <v>0</v>
      </c>
    </row>
    <row r="36" spans="1:9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 t="s">
        <v>865</v>
      </c>
      <c r="I36">
        <v>0</v>
      </c>
    </row>
    <row r="37" spans="1:9" hidden="1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t="s">
        <v>864</v>
      </c>
      <c r="I37">
        <v>10.19</v>
      </c>
    </row>
    <row r="38" spans="1:9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 t="s">
        <v>865</v>
      </c>
      <c r="I38">
        <v>0</v>
      </c>
    </row>
    <row r="39" spans="1:9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 t="s">
        <v>864</v>
      </c>
      <c r="I39">
        <v>0</v>
      </c>
    </row>
    <row r="40" spans="1:9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 t="s">
        <v>865</v>
      </c>
      <c r="I40">
        <v>0</v>
      </c>
    </row>
    <row r="41" spans="1:9" hidden="1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 t="s">
        <v>864</v>
      </c>
      <c r="I41">
        <v>11.7</v>
      </c>
    </row>
    <row r="42" spans="1:9" hidden="1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 t="s">
        <v>864</v>
      </c>
      <c r="I42">
        <v>11.7</v>
      </c>
    </row>
    <row r="43" spans="1:9" hidden="1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 t="s">
        <v>864</v>
      </c>
      <c r="I43">
        <v>11.7</v>
      </c>
    </row>
    <row r="44" spans="1:9" hidden="1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 t="s">
        <v>864</v>
      </c>
      <c r="I44">
        <v>11.7</v>
      </c>
    </row>
    <row r="45" spans="1:9" hidden="1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 t="s">
        <v>864</v>
      </c>
      <c r="I45">
        <v>11.7</v>
      </c>
    </row>
    <row r="46" spans="1:9" hidden="1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 t="s">
        <v>864</v>
      </c>
      <c r="I46">
        <v>11.7</v>
      </c>
    </row>
    <row r="47" spans="1:9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 t="s">
        <v>865</v>
      </c>
      <c r="I47">
        <v>0</v>
      </c>
    </row>
    <row r="48" spans="1:9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 t="s">
        <v>865</v>
      </c>
      <c r="I48">
        <v>0</v>
      </c>
    </row>
    <row r="49" spans="1:9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 t="s">
        <v>865</v>
      </c>
      <c r="I49">
        <v>0</v>
      </c>
    </row>
    <row r="50" spans="1:9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 t="s">
        <v>864</v>
      </c>
      <c r="I50">
        <v>0</v>
      </c>
    </row>
    <row r="51" spans="1:9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 t="s">
        <v>865</v>
      </c>
      <c r="I51">
        <v>0</v>
      </c>
    </row>
    <row r="52" spans="1:9" hidden="1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 t="s">
        <v>864</v>
      </c>
      <c r="I52">
        <v>9.43</v>
      </c>
    </row>
    <row r="53" spans="1:9" hidden="1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 t="s">
        <v>864</v>
      </c>
      <c r="I53">
        <v>9.43</v>
      </c>
    </row>
    <row r="54" spans="1:9" hidden="1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 t="s">
        <v>864</v>
      </c>
      <c r="I54">
        <v>9.43</v>
      </c>
    </row>
    <row r="55" spans="1:9" hidden="1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 t="s">
        <v>864</v>
      </c>
      <c r="I55">
        <v>9.43</v>
      </c>
    </row>
    <row r="56" spans="1:9" hidden="1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 t="s">
        <v>864</v>
      </c>
      <c r="I56">
        <v>9.27</v>
      </c>
    </row>
    <row r="57" spans="1:9" hidden="1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 t="s">
        <v>864</v>
      </c>
      <c r="I57">
        <v>9.27</v>
      </c>
    </row>
    <row r="58" spans="1:9" hidden="1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 t="s">
        <v>864</v>
      </c>
      <c r="I58">
        <v>9.27</v>
      </c>
    </row>
    <row r="59" spans="1:9" hidden="1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 t="s">
        <v>864</v>
      </c>
      <c r="I59">
        <v>9.27</v>
      </c>
    </row>
    <row r="60" spans="1:9" hidden="1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 t="s">
        <v>864</v>
      </c>
      <c r="I60">
        <v>9.27</v>
      </c>
    </row>
    <row r="61" spans="1:9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 t="s">
        <v>864</v>
      </c>
      <c r="I61">
        <v>0</v>
      </c>
    </row>
    <row r="62" spans="1:9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 t="s">
        <v>865</v>
      </c>
      <c r="I62">
        <v>0</v>
      </c>
    </row>
    <row r="63" spans="1:9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 t="s">
        <v>864</v>
      </c>
      <c r="I63">
        <v>0</v>
      </c>
    </row>
    <row r="64" spans="1:9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 t="s">
        <v>864</v>
      </c>
      <c r="I64">
        <v>0</v>
      </c>
    </row>
    <row r="65" spans="1:9" hidden="1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 t="s">
        <v>864</v>
      </c>
      <c r="I65">
        <v>10.91</v>
      </c>
    </row>
    <row r="66" spans="1:9" hidden="1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 t="s">
        <v>864</v>
      </c>
      <c r="I66">
        <v>10.91</v>
      </c>
    </row>
    <row r="67" spans="1:9" hidden="1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 t="s">
        <v>864</v>
      </c>
      <c r="I67">
        <v>10.91</v>
      </c>
    </row>
    <row r="68" spans="1:9" hidden="1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 t="s">
        <v>864</v>
      </c>
      <c r="I68">
        <v>10.91</v>
      </c>
    </row>
    <row r="69" spans="1:9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 t="s">
        <v>864</v>
      </c>
      <c r="I69">
        <v>0</v>
      </c>
    </row>
    <row r="70" spans="1:9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 t="s">
        <v>865</v>
      </c>
      <c r="I70">
        <v>0</v>
      </c>
    </row>
    <row r="71" spans="1:9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 t="s">
        <v>865</v>
      </c>
      <c r="I71">
        <v>0</v>
      </c>
    </row>
    <row r="72" spans="1:9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 t="s">
        <v>865</v>
      </c>
      <c r="I72">
        <v>0</v>
      </c>
    </row>
    <row r="73" spans="1:9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 t="s">
        <v>865</v>
      </c>
      <c r="I73">
        <v>0</v>
      </c>
    </row>
    <row r="74" spans="1:9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 t="s">
        <v>865</v>
      </c>
      <c r="I74">
        <v>0</v>
      </c>
    </row>
    <row r="75" spans="1:9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 t="s">
        <v>864</v>
      </c>
      <c r="I75">
        <v>0</v>
      </c>
    </row>
    <row r="76" spans="1:9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 t="s">
        <v>864</v>
      </c>
      <c r="I76">
        <v>0</v>
      </c>
    </row>
    <row r="77" spans="1:9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 t="s">
        <v>865</v>
      </c>
      <c r="I77">
        <v>0</v>
      </c>
    </row>
    <row r="78" spans="1:9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 t="s">
        <v>865</v>
      </c>
      <c r="I78">
        <v>0</v>
      </c>
    </row>
    <row r="79" spans="1:9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 t="s">
        <v>865</v>
      </c>
      <c r="I79">
        <v>0</v>
      </c>
    </row>
    <row r="80" spans="1:9" hidden="1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t="s">
        <v>864</v>
      </c>
      <c r="I80">
        <v>11.96</v>
      </c>
    </row>
    <row r="81" spans="1:9" hidden="1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t="s">
        <v>864</v>
      </c>
      <c r="I81">
        <v>11.96</v>
      </c>
    </row>
    <row r="82" spans="1:9" hidden="1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t="s">
        <v>864</v>
      </c>
      <c r="I82">
        <v>11.96</v>
      </c>
    </row>
    <row r="83" spans="1:9" hidden="1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t="s">
        <v>864</v>
      </c>
      <c r="I83">
        <v>11.96</v>
      </c>
    </row>
    <row r="84" spans="1:9" hidden="1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t="s">
        <v>864</v>
      </c>
      <c r="I84">
        <v>11.96</v>
      </c>
    </row>
    <row r="85" spans="1:9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 t="s">
        <v>865</v>
      </c>
      <c r="I85">
        <v>0</v>
      </c>
    </row>
    <row r="86" spans="1:9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 t="s">
        <v>865</v>
      </c>
      <c r="I86">
        <v>0</v>
      </c>
    </row>
    <row r="87" spans="1:9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 t="s">
        <v>865</v>
      </c>
      <c r="I87">
        <v>0</v>
      </c>
    </row>
    <row r="88" spans="1:9" hidden="1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 t="s">
        <v>864</v>
      </c>
      <c r="I88">
        <v>9.02</v>
      </c>
    </row>
    <row r="89" spans="1:9" hidden="1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 t="s">
        <v>864</v>
      </c>
      <c r="I89">
        <v>9.02</v>
      </c>
    </row>
    <row r="90" spans="1:9" hidden="1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 t="s">
        <v>864</v>
      </c>
      <c r="I90">
        <v>7.28</v>
      </c>
    </row>
    <row r="91" spans="1:9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 t="s">
        <v>865</v>
      </c>
      <c r="I91">
        <v>0</v>
      </c>
    </row>
    <row r="92" spans="1:9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 t="s">
        <v>865</v>
      </c>
      <c r="I92">
        <v>0</v>
      </c>
    </row>
    <row r="93" spans="1:9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 t="s">
        <v>865</v>
      </c>
      <c r="I93">
        <v>0</v>
      </c>
    </row>
    <row r="94" spans="1:9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 t="s">
        <v>865</v>
      </c>
      <c r="I94">
        <v>0</v>
      </c>
    </row>
    <row r="95" spans="1:9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 t="s">
        <v>865</v>
      </c>
      <c r="I95">
        <v>0</v>
      </c>
    </row>
    <row r="96" spans="1:9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 t="s">
        <v>865</v>
      </c>
      <c r="I96">
        <v>0</v>
      </c>
    </row>
    <row r="97" spans="1:9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 t="s">
        <v>864</v>
      </c>
      <c r="I97">
        <v>0</v>
      </c>
    </row>
    <row r="98" spans="1:9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 t="s">
        <v>865</v>
      </c>
      <c r="I98">
        <v>0</v>
      </c>
    </row>
    <row r="99" spans="1:9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 t="s">
        <v>864</v>
      </c>
      <c r="I99">
        <v>0</v>
      </c>
    </row>
    <row r="100" spans="1:9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 t="s">
        <v>865</v>
      </c>
      <c r="I100">
        <v>0</v>
      </c>
    </row>
    <row r="101" spans="1:9" hidden="1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 t="s">
        <v>864</v>
      </c>
      <c r="I101">
        <v>7.36</v>
      </c>
    </row>
    <row r="102" spans="1:9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 t="s">
        <v>865</v>
      </c>
      <c r="I102">
        <v>0</v>
      </c>
    </row>
    <row r="103" spans="1:9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 t="s">
        <v>864</v>
      </c>
      <c r="I103">
        <v>0</v>
      </c>
    </row>
    <row r="104" spans="1:9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  <c r="H104" t="s">
        <v>864</v>
      </c>
      <c r="I104">
        <v>0</v>
      </c>
    </row>
    <row r="105" spans="1:9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  <c r="H105" t="s">
        <v>864</v>
      </c>
      <c r="I105">
        <v>0</v>
      </c>
    </row>
    <row r="106" spans="1:9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  <c r="H106" t="s">
        <v>864</v>
      </c>
      <c r="I106">
        <v>0</v>
      </c>
    </row>
    <row r="107" spans="1:9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  <c r="H107" t="s">
        <v>864</v>
      </c>
      <c r="I107">
        <v>0</v>
      </c>
    </row>
    <row r="108" spans="1:9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  <c r="H108" t="s">
        <v>864</v>
      </c>
      <c r="I108">
        <v>0</v>
      </c>
    </row>
    <row r="109" spans="1:9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 t="s">
        <v>864</v>
      </c>
      <c r="I109">
        <v>0</v>
      </c>
    </row>
    <row r="110" spans="1:9" hidden="1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 t="s">
        <v>864</v>
      </c>
      <c r="I110">
        <v>13.43</v>
      </c>
    </row>
    <row r="111" spans="1:9" hidden="1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 t="s">
        <v>864</v>
      </c>
      <c r="I111">
        <v>13.43</v>
      </c>
    </row>
    <row r="112" spans="1:9" hidden="1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 t="s">
        <v>864</v>
      </c>
      <c r="I112">
        <v>13.43</v>
      </c>
    </row>
    <row r="113" spans="1:9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 t="s">
        <v>865</v>
      </c>
      <c r="I113">
        <v>0</v>
      </c>
    </row>
    <row r="114" spans="1:9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 t="s">
        <v>865</v>
      </c>
      <c r="I114">
        <v>0</v>
      </c>
    </row>
    <row r="115" spans="1:9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 t="s">
        <v>865</v>
      </c>
      <c r="I115">
        <v>0</v>
      </c>
    </row>
    <row r="116" spans="1:9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 t="s">
        <v>865</v>
      </c>
      <c r="I116">
        <v>0</v>
      </c>
    </row>
    <row r="117" spans="1:9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 t="s">
        <v>865</v>
      </c>
      <c r="I117">
        <v>0</v>
      </c>
    </row>
    <row r="118" spans="1:9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 t="s">
        <v>864</v>
      </c>
      <c r="I118">
        <v>0</v>
      </c>
    </row>
    <row r="119" spans="1:9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 t="s">
        <v>864</v>
      </c>
      <c r="I119">
        <v>0</v>
      </c>
    </row>
    <row r="120" spans="1:9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 t="s">
        <v>865</v>
      </c>
      <c r="I120">
        <v>0</v>
      </c>
    </row>
    <row r="121" spans="1:9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 t="s">
        <v>865</v>
      </c>
      <c r="I121">
        <v>0</v>
      </c>
    </row>
    <row r="122" spans="1:9" hidden="1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 t="s">
        <v>864</v>
      </c>
      <c r="I122">
        <v>9.51</v>
      </c>
    </row>
    <row r="123" spans="1:9" hidden="1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 t="s">
        <v>864</v>
      </c>
      <c r="I123">
        <v>9.51</v>
      </c>
    </row>
    <row r="124" spans="1:9" hidden="1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 t="s">
        <v>864</v>
      </c>
      <c r="I124">
        <v>9.51</v>
      </c>
    </row>
    <row r="125" spans="1:9" hidden="1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 t="s">
        <v>864</v>
      </c>
      <c r="I125">
        <v>9.51</v>
      </c>
    </row>
    <row r="126" spans="1:9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 t="s">
        <v>865</v>
      </c>
      <c r="I126">
        <v>0</v>
      </c>
    </row>
    <row r="127" spans="1:9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 t="s">
        <v>864</v>
      </c>
      <c r="I127">
        <v>0</v>
      </c>
    </row>
    <row r="128" spans="1:9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 t="s">
        <v>865</v>
      </c>
      <c r="I128">
        <v>0</v>
      </c>
    </row>
    <row r="129" spans="1:9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 t="s">
        <v>865</v>
      </c>
      <c r="I129">
        <v>0</v>
      </c>
    </row>
    <row r="130" spans="1:9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 t="s">
        <v>864</v>
      </c>
      <c r="I130">
        <v>0</v>
      </c>
    </row>
    <row r="131" spans="1:9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 t="s">
        <v>865</v>
      </c>
      <c r="I131">
        <v>0</v>
      </c>
    </row>
    <row r="132" spans="1:9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 t="s">
        <v>865</v>
      </c>
      <c r="I132">
        <v>0</v>
      </c>
    </row>
    <row r="133" spans="1:9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 t="s">
        <v>865</v>
      </c>
      <c r="I133">
        <v>0</v>
      </c>
    </row>
    <row r="134" spans="1:9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 t="s">
        <v>865</v>
      </c>
      <c r="I134">
        <v>0</v>
      </c>
    </row>
    <row r="135" spans="1:9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 t="s">
        <v>865</v>
      </c>
      <c r="I135">
        <v>0</v>
      </c>
    </row>
    <row r="136" spans="1:9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 t="s">
        <v>864</v>
      </c>
      <c r="I136">
        <v>0</v>
      </c>
    </row>
    <row r="137" spans="1:9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 t="s">
        <v>865</v>
      </c>
      <c r="I137">
        <v>0</v>
      </c>
    </row>
    <row r="138" spans="1:9" hidden="1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 t="s">
        <v>864</v>
      </c>
      <c r="I138">
        <v>9.7200000000000006</v>
      </c>
    </row>
    <row r="139" spans="1:9" hidden="1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 t="s">
        <v>864</v>
      </c>
      <c r="I139">
        <v>9.7200000000000006</v>
      </c>
    </row>
    <row r="140" spans="1:9" hidden="1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 t="s">
        <v>864</v>
      </c>
      <c r="I140">
        <v>9.7200000000000006</v>
      </c>
    </row>
    <row r="141" spans="1:9" hidden="1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 t="s">
        <v>864</v>
      </c>
      <c r="I141">
        <v>9.7200000000000006</v>
      </c>
    </row>
    <row r="142" spans="1:9" hidden="1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 t="s">
        <v>864</v>
      </c>
      <c r="I142">
        <v>9.7200000000000006</v>
      </c>
    </row>
    <row r="143" spans="1:9" hidden="1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 t="s">
        <v>864</v>
      </c>
      <c r="I143">
        <v>9.7200000000000006</v>
      </c>
    </row>
    <row r="144" spans="1:9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 t="s">
        <v>865</v>
      </c>
      <c r="I144">
        <v>0</v>
      </c>
    </row>
    <row r="145" spans="1:9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 t="s">
        <v>865</v>
      </c>
      <c r="I145">
        <v>0</v>
      </c>
    </row>
    <row r="146" spans="1:9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 t="s">
        <v>865</v>
      </c>
      <c r="I146">
        <v>0</v>
      </c>
    </row>
    <row r="147" spans="1:9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 t="s">
        <v>865</v>
      </c>
      <c r="I147">
        <v>0</v>
      </c>
    </row>
    <row r="148" spans="1:9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 t="s">
        <v>865</v>
      </c>
      <c r="I148">
        <v>0</v>
      </c>
    </row>
    <row r="149" spans="1:9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 t="s">
        <v>865</v>
      </c>
      <c r="I149">
        <v>0</v>
      </c>
    </row>
    <row r="150" spans="1:9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 t="s">
        <v>864</v>
      </c>
      <c r="I150">
        <v>0</v>
      </c>
    </row>
    <row r="151" spans="1:9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 t="s">
        <v>865</v>
      </c>
      <c r="I151">
        <v>0</v>
      </c>
    </row>
    <row r="152" spans="1:9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 t="s">
        <v>865</v>
      </c>
      <c r="I152">
        <v>0</v>
      </c>
    </row>
    <row r="153" spans="1:9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 t="s">
        <v>865</v>
      </c>
      <c r="I153">
        <v>0</v>
      </c>
    </row>
    <row r="154" spans="1:9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 t="s">
        <v>865</v>
      </c>
      <c r="I154">
        <v>0</v>
      </c>
    </row>
    <row r="155" spans="1:9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 t="s">
        <v>865</v>
      </c>
      <c r="I155">
        <v>0</v>
      </c>
    </row>
    <row r="156" spans="1:9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 t="s">
        <v>864</v>
      </c>
      <c r="I156">
        <v>0</v>
      </c>
    </row>
    <row r="157" spans="1:9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 t="s">
        <v>865</v>
      </c>
      <c r="I157">
        <v>0</v>
      </c>
    </row>
    <row r="158" spans="1:9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 t="s">
        <v>865</v>
      </c>
      <c r="I158">
        <v>0</v>
      </c>
    </row>
    <row r="159" spans="1:9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 t="s">
        <v>865</v>
      </c>
      <c r="I159">
        <v>0</v>
      </c>
    </row>
    <row r="160" spans="1:9" hidden="1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 t="s">
        <v>864</v>
      </c>
      <c r="I160">
        <v>11.7</v>
      </c>
    </row>
    <row r="161" spans="1:9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 t="s">
        <v>865</v>
      </c>
      <c r="I161">
        <v>0</v>
      </c>
    </row>
    <row r="162" spans="1:9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 t="s">
        <v>864</v>
      </c>
      <c r="I162">
        <v>0</v>
      </c>
    </row>
    <row r="163" spans="1:9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 t="s">
        <v>864</v>
      </c>
      <c r="I163">
        <v>0</v>
      </c>
    </row>
    <row r="164" spans="1:9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 t="s">
        <v>864</v>
      </c>
      <c r="I164">
        <v>0</v>
      </c>
    </row>
    <row r="165" spans="1:9" hidden="1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 t="s">
        <v>864</v>
      </c>
      <c r="I165">
        <v>12.47</v>
      </c>
    </row>
    <row r="166" spans="1:9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 t="s">
        <v>864</v>
      </c>
      <c r="I166">
        <v>0</v>
      </c>
    </row>
    <row r="167" spans="1:9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 t="s">
        <v>865</v>
      </c>
      <c r="I167">
        <v>0</v>
      </c>
    </row>
    <row r="168" spans="1:9" hidden="1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t="s">
        <v>864</v>
      </c>
      <c r="I168">
        <v>14.73</v>
      </c>
    </row>
    <row r="169" spans="1:9" hidden="1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t="s">
        <v>864</v>
      </c>
      <c r="I169">
        <v>14.73</v>
      </c>
    </row>
    <row r="170" spans="1:9" hidden="1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t="s">
        <v>864</v>
      </c>
      <c r="I170">
        <v>14.73</v>
      </c>
    </row>
    <row r="171" spans="1:9" hidden="1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t="s">
        <v>864</v>
      </c>
      <c r="I171">
        <v>14.73</v>
      </c>
    </row>
    <row r="172" spans="1:9" hidden="1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t="s">
        <v>864</v>
      </c>
      <c r="I172">
        <v>14.73</v>
      </c>
    </row>
    <row r="173" spans="1:9" hidden="1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t="s">
        <v>864</v>
      </c>
      <c r="I173">
        <v>14.73</v>
      </c>
    </row>
    <row r="174" spans="1:9" hidden="1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t="s">
        <v>864</v>
      </c>
      <c r="I174">
        <v>14.73</v>
      </c>
    </row>
    <row r="175" spans="1:9" hidden="1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t="s">
        <v>864</v>
      </c>
      <c r="I175">
        <v>14.73</v>
      </c>
    </row>
    <row r="176" spans="1:9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 t="s">
        <v>864</v>
      </c>
      <c r="I176">
        <v>0</v>
      </c>
    </row>
    <row r="177" spans="1:9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 t="s">
        <v>865</v>
      </c>
      <c r="I177">
        <v>0</v>
      </c>
    </row>
    <row r="178" spans="1:9" hidden="1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 t="s">
        <v>864</v>
      </c>
      <c r="I178">
        <v>15.25</v>
      </c>
    </row>
    <row r="179" spans="1:9" hidden="1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 t="s">
        <v>864</v>
      </c>
      <c r="I179">
        <v>15.25</v>
      </c>
    </row>
    <row r="180" spans="1:9" hidden="1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 t="s">
        <v>864</v>
      </c>
      <c r="I180">
        <v>15.25</v>
      </c>
    </row>
    <row r="181" spans="1:9" hidden="1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 t="s">
        <v>864</v>
      </c>
      <c r="I181">
        <v>15.25</v>
      </c>
    </row>
    <row r="182" spans="1:9" hidden="1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 t="s">
        <v>864</v>
      </c>
      <c r="I182">
        <v>15.25</v>
      </c>
    </row>
    <row r="183" spans="1:9" hidden="1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 t="s">
        <v>864</v>
      </c>
      <c r="I183">
        <v>15.25</v>
      </c>
    </row>
    <row r="184" spans="1:9" hidden="1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 t="s">
        <v>864</v>
      </c>
      <c r="I184">
        <v>15.25</v>
      </c>
    </row>
    <row r="185" spans="1:9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 t="s">
        <v>865</v>
      </c>
      <c r="I185">
        <v>0</v>
      </c>
    </row>
    <row r="186" spans="1:9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 t="s">
        <v>865</v>
      </c>
      <c r="I186">
        <v>0</v>
      </c>
    </row>
    <row r="187" spans="1:9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 t="s">
        <v>864</v>
      </c>
      <c r="I187">
        <v>0</v>
      </c>
    </row>
    <row r="188" spans="1:9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 t="s">
        <v>864</v>
      </c>
      <c r="I188">
        <v>0</v>
      </c>
    </row>
    <row r="189" spans="1:9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 t="s">
        <v>864</v>
      </c>
      <c r="I189">
        <v>0</v>
      </c>
    </row>
    <row r="190" spans="1:9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 t="s">
        <v>864</v>
      </c>
      <c r="I190">
        <v>0</v>
      </c>
    </row>
    <row r="191" spans="1:9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 t="s">
        <v>865</v>
      </c>
      <c r="I191">
        <v>0</v>
      </c>
    </row>
    <row r="192" spans="1:9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 t="s">
        <v>865</v>
      </c>
      <c r="I192">
        <v>0</v>
      </c>
    </row>
    <row r="193" spans="1:9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 t="s">
        <v>865</v>
      </c>
      <c r="I193">
        <v>0</v>
      </c>
    </row>
    <row r="194" spans="1:9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 t="s">
        <v>865</v>
      </c>
      <c r="I194">
        <v>0</v>
      </c>
    </row>
    <row r="195" spans="1:9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 t="s">
        <v>865</v>
      </c>
      <c r="I195">
        <v>0</v>
      </c>
    </row>
    <row r="196" spans="1:9" hidden="1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 t="s">
        <v>864</v>
      </c>
      <c r="I196">
        <v>10.93</v>
      </c>
    </row>
    <row r="197" spans="1:9" hidden="1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 t="s">
        <v>864</v>
      </c>
      <c r="I197">
        <v>8.83</v>
      </c>
    </row>
    <row r="198" spans="1:9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 t="s">
        <v>865</v>
      </c>
      <c r="I198">
        <v>0</v>
      </c>
    </row>
    <row r="199" spans="1:9" hidden="1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 t="s">
        <v>864</v>
      </c>
      <c r="I199">
        <v>11.64</v>
      </c>
    </row>
    <row r="200" spans="1:9" hidden="1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 t="s">
        <v>864</v>
      </c>
      <c r="I200">
        <v>11.64</v>
      </c>
    </row>
    <row r="201" spans="1:9" hidden="1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 t="s">
        <v>864</v>
      </c>
      <c r="I201">
        <v>11.55</v>
      </c>
    </row>
    <row r="202" spans="1:9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 t="s">
        <v>864</v>
      </c>
      <c r="I202">
        <v>0</v>
      </c>
    </row>
    <row r="203" spans="1:9" hidden="1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 t="s">
        <v>864</v>
      </c>
      <c r="I203">
        <v>10.119999999999999</v>
      </c>
    </row>
    <row r="204" spans="1:9" hidden="1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 t="s">
        <v>864</v>
      </c>
      <c r="I204">
        <v>10.119999999999999</v>
      </c>
    </row>
    <row r="205" spans="1:9" hidden="1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 t="s">
        <v>864</v>
      </c>
      <c r="I205">
        <v>10.119999999999999</v>
      </c>
    </row>
    <row r="206" spans="1:9" hidden="1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 t="s">
        <v>864</v>
      </c>
      <c r="I206">
        <v>10.119999999999999</v>
      </c>
    </row>
    <row r="207" spans="1:9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 t="s">
        <v>864</v>
      </c>
      <c r="I207">
        <v>0</v>
      </c>
    </row>
    <row r="208" spans="1:9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 t="s">
        <v>865</v>
      </c>
      <c r="I208">
        <v>0</v>
      </c>
    </row>
    <row r="209" spans="1:9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 t="s">
        <v>865</v>
      </c>
      <c r="I209">
        <v>0</v>
      </c>
    </row>
    <row r="210" spans="1:9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 t="s">
        <v>864</v>
      </c>
      <c r="I210">
        <v>0</v>
      </c>
    </row>
    <row r="211" spans="1:9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 t="s">
        <v>865</v>
      </c>
      <c r="I211">
        <v>0</v>
      </c>
    </row>
    <row r="212" spans="1:9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 t="s">
        <v>865</v>
      </c>
      <c r="I212">
        <v>0</v>
      </c>
    </row>
    <row r="213" spans="1:9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 t="s">
        <v>865</v>
      </c>
      <c r="I213">
        <v>0</v>
      </c>
    </row>
    <row r="214" spans="1:9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 t="s">
        <v>864</v>
      </c>
      <c r="I214">
        <v>0</v>
      </c>
    </row>
    <row r="215" spans="1:9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 t="s">
        <v>865</v>
      </c>
      <c r="I215">
        <v>0</v>
      </c>
    </row>
    <row r="216" spans="1:9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 t="s">
        <v>865</v>
      </c>
      <c r="I216">
        <v>0</v>
      </c>
    </row>
    <row r="217" spans="1:9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 t="s">
        <v>865</v>
      </c>
      <c r="I217">
        <v>0</v>
      </c>
    </row>
    <row r="218" spans="1:9" hidden="1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 t="s">
        <v>864</v>
      </c>
      <c r="I218">
        <v>11.55</v>
      </c>
    </row>
    <row r="219" spans="1:9" hidden="1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 t="s">
        <v>864</v>
      </c>
      <c r="I219">
        <v>11.55</v>
      </c>
    </row>
    <row r="220" spans="1:9" hidden="1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 t="s">
        <v>864</v>
      </c>
      <c r="I220">
        <v>12.72</v>
      </c>
    </row>
    <row r="221" spans="1:9" hidden="1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 t="s">
        <v>864</v>
      </c>
      <c r="I221">
        <v>12.52</v>
      </c>
    </row>
    <row r="222" spans="1:9" hidden="1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 t="s">
        <v>864</v>
      </c>
      <c r="I222">
        <v>12.52</v>
      </c>
    </row>
    <row r="223" spans="1:9" hidden="1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 t="s">
        <v>864</v>
      </c>
      <c r="I223">
        <v>12.04</v>
      </c>
    </row>
    <row r="224" spans="1:9" hidden="1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 t="s">
        <v>864</v>
      </c>
      <c r="I224">
        <v>12.04</v>
      </c>
    </row>
    <row r="225" spans="1:9" hidden="1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 t="s">
        <v>864</v>
      </c>
      <c r="I225">
        <v>12.04</v>
      </c>
    </row>
    <row r="226" spans="1:9" hidden="1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 t="s">
        <v>864</v>
      </c>
      <c r="I226">
        <v>12.04</v>
      </c>
    </row>
    <row r="227" spans="1:9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 t="s">
        <v>865</v>
      </c>
      <c r="I227">
        <v>0</v>
      </c>
    </row>
    <row r="228" spans="1:9" hidden="1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 t="s">
        <v>864</v>
      </c>
      <c r="I228">
        <v>12.47</v>
      </c>
    </row>
    <row r="229" spans="1:9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 t="s">
        <v>864</v>
      </c>
      <c r="I229">
        <v>0</v>
      </c>
    </row>
    <row r="230" spans="1:9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 t="s">
        <v>865</v>
      </c>
      <c r="I230">
        <v>0</v>
      </c>
    </row>
    <row r="231" spans="1:9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 t="s">
        <v>865</v>
      </c>
      <c r="I231">
        <v>0</v>
      </c>
    </row>
    <row r="232" spans="1:9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 t="s">
        <v>865</v>
      </c>
      <c r="I232">
        <v>0</v>
      </c>
    </row>
    <row r="233" spans="1:9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 t="s">
        <v>865</v>
      </c>
      <c r="I233">
        <v>0</v>
      </c>
    </row>
    <row r="234" spans="1:9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 t="s">
        <v>865</v>
      </c>
      <c r="I234">
        <v>0</v>
      </c>
    </row>
    <row r="235" spans="1:9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 t="s">
        <v>864</v>
      </c>
      <c r="I235">
        <v>0</v>
      </c>
    </row>
    <row r="236" spans="1:9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 t="s">
        <v>864</v>
      </c>
      <c r="I236">
        <v>0</v>
      </c>
    </row>
    <row r="237" spans="1:9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 t="s">
        <v>864</v>
      </c>
      <c r="I237">
        <v>0</v>
      </c>
    </row>
    <row r="238" spans="1:9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 t="s">
        <v>865</v>
      </c>
      <c r="I238">
        <v>0</v>
      </c>
    </row>
    <row r="239" spans="1:9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 t="s">
        <v>865</v>
      </c>
      <c r="I239">
        <v>0</v>
      </c>
    </row>
    <row r="240" spans="1:9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 t="s">
        <v>865</v>
      </c>
      <c r="I240">
        <v>0</v>
      </c>
    </row>
    <row r="241" spans="1:9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 t="s">
        <v>865</v>
      </c>
      <c r="I241">
        <v>0</v>
      </c>
    </row>
    <row r="242" spans="1:9" hidden="1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 t="s">
        <v>864</v>
      </c>
      <c r="I242">
        <v>12.47</v>
      </c>
    </row>
    <row r="243" spans="1:9" hidden="1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t="s">
        <v>864</v>
      </c>
      <c r="I243">
        <v>10.84</v>
      </c>
    </row>
    <row r="244" spans="1:9" hidden="1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t="s">
        <v>864</v>
      </c>
      <c r="I244">
        <v>10.84</v>
      </c>
    </row>
    <row r="245" spans="1:9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 t="s">
        <v>865</v>
      </c>
      <c r="I245">
        <v>0</v>
      </c>
    </row>
    <row r="246" spans="1:9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 t="s">
        <v>865</v>
      </c>
      <c r="I246">
        <v>0</v>
      </c>
    </row>
    <row r="247" spans="1:9" hidden="1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t="s">
        <v>864</v>
      </c>
      <c r="I247">
        <v>12.75</v>
      </c>
    </row>
    <row r="248" spans="1:9" hidden="1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t="s">
        <v>864</v>
      </c>
      <c r="I248">
        <v>12.75</v>
      </c>
    </row>
    <row r="249" spans="1:9" hidden="1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t="s">
        <v>864</v>
      </c>
      <c r="I249">
        <v>12.75</v>
      </c>
    </row>
    <row r="250" spans="1:9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 t="s">
        <v>865</v>
      </c>
      <c r="I250">
        <v>0</v>
      </c>
    </row>
    <row r="251" spans="1:9" hidden="1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 t="s">
        <v>864</v>
      </c>
      <c r="I251">
        <v>10.91</v>
      </c>
    </row>
    <row r="252" spans="1:9" hidden="1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 t="s">
        <v>864</v>
      </c>
      <c r="I252">
        <v>10.91</v>
      </c>
    </row>
    <row r="253" spans="1:9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 t="s">
        <v>865</v>
      </c>
      <c r="I253">
        <v>0</v>
      </c>
    </row>
    <row r="254" spans="1:9" hidden="1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 t="s">
        <v>864</v>
      </c>
      <c r="I254">
        <v>9.24</v>
      </c>
    </row>
    <row r="255" spans="1:9" hidden="1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 t="s">
        <v>864</v>
      </c>
      <c r="I255">
        <v>9.24</v>
      </c>
    </row>
    <row r="256" spans="1:9" hidden="1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 t="s">
        <v>864</v>
      </c>
      <c r="I256">
        <v>9.17</v>
      </c>
    </row>
    <row r="257" spans="1:9" hidden="1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 t="s">
        <v>864</v>
      </c>
      <c r="I257">
        <v>9.17</v>
      </c>
    </row>
    <row r="258" spans="1:9" hidden="1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 t="s">
        <v>864</v>
      </c>
      <c r="I258">
        <v>10.93</v>
      </c>
    </row>
    <row r="259" spans="1:9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 t="s">
        <v>865</v>
      </c>
      <c r="I259">
        <v>0</v>
      </c>
    </row>
    <row r="260" spans="1:9" hidden="1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 t="s">
        <v>864</v>
      </c>
      <c r="I260">
        <v>11.64</v>
      </c>
    </row>
    <row r="261" spans="1:9" hidden="1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 t="s">
        <v>864</v>
      </c>
      <c r="I261">
        <v>11.64</v>
      </c>
    </row>
    <row r="262" spans="1:9" hidden="1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 t="s">
        <v>864</v>
      </c>
      <c r="I262">
        <v>11.64</v>
      </c>
    </row>
    <row r="263" spans="1:9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 t="s">
        <v>865</v>
      </c>
      <c r="I263">
        <v>0</v>
      </c>
    </row>
    <row r="264" spans="1:9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 t="s">
        <v>865</v>
      </c>
      <c r="I264">
        <v>0</v>
      </c>
    </row>
    <row r="265" spans="1:9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 t="s">
        <v>864</v>
      </c>
      <c r="I265">
        <v>0</v>
      </c>
    </row>
    <row r="266" spans="1:9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 t="s">
        <v>865</v>
      </c>
      <c r="I266">
        <v>0</v>
      </c>
    </row>
    <row r="267" spans="1:9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 t="s">
        <v>865</v>
      </c>
      <c r="I267">
        <v>0</v>
      </c>
    </row>
    <row r="268" spans="1:9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 t="s">
        <v>865</v>
      </c>
      <c r="I268">
        <v>0</v>
      </c>
    </row>
    <row r="269" spans="1:9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 t="s">
        <v>865</v>
      </c>
      <c r="I269">
        <v>0</v>
      </c>
    </row>
    <row r="270" spans="1:9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 t="s">
        <v>865</v>
      </c>
      <c r="I270">
        <v>0</v>
      </c>
    </row>
    <row r="271" spans="1:9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 t="s">
        <v>865</v>
      </c>
      <c r="I271">
        <v>0</v>
      </c>
    </row>
    <row r="272" spans="1:9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 t="s">
        <v>865</v>
      </c>
      <c r="I272">
        <v>0</v>
      </c>
    </row>
    <row r="273" spans="1:9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 t="s">
        <v>865</v>
      </c>
      <c r="I273">
        <v>0</v>
      </c>
    </row>
    <row r="274" spans="1:9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 t="s">
        <v>865</v>
      </c>
      <c r="I274">
        <v>0</v>
      </c>
    </row>
    <row r="275" spans="1:9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 t="s">
        <v>865</v>
      </c>
      <c r="I275">
        <v>0</v>
      </c>
    </row>
    <row r="276" spans="1:9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 t="s">
        <v>865</v>
      </c>
      <c r="I276">
        <v>0</v>
      </c>
    </row>
    <row r="277" spans="1:9" hidden="1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 t="s">
        <v>864</v>
      </c>
      <c r="I277">
        <v>10.93</v>
      </c>
    </row>
    <row r="278" spans="1:9" hidden="1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 t="s">
        <v>864</v>
      </c>
      <c r="I278">
        <v>10.27</v>
      </c>
    </row>
    <row r="279" spans="1:9" hidden="1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t="s">
        <v>864</v>
      </c>
      <c r="I279">
        <v>9.8000000000000007</v>
      </c>
    </row>
    <row r="280" spans="1:9" hidden="1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t="s">
        <v>864</v>
      </c>
      <c r="I280">
        <v>9.8000000000000007</v>
      </c>
    </row>
    <row r="281" spans="1:9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 t="s">
        <v>865</v>
      </c>
      <c r="I281">
        <v>0</v>
      </c>
    </row>
    <row r="282" spans="1:9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 t="s">
        <v>865</v>
      </c>
      <c r="I282">
        <v>0</v>
      </c>
    </row>
    <row r="283" spans="1:9" hidden="1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 t="s">
        <v>864</v>
      </c>
      <c r="I283">
        <v>10.71</v>
      </c>
    </row>
    <row r="284" spans="1:9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 t="s">
        <v>865</v>
      </c>
      <c r="I284">
        <v>0</v>
      </c>
    </row>
    <row r="285" spans="1:9" hidden="1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 t="s">
        <v>864</v>
      </c>
      <c r="I285">
        <v>10.71</v>
      </c>
    </row>
    <row r="286" spans="1:9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 t="s">
        <v>865</v>
      </c>
      <c r="I286">
        <v>0</v>
      </c>
    </row>
    <row r="287" spans="1:9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 t="s">
        <v>865</v>
      </c>
      <c r="I287">
        <v>0</v>
      </c>
    </row>
    <row r="288" spans="1:9" hidden="1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 t="s">
        <v>864</v>
      </c>
      <c r="I288">
        <v>8.14</v>
      </c>
    </row>
    <row r="289" spans="1:9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  <c r="H289" t="s">
        <v>864</v>
      </c>
      <c r="I289">
        <v>0</v>
      </c>
    </row>
    <row r="290" spans="1:9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  <c r="H290" t="s">
        <v>864</v>
      </c>
      <c r="I290">
        <v>0</v>
      </c>
    </row>
    <row r="291" spans="1:9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 t="s">
        <v>865</v>
      </c>
      <c r="I291">
        <v>0</v>
      </c>
    </row>
    <row r="292" spans="1:9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 t="s">
        <v>865</v>
      </c>
      <c r="I292">
        <v>0</v>
      </c>
    </row>
    <row r="293" spans="1:9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 t="s">
        <v>865</v>
      </c>
      <c r="I293">
        <v>0</v>
      </c>
    </row>
    <row r="294" spans="1:9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 t="s">
        <v>864</v>
      </c>
      <c r="I294">
        <v>0</v>
      </c>
    </row>
    <row r="295" spans="1:9" hidden="1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t="s">
        <v>864</v>
      </c>
      <c r="I295">
        <v>15.12</v>
      </c>
    </row>
    <row r="296" spans="1:9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  <c r="H296" t="s">
        <v>864</v>
      </c>
      <c r="I296">
        <v>0</v>
      </c>
    </row>
    <row r="297" spans="1:9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  <c r="H297" t="s">
        <v>864</v>
      </c>
      <c r="I297">
        <v>0</v>
      </c>
    </row>
    <row r="298" spans="1:9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  <c r="H298" t="s">
        <v>864</v>
      </c>
      <c r="I298">
        <v>0</v>
      </c>
    </row>
    <row r="299" spans="1:9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  <c r="H299" t="s">
        <v>864</v>
      </c>
      <c r="I299">
        <v>0</v>
      </c>
    </row>
    <row r="300" spans="1:9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 t="s">
        <v>864</v>
      </c>
      <c r="I300">
        <v>0</v>
      </c>
    </row>
    <row r="301" spans="1:9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 t="s">
        <v>864</v>
      </c>
      <c r="I301">
        <v>0</v>
      </c>
    </row>
    <row r="302" spans="1:9" hidden="1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 t="s">
        <v>864</v>
      </c>
      <c r="I302">
        <v>12.74</v>
      </c>
    </row>
    <row r="303" spans="1:9" hidden="1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 t="s">
        <v>864</v>
      </c>
      <c r="I303">
        <v>12.74</v>
      </c>
    </row>
    <row r="304" spans="1:9" hidden="1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 t="s">
        <v>864</v>
      </c>
      <c r="I304">
        <v>7.35</v>
      </c>
    </row>
    <row r="305" spans="1:9" hidden="1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 t="s">
        <v>864</v>
      </c>
      <c r="I305">
        <v>12.72</v>
      </c>
    </row>
    <row r="306" spans="1:9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 t="s">
        <v>864</v>
      </c>
      <c r="I306">
        <v>0</v>
      </c>
    </row>
    <row r="307" spans="1:9" hidden="1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 t="s">
        <v>864</v>
      </c>
      <c r="I307">
        <v>10.69</v>
      </c>
    </row>
    <row r="308" spans="1:9" hidden="1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 t="s">
        <v>864</v>
      </c>
      <c r="I308">
        <v>10.69</v>
      </c>
    </row>
    <row r="309" spans="1:9" hidden="1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 t="s">
        <v>864</v>
      </c>
      <c r="I309">
        <v>10.69</v>
      </c>
    </row>
    <row r="310" spans="1:9" hidden="1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 t="s">
        <v>864</v>
      </c>
      <c r="I310">
        <v>10.69</v>
      </c>
    </row>
    <row r="311" spans="1:9" hidden="1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 t="s">
        <v>864</v>
      </c>
      <c r="I311">
        <v>10.69</v>
      </c>
    </row>
    <row r="312" spans="1:9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 t="s">
        <v>864</v>
      </c>
      <c r="I312">
        <v>0</v>
      </c>
    </row>
    <row r="313" spans="1:9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 t="s">
        <v>864</v>
      </c>
      <c r="I313">
        <v>0</v>
      </c>
    </row>
    <row r="314" spans="1:9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 t="s">
        <v>864</v>
      </c>
      <c r="I314">
        <v>0</v>
      </c>
    </row>
    <row r="315" spans="1:9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 t="s">
        <v>864</v>
      </c>
      <c r="I315">
        <v>0</v>
      </c>
    </row>
    <row r="316" spans="1:9" hidden="1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 t="s">
        <v>864</v>
      </c>
      <c r="I316">
        <v>11.64</v>
      </c>
    </row>
    <row r="317" spans="1:9" hidden="1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 t="s">
        <v>864</v>
      </c>
      <c r="I317">
        <v>11.64</v>
      </c>
    </row>
    <row r="318" spans="1:9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 t="s">
        <v>865</v>
      </c>
      <c r="I318">
        <v>0</v>
      </c>
    </row>
    <row r="319" spans="1:9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 t="s">
        <v>865</v>
      </c>
      <c r="I319">
        <v>0</v>
      </c>
    </row>
    <row r="320" spans="1:9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 t="s">
        <v>865</v>
      </c>
      <c r="I320">
        <v>0</v>
      </c>
    </row>
    <row r="321" spans="1:9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 t="s">
        <v>865</v>
      </c>
      <c r="I321">
        <v>0</v>
      </c>
    </row>
    <row r="322" spans="1:9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 t="s">
        <v>865</v>
      </c>
      <c r="I322">
        <v>0</v>
      </c>
    </row>
    <row r="323" spans="1:9" hidden="1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 t="s">
        <v>864</v>
      </c>
      <c r="I323">
        <v>10.93</v>
      </c>
    </row>
    <row r="324" spans="1:9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 t="s">
        <v>865</v>
      </c>
      <c r="I324">
        <v>0</v>
      </c>
    </row>
    <row r="325" spans="1:9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 t="s">
        <v>864</v>
      </c>
      <c r="I325">
        <v>0</v>
      </c>
    </row>
    <row r="326" spans="1:9" hidden="1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 t="s">
        <v>864</v>
      </c>
      <c r="I326">
        <v>8.34</v>
      </c>
    </row>
    <row r="327" spans="1:9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 t="s">
        <v>865</v>
      </c>
      <c r="I327">
        <v>0</v>
      </c>
    </row>
    <row r="328" spans="1:9" hidden="1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t="s">
        <v>864</v>
      </c>
      <c r="I328">
        <v>10.19</v>
      </c>
    </row>
    <row r="329" spans="1:9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 t="s">
        <v>865</v>
      </c>
      <c r="I329">
        <v>0</v>
      </c>
    </row>
    <row r="330" spans="1:9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 t="s">
        <v>865</v>
      </c>
      <c r="I330">
        <v>0</v>
      </c>
    </row>
    <row r="331" spans="1:9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 t="s">
        <v>865</v>
      </c>
      <c r="I331">
        <v>0</v>
      </c>
    </row>
    <row r="332" spans="1:9" x14ac:dyDescent="0.2">
      <c r="A332" t="s">
        <v>335</v>
      </c>
      <c r="B332" t="s">
        <v>449</v>
      </c>
      <c r="C332" t="s">
        <v>680</v>
      </c>
      <c r="D332" t="s">
        <v>746</v>
      </c>
      <c r="E332" t="s">
        <v>848</v>
      </c>
      <c r="H332" t="s">
        <v>864</v>
      </c>
      <c r="I332">
        <v>0</v>
      </c>
    </row>
    <row r="333" spans="1:9" x14ac:dyDescent="0.2">
      <c r="A333" t="s">
        <v>334</v>
      </c>
      <c r="B333" t="s">
        <v>449</v>
      </c>
      <c r="C333" t="s">
        <v>680</v>
      </c>
      <c r="D333" t="s">
        <v>746</v>
      </c>
      <c r="E333" t="s">
        <v>848</v>
      </c>
      <c r="H333" t="s">
        <v>864</v>
      </c>
      <c r="I333">
        <v>0</v>
      </c>
    </row>
    <row r="334" spans="1:9" x14ac:dyDescent="0.2">
      <c r="A334" t="s">
        <v>333</v>
      </c>
      <c r="B334" t="s">
        <v>449</v>
      </c>
      <c r="C334" t="s">
        <v>680</v>
      </c>
      <c r="D334" t="s">
        <v>746</v>
      </c>
      <c r="E334" t="s">
        <v>848</v>
      </c>
      <c r="H334" t="s">
        <v>864</v>
      </c>
      <c r="I334">
        <v>0</v>
      </c>
    </row>
    <row r="335" spans="1:9" x14ac:dyDescent="0.2">
      <c r="A335" t="s">
        <v>332</v>
      </c>
      <c r="B335" t="s">
        <v>449</v>
      </c>
      <c r="C335" t="s">
        <v>680</v>
      </c>
      <c r="D335" t="s">
        <v>746</v>
      </c>
      <c r="E335" t="s">
        <v>848</v>
      </c>
      <c r="H335" t="s">
        <v>864</v>
      </c>
      <c r="I335">
        <v>0</v>
      </c>
    </row>
    <row r="336" spans="1:9" x14ac:dyDescent="0.2">
      <c r="A336" t="s">
        <v>331</v>
      </c>
      <c r="B336" t="s">
        <v>449</v>
      </c>
      <c r="C336" t="s">
        <v>680</v>
      </c>
      <c r="D336" t="s">
        <v>746</v>
      </c>
      <c r="E336" t="s">
        <v>848</v>
      </c>
      <c r="H336" t="s">
        <v>864</v>
      </c>
      <c r="I336">
        <v>0</v>
      </c>
    </row>
    <row r="337" spans="1:9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H337" t="s">
        <v>864</v>
      </c>
      <c r="I337">
        <v>0</v>
      </c>
    </row>
    <row r="338" spans="1:9" hidden="1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t="s">
        <v>854</v>
      </c>
      <c r="G338" t="s">
        <v>861</v>
      </c>
      <c r="H338" t="s">
        <v>864</v>
      </c>
      <c r="I338">
        <v>13.43</v>
      </c>
    </row>
    <row r="339" spans="1:9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 t="s">
        <v>865</v>
      </c>
      <c r="I339">
        <v>0</v>
      </c>
    </row>
    <row r="340" spans="1:9" hidden="1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 t="s">
        <v>864</v>
      </c>
      <c r="I340">
        <v>9.1999999999999993</v>
      </c>
    </row>
    <row r="341" spans="1:9" hidden="1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 t="s">
        <v>864</v>
      </c>
      <c r="I341">
        <v>9.1999999999999993</v>
      </c>
    </row>
    <row r="342" spans="1:9" hidden="1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 t="s">
        <v>864</v>
      </c>
      <c r="I342">
        <v>9.1999999999999993</v>
      </c>
    </row>
    <row r="343" spans="1:9" hidden="1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 t="s">
        <v>864</v>
      </c>
      <c r="I343">
        <v>9.1999999999999993</v>
      </c>
    </row>
    <row r="344" spans="1:9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 t="s">
        <v>865</v>
      </c>
      <c r="I344">
        <v>0</v>
      </c>
    </row>
    <row r="345" spans="1:9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 t="s">
        <v>865</v>
      </c>
      <c r="I345">
        <v>0</v>
      </c>
    </row>
    <row r="346" spans="1:9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 t="s">
        <v>865</v>
      </c>
      <c r="I346">
        <v>0</v>
      </c>
    </row>
    <row r="347" spans="1:9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 t="s">
        <v>865</v>
      </c>
      <c r="I347">
        <v>0</v>
      </c>
    </row>
    <row r="348" spans="1:9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 t="s">
        <v>865</v>
      </c>
      <c r="I348">
        <v>0</v>
      </c>
    </row>
    <row r="349" spans="1:9" hidden="1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t="s">
        <v>864</v>
      </c>
      <c r="I349">
        <v>9.5500000000000007</v>
      </c>
    </row>
    <row r="350" spans="1:9" hidden="1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t="s">
        <v>864</v>
      </c>
      <c r="I350">
        <v>9.5500000000000007</v>
      </c>
    </row>
    <row r="351" spans="1:9" hidden="1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t="s">
        <v>864</v>
      </c>
      <c r="I351">
        <v>9.5500000000000007</v>
      </c>
    </row>
    <row r="352" spans="1:9" hidden="1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t="s">
        <v>864</v>
      </c>
      <c r="I352">
        <v>9.5500000000000007</v>
      </c>
    </row>
    <row r="353" spans="1:9" hidden="1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t="s">
        <v>864</v>
      </c>
      <c r="I353">
        <v>9.5500000000000007</v>
      </c>
    </row>
    <row r="354" spans="1:9" hidden="1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t="s">
        <v>864</v>
      </c>
      <c r="I354">
        <v>9.5500000000000007</v>
      </c>
    </row>
    <row r="355" spans="1:9" hidden="1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t="s">
        <v>864</v>
      </c>
      <c r="I355">
        <v>10.86</v>
      </c>
    </row>
    <row r="356" spans="1:9" hidden="1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t="s">
        <v>864</v>
      </c>
      <c r="I356">
        <v>10.86</v>
      </c>
    </row>
    <row r="357" spans="1:9" hidden="1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t="s">
        <v>864</v>
      </c>
      <c r="I357">
        <v>10.86</v>
      </c>
    </row>
    <row r="358" spans="1:9" hidden="1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t="s">
        <v>864</v>
      </c>
      <c r="I358">
        <v>10.86</v>
      </c>
    </row>
    <row r="359" spans="1:9" hidden="1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t="s">
        <v>864</v>
      </c>
      <c r="I359">
        <v>12.33</v>
      </c>
    </row>
    <row r="360" spans="1:9" hidden="1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t="s">
        <v>864</v>
      </c>
      <c r="I360">
        <v>12.33</v>
      </c>
    </row>
    <row r="361" spans="1:9" hidden="1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 t="s">
        <v>864</v>
      </c>
      <c r="I361">
        <v>7.43</v>
      </c>
    </row>
    <row r="362" spans="1:9" hidden="1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 t="s">
        <v>864</v>
      </c>
      <c r="I362">
        <v>6.98</v>
      </c>
    </row>
    <row r="363" spans="1:9" hidden="1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 t="s">
        <v>864</v>
      </c>
      <c r="I363">
        <v>10.93</v>
      </c>
    </row>
    <row r="364" spans="1:9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 t="s">
        <v>865</v>
      </c>
      <c r="I364">
        <v>0</v>
      </c>
    </row>
    <row r="365" spans="1:9" hidden="1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 t="s">
        <v>864</v>
      </c>
      <c r="I365">
        <v>9.15</v>
      </c>
    </row>
    <row r="366" spans="1:9" hidden="1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 t="s">
        <v>864</v>
      </c>
      <c r="I366">
        <v>9.15</v>
      </c>
    </row>
    <row r="367" spans="1:9" hidden="1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 t="s">
        <v>864</v>
      </c>
      <c r="I367">
        <v>9.15</v>
      </c>
    </row>
    <row r="368" spans="1:9" hidden="1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 t="s">
        <v>864</v>
      </c>
      <c r="I368">
        <v>9.15</v>
      </c>
    </row>
    <row r="369" spans="1:9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 t="s">
        <v>864</v>
      </c>
      <c r="I369">
        <v>0</v>
      </c>
    </row>
    <row r="370" spans="1:9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 t="s">
        <v>864</v>
      </c>
      <c r="I370">
        <v>0</v>
      </c>
    </row>
    <row r="371" spans="1:9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 t="s">
        <v>865</v>
      </c>
      <c r="I371">
        <v>0</v>
      </c>
    </row>
    <row r="372" spans="1:9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 t="s">
        <v>865</v>
      </c>
      <c r="I372">
        <v>0</v>
      </c>
    </row>
    <row r="373" spans="1:9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 t="s">
        <v>864</v>
      </c>
      <c r="I373">
        <v>0</v>
      </c>
    </row>
    <row r="374" spans="1:9" hidden="1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 t="s">
        <v>864</v>
      </c>
      <c r="I374">
        <v>8.7200000000000006</v>
      </c>
    </row>
    <row r="375" spans="1:9" hidden="1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 t="s">
        <v>864</v>
      </c>
      <c r="I375">
        <v>12.39</v>
      </c>
    </row>
    <row r="376" spans="1:9" hidden="1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 t="s">
        <v>864</v>
      </c>
      <c r="I376">
        <v>12.39</v>
      </c>
    </row>
    <row r="377" spans="1:9" hidden="1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 t="s">
        <v>864</v>
      </c>
      <c r="I377">
        <v>12.39</v>
      </c>
    </row>
    <row r="378" spans="1:9" hidden="1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 t="s">
        <v>864</v>
      </c>
      <c r="I378">
        <v>12.39</v>
      </c>
    </row>
    <row r="379" spans="1:9" hidden="1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 t="s">
        <v>864</v>
      </c>
      <c r="I379">
        <v>11.4</v>
      </c>
    </row>
    <row r="380" spans="1:9" hidden="1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 t="s">
        <v>864</v>
      </c>
      <c r="I380">
        <v>11.4</v>
      </c>
    </row>
    <row r="381" spans="1:9" hidden="1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 t="s">
        <v>864</v>
      </c>
      <c r="I381">
        <v>11.4</v>
      </c>
    </row>
    <row r="382" spans="1:9" hidden="1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 t="s">
        <v>864</v>
      </c>
      <c r="I382">
        <v>11.4</v>
      </c>
    </row>
    <row r="383" spans="1:9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 t="s">
        <v>864</v>
      </c>
      <c r="I383">
        <v>0</v>
      </c>
    </row>
    <row r="384" spans="1:9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 t="s">
        <v>864</v>
      </c>
      <c r="I384">
        <v>0</v>
      </c>
    </row>
    <row r="385" spans="1:9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 t="s">
        <v>864</v>
      </c>
      <c r="I385">
        <v>0</v>
      </c>
    </row>
    <row r="386" spans="1:9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 t="s">
        <v>864</v>
      </c>
      <c r="I386">
        <v>0</v>
      </c>
    </row>
    <row r="387" spans="1:9" hidden="1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 t="s">
        <v>864</v>
      </c>
      <c r="I387">
        <v>7.28</v>
      </c>
    </row>
    <row r="388" spans="1:9" hidden="1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 t="s">
        <v>864</v>
      </c>
      <c r="I388">
        <v>12.1</v>
      </c>
    </row>
    <row r="389" spans="1:9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 t="s">
        <v>864</v>
      </c>
      <c r="I389">
        <v>0</v>
      </c>
    </row>
    <row r="390" spans="1:9" hidden="1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 t="s">
        <v>864</v>
      </c>
      <c r="I390">
        <v>10.91</v>
      </c>
    </row>
    <row r="391" spans="1:9" hidden="1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 t="s">
        <v>864</v>
      </c>
      <c r="I391">
        <v>10.91</v>
      </c>
    </row>
    <row r="392" spans="1:9" hidden="1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 t="s">
        <v>864</v>
      </c>
      <c r="I392">
        <v>10.91</v>
      </c>
    </row>
    <row r="393" spans="1:9" hidden="1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 t="s">
        <v>864</v>
      </c>
      <c r="I393">
        <v>10.91</v>
      </c>
    </row>
    <row r="394" spans="1:9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 t="s">
        <v>864</v>
      </c>
      <c r="I394">
        <v>0</v>
      </c>
    </row>
    <row r="395" spans="1:9" hidden="1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 t="s">
        <v>864</v>
      </c>
      <c r="I395">
        <v>9.6999999999999993</v>
      </c>
    </row>
    <row r="396" spans="1:9" hidden="1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 t="s">
        <v>864</v>
      </c>
      <c r="I396">
        <v>9.6999999999999993</v>
      </c>
    </row>
    <row r="397" spans="1:9" hidden="1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 t="s">
        <v>864</v>
      </c>
      <c r="I397">
        <v>14.55</v>
      </c>
    </row>
    <row r="398" spans="1:9" hidden="1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 t="s">
        <v>864</v>
      </c>
      <c r="I398">
        <v>14.88</v>
      </c>
    </row>
    <row r="399" spans="1:9" hidden="1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 t="s">
        <v>864</v>
      </c>
      <c r="I399">
        <v>14.88</v>
      </c>
    </row>
    <row r="400" spans="1:9" hidden="1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 t="s">
        <v>864</v>
      </c>
      <c r="I400">
        <v>14.88</v>
      </c>
    </row>
    <row r="401" spans="1:9" hidden="1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 t="s">
        <v>864</v>
      </c>
      <c r="I401">
        <v>14.88</v>
      </c>
    </row>
    <row r="402" spans="1:9" hidden="1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 t="s">
        <v>864</v>
      </c>
      <c r="I402">
        <v>14.88</v>
      </c>
    </row>
    <row r="403" spans="1:9" hidden="1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 t="s">
        <v>864</v>
      </c>
      <c r="I403">
        <v>14.88</v>
      </c>
    </row>
    <row r="404" spans="1:9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 t="s">
        <v>864</v>
      </c>
      <c r="I404">
        <v>0</v>
      </c>
    </row>
    <row r="405" spans="1:9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 t="s">
        <v>864</v>
      </c>
      <c r="I405">
        <v>0</v>
      </c>
    </row>
    <row r="406" spans="1:9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 t="s">
        <v>865</v>
      </c>
      <c r="I406">
        <v>0</v>
      </c>
    </row>
    <row r="407" spans="1:9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 t="s">
        <v>864</v>
      </c>
      <c r="I407">
        <v>0</v>
      </c>
    </row>
    <row r="408" spans="1:9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 t="s">
        <v>864</v>
      </c>
      <c r="I408">
        <v>0</v>
      </c>
    </row>
    <row r="409" spans="1:9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 t="s">
        <v>865</v>
      </c>
      <c r="I409">
        <v>0</v>
      </c>
    </row>
    <row r="410" spans="1:9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 t="s">
        <v>865</v>
      </c>
      <c r="I410">
        <v>0</v>
      </c>
    </row>
    <row r="411" spans="1:9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 t="s">
        <v>865</v>
      </c>
      <c r="I411">
        <v>0</v>
      </c>
    </row>
    <row r="412" spans="1:9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 t="s">
        <v>865</v>
      </c>
      <c r="I412">
        <v>0</v>
      </c>
    </row>
    <row r="413" spans="1:9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 t="s">
        <v>865</v>
      </c>
      <c r="I413">
        <v>0</v>
      </c>
    </row>
    <row r="414" spans="1:9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 t="s">
        <v>865</v>
      </c>
      <c r="I414">
        <v>0</v>
      </c>
    </row>
    <row r="415" spans="1:9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 t="s">
        <v>865</v>
      </c>
      <c r="I415">
        <v>0</v>
      </c>
    </row>
    <row r="416" spans="1:9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 t="s">
        <v>865</v>
      </c>
      <c r="I416">
        <v>0</v>
      </c>
    </row>
    <row r="417" spans="1:9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 t="s">
        <v>865</v>
      </c>
      <c r="I417">
        <v>0</v>
      </c>
    </row>
    <row r="418" spans="1:9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 t="s">
        <v>865</v>
      </c>
      <c r="I418">
        <v>0</v>
      </c>
    </row>
    <row r="419" spans="1:9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 t="s">
        <v>864</v>
      </c>
      <c r="I419">
        <v>0</v>
      </c>
    </row>
    <row r="420" spans="1:9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 t="s">
        <v>864</v>
      </c>
      <c r="I420">
        <v>0</v>
      </c>
    </row>
    <row r="421" spans="1:9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 t="s">
        <v>865</v>
      </c>
      <c r="I421">
        <v>0</v>
      </c>
    </row>
    <row r="422" spans="1:9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 t="s">
        <v>865</v>
      </c>
      <c r="I422">
        <v>0</v>
      </c>
    </row>
    <row r="423" spans="1:9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 t="s">
        <v>865</v>
      </c>
      <c r="I423">
        <v>0</v>
      </c>
    </row>
    <row r="424" spans="1:9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 t="s">
        <v>865</v>
      </c>
      <c r="I424">
        <v>0</v>
      </c>
    </row>
    <row r="425" spans="1:9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 t="s">
        <v>865</v>
      </c>
      <c r="I425">
        <v>0</v>
      </c>
    </row>
    <row r="426" spans="1:9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 t="s">
        <v>865</v>
      </c>
      <c r="I426">
        <v>0</v>
      </c>
    </row>
    <row r="427" spans="1:9" hidden="1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t="s">
        <v>864</v>
      </c>
      <c r="I427">
        <v>10.08</v>
      </c>
    </row>
    <row r="428" spans="1:9" hidden="1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t="s">
        <v>864</v>
      </c>
      <c r="I428">
        <v>10.08</v>
      </c>
    </row>
    <row r="429" spans="1:9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 t="s">
        <v>865</v>
      </c>
      <c r="I429">
        <v>0</v>
      </c>
    </row>
    <row r="430" spans="1:9" hidden="1" x14ac:dyDescent="0.2">
      <c r="A430" t="s">
        <v>437</v>
      </c>
      <c r="B430" t="s">
        <v>450</v>
      </c>
      <c r="C430" t="s">
        <v>739</v>
      </c>
      <c r="D430" t="s">
        <v>754</v>
      </c>
      <c r="E430" t="s">
        <v>848</v>
      </c>
      <c r="F430" t="s">
        <v>854</v>
      </c>
      <c r="G430" t="s">
        <v>862</v>
      </c>
      <c r="H430" t="s">
        <v>864</v>
      </c>
      <c r="I430">
        <v>7.59</v>
      </c>
    </row>
    <row r="431" spans="1:9" hidden="1" x14ac:dyDescent="0.2">
      <c r="A431" t="s">
        <v>438</v>
      </c>
      <c r="B431" t="s">
        <v>450</v>
      </c>
      <c r="C431" t="s">
        <v>739</v>
      </c>
      <c r="D431" t="s">
        <v>754</v>
      </c>
      <c r="E431" t="s">
        <v>848</v>
      </c>
      <c r="F431" t="s">
        <v>854</v>
      </c>
      <c r="G431" t="s">
        <v>862</v>
      </c>
      <c r="H431" t="s">
        <v>864</v>
      </c>
      <c r="I431">
        <v>7.59</v>
      </c>
    </row>
    <row r="432" spans="1:9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 t="s">
        <v>865</v>
      </c>
      <c r="I432">
        <v>0</v>
      </c>
    </row>
    <row r="433" spans="1:9" hidden="1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 t="s">
        <v>864</v>
      </c>
      <c r="I433">
        <v>10.38</v>
      </c>
    </row>
    <row r="434" spans="1:9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 t="s">
        <v>865</v>
      </c>
      <c r="I434">
        <v>0</v>
      </c>
    </row>
    <row r="435" spans="1:9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 t="s">
        <v>865</v>
      </c>
      <c r="I435">
        <v>0</v>
      </c>
    </row>
    <row r="436" spans="1:9" hidden="1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 t="s">
        <v>864</v>
      </c>
      <c r="I436">
        <v>13.96</v>
      </c>
    </row>
    <row r="437" spans="1:9" hidden="1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 t="s">
        <v>864</v>
      </c>
      <c r="I437">
        <v>13.96</v>
      </c>
    </row>
    <row r="438" spans="1:9" hidden="1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 t="s">
        <v>864</v>
      </c>
      <c r="I438">
        <v>13.96</v>
      </c>
    </row>
    <row r="439" spans="1:9" hidden="1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 t="s">
        <v>864</v>
      </c>
      <c r="I439">
        <v>13.96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53A6-634C-F743-A68B-D74FE1C9E1FE}">
  <dimension ref="A1:N439"/>
  <sheetViews>
    <sheetView zoomScale="120" zoomScaleNormal="120" workbookViewId="0">
      <selection activeCell="E446" sqref="E446"/>
    </sheetView>
  </sheetViews>
  <sheetFormatPr baseColWidth="10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32" customWidth="1"/>
    <col min="5" max="5" width="13.83203125" customWidth="1"/>
    <col min="6" max="6" width="10" bestFit="1" customWidth="1"/>
    <col min="7" max="7" width="11" customWidth="1"/>
    <col min="8" max="14" width="17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866</v>
      </c>
      <c r="I1" s="2" t="s">
        <v>867</v>
      </c>
      <c r="J1" s="3" t="s">
        <v>868</v>
      </c>
      <c r="K1" s="3" t="s">
        <v>869</v>
      </c>
      <c r="L1" s="3" t="s">
        <v>870</v>
      </c>
      <c r="M1" s="3" t="s">
        <v>871</v>
      </c>
      <c r="N1" s="3" t="s">
        <v>872</v>
      </c>
    </row>
    <row r="2" spans="1:14" hidden="1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hidden="1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>
        <v>9.68</v>
      </c>
      <c r="I4">
        <v>9.68</v>
      </c>
      <c r="J4">
        <v>10.44</v>
      </c>
      <c r="K4">
        <v>11.43</v>
      </c>
      <c r="L4">
        <v>11.98</v>
      </c>
      <c r="M4">
        <v>17.350000000000001</v>
      </c>
      <c r="N4">
        <v>16.920000000000002</v>
      </c>
    </row>
    <row r="5" spans="1:14" hidden="1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>
        <v>10.5</v>
      </c>
      <c r="I5">
        <v>11</v>
      </c>
      <c r="J5">
        <v>10.26</v>
      </c>
      <c r="K5">
        <v>9.9700000000000006</v>
      </c>
      <c r="L5">
        <v>10.86</v>
      </c>
      <c r="M5">
        <v>16.86</v>
      </c>
      <c r="N5" s="5">
        <v>16.55</v>
      </c>
    </row>
    <row r="6" spans="1:14" hidden="1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>
        <v>35.1</v>
      </c>
      <c r="I6">
        <v>35.32</v>
      </c>
      <c r="J6">
        <v>37.71</v>
      </c>
      <c r="K6">
        <v>38.46</v>
      </c>
      <c r="L6">
        <v>37.86</v>
      </c>
      <c r="M6">
        <v>42.65</v>
      </c>
      <c r="N6">
        <v>42.02</v>
      </c>
    </row>
    <row r="7" spans="1:14" hidden="1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s="4">
        <v>0.62</v>
      </c>
      <c r="I7" s="4">
        <v>0.62</v>
      </c>
      <c r="J7" s="4">
        <v>0.64</v>
      </c>
      <c r="K7" s="4">
        <v>0.67</v>
      </c>
      <c r="L7" s="4">
        <v>0.67</v>
      </c>
      <c r="M7" s="4">
        <v>0.76</v>
      </c>
      <c r="N7" s="4">
        <v>0.76</v>
      </c>
    </row>
    <row r="8" spans="1:14" hidden="1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idden="1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idden="1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idden="1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>
        <v>9.69</v>
      </c>
      <c r="I15">
        <v>9.69</v>
      </c>
      <c r="J15">
        <v>9.66</v>
      </c>
      <c r="K15">
        <v>9.4600000000000009</v>
      </c>
      <c r="L15">
        <v>9.98</v>
      </c>
      <c r="M15">
        <v>17.73</v>
      </c>
      <c r="N15">
        <v>17.02</v>
      </c>
    </row>
    <row r="16" spans="1:14" hidden="1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>
        <v>9.5</v>
      </c>
      <c r="I16">
        <v>9.5</v>
      </c>
      <c r="J16">
        <v>10.44</v>
      </c>
      <c r="K16">
        <v>11.32</v>
      </c>
      <c r="L16">
        <v>11.88</v>
      </c>
      <c r="M16">
        <v>17.350000000000001</v>
      </c>
      <c r="N16">
        <v>16.920000000000002</v>
      </c>
    </row>
    <row r="17" spans="1:14" hidden="1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idden="1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idden="1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idden="1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>
        <v>11.57</v>
      </c>
      <c r="I21">
        <v>11.57</v>
      </c>
      <c r="J21">
        <v>11.23</v>
      </c>
      <c r="K21">
        <v>11.54</v>
      </c>
      <c r="L21">
        <v>12.35</v>
      </c>
      <c r="M21">
        <v>14.87</v>
      </c>
      <c r="N21">
        <v>14.53</v>
      </c>
    </row>
    <row r="22" spans="1:14" hidden="1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>
        <v>11.57</v>
      </c>
      <c r="I22">
        <v>11.57</v>
      </c>
      <c r="J22">
        <v>11.23</v>
      </c>
      <c r="K22">
        <v>11.54</v>
      </c>
      <c r="L22">
        <v>12.35</v>
      </c>
      <c r="M22">
        <v>14.87</v>
      </c>
      <c r="N22">
        <v>14.53</v>
      </c>
    </row>
    <row r="23" spans="1:14" hidden="1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>
        <v>11.57</v>
      </c>
      <c r="I23">
        <v>11.57</v>
      </c>
      <c r="J23">
        <v>11.23</v>
      </c>
      <c r="K23">
        <v>11.54</v>
      </c>
      <c r="L23">
        <v>12.35</v>
      </c>
      <c r="M23">
        <v>14.87</v>
      </c>
      <c r="N23">
        <v>14.53</v>
      </c>
    </row>
    <row r="24" spans="1:14" hidden="1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>
        <v>9.51</v>
      </c>
      <c r="I24">
        <v>10.01</v>
      </c>
      <c r="J24">
        <v>10.26</v>
      </c>
      <c r="K24">
        <v>9.9700000000000006</v>
      </c>
      <c r="L24">
        <v>10.86</v>
      </c>
      <c r="M24">
        <v>18.73</v>
      </c>
      <c r="N24">
        <v>18.38</v>
      </c>
    </row>
    <row r="25" spans="1:14" hidden="1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>
        <v>9.51</v>
      </c>
      <c r="I25">
        <v>10.01</v>
      </c>
      <c r="J25">
        <v>10.26</v>
      </c>
      <c r="K25">
        <v>9.9700000000000006</v>
      </c>
      <c r="L25">
        <v>10.86</v>
      </c>
      <c r="M25">
        <v>18.73</v>
      </c>
      <c r="N25">
        <v>18.38</v>
      </c>
    </row>
    <row r="26" spans="1:14" hidden="1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>
        <v>10</v>
      </c>
      <c r="I26">
        <v>10</v>
      </c>
      <c r="J26">
        <v>11.23</v>
      </c>
      <c r="K26">
        <v>11.54</v>
      </c>
      <c r="L26">
        <v>12.35</v>
      </c>
      <c r="M26">
        <v>19.47</v>
      </c>
      <c r="N26">
        <v>19.170000000000002</v>
      </c>
    </row>
    <row r="27" spans="1:14" hidden="1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>
        <v>10</v>
      </c>
      <c r="I27">
        <v>10</v>
      </c>
      <c r="J27">
        <v>11.23</v>
      </c>
      <c r="K27">
        <v>11.54</v>
      </c>
      <c r="L27">
        <v>12.35</v>
      </c>
      <c r="M27">
        <v>19.47</v>
      </c>
      <c r="N27">
        <v>19.170000000000002</v>
      </c>
    </row>
    <row r="28" spans="1:14" hidden="1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s="4">
        <v>10.64</v>
      </c>
      <c r="I37" s="4">
        <v>10.64</v>
      </c>
      <c r="J37" s="4">
        <v>10.44</v>
      </c>
      <c r="K37" s="4">
        <v>11.43</v>
      </c>
      <c r="L37" s="4">
        <v>11.98</v>
      </c>
      <c r="M37">
        <v>19.02</v>
      </c>
      <c r="N37">
        <v>18.559999999999999</v>
      </c>
    </row>
    <row r="38" spans="1:14" hidden="1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idden="1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idden="1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>
        <v>9.1</v>
      </c>
      <c r="I41">
        <v>9.1</v>
      </c>
      <c r="J41">
        <v>9.66</v>
      </c>
      <c r="K41">
        <v>9.4600000000000009</v>
      </c>
      <c r="L41">
        <v>9.98</v>
      </c>
      <c r="M41">
        <v>17.760000000000002</v>
      </c>
      <c r="N41">
        <v>16.95</v>
      </c>
    </row>
    <row r="42" spans="1:14" hidden="1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>
        <v>9.1</v>
      </c>
      <c r="I42">
        <v>9.1</v>
      </c>
      <c r="J42">
        <v>9.66</v>
      </c>
      <c r="K42">
        <v>9.4600000000000009</v>
      </c>
      <c r="L42">
        <v>9.98</v>
      </c>
      <c r="M42">
        <v>17.760000000000002</v>
      </c>
      <c r="N42">
        <v>16.95</v>
      </c>
    </row>
    <row r="43" spans="1:14" hidden="1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>
        <v>9.1</v>
      </c>
      <c r="I43">
        <v>9.1</v>
      </c>
      <c r="J43">
        <v>9.66</v>
      </c>
      <c r="K43">
        <v>9.4600000000000009</v>
      </c>
      <c r="L43">
        <v>9.98</v>
      </c>
      <c r="M43">
        <v>17.760000000000002</v>
      </c>
      <c r="N43">
        <v>16.95</v>
      </c>
    </row>
    <row r="44" spans="1:14" hidden="1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>
        <v>9.1</v>
      </c>
      <c r="I44">
        <v>9.1</v>
      </c>
      <c r="J44">
        <v>9.66</v>
      </c>
      <c r="K44">
        <v>9.4600000000000009</v>
      </c>
      <c r="L44">
        <v>9.98</v>
      </c>
      <c r="M44">
        <v>17.760000000000002</v>
      </c>
      <c r="N44">
        <v>16.95</v>
      </c>
    </row>
    <row r="45" spans="1:14" hidden="1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>
        <v>9.1</v>
      </c>
      <c r="I45">
        <v>9.1</v>
      </c>
      <c r="J45">
        <v>9.66</v>
      </c>
      <c r="K45">
        <v>9.4600000000000009</v>
      </c>
      <c r="L45">
        <v>9.98</v>
      </c>
      <c r="M45">
        <v>17.760000000000002</v>
      </c>
      <c r="N45">
        <v>16.95</v>
      </c>
    </row>
    <row r="46" spans="1:14" hidden="1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>
        <v>9.1</v>
      </c>
      <c r="I46">
        <v>9.1</v>
      </c>
      <c r="J46">
        <v>9.66</v>
      </c>
      <c r="K46">
        <v>9.4600000000000009</v>
      </c>
      <c r="L46">
        <v>9.98</v>
      </c>
      <c r="M46">
        <v>17.760000000000002</v>
      </c>
      <c r="N46">
        <v>16.95</v>
      </c>
    </row>
    <row r="47" spans="1:14" hidden="1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idden="1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hidden="1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hidden="1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hidden="1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>
        <v>1.5</v>
      </c>
      <c r="I52">
        <v>1.54</v>
      </c>
      <c r="J52">
        <v>1.61</v>
      </c>
      <c r="K52">
        <v>1.74</v>
      </c>
      <c r="L52">
        <v>1.75</v>
      </c>
      <c r="M52">
        <v>1.98</v>
      </c>
      <c r="N52">
        <v>2.0099999999999998</v>
      </c>
    </row>
    <row r="53" spans="1:14" hidden="1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>
        <v>1.5</v>
      </c>
      <c r="I53">
        <v>1.54</v>
      </c>
      <c r="J53">
        <v>1.61</v>
      </c>
      <c r="K53">
        <v>1.74</v>
      </c>
      <c r="L53">
        <v>1.75</v>
      </c>
      <c r="M53">
        <v>1.98</v>
      </c>
      <c r="N53">
        <v>2.0099999999999998</v>
      </c>
    </row>
    <row r="54" spans="1:14" hidden="1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>
        <v>1.5</v>
      </c>
      <c r="I54">
        <v>1.54</v>
      </c>
      <c r="J54">
        <v>1.61</v>
      </c>
      <c r="K54">
        <v>1.74</v>
      </c>
      <c r="L54">
        <v>1.75</v>
      </c>
      <c r="M54">
        <v>1.98</v>
      </c>
      <c r="N54">
        <v>2.0099999999999998</v>
      </c>
    </row>
    <row r="55" spans="1:14" hidden="1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>
        <v>1.5</v>
      </c>
      <c r="I55">
        <v>1.54</v>
      </c>
      <c r="J55">
        <v>1.61</v>
      </c>
      <c r="K55">
        <v>1.74</v>
      </c>
      <c r="L55">
        <v>1.75</v>
      </c>
      <c r="M55">
        <v>1.98</v>
      </c>
      <c r="N55">
        <v>2.0099999999999998</v>
      </c>
    </row>
    <row r="56" spans="1:14" hidden="1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 s="4">
        <v>2.04</v>
      </c>
      <c r="I56" s="4">
        <v>2.04</v>
      </c>
      <c r="J56" s="4">
        <v>2.2200000000000002</v>
      </c>
      <c r="K56" s="4">
        <v>2.04</v>
      </c>
      <c r="L56" s="4">
        <v>2.0299999999999998</v>
      </c>
      <c r="M56" s="4">
        <v>2.31</v>
      </c>
      <c r="N56" s="4">
        <v>2.3199999999999998</v>
      </c>
    </row>
    <row r="57" spans="1:14" hidden="1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 s="4">
        <v>2.04</v>
      </c>
      <c r="I57" s="4">
        <v>2.04</v>
      </c>
      <c r="J57" s="4">
        <v>2.2200000000000002</v>
      </c>
      <c r="K57" s="4">
        <v>2.04</v>
      </c>
      <c r="L57" s="4">
        <v>2.0299999999999998</v>
      </c>
      <c r="M57" s="4">
        <v>2.31</v>
      </c>
      <c r="N57" s="4">
        <v>2.3199999999999998</v>
      </c>
    </row>
    <row r="58" spans="1:14" hidden="1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 s="4">
        <v>2.04</v>
      </c>
      <c r="I58" s="4">
        <v>2.04</v>
      </c>
      <c r="J58" s="4">
        <v>2.2200000000000002</v>
      </c>
      <c r="K58" s="4">
        <v>2.04</v>
      </c>
      <c r="L58" s="4">
        <v>2.0299999999999998</v>
      </c>
      <c r="M58" s="4">
        <v>2.31</v>
      </c>
      <c r="N58" s="4">
        <v>2.3199999999999998</v>
      </c>
    </row>
    <row r="59" spans="1:14" hidden="1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>
        <v>2.04</v>
      </c>
      <c r="I59">
        <v>2.04</v>
      </c>
      <c r="J59">
        <v>2.2200000000000002</v>
      </c>
      <c r="K59">
        <v>2.04</v>
      </c>
      <c r="L59">
        <v>2.0299999999999998</v>
      </c>
      <c r="M59">
        <v>2.31</v>
      </c>
      <c r="N59">
        <v>2.3199999999999998</v>
      </c>
    </row>
    <row r="60" spans="1:14" hidden="1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>
        <v>2.04</v>
      </c>
      <c r="I60">
        <v>2.04</v>
      </c>
      <c r="J60">
        <v>2.2200000000000002</v>
      </c>
      <c r="K60">
        <v>2.04</v>
      </c>
      <c r="L60">
        <v>2.0299999999999998</v>
      </c>
      <c r="M60">
        <v>2.31</v>
      </c>
      <c r="N60">
        <v>2.3199999999999998</v>
      </c>
    </row>
    <row r="61" spans="1:14" hidden="1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hidden="1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hidden="1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hidden="1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hidden="1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>
        <v>10.01</v>
      </c>
      <c r="I65">
        <v>10.01</v>
      </c>
      <c r="J65">
        <v>10.79</v>
      </c>
      <c r="K65">
        <v>11.1</v>
      </c>
      <c r="L65">
        <v>11.65</v>
      </c>
      <c r="M65">
        <v>19.57</v>
      </c>
      <c r="N65">
        <v>19.170000000000002</v>
      </c>
    </row>
    <row r="66" spans="1:14" hidden="1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>
        <v>10.01</v>
      </c>
      <c r="I66">
        <v>10.01</v>
      </c>
      <c r="J66">
        <v>10.79</v>
      </c>
      <c r="K66">
        <v>11.1</v>
      </c>
      <c r="L66">
        <v>11.65</v>
      </c>
      <c r="M66">
        <v>19.57</v>
      </c>
      <c r="N66">
        <v>19.170000000000002</v>
      </c>
    </row>
    <row r="67" spans="1:14" hidden="1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>
        <v>10.01</v>
      </c>
      <c r="I67">
        <v>10.01</v>
      </c>
      <c r="J67">
        <v>10.79</v>
      </c>
      <c r="K67">
        <v>11.1</v>
      </c>
      <c r="L67">
        <v>11.65</v>
      </c>
      <c r="M67">
        <v>19.57</v>
      </c>
      <c r="N67">
        <v>19.170000000000002</v>
      </c>
    </row>
    <row r="68" spans="1:14" hidden="1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>
        <v>10.01</v>
      </c>
      <c r="I68">
        <v>10.01</v>
      </c>
      <c r="J68">
        <v>10.79</v>
      </c>
      <c r="K68">
        <v>11.1</v>
      </c>
      <c r="L68">
        <v>11.65</v>
      </c>
      <c r="M68">
        <v>19.57</v>
      </c>
      <c r="N68">
        <v>19.170000000000002</v>
      </c>
    </row>
    <row r="69" spans="1:14" hidden="1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hidden="1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hidden="1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hidden="1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hidden="1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hidden="1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hidden="1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idden="1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hidden="1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hidden="1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hidden="1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hidden="1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s="4">
        <v>2.04</v>
      </c>
      <c r="I80" s="4">
        <v>2.04</v>
      </c>
      <c r="J80" s="4">
        <v>2.2200000000000002</v>
      </c>
      <c r="K80" s="4">
        <v>2.04</v>
      </c>
      <c r="L80" s="4">
        <v>2.0299999999999998</v>
      </c>
      <c r="M80" s="4">
        <v>2.31</v>
      </c>
      <c r="N80" s="4">
        <v>2.3199999999999998</v>
      </c>
    </row>
    <row r="81" spans="1:14" hidden="1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s="4">
        <v>2.04</v>
      </c>
      <c r="I81" s="4">
        <v>2.04</v>
      </c>
      <c r="J81" s="4">
        <v>2.2200000000000002</v>
      </c>
      <c r="K81" s="4">
        <v>2.04</v>
      </c>
      <c r="L81" s="4">
        <v>2.0299999999999998</v>
      </c>
      <c r="M81" s="4">
        <v>2.31</v>
      </c>
      <c r="N81" s="4">
        <v>2.3199999999999998</v>
      </c>
    </row>
    <row r="82" spans="1:14" hidden="1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s="4">
        <v>2.04</v>
      </c>
      <c r="I82" s="4">
        <v>2.04</v>
      </c>
      <c r="J82" s="4">
        <v>2.2200000000000002</v>
      </c>
      <c r="K82" s="4">
        <v>2.04</v>
      </c>
      <c r="L82" s="4">
        <v>2.0299999999999998</v>
      </c>
      <c r="M82" s="4">
        <v>2.31</v>
      </c>
      <c r="N82" s="4">
        <v>2.3199999999999998</v>
      </c>
    </row>
    <row r="83" spans="1:14" hidden="1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s="4">
        <v>2.04</v>
      </c>
      <c r="I83" s="4">
        <v>2.04</v>
      </c>
      <c r="J83" s="4">
        <v>2.2200000000000002</v>
      </c>
      <c r="K83" s="4">
        <v>2.04</v>
      </c>
      <c r="L83" s="4">
        <v>2.0299999999999998</v>
      </c>
      <c r="M83" s="4">
        <v>2.31</v>
      </c>
      <c r="N83" s="4">
        <v>2.3199999999999998</v>
      </c>
    </row>
    <row r="84" spans="1:14" hidden="1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s="4">
        <v>2.04</v>
      </c>
      <c r="I84" s="4">
        <v>2.04</v>
      </c>
      <c r="J84" s="4">
        <v>2.2200000000000002</v>
      </c>
      <c r="K84" s="4">
        <v>2.04</v>
      </c>
      <c r="L84" s="4">
        <v>2.0299999999999998</v>
      </c>
      <c r="M84" s="4">
        <v>2.31</v>
      </c>
      <c r="N84" s="4">
        <v>2.3199999999999998</v>
      </c>
    </row>
    <row r="85" spans="1:14" hidden="1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idden="1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hidden="1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hidden="1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>
        <v>2.04</v>
      </c>
      <c r="I88">
        <v>2.04</v>
      </c>
      <c r="J88">
        <v>2.2200000000000002</v>
      </c>
      <c r="K88">
        <v>2.04</v>
      </c>
      <c r="L88">
        <v>2.0299999999999998</v>
      </c>
      <c r="M88">
        <v>2.31</v>
      </c>
      <c r="N88">
        <v>2.3199999999999998</v>
      </c>
    </row>
    <row r="89" spans="1:14" hidden="1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>
        <v>2.04</v>
      </c>
      <c r="I89">
        <v>2.04</v>
      </c>
      <c r="J89">
        <v>2.2200000000000002</v>
      </c>
      <c r="K89">
        <v>2.04</v>
      </c>
      <c r="L89">
        <v>2.0299999999999998</v>
      </c>
      <c r="M89">
        <v>2.31</v>
      </c>
      <c r="N89">
        <v>2.3199999999999998</v>
      </c>
    </row>
    <row r="90" spans="1:14" hidden="1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>
        <v>9.1</v>
      </c>
      <c r="I90">
        <v>9.1</v>
      </c>
      <c r="J90">
        <v>9.9600000000000009</v>
      </c>
      <c r="K90">
        <v>8.16</v>
      </c>
      <c r="L90">
        <v>8.7100000000000009</v>
      </c>
      <c r="M90">
        <v>13.26</v>
      </c>
      <c r="N90">
        <v>13.07</v>
      </c>
    </row>
    <row r="91" spans="1:14" hidden="1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hidden="1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hidden="1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hidden="1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hidden="1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idden="1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hidden="1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hidden="1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hidden="1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hidden="1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hidden="1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>
        <v>9.7100000000000009</v>
      </c>
      <c r="I101">
        <v>9.7100000000000009</v>
      </c>
      <c r="J101">
        <v>9.4499999999999993</v>
      </c>
      <c r="K101">
        <v>8.1199999999999992</v>
      </c>
      <c r="L101">
        <v>8.6300000000000008</v>
      </c>
      <c r="M101">
        <v>13.26</v>
      </c>
      <c r="N101">
        <v>13.07</v>
      </c>
    </row>
    <row r="102" spans="1:14" hidden="1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hidden="1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hidden="1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</row>
    <row r="105" spans="1:14" hidden="1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</row>
    <row r="106" spans="1:14" hidden="1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</row>
    <row r="107" spans="1:14" hidden="1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</row>
    <row r="108" spans="1:14" hidden="1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</row>
    <row r="109" spans="1:14" hidden="1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hidden="1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>
        <v>10.64</v>
      </c>
      <c r="I110">
        <v>10.64</v>
      </c>
      <c r="J110">
        <v>10.44</v>
      </c>
      <c r="K110">
        <v>11.43</v>
      </c>
      <c r="L110">
        <v>11.98</v>
      </c>
      <c r="M110">
        <v>19.02</v>
      </c>
      <c r="N110">
        <v>18.559999999999999</v>
      </c>
    </row>
    <row r="111" spans="1:14" hidden="1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>
        <v>10.64</v>
      </c>
      <c r="I111">
        <v>10.64</v>
      </c>
      <c r="J111">
        <v>10.44</v>
      </c>
      <c r="K111">
        <v>11.43</v>
      </c>
      <c r="L111">
        <v>11.98</v>
      </c>
      <c r="M111">
        <v>19.02</v>
      </c>
      <c r="N111">
        <v>18.559999999999999</v>
      </c>
    </row>
    <row r="112" spans="1:14" hidden="1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>
        <v>10.64</v>
      </c>
      <c r="I112">
        <v>10.64</v>
      </c>
      <c r="J112">
        <v>10.44</v>
      </c>
      <c r="K112">
        <v>11.43</v>
      </c>
      <c r="L112">
        <v>11.98</v>
      </c>
      <c r="M112">
        <v>19.02</v>
      </c>
      <c r="N112">
        <v>18.559999999999999</v>
      </c>
    </row>
    <row r="113" spans="1:14" hidden="1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idden="1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hidden="1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idden="1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hidden="1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hidden="1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idden="1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hidden="1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hidden="1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hidden="1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>
        <v>2.34</v>
      </c>
      <c r="I122">
        <v>2.4900000000000002</v>
      </c>
      <c r="J122">
        <v>3.99</v>
      </c>
      <c r="K122">
        <v>3.14</v>
      </c>
      <c r="L122">
        <v>3.28</v>
      </c>
      <c r="M122">
        <v>9.69</v>
      </c>
      <c r="N122">
        <v>4.38</v>
      </c>
    </row>
    <row r="123" spans="1:14" hidden="1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>
        <v>2.34</v>
      </c>
      <c r="I123">
        <v>2.4900000000000002</v>
      </c>
      <c r="J123">
        <v>3.99</v>
      </c>
      <c r="K123">
        <v>3.14</v>
      </c>
      <c r="L123">
        <v>3.28</v>
      </c>
      <c r="M123">
        <v>9.69</v>
      </c>
      <c r="N123">
        <v>4.38</v>
      </c>
    </row>
    <row r="124" spans="1:14" hidden="1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>
        <v>2.34</v>
      </c>
      <c r="I124">
        <v>2.4900000000000002</v>
      </c>
      <c r="J124">
        <v>3.99</v>
      </c>
      <c r="K124">
        <v>3.14</v>
      </c>
      <c r="L124">
        <v>3.28</v>
      </c>
      <c r="M124">
        <v>9.69</v>
      </c>
      <c r="N124">
        <v>4.38</v>
      </c>
    </row>
    <row r="125" spans="1:14" hidden="1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>
        <v>2.34</v>
      </c>
      <c r="I125">
        <v>2.4900000000000002</v>
      </c>
      <c r="J125">
        <v>3.99</v>
      </c>
      <c r="K125">
        <v>3.14</v>
      </c>
      <c r="L125">
        <v>3.28</v>
      </c>
      <c r="M125">
        <v>9.69</v>
      </c>
      <c r="N125">
        <v>4.38</v>
      </c>
    </row>
    <row r="126" spans="1:14" hidden="1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hidden="1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hidden="1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hidden="1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hidden="1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hidden="1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hidden="1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hidden="1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hidden="1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>
        <v>2.2599999999999998</v>
      </c>
      <c r="I138">
        <v>2.44</v>
      </c>
      <c r="J138">
        <v>2.65</v>
      </c>
      <c r="K138">
        <v>2.61</v>
      </c>
      <c r="L138">
        <v>2.64</v>
      </c>
      <c r="M138">
        <v>7.84</v>
      </c>
      <c r="N138">
        <v>3.81</v>
      </c>
    </row>
    <row r="139" spans="1:14" hidden="1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>
        <v>2.2599999999999998</v>
      </c>
      <c r="I139">
        <v>2.44</v>
      </c>
      <c r="J139">
        <v>2.65</v>
      </c>
      <c r="K139">
        <v>2.61</v>
      </c>
      <c r="L139">
        <v>2.64</v>
      </c>
      <c r="M139">
        <v>7.84</v>
      </c>
      <c r="N139">
        <v>3.81</v>
      </c>
    </row>
    <row r="140" spans="1:14" hidden="1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>
        <v>2.2599999999999998</v>
      </c>
      <c r="I140">
        <v>2.44</v>
      </c>
      <c r="J140">
        <v>2.65</v>
      </c>
      <c r="K140">
        <v>2.61</v>
      </c>
      <c r="L140">
        <v>2.64</v>
      </c>
      <c r="M140">
        <v>7.84</v>
      </c>
      <c r="N140">
        <v>3.81</v>
      </c>
    </row>
    <row r="141" spans="1:14" hidden="1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>
        <v>2.2599999999999998</v>
      </c>
      <c r="I141">
        <v>2.44</v>
      </c>
      <c r="J141">
        <v>2.65</v>
      </c>
      <c r="K141">
        <v>2.61</v>
      </c>
      <c r="L141">
        <v>2.64</v>
      </c>
      <c r="M141">
        <v>7.84</v>
      </c>
      <c r="N141">
        <v>3.81</v>
      </c>
    </row>
    <row r="142" spans="1:14" hidden="1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>
        <v>2.2599999999999998</v>
      </c>
      <c r="I142">
        <v>2.44</v>
      </c>
      <c r="J142">
        <v>2.65</v>
      </c>
      <c r="K142">
        <v>2.61</v>
      </c>
      <c r="L142">
        <v>2.64</v>
      </c>
      <c r="M142">
        <v>7.84</v>
      </c>
      <c r="N142">
        <v>3.81</v>
      </c>
    </row>
    <row r="143" spans="1:14" hidden="1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>
        <v>2.2599999999999998</v>
      </c>
      <c r="I143">
        <v>2.44</v>
      </c>
      <c r="J143">
        <v>2.65</v>
      </c>
      <c r="K143">
        <v>2.61</v>
      </c>
      <c r="L143">
        <v>2.64</v>
      </c>
      <c r="M143">
        <v>7.84</v>
      </c>
      <c r="N143">
        <v>3.81</v>
      </c>
    </row>
    <row r="144" spans="1:14" hidden="1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hidden="1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hidden="1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>
        <v>0</v>
      </c>
      <c r="I148" s="5">
        <v>0</v>
      </c>
      <c r="J148">
        <v>0</v>
      </c>
      <c r="K148">
        <v>0</v>
      </c>
      <c r="L148">
        <v>0</v>
      </c>
      <c r="M148">
        <v>0</v>
      </c>
      <c r="N148" s="5">
        <v>0</v>
      </c>
    </row>
    <row r="149" spans="1:14" hidden="1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>
        <v>0</v>
      </c>
      <c r="I149" s="5">
        <v>0</v>
      </c>
      <c r="J149">
        <v>0</v>
      </c>
      <c r="K149">
        <v>0</v>
      </c>
      <c r="L149">
        <v>0</v>
      </c>
      <c r="M149">
        <v>0</v>
      </c>
      <c r="N149" s="5">
        <v>0</v>
      </c>
    </row>
    <row r="150" spans="1:14" hidden="1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>
        <v>0</v>
      </c>
      <c r="I150" s="5">
        <v>0</v>
      </c>
      <c r="J150">
        <v>0</v>
      </c>
      <c r="K150">
        <v>0</v>
      </c>
      <c r="L150">
        <v>0</v>
      </c>
      <c r="M150">
        <v>0</v>
      </c>
      <c r="N150" s="5">
        <v>0</v>
      </c>
    </row>
    <row r="151" spans="1:14" hidden="1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>
        <v>0</v>
      </c>
      <c r="I151" s="5">
        <v>0</v>
      </c>
      <c r="J151">
        <v>0</v>
      </c>
      <c r="K151">
        <v>0</v>
      </c>
      <c r="L151">
        <v>0</v>
      </c>
      <c r="M151">
        <v>0</v>
      </c>
      <c r="N151" s="5">
        <v>0</v>
      </c>
    </row>
    <row r="152" spans="1:14" hidden="1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>
        <v>0</v>
      </c>
      <c r="I152" s="5">
        <v>0</v>
      </c>
      <c r="J152">
        <v>0</v>
      </c>
      <c r="K152">
        <v>0</v>
      </c>
      <c r="L152">
        <v>0</v>
      </c>
      <c r="M152">
        <v>0</v>
      </c>
      <c r="N152" s="5">
        <v>0</v>
      </c>
    </row>
    <row r="153" spans="1:14" hidden="1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>
        <v>0</v>
      </c>
      <c r="I153" s="5">
        <v>0</v>
      </c>
      <c r="J153">
        <v>0</v>
      </c>
      <c r="K153">
        <v>0</v>
      </c>
      <c r="L153">
        <v>0</v>
      </c>
      <c r="M153">
        <v>0</v>
      </c>
      <c r="N153" s="5">
        <v>0</v>
      </c>
    </row>
    <row r="154" spans="1:14" hidden="1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>
        <v>0</v>
      </c>
      <c r="I154" s="5">
        <v>0</v>
      </c>
      <c r="J154">
        <v>0</v>
      </c>
      <c r="K154">
        <v>0</v>
      </c>
      <c r="L154">
        <v>0</v>
      </c>
      <c r="M154">
        <v>0</v>
      </c>
      <c r="N154" s="5">
        <v>0</v>
      </c>
    </row>
    <row r="155" spans="1:14" hidden="1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>
        <v>0</v>
      </c>
      <c r="I155" s="5">
        <v>0</v>
      </c>
      <c r="J155">
        <v>0</v>
      </c>
      <c r="K155">
        <v>0</v>
      </c>
      <c r="L155">
        <v>0</v>
      </c>
      <c r="M155">
        <v>0</v>
      </c>
      <c r="N155" s="5">
        <v>0</v>
      </c>
    </row>
    <row r="156" spans="1:14" hidden="1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hidden="1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hidden="1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hidden="1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>
        <v>35.1</v>
      </c>
      <c r="I160">
        <v>35.32</v>
      </c>
      <c r="J160" s="4">
        <v>37.71</v>
      </c>
      <c r="K160" s="4">
        <v>38.46</v>
      </c>
      <c r="L160" s="4">
        <v>37.86</v>
      </c>
      <c r="M160" s="4">
        <v>42.65</v>
      </c>
      <c r="N160" s="4">
        <v>42.02</v>
      </c>
    </row>
    <row r="161" spans="1:14" hidden="1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idden="1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idden="1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>
        <v>0</v>
      </c>
      <c r="I164">
        <v>0</v>
      </c>
      <c r="J164">
        <v>0</v>
      </c>
      <c r="K164" s="5">
        <v>0</v>
      </c>
      <c r="L164" s="5">
        <v>0</v>
      </c>
      <c r="M164">
        <v>0</v>
      </c>
      <c r="N164">
        <v>0</v>
      </c>
    </row>
    <row r="165" spans="1:14" hidden="1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>
        <v>35.1</v>
      </c>
      <c r="I165">
        <v>35.32</v>
      </c>
      <c r="J165">
        <v>37.71</v>
      </c>
      <c r="K165">
        <v>38.46</v>
      </c>
      <c r="L165">
        <v>37.86</v>
      </c>
      <c r="M165" s="4">
        <v>42.65</v>
      </c>
      <c r="N165" s="4">
        <v>42.02</v>
      </c>
    </row>
    <row r="166" spans="1:14" hidden="1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hidden="1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hidden="1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s="4">
        <v>0.62</v>
      </c>
      <c r="I168" s="4">
        <v>0.62</v>
      </c>
      <c r="J168" s="4">
        <v>0.64</v>
      </c>
      <c r="K168" s="4">
        <v>0.67</v>
      </c>
      <c r="L168" s="4">
        <v>0.67</v>
      </c>
      <c r="M168" s="4">
        <v>0.76</v>
      </c>
      <c r="N168" s="4">
        <v>0.76</v>
      </c>
    </row>
    <row r="169" spans="1:14" hidden="1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s="4">
        <v>0.62</v>
      </c>
      <c r="I169" s="4">
        <v>0.62</v>
      </c>
      <c r="J169" s="4">
        <v>0.64</v>
      </c>
      <c r="K169" s="4">
        <v>0.67</v>
      </c>
      <c r="L169" s="4">
        <v>0.67</v>
      </c>
      <c r="M169" s="4">
        <v>0.76</v>
      </c>
      <c r="N169" s="4">
        <v>0.76</v>
      </c>
    </row>
    <row r="170" spans="1:14" hidden="1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s="4">
        <v>0.62</v>
      </c>
      <c r="I170" s="4">
        <v>0.62</v>
      </c>
      <c r="J170" s="4">
        <v>0.64</v>
      </c>
      <c r="K170" s="4">
        <v>0.67</v>
      </c>
      <c r="L170" s="4">
        <v>0.67</v>
      </c>
      <c r="M170" s="4">
        <v>0.76</v>
      </c>
      <c r="N170" s="4">
        <v>0.76</v>
      </c>
    </row>
    <row r="171" spans="1:14" hidden="1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s="4">
        <v>0.62</v>
      </c>
      <c r="I171" s="4">
        <v>0.62</v>
      </c>
      <c r="J171" s="4">
        <v>0.64</v>
      </c>
      <c r="K171" s="4">
        <v>0.67</v>
      </c>
      <c r="L171" s="4">
        <v>0.67</v>
      </c>
      <c r="M171" s="4">
        <v>0.76</v>
      </c>
      <c r="N171" s="4">
        <v>0.76</v>
      </c>
    </row>
    <row r="172" spans="1:14" hidden="1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s="4">
        <v>0.62</v>
      </c>
      <c r="I172" s="4">
        <v>0.62</v>
      </c>
      <c r="J172" s="4">
        <v>0.64</v>
      </c>
      <c r="K172" s="4">
        <v>0.67</v>
      </c>
      <c r="L172" s="4">
        <v>0.67</v>
      </c>
      <c r="M172" s="4">
        <v>0.76</v>
      </c>
      <c r="N172" s="4">
        <v>0.76</v>
      </c>
    </row>
    <row r="173" spans="1:14" hidden="1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s="4">
        <v>0.62</v>
      </c>
      <c r="I173" s="4">
        <v>0.62</v>
      </c>
      <c r="J173" s="4">
        <v>0.64</v>
      </c>
      <c r="K173" s="4">
        <v>0.67</v>
      </c>
      <c r="L173" s="4">
        <v>0.67</v>
      </c>
      <c r="M173" s="4">
        <v>0.76</v>
      </c>
      <c r="N173" s="4">
        <v>0.76</v>
      </c>
    </row>
    <row r="174" spans="1:14" hidden="1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s="4">
        <v>0.62</v>
      </c>
      <c r="I174" s="4">
        <v>0.62</v>
      </c>
      <c r="J174" s="4">
        <v>0.64</v>
      </c>
      <c r="K174" s="4">
        <v>0.67</v>
      </c>
      <c r="L174" s="4">
        <v>0.67</v>
      </c>
      <c r="M174" s="4">
        <v>0.76</v>
      </c>
      <c r="N174" s="4">
        <v>0.76</v>
      </c>
    </row>
    <row r="175" spans="1:14" hidden="1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s="4">
        <v>0.62</v>
      </c>
      <c r="I175" s="4">
        <v>0.62</v>
      </c>
      <c r="J175" s="4">
        <v>0.64</v>
      </c>
      <c r="K175" s="4">
        <v>0.67</v>
      </c>
      <c r="L175" s="4">
        <v>0.67</v>
      </c>
      <c r="M175" s="4">
        <v>0.76</v>
      </c>
      <c r="N175" s="4">
        <v>0.76</v>
      </c>
    </row>
    <row r="176" spans="1:14" hidden="1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>
        <v>0</v>
      </c>
      <c r="I176">
        <v>0</v>
      </c>
      <c r="J176">
        <v>0</v>
      </c>
      <c r="K176">
        <v>0</v>
      </c>
      <c r="L176">
        <v>0</v>
      </c>
      <c r="M176" s="4">
        <v>0</v>
      </c>
      <c r="N176" s="4">
        <v>0</v>
      </c>
    </row>
    <row r="177" spans="1:14" hidden="1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>
        <v>0</v>
      </c>
      <c r="I177">
        <v>0</v>
      </c>
      <c r="J177">
        <v>0</v>
      </c>
      <c r="K177">
        <v>0</v>
      </c>
      <c r="L177">
        <v>0</v>
      </c>
      <c r="M177" s="4">
        <v>0</v>
      </c>
      <c r="N177" s="4">
        <v>0</v>
      </c>
    </row>
    <row r="178" spans="1:14" hidden="1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>
        <v>9.67</v>
      </c>
      <c r="I178">
        <v>10.17</v>
      </c>
      <c r="J178">
        <v>9.75</v>
      </c>
      <c r="K178">
        <v>9.9700000000000006</v>
      </c>
      <c r="L178">
        <v>10.86</v>
      </c>
      <c r="M178" s="4">
        <v>16.86</v>
      </c>
      <c r="N178" s="4">
        <v>16.55</v>
      </c>
    </row>
    <row r="179" spans="1:14" hidden="1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>
        <v>9.67</v>
      </c>
      <c r="I179">
        <v>10.17</v>
      </c>
      <c r="J179">
        <v>9.75</v>
      </c>
      <c r="K179">
        <v>9.9700000000000006</v>
      </c>
      <c r="L179">
        <v>10.86</v>
      </c>
      <c r="M179" s="4">
        <v>16.86</v>
      </c>
      <c r="N179" s="4">
        <v>16.55</v>
      </c>
    </row>
    <row r="180" spans="1:14" hidden="1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>
        <v>9.67</v>
      </c>
      <c r="I180">
        <v>10.17</v>
      </c>
      <c r="J180">
        <v>9.75</v>
      </c>
      <c r="K180">
        <v>9.9700000000000006</v>
      </c>
      <c r="L180">
        <v>10.86</v>
      </c>
      <c r="M180" s="4">
        <v>16.86</v>
      </c>
      <c r="N180" s="4">
        <v>16.55</v>
      </c>
    </row>
    <row r="181" spans="1:14" hidden="1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>
        <v>9.67</v>
      </c>
      <c r="I181">
        <v>10.17</v>
      </c>
      <c r="J181">
        <v>9.75</v>
      </c>
      <c r="K181">
        <v>9.9700000000000006</v>
      </c>
      <c r="L181">
        <v>10.86</v>
      </c>
      <c r="M181" s="4">
        <v>16.86</v>
      </c>
      <c r="N181" s="4">
        <v>16.55</v>
      </c>
    </row>
    <row r="182" spans="1:14" hidden="1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>
        <v>9.67</v>
      </c>
      <c r="I182">
        <v>10.17</v>
      </c>
      <c r="J182">
        <v>9.75</v>
      </c>
      <c r="K182">
        <v>9.9700000000000006</v>
      </c>
      <c r="L182">
        <v>10.86</v>
      </c>
      <c r="M182" s="4">
        <v>16.86</v>
      </c>
      <c r="N182" s="4">
        <v>16.55</v>
      </c>
    </row>
    <row r="183" spans="1:14" hidden="1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>
        <v>9.67</v>
      </c>
      <c r="I183">
        <v>10.17</v>
      </c>
      <c r="J183">
        <v>9.75</v>
      </c>
      <c r="K183">
        <v>9.9700000000000006</v>
      </c>
      <c r="L183">
        <v>10.86</v>
      </c>
      <c r="M183" s="4">
        <v>16.86</v>
      </c>
      <c r="N183" s="4">
        <v>16.55</v>
      </c>
    </row>
    <row r="184" spans="1:14" hidden="1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>
        <v>9.67</v>
      </c>
      <c r="I184">
        <v>10.17</v>
      </c>
      <c r="J184">
        <v>9.75</v>
      </c>
      <c r="K184">
        <v>9.9700000000000006</v>
      </c>
      <c r="L184">
        <v>10.86</v>
      </c>
      <c r="M184" s="4">
        <v>16.86</v>
      </c>
      <c r="N184" s="4">
        <v>16.55</v>
      </c>
    </row>
    <row r="185" spans="1:14" hidden="1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>
        <v>0</v>
      </c>
      <c r="I185">
        <v>0</v>
      </c>
      <c r="J185">
        <v>0</v>
      </c>
      <c r="K185">
        <v>0</v>
      </c>
      <c r="L185">
        <v>0</v>
      </c>
      <c r="M185" s="4">
        <v>0</v>
      </c>
      <c r="N185" s="4">
        <v>0</v>
      </c>
    </row>
    <row r="186" spans="1:14" hidden="1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>
        <v>0</v>
      </c>
      <c r="I186">
        <v>0</v>
      </c>
      <c r="J186">
        <v>0</v>
      </c>
      <c r="K186">
        <v>0</v>
      </c>
      <c r="L186">
        <v>0</v>
      </c>
      <c r="M186" s="4">
        <v>0</v>
      </c>
      <c r="N186" s="4">
        <v>0</v>
      </c>
    </row>
    <row r="187" spans="1:14" hidden="1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>
        <v>0</v>
      </c>
      <c r="I187">
        <v>0</v>
      </c>
      <c r="J187">
        <v>0</v>
      </c>
      <c r="K187">
        <v>0</v>
      </c>
      <c r="L187">
        <v>0</v>
      </c>
      <c r="M187" s="4">
        <v>0</v>
      </c>
      <c r="N187" s="4">
        <v>0</v>
      </c>
    </row>
    <row r="188" spans="1:14" hidden="1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>
        <v>0</v>
      </c>
      <c r="I188">
        <v>0</v>
      </c>
      <c r="J188">
        <v>0</v>
      </c>
      <c r="K188" s="5">
        <v>0</v>
      </c>
      <c r="L188" s="5">
        <v>0</v>
      </c>
      <c r="M188" s="4">
        <v>0</v>
      </c>
      <c r="N188" s="4">
        <v>0</v>
      </c>
    </row>
    <row r="189" spans="1:14" hidden="1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>
        <v>0</v>
      </c>
      <c r="I189">
        <v>0</v>
      </c>
      <c r="J189">
        <v>0</v>
      </c>
      <c r="K189">
        <v>0</v>
      </c>
      <c r="L189">
        <v>0</v>
      </c>
      <c r="M189" s="4">
        <v>0</v>
      </c>
      <c r="N189" s="4">
        <v>0</v>
      </c>
    </row>
    <row r="190" spans="1:14" hidden="1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>
        <v>0</v>
      </c>
      <c r="I190">
        <v>0</v>
      </c>
      <c r="J190">
        <v>0</v>
      </c>
      <c r="K190">
        <v>0</v>
      </c>
      <c r="L190">
        <v>0</v>
      </c>
      <c r="M190" s="4">
        <v>0</v>
      </c>
      <c r="N190" s="4">
        <v>0</v>
      </c>
    </row>
    <row r="191" spans="1:14" hidden="1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>
        <v>0</v>
      </c>
      <c r="I191">
        <v>0</v>
      </c>
      <c r="J191">
        <v>0</v>
      </c>
      <c r="K191">
        <v>0</v>
      </c>
      <c r="L191">
        <v>0</v>
      </c>
      <c r="M191" s="4">
        <v>0</v>
      </c>
      <c r="N191" s="4">
        <v>0</v>
      </c>
    </row>
    <row r="192" spans="1:14" hidden="1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>
        <v>0</v>
      </c>
      <c r="I192">
        <v>0</v>
      </c>
      <c r="J192">
        <v>0</v>
      </c>
      <c r="K192">
        <v>0</v>
      </c>
      <c r="L192">
        <v>0</v>
      </c>
      <c r="M192" s="4">
        <v>0</v>
      </c>
      <c r="N192" s="4">
        <v>0</v>
      </c>
    </row>
    <row r="193" spans="1:14" hidden="1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>
        <v>0</v>
      </c>
      <c r="I193">
        <v>0</v>
      </c>
      <c r="J193">
        <v>0</v>
      </c>
      <c r="K193">
        <v>0</v>
      </c>
      <c r="L193">
        <v>0</v>
      </c>
      <c r="M193" s="4">
        <v>0</v>
      </c>
      <c r="N193" s="4">
        <v>0</v>
      </c>
    </row>
    <row r="194" spans="1:14" hidden="1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>
        <v>0</v>
      </c>
      <c r="I194">
        <v>0</v>
      </c>
      <c r="J194">
        <v>0</v>
      </c>
      <c r="K194">
        <v>0</v>
      </c>
      <c r="L194">
        <v>0</v>
      </c>
      <c r="M194" s="4">
        <v>0</v>
      </c>
      <c r="N194" s="4">
        <v>0</v>
      </c>
    </row>
    <row r="195" spans="1:14" hidden="1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>
        <v>0</v>
      </c>
      <c r="I195">
        <v>0</v>
      </c>
      <c r="J195">
        <v>0</v>
      </c>
      <c r="K195">
        <v>0</v>
      </c>
      <c r="L195">
        <v>0</v>
      </c>
      <c r="M195" s="4">
        <v>0</v>
      </c>
      <c r="N195" s="4">
        <v>0</v>
      </c>
    </row>
    <row r="196" spans="1:14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>
        <v>35.1</v>
      </c>
      <c r="I196">
        <v>35.32</v>
      </c>
      <c r="J196" s="4">
        <v>37.71</v>
      </c>
      <c r="K196" s="4">
        <v>38.46</v>
      </c>
      <c r="L196" s="4">
        <v>37.86</v>
      </c>
      <c r="M196" s="4">
        <v>42.65</v>
      </c>
      <c r="N196" s="4">
        <v>42.02</v>
      </c>
    </row>
    <row r="197" spans="1:14" hidden="1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>
        <v>1.54</v>
      </c>
      <c r="I197">
        <v>1.55</v>
      </c>
      <c r="J197">
        <v>1.37</v>
      </c>
      <c r="K197">
        <v>1.35</v>
      </c>
      <c r="L197">
        <v>1.37</v>
      </c>
      <c r="M197" s="4">
        <v>1.57</v>
      </c>
      <c r="N197" s="4">
        <v>1.57</v>
      </c>
    </row>
    <row r="198" spans="1:14" hidden="1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>
        <v>0</v>
      </c>
      <c r="I198">
        <v>0</v>
      </c>
      <c r="J198">
        <v>0</v>
      </c>
      <c r="K198">
        <v>0</v>
      </c>
      <c r="L198">
        <v>0</v>
      </c>
      <c r="M198" s="4">
        <v>0</v>
      </c>
      <c r="N198" s="4">
        <v>0</v>
      </c>
    </row>
    <row r="199" spans="1:14" hidden="1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>
        <v>9.57</v>
      </c>
      <c r="I199">
        <v>9.57</v>
      </c>
      <c r="J199">
        <v>10.44</v>
      </c>
      <c r="K199">
        <v>11.43</v>
      </c>
      <c r="L199">
        <v>11.98</v>
      </c>
      <c r="M199">
        <v>17.86</v>
      </c>
      <c r="N199">
        <v>17.55</v>
      </c>
    </row>
    <row r="200" spans="1:14" hidden="1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>
        <v>9.57</v>
      </c>
      <c r="I200">
        <v>9.57</v>
      </c>
      <c r="J200">
        <v>10.44</v>
      </c>
      <c r="K200">
        <v>11.43</v>
      </c>
      <c r="L200">
        <v>11.98</v>
      </c>
      <c r="M200">
        <v>17.86</v>
      </c>
      <c r="N200">
        <v>17.55</v>
      </c>
    </row>
    <row r="201" spans="1:14" hidden="1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>
        <v>9.51</v>
      </c>
      <c r="I201">
        <v>10.01</v>
      </c>
      <c r="J201">
        <v>10.26</v>
      </c>
      <c r="K201">
        <v>9.9700000000000006</v>
      </c>
      <c r="L201">
        <v>10.86</v>
      </c>
      <c r="M201">
        <v>18.93</v>
      </c>
      <c r="N201">
        <v>18.63</v>
      </c>
    </row>
    <row r="202" spans="1:14" hidden="1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idden="1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>
        <v>1.5</v>
      </c>
      <c r="I203">
        <v>1.54</v>
      </c>
      <c r="J203">
        <v>1.61</v>
      </c>
      <c r="K203">
        <v>1.74</v>
      </c>
      <c r="L203">
        <v>1.75</v>
      </c>
      <c r="M203" s="4">
        <v>1.77</v>
      </c>
      <c r="N203" s="4">
        <v>1.8</v>
      </c>
    </row>
    <row r="204" spans="1:14" hidden="1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>
        <v>1.5</v>
      </c>
      <c r="I204">
        <v>1.54</v>
      </c>
      <c r="J204">
        <v>1.61</v>
      </c>
      <c r="K204">
        <v>1.74</v>
      </c>
      <c r="L204">
        <v>1.75</v>
      </c>
      <c r="M204" s="4">
        <v>1.77</v>
      </c>
      <c r="N204" s="4">
        <v>1.8</v>
      </c>
    </row>
    <row r="205" spans="1:14" hidden="1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>
        <v>1.5</v>
      </c>
      <c r="I205">
        <v>1.54</v>
      </c>
      <c r="J205">
        <v>1.61</v>
      </c>
      <c r="K205">
        <v>1.74</v>
      </c>
      <c r="L205">
        <v>1.75</v>
      </c>
      <c r="M205" s="4">
        <v>1.77</v>
      </c>
      <c r="N205" s="4">
        <v>1.8</v>
      </c>
    </row>
    <row r="206" spans="1:14" hidden="1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>
        <v>1.5</v>
      </c>
      <c r="I206">
        <v>1.54</v>
      </c>
      <c r="J206">
        <v>1.61</v>
      </c>
      <c r="K206">
        <v>1.74</v>
      </c>
      <c r="L206">
        <v>1.75</v>
      </c>
      <c r="M206" s="4">
        <v>1.77</v>
      </c>
      <c r="N206" s="4">
        <v>1.8</v>
      </c>
    </row>
    <row r="207" spans="1:14" hidden="1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idden="1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hidden="1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hidden="1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>
        <v>0</v>
      </c>
      <c r="I210">
        <v>0</v>
      </c>
      <c r="J210">
        <v>0</v>
      </c>
      <c r="K210">
        <v>0</v>
      </c>
      <c r="L210">
        <v>0</v>
      </c>
      <c r="M210" s="5">
        <v>0</v>
      </c>
      <c r="N210" s="6">
        <v>0</v>
      </c>
    </row>
    <row r="211" spans="1:14" hidden="1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hidden="1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hidden="1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hidden="1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hidden="1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hidden="1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hidden="1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idden="1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>
        <v>9.51</v>
      </c>
      <c r="I218">
        <v>10.01</v>
      </c>
      <c r="J218">
        <v>10.26</v>
      </c>
      <c r="K218" s="5">
        <v>9.9700000000000006</v>
      </c>
      <c r="L218" s="5">
        <v>10.86</v>
      </c>
      <c r="M218">
        <v>18.93</v>
      </c>
      <c r="N218">
        <v>18.63</v>
      </c>
    </row>
    <row r="219" spans="1:14" hidden="1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>
        <v>9.51</v>
      </c>
      <c r="I219">
        <v>10.01</v>
      </c>
      <c r="J219">
        <v>10.26</v>
      </c>
      <c r="K219">
        <v>9.9700000000000006</v>
      </c>
      <c r="L219">
        <v>10.86</v>
      </c>
      <c r="M219">
        <v>18.93</v>
      </c>
      <c r="N219">
        <v>18.63</v>
      </c>
    </row>
    <row r="220" spans="1:14" hidden="1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>
        <v>35.1</v>
      </c>
      <c r="I220">
        <v>35.32</v>
      </c>
      <c r="J220">
        <v>37.71</v>
      </c>
      <c r="K220">
        <v>38.46</v>
      </c>
      <c r="L220">
        <v>37.86</v>
      </c>
      <c r="M220" s="10">
        <v>42.65</v>
      </c>
      <c r="N220" s="10">
        <v>42.02</v>
      </c>
    </row>
    <row r="221" spans="1:14" hidden="1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>
        <v>0.62</v>
      </c>
      <c r="I221">
        <v>0.62</v>
      </c>
      <c r="J221">
        <v>0.64</v>
      </c>
      <c r="K221">
        <v>0.67</v>
      </c>
      <c r="L221">
        <v>0.67</v>
      </c>
      <c r="M221">
        <v>0.76</v>
      </c>
      <c r="N221">
        <v>0.76</v>
      </c>
    </row>
    <row r="222" spans="1:14" hidden="1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>
        <v>0.62</v>
      </c>
      <c r="I222">
        <v>0.62</v>
      </c>
      <c r="J222">
        <v>0.64</v>
      </c>
      <c r="K222">
        <v>0.67</v>
      </c>
      <c r="L222">
        <v>0.67</v>
      </c>
      <c r="M222">
        <v>0.76</v>
      </c>
      <c r="N222">
        <v>0.76</v>
      </c>
    </row>
    <row r="223" spans="1:14" hidden="1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>
        <v>0.62</v>
      </c>
      <c r="I223">
        <v>0.62</v>
      </c>
      <c r="J223">
        <v>0.64</v>
      </c>
      <c r="K223">
        <v>0.67</v>
      </c>
      <c r="L223">
        <v>0.67</v>
      </c>
      <c r="M223">
        <v>0.76</v>
      </c>
      <c r="N223">
        <v>0.76</v>
      </c>
    </row>
    <row r="224" spans="1:14" hidden="1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>
        <v>0.62</v>
      </c>
      <c r="I224">
        <v>0.62</v>
      </c>
      <c r="J224">
        <v>0.64</v>
      </c>
      <c r="K224">
        <v>0.67</v>
      </c>
      <c r="L224">
        <v>0.67</v>
      </c>
      <c r="M224">
        <v>0.76</v>
      </c>
      <c r="N224">
        <v>0.76</v>
      </c>
    </row>
    <row r="225" spans="1:14" hidden="1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>
        <v>0.62</v>
      </c>
      <c r="I225">
        <v>0.62</v>
      </c>
      <c r="J225">
        <v>0.64</v>
      </c>
      <c r="K225">
        <v>0.67</v>
      </c>
      <c r="L225">
        <v>0.67</v>
      </c>
      <c r="M225">
        <v>0.76</v>
      </c>
      <c r="N225">
        <v>0.76</v>
      </c>
    </row>
    <row r="226" spans="1:14" hidden="1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>
        <v>0.62</v>
      </c>
      <c r="I226">
        <v>0.62</v>
      </c>
      <c r="J226">
        <v>0.64</v>
      </c>
      <c r="K226">
        <v>0.67</v>
      </c>
      <c r="L226">
        <v>0.67</v>
      </c>
      <c r="M226">
        <v>0.76</v>
      </c>
      <c r="N226">
        <v>0.76</v>
      </c>
    </row>
    <row r="227" spans="1:14" hidden="1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hidden="1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 s="4">
        <v>10</v>
      </c>
      <c r="I228" s="4">
        <v>10</v>
      </c>
      <c r="J228">
        <v>37.71</v>
      </c>
      <c r="K228" s="10">
        <v>38.46</v>
      </c>
      <c r="L228" s="10">
        <v>37.86</v>
      </c>
      <c r="M228" s="4">
        <v>13.65</v>
      </c>
      <c r="N228" s="4">
        <v>13.32</v>
      </c>
    </row>
    <row r="229" spans="1:14" hidden="1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hidden="1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hidden="1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hidden="1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hidden="1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hidden="1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hidden="1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hidden="1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hidden="1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hidden="1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hidden="1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hidden="1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>
        <v>0</v>
      </c>
      <c r="I240">
        <v>0</v>
      </c>
      <c r="J240" s="5">
        <v>0</v>
      </c>
      <c r="K240">
        <v>0</v>
      </c>
      <c r="L240">
        <v>0</v>
      </c>
      <c r="M240">
        <v>0</v>
      </c>
      <c r="N240">
        <v>0</v>
      </c>
    </row>
    <row r="241" spans="1:14" hidden="1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hidden="1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>
        <v>10.66</v>
      </c>
      <c r="I242" s="5">
        <v>10.66</v>
      </c>
      <c r="J242">
        <v>10.44</v>
      </c>
      <c r="K242">
        <v>11.43</v>
      </c>
      <c r="L242">
        <v>11.98</v>
      </c>
      <c r="M242">
        <v>19.02</v>
      </c>
      <c r="N242" s="5">
        <v>18.559999999999999</v>
      </c>
    </row>
    <row r="243" spans="1:14" hidden="1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s="4">
        <v>2.34</v>
      </c>
      <c r="I243" s="8">
        <v>2.4900000000000002</v>
      </c>
      <c r="J243" s="4">
        <v>3.99</v>
      </c>
      <c r="K243" s="4">
        <v>3.14</v>
      </c>
      <c r="L243" s="4">
        <v>3.28</v>
      </c>
      <c r="M243" s="4">
        <v>9.69</v>
      </c>
      <c r="N243" s="8">
        <v>4.38</v>
      </c>
    </row>
    <row r="244" spans="1:14" hidden="1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s="4">
        <v>2.34</v>
      </c>
      <c r="I244" s="8">
        <v>2.4900000000000002</v>
      </c>
      <c r="J244" s="4">
        <v>3.99</v>
      </c>
      <c r="K244" s="4">
        <v>3.14</v>
      </c>
      <c r="L244" s="4">
        <v>3.28</v>
      </c>
      <c r="M244" s="4">
        <v>9.69</v>
      </c>
      <c r="N244" s="8">
        <v>4.38</v>
      </c>
    </row>
    <row r="245" spans="1:14" hidden="1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hidden="1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hidden="1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s="4">
        <v>0.62</v>
      </c>
      <c r="I247" s="4">
        <v>0.62</v>
      </c>
      <c r="J247" s="4">
        <v>0.64</v>
      </c>
      <c r="K247" s="4">
        <v>0.67</v>
      </c>
      <c r="L247" s="4">
        <v>0.67</v>
      </c>
      <c r="M247" s="4">
        <v>0.76</v>
      </c>
      <c r="N247" s="4">
        <v>0.76</v>
      </c>
    </row>
    <row r="248" spans="1:14" hidden="1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s="4">
        <v>0.62</v>
      </c>
      <c r="I248" s="4">
        <v>0.62</v>
      </c>
      <c r="J248" s="4">
        <v>0.64</v>
      </c>
      <c r="K248" s="4">
        <v>0.67</v>
      </c>
      <c r="L248" s="4">
        <v>0.67</v>
      </c>
      <c r="M248" s="4">
        <v>0.76</v>
      </c>
      <c r="N248" s="4">
        <v>0.76</v>
      </c>
    </row>
    <row r="249" spans="1:14" hidden="1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s="4">
        <v>0.62</v>
      </c>
      <c r="I249" s="4">
        <v>0.62</v>
      </c>
      <c r="J249" s="4">
        <v>0.64</v>
      </c>
      <c r="K249" s="4">
        <v>0.67</v>
      </c>
      <c r="L249" s="4">
        <v>0.67</v>
      </c>
      <c r="M249" s="4">
        <v>0.76</v>
      </c>
      <c r="N249" s="4">
        <v>0.76</v>
      </c>
    </row>
    <row r="250" spans="1:14" hidden="1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hidden="1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>
        <v>9.85</v>
      </c>
      <c r="I251">
        <v>10.35</v>
      </c>
      <c r="J251" s="10">
        <v>9.5399999999999991</v>
      </c>
      <c r="K251">
        <v>9.65</v>
      </c>
      <c r="L251">
        <v>10.55</v>
      </c>
      <c r="M251">
        <v>17.39</v>
      </c>
      <c r="N251">
        <v>17.12</v>
      </c>
    </row>
    <row r="252" spans="1:14" hidden="1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>
        <v>9.85</v>
      </c>
      <c r="I252">
        <v>10.35</v>
      </c>
      <c r="J252">
        <v>9.5399999999999991</v>
      </c>
      <c r="K252" s="5">
        <v>9.65</v>
      </c>
      <c r="L252" s="5">
        <v>10.55</v>
      </c>
      <c r="M252" s="5">
        <v>17.39</v>
      </c>
      <c r="N252" s="6">
        <v>17.12</v>
      </c>
    </row>
    <row r="253" spans="1:14" hidden="1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>
        <v>0</v>
      </c>
      <c r="I253">
        <v>0</v>
      </c>
      <c r="J253">
        <v>0</v>
      </c>
      <c r="K253" s="5">
        <v>0</v>
      </c>
      <c r="L253" s="5">
        <v>0</v>
      </c>
      <c r="M253" s="5">
        <v>0</v>
      </c>
      <c r="N253" s="6">
        <v>0</v>
      </c>
    </row>
    <row r="254" spans="1:14" hidden="1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>
        <v>2.0299999999999998</v>
      </c>
      <c r="I254">
        <v>2.12</v>
      </c>
      <c r="J254">
        <v>3.99</v>
      </c>
      <c r="K254" s="5">
        <v>3.14</v>
      </c>
      <c r="L254" s="5">
        <v>3.28</v>
      </c>
      <c r="M254" s="5">
        <v>3.73</v>
      </c>
      <c r="N254" s="6">
        <v>3.63</v>
      </c>
    </row>
    <row r="255" spans="1:14" hidden="1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>
        <v>2.0299999999999998</v>
      </c>
      <c r="I255">
        <v>2.12</v>
      </c>
      <c r="J255">
        <v>3.99</v>
      </c>
      <c r="K255">
        <v>3.14</v>
      </c>
      <c r="L255">
        <v>3.28</v>
      </c>
      <c r="M255">
        <v>3.73</v>
      </c>
      <c r="N255">
        <v>3.63</v>
      </c>
    </row>
    <row r="256" spans="1:14" hidden="1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>
        <v>1.28</v>
      </c>
      <c r="I256">
        <v>1.28</v>
      </c>
      <c r="J256">
        <v>1.18</v>
      </c>
      <c r="K256">
        <v>1.23</v>
      </c>
      <c r="L256">
        <v>1.25</v>
      </c>
      <c r="M256">
        <v>1.43</v>
      </c>
      <c r="N256">
        <v>1.43</v>
      </c>
    </row>
    <row r="257" spans="1:14" hidden="1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>
        <v>1.28</v>
      </c>
      <c r="I257">
        <v>1.28</v>
      </c>
      <c r="J257">
        <v>1.18</v>
      </c>
      <c r="K257">
        <v>1.23</v>
      </c>
      <c r="L257">
        <v>1.25</v>
      </c>
      <c r="M257">
        <v>1.43</v>
      </c>
      <c r="N257">
        <v>1.43</v>
      </c>
    </row>
    <row r="258" spans="1:14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>
        <v>35.1</v>
      </c>
      <c r="I258">
        <v>35.32</v>
      </c>
      <c r="J258" s="4">
        <v>37.71</v>
      </c>
      <c r="K258" s="4">
        <v>38.46</v>
      </c>
      <c r="L258" s="4">
        <v>37.86</v>
      </c>
      <c r="M258" s="4">
        <v>42.65</v>
      </c>
      <c r="N258" s="4">
        <v>42.02</v>
      </c>
    </row>
    <row r="259" spans="1:14" hidden="1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>
        <v>35.1</v>
      </c>
      <c r="I260">
        <v>35.32</v>
      </c>
      <c r="J260">
        <v>37.71</v>
      </c>
      <c r="K260" s="10">
        <v>38.46</v>
      </c>
      <c r="L260" s="10">
        <v>37.86</v>
      </c>
      <c r="M260" s="10">
        <v>42.65</v>
      </c>
      <c r="N260" s="10">
        <v>42.02</v>
      </c>
    </row>
    <row r="261" spans="1:14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>
        <v>35.1</v>
      </c>
      <c r="I261">
        <v>35.32</v>
      </c>
      <c r="J261">
        <v>37.71</v>
      </c>
      <c r="K261" s="10">
        <v>38.46</v>
      </c>
      <c r="L261" s="10">
        <v>37.86</v>
      </c>
      <c r="M261" s="10">
        <v>42.65</v>
      </c>
      <c r="N261" s="10">
        <v>42.02</v>
      </c>
    </row>
    <row r="262" spans="1:14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>
        <v>35.1</v>
      </c>
      <c r="I262">
        <v>35.32</v>
      </c>
      <c r="J262">
        <v>37.71</v>
      </c>
      <c r="K262" s="10">
        <v>38.46</v>
      </c>
      <c r="L262" s="10">
        <v>37.86</v>
      </c>
      <c r="M262" s="10">
        <v>42.65</v>
      </c>
      <c r="N262" s="10">
        <v>42.02</v>
      </c>
    </row>
    <row r="263" spans="1:14" hidden="1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hidden="1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hidden="1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hidden="1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hidden="1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hidden="1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>
        <v>0</v>
      </c>
      <c r="I268" s="5">
        <v>0</v>
      </c>
      <c r="J268">
        <v>0</v>
      </c>
      <c r="K268">
        <v>0</v>
      </c>
      <c r="L268">
        <v>0</v>
      </c>
      <c r="M268">
        <v>0</v>
      </c>
      <c r="N268" s="5">
        <v>0</v>
      </c>
    </row>
    <row r="269" spans="1:14" hidden="1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>
        <v>0</v>
      </c>
      <c r="I269" s="5">
        <v>0</v>
      </c>
      <c r="J269">
        <v>0</v>
      </c>
      <c r="K269">
        <v>0</v>
      </c>
      <c r="L269">
        <v>0</v>
      </c>
      <c r="M269">
        <v>0</v>
      </c>
      <c r="N269" s="5">
        <v>0</v>
      </c>
    </row>
    <row r="270" spans="1:14" hidden="1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>
        <v>0</v>
      </c>
      <c r="I270">
        <v>0</v>
      </c>
      <c r="J270">
        <v>0</v>
      </c>
      <c r="K270" s="5">
        <v>0</v>
      </c>
      <c r="L270" s="5">
        <v>0</v>
      </c>
      <c r="M270" s="5">
        <v>0</v>
      </c>
      <c r="N270" s="6">
        <v>0</v>
      </c>
    </row>
    <row r="271" spans="1:14" hidden="1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hidden="1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hidden="1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hidden="1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hidden="1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hidden="1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>
        <v>35.1</v>
      </c>
      <c r="I277">
        <v>35.32</v>
      </c>
      <c r="J277" s="4">
        <v>37.71</v>
      </c>
      <c r="K277" s="4">
        <v>38.46</v>
      </c>
      <c r="L277" s="4">
        <v>37.86</v>
      </c>
      <c r="M277" s="4">
        <v>42.65</v>
      </c>
      <c r="N277" s="4">
        <v>42.02</v>
      </c>
    </row>
    <row r="278" spans="1:14" hidden="1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>
        <v>9.67</v>
      </c>
      <c r="I278">
        <v>10.17</v>
      </c>
      <c r="J278">
        <v>10.26</v>
      </c>
      <c r="K278">
        <v>9.9700000000000006</v>
      </c>
      <c r="L278">
        <v>10.86</v>
      </c>
      <c r="M278">
        <v>16.86</v>
      </c>
      <c r="N278">
        <v>16.55</v>
      </c>
    </row>
    <row r="279" spans="1:14" hidden="1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s="4">
        <v>0.62</v>
      </c>
      <c r="I279" s="4">
        <v>0.62</v>
      </c>
      <c r="J279" s="4">
        <v>0.64</v>
      </c>
      <c r="K279" s="4">
        <v>0.67</v>
      </c>
      <c r="L279" s="4">
        <v>0.67</v>
      </c>
      <c r="M279" s="4">
        <v>0.76</v>
      </c>
      <c r="N279" s="4">
        <v>0.76</v>
      </c>
    </row>
    <row r="280" spans="1:14" hidden="1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s="4">
        <v>0.62</v>
      </c>
      <c r="I280" s="4">
        <v>0.62</v>
      </c>
      <c r="J280" s="4">
        <v>0.64</v>
      </c>
      <c r="K280" s="4">
        <v>0.67</v>
      </c>
      <c r="L280" s="4">
        <v>0.67</v>
      </c>
      <c r="M280" s="4">
        <v>0.76</v>
      </c>
      <c r="N280" s="4">
        <v>0.76</v>
      </c>
    </row>
    <row r="281" spans="1:14" hidden="1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hidden="1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hidden="1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>
        <v>9.64</v>
      </c>
      <c r="I283">
        <v>9.64</v>
      </c>
      <c r="J283">
        <v>9.9600000000000009</v>
      </c>
      <c r="K283">
        <v>9.4600000000000009</v>
      </c>
      <c r="L283">
        <v>9.98</v>
      </c>
      <c r="M283">
        <v>17.73</v>
      </c>
      <c r="N283">
        <v>17.02</v>
      </c>
    </row>
    <row r="284" spans="1:14" hidden="1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>
        <v>0</v>
      </c>
      <c r="I284" s="5">
        <v>0</v>
      </c>
      <c r="J284">
        <v>0</v>
      </c>
      <c r="K284">
        <v>0</v>
      </c>
      <c r="L284">
        <v>0</v>
      </c>
      <c r="M284">
        <v>0</v>
      </c>
      <c r="N284" s="5">
        <v>0</v>
      </c>
    </row>
    <row r="285" spans="1:14" hidden="1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>
        <v>9.64</v>
      </c>
      <c r="I285">
        <v>9.64</v>
      </c>
      <c r="J285">
        <v>9.9600000000000009</v>
      </c>
      <c r="K285">
        <v>9.4600000000000009</v>
      </c>
      <c r="L285">
        <v>9.98</v>
      </c>
      <c r="M285">
        <v>17.73</v>
      </c>
      <c r="N285">
        <v>17.02</v>
      </c>
    </row>
    <row r="286" spans="1:14" hidden="1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hidden="1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hidden="1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>
        <v>9.57</v>
      </c>
      <c r="I288">
        <v>9.57</v>
      </c>
      <c r="J288">
        <v>9.42</v>
      </c>
      <c r="K288">
        <v>11.22</v>
      </c>
      <c r="L288">
        <v>11.78</v>
      </c>
      <c r="M288">
        <v>14.67</v>
      </c>
      <c r="N288">
        <v>14.3</v>
      </c>
    </row>
    <row r="289" spans="1:14" hidden="1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</row>
    <row r="290" spans="1:14" hidden="1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</row>
    <row r="291" spans="1:14" hidden="1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hidden="1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hidden="1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>
        <v>0</v>
      </c>
      <c r="I293">
        <v>0</v>
      </c>
      <c r="J293">
        <v>0</v>
      </c>
      <c r="K293" s="5">
        <v>0</v>
      </c>
      <c r="L293" s="5">
        <v>0</v>
      </c>
      <c r="M293" s="5">
        <v>0</v>
      </c>
      <c r="N293" s="6">
        <v>0</v>
      </c>
    </row>
    <row r="294" spans="1:14" hidden="1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>
        <v>0</v>
      </c>
      <c r="I294">
        <v>0</v>
      </c>
      <c r="J294">
        <v>0</v>
      </c>
      <c r="K294" s="5">
        <v>0</v>
      </c>
      <c r="L294" s="5">
        <v>0</v>
      </c>
      <c r="M294" s="5">
        <v>0</v>
      </c>
      <c r="N294" s="6">
        <v>0</v>
      </c>
    </row>
    <row r="295" spans="1:14" hidden="1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s="4">
        <v>0.62</v>
      </c>
      <c r="I295" s="4">
        <v>0.62</v>
      </c>
      <c r="J295" s="4">
        <v>0.64</v>
      </c>
      <c r="K295" s="8">
        <v>0.67</v>
      </c>
      <c r="L295" s="8">
        <v>0.67</v>
      </c>
      <c r="M295" s="8">
        <v>0.76</v>
      </c>
      <c r="N295" s="9">
        <v>0.76</v>
      </c>
    </row>
    <row r="296" spans="1:14" hidden="1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</row>
    <row r="297" spans="1:14" hidden="1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</row>
    <row r="298" spans="1:14" hidden="1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</row>
    <row r="299" spans="1:14" hidden="1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</row>
    <row r="300" spans="1:14" hidden="1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hidden="1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>
        <v>35.1</v>
      </c>
      <c r="I302">
        <v>35.32</v>
      </c>
      <c r="J302">
        <v>37.71</v>
      </c>
      <c r="K302" s="10">
        <v>38.46</v>
      </c>
      <c r="L302" s="10">
        <v>37.86</v>
      </c>
      <c r="M302" s="10">
        <v>42.65</v>
      </c>
      <c r="N302" s="10">
        <v>42.02</v>
      </c>
    </row>
    <row r="303" spans="1:14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>
        <v>35.1</v>
      </c>
      <c r="I303">
        <v>35.32</v>
      </c>
      <c r="J303">
        <v>37.71</v>
      </c>
      <c r="K303" s="10">
        <v>38.46</v>
      </c>
      <c r="L303" s="10">
        <v>37.86</v>
      </c>
      <c r="M303" s="10">
        <v>42.65</v>
      </c>
      <c r="N303" s="10">
        <v>42.02</v>
      </c>
    </row>
    <row r="304" spans="1:14" hidden="1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>
        <v>10.64</v>
      </c>
      <c r="I304">
        <v>10.64</v>
      </c>
      <c r="J304">
        <v>9.93</v>
      </c>
      <c r="K304">
        <v>11.43</v>
      </c>
      <c r="L304">
        <v>11.98</v>
      </c>
      <c r="M304">
        <v>14.67</v>
      </c>
      <c r="N304">
        <v>14.3</v>
      </c>
    </row>
    <row r="305" spans="1:14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>
        <v>35.1</v>
      </c>
      <c r="I305">
        <v>35.32</v>
      </c>
      <c r="J305">
        <v>37.71</v>
      </c>
      <c r="K305" s="10">
        <v>38.46</v>
      </c>
      <c r="L305" s="10">
        <v>37.86</v>
      </c>
      <c r="M305" s="10">
        <v>42.65</v>
      </c>
      <c r="N305" s="10">
        <v>42.02</v>
      </c>
    </row>
    <row r="306" spans="1:14" hidden="1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hidden="1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>
        <v>10.57</v>
      </c>
      <c r="I307">
        <v>10.57</v>
      </c>
      <c r="J307">
        <v>10.19</v>
      </c>
      <c r="K307">
        <v>11.43</v>
      </c>
      <c r="L307">
        <v>11.98</v>
      </c>
      <c r="M307">
        <v>17.350000000000001</v>
      </c>
      <c r="N307">
        <v>16.920000000000002</v>
      </c>
    </row>
    <row r="308" spans="1:14" hidden="1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>
        <v>10.57</v>
      </c>
      <c r="I308">
        <v>10.57</v>
      </c>
      <c r="J308">
        <v>10.19</v>
      </c>
      <c r="K308">
        <v>11.43</v>
      </c>
      <c r="L308">
        <v>11.98</v>
      </c>
      <c r="M308">
        <v>17.350000000000001</v>
      </c>
      <c r="N308">
        <v>16.920000000000002</v>
      </c>
    </row>
    <row r="309" spans="1:14" hidden="1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>
        <v>10.57</v>
      </c>
      <c r="I309">
        <v>10.57</v>
      </c>
      <c r="J309">
        <v>10.19</v>
      </c>
      <c r="K309">
        <v>11.43</v>
      </c>
      <c r="L309">
        <v>11.98</v>
      </c>
      <c r="M309">
        <v>17.350000000000001</v>
      </c>
      <c r="N309">
        <v>16.920000000000002</v>
      </c>
    </row>
    <row r="310" spans="1:14" hidden="1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>
        <v>10.57</v>
      </c>
      <c r="I310">
        <v>10.57</v>
      </c>
      <c r="J310">
        <v>10.19</v>
      </c>
      <c r="K310">
        <v>11.43</v>
      </c>
      <c r="L310">
        <v>11.98</v>
      </c>
      <c r="M310">
        <v>17.350000000000001</v>
      </c>
      <c r="N310">
        <v>16.920000000000002</v>
      </c>
    </row>
    <row r="311" spans="1:14" hidden="1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>
        <v>10.57</v>
      </c>
      <c r="I311">
        <v>10.57</v>
      </c>
      <c r="J311">
        <v>10.19</v>
      </c>
      <c r="K311">
        <v>11.43</v>
      </c>
      <c r="L311">
        <v>11.98</v>
      </c>
      <c r="M311">
        <v>17.350000000000001</v>
      </c>
      <c r="N311">
        <v>16.920000000000002</v>
      </c>
    </row>
    <row r="312" spans="1:14" hidden="1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hidden="1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hidden="1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hidden="1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hidden="1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>
        <v>10</v>
      </c>
      <c r="I316">
        <v>10</v>
      </c>
      <c r="J316">
        <v>9.9600000000000009</v>
      </c>
      <c r="K316">
        <v>9.4600000000000009</v>
      </c>
      <c r="L316">
        <v>9.98</v>
      </c>
      <c r="M316">
        <v>16.03</v>
      </c>
      <c r="N316">
        <v>15.52</v>
      </c>
    </row>
    <row r="317" spans="1:14" hidden="1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>
        <v>10</v>
      </c>
      <c r="I317">
        <v>10</v>
      </c>
      <c r="J317">
        <v>9.9600000000000009</v>
      </c>
      <c r="K317">
        <v>9.4600000000000009</v>
      </c>
      <c r="L317">
        <v>9.98</v>
      </c>
      <c r="M317">
        <v>16.03</v>
      </c>
      <c r="N317">
        <v>15.52</v>
      </c>
    </row>
    <row r="318" spans="1:14" hidden="1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hidden="1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>
        <v>0</v>
      </c>
      <c r="N319">
        <v>0</v>
      </c>
    </row>
    <row r="320" spans="1:14" hidden="1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hidden="1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hidden="1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>
        <v>35.1</v>
      </c>
      <c r="I323">
        <v>35.32</v>
      </c>
      <c r="J323" s="4">
        <v>37.71</v>
      </c>
      <c r="K323" s="10">
        <v>38.46</v>
      </c>
      <c r="L323" s="10">
        <v>37.86</v>
      </c>
      <c r="M323" s="4">
        <v>42.65</v>
      </c>
      <c r="N323" s="4">
        <v>42.02</v>
      </c>
    </row>
    <row r="324" spans="1:14" hidden="1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hidden="1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hidden="1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>
        <v>11.01</v>
      </c>
      <c r="I326">
        <v>11.01</v>
      </c>
      <c r="J326">
        <v>10.79</v>
      </c>
      <c r="K326">
        <v>11.1</v>
      </c>
      <c r="L326">
        <v>11.65</v>
      </c>
      <c r="M326">
        <v>19.13</v>
      </c>
      <c r="N326">
        <v>18.739999999999998</v>
      </c>
    </row>
    <row r="327" spans="1:14" hidden="1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hidden="1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s="4">
        <v>10.64</v>
      </c>
      <c r="I328" s="4">
        <v>10.64</v>
      </c>
      <c r="J328" s="4">
        <v>10.44</v>
      </c>
      <c r="K328" s="4">
        <v>11.43</v>
      </c>
      <c r="L328" s="4">
        <v>11.98</v>
      </c>
      <c r="M328">
        <v>18.440000000000001</v>
      </c>
      <c r="N328">
        <v>18.05</v>
      </c>
    </row>
    <row r="329" spans="1:14" hidden="1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>
        <v>0</v>
      </c>
      <c r="I329">
        <v>0</v>
      </c>
      <c r="J329">
        <v>0</v>
      </c>
      <c r="K329" s="5">
        <v>0</v>
      </c>
      <c r="L329" s="5">
        <v>0</v>
      </c>
      <c r="M329">
        <v>0</v>
      </c>
      <c r="N329">
        <v>0</v>
      </c>
    </row>
    <row r="330" spans="1:14" hidden="1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hidden="1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hidden="1" x14ac:dyDescent="0.2">
      <c r="A332" t="s">
        <v>335</v>
      </c>
      <c r="B332" s="16" t="s">
        <v>449</v>
      </c>
      <c r="C332" t="s">
        <v>680</v>
      </c>
      <c r="D332" t="s">
        <v>746</v>
      </c>
      <c r="E332" t="s">
        <v>848</v>
      </c>
      <c r="F332" t="s">
        <v>855</v>
      </c>
    </row>
    <row r="333" spans="1:14" hidden="1" x14ac:dyDescent="0.2">
      <c r="A333" t="s">
        <v>334</v>
      </c>
      <c r="B333" s="16" t="s">
        <v>449</v>
      </c>
      <c r="C333" t="s">
        <v>680</v>
      </c>
      <c r="D333" t="s">
        <v>746</v>
      </c>
      <c r="E333" t="s">
        <v>848</v>
      </c>
      <c r="F333" t="s">
        <v>855</v>
      </c>
    </row>
    <row r="334" spans="1:14" hidden="1" x14ac:dyDescent="0.2">
      <c r="A334" t="s">
        <v>333</v>
      </c>
      <c r="B334" s="16" t="s">
        <v>449</v>
      </c>
      <c r="C334" t="s">
        <v>680</v>
      </c>
      <c r="D334" t="s">
        <v>746</v>
      </c>
      <c r="E334" t="s">
        <v>848</v>
      </c>
      <c r="F334" t="s">
        <v>855</v>
      </c>
    </row>
    <row r="335" spans="1:14" hidden="1" x14ac:dyDescent="0.2">
      <c r="A335" t="s">
        <v>332</v>
      </c>
      <c r="B335" s="16" t="s">
        <v>449</v>
      </c>
      <c r="C335" t="s">
        <v>680</v>
      </c>
      <c r="D335" t="s">
        <v>746</v>
      </c>
      <c r="E335" t="s">
        <v>848</v>
      </c>
      <c r="F335" t="s">
        <v>855</v>
      </c>
    </row>
    <row r="336" spans="1:14" hidden="1" x14ac:dyDescent="0.2">
      <c r="A336" t="s">
        <v>331</v>
      </c>
      <c r="B336" s="16" t="s">
        <v>449</v>
      </c>
      <c r="C336" t="s">
        <v>680</v>
      </c>
      <c r="D336" t="s">
        <v>746</v>
      </c>
      <c r="E336" t="s">
        <v>848</v>
      </c>
      <c r="F336" t="s">
        <v>855</v>
      </c>
    </row>
    <row r="337" spans="1:14" hidden="1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F337" t="s">
        <v>855</v>
      </c>
    </row>
    <row r="338" spans="1:14" hidden="1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s="4" t="s">
        <v>851</v>
      </c>
      <c r="G338" s="4" t="s">
        <v>859</v>
      </c>
      <c r="H338">
        <v>35.1</v>
      </c>
      <c r="I338">
        <v>35.32</v>
      </c>
      <c r="J338">
        <v>37.71</v>
      </c>
      <c r="K338" s="10">
        <v>38.46</v>
      </c>
      <c r="L338" s="10">
        <v>37.86</v>
      </c>
      <c r="M338">
        <v>42.65</v>
      </c>
      <c r="N338">
        <v>42.02</v>
      </c>
    </row>
    <row r="339" spans="1:14" hidden="1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hidden="1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>
        <v>2.1800000000000002</v>
      </c>
      <c r="I340">
        <v>2.2799999999999998</v>
      </c>
      <c r="J340">
        <v>2.5099999999999998</v>
      </c>
      <c r="K340">
        <v>2.41</v>
      </c>
      <c r="L340">
        <v>2.4700000000000002</v>
      </c>
      <c r="M340">
        <v>6.55</v>
      </c>
      <c r="N340">
        <v>3.49</v>
      </c>
    </row>
    <row r="341" spans="1:14" hidden="1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>
        <v>2.1800000000000002</v>
      </c>
      <c r="I341">
        <v>2.2799999999999998</v>
      </c>
      <c r="J341">
        <v>2.5099999999999998</v>
      </c>
      <c r="K341">
        <v>2.41</v>
      </c>
      <c r="L341">
        <v>2.4700000000000002</v>
      </c>
      <c r="M341">
        <v>6.55</v>
      </c>
      <c r="N341">
        <v>3.49</v>
      </c>
    </row>
    <row r="342" spans="1:14" hidden="1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>
        <v>2.1800000000000002</v>
      </c>
      <c r="I342">
        <v>2.2799999999999998</v>
      </c>
      <c r="J342">
        <v>2.5099999999999998</v>
      </c>
      <c r="K342">
        <v>2.41</v>
      </c>
      <c r="L342">
        <v>2.4700000000000002</v>
      </c>
      <c r="M342">
        <v>6.55</v>
      </c>
      <c r="N342">
        <v>3.49</v>
      </c>
    </row>
    <row r="343" spans="1:14" hidden="1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>
        <v>2.1800000000000002</v>
      </c>
      <c r="I343">
        <v>2.2799999999999998</v>
      </c>
      <c r="J343">
        <v>2.5099999999999998</v>
      </c>
      <c r="K343">
        <v>2.41</v>
      </c>
      <c r="L343">
        <v>2.4700000000000002</v>
      </c>
      <c r="M343">
        <v>6.55</v>
      </c>
      <c r="N343">
        <v>3.49</v>
      </c>
    </row>
    <row r="344" spans="1:14" hidden="1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hidden="1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hidden="1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hidden="1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hidden="1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hidden="1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s="4">
        <v>2.04</v>
      </c>
      <c r="I349" s="4">
        <v>2.04</v>
      </c>
      <c r="J349" s="4">
        <v>2.2200000000000002</v>
      </c>
      <c r="K349" s="4">
        <v>2.04</v>
      </c>
      <c r="L349" s="4">
        <v>2.0299999999999998</v>
      </c>
      <c r="M349" s="4">
        <v>2.31</v>
      </c>
      <c r="N349" s="4">
        <v>2.3199999999999998</v>
      </c>
    </row>
    <row r="350" spans="1:14" hidden="1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s="4">
        <v>2.04</v>
      </c>
      <c r="I350" s="4">
        <v>2.04</v>
      </c>
      <c r="J350" s="4">
        <v>2.2200000000000002</v>
      </c>
      <c r="K350" s="4">
        <v>2.04</v>
      </c>
      <c r="L350" s="4">
        <v>2.0299999999999998</v>
      </c>
      <c r="M350" s="4">
        <v>2.31</v>
      </c>
      <c r="N350" s="4">
        <v>2.3199999999999998</v>
      </c>
    </row>
    <row r="351" spans="1:14" hidden="1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s="4">
        <v>2.04</v>
      </c>
      <c r="I351" s="4">
        <v>2.04</v>
      </c>
      <c r="J351" s="4">
        <v>2.2200000000000002</v>
      </c>
      <c r="K351" s="8">
        <v>2.04</v>
      </c>
      <c r="L351" s="8">
        <v>2.0299999999999998</v>
      </c>
      <c r="M351" s="4">
        <v>2.31</v>
      </c>
      <c r="N351" s="4">
        <v>2.3199999999999998</v>
      </c>
    </row>
    <row r="352" spans="1:14" hidden="1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s="4">
        <v>2.04</v>
      </c>
      <c r="I352" s="4">
        <v>2.04</v>
      </c>
      <c r="J352" s="4">
        <v>2.2200000000000002</v>
      </c>
      <c r="K352" s="8">
        <v>2.04</v>
      </c>
      <c r="L352" s="8">
        <v>2.0299999999999998</v>
      </c>
      <c r="M352" s="4">
        <v>2.31</v>
      </c>
      <c r="N352" s="4">
        <v>2.3199999999999998</v>
      </c>
    </row>
    <row r="353" spans="1:14" hidden="1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s="4">
        <v>2.04</v>
      </c>
      <c r="I353" s="4">
        <v>2.04</v>
      </c>
      <c r="J353" s="4">
        <v>2.2200000000000002</v>
      </c>
      <c r="K353" s="4">
        <v>2.04</v>
      </c>
      <c r="L353" s="4">
        <v>2.0299999999999998</v>
      </c>
      <c r="M353" s="4">
        <v>2.31</v>
      </c>
      <c r="N353" s="4">
        <v>2.3199999999999998</v>
      </c>
    </row>
    <row r="354" spans="1:14" hidden="1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s="4">
        <v>2.04</v>
      </c>
      <c r="I354" s="4">
        <v>2.04</v>
      </c>
      <c r="J354" s="4">
        <v>2.2200000000000002</v>
      </c>
      <c r="K354" s="4">
        <v>2.04</v>
      </c>
      <c r="L354" s="4">
        <v>2.0299999999999998</v>
      </c>
      <c r="M354" s="4">
        <v>2.31</v>
      </c>
      <c r="N354" s="4">
        <v>2.3199999999999998</v>
      </c>
    </row>
    <row r="355" spans="1:14" hidden="1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s="4">
        <v>2.04</v>
      </c>
      <c r="I355" s="4">
        <v>2.04</v>
      </c>
      <c r="J355" s="4">
        <v>2.2200000000000002</v>
      </c>
      <c r="K355" s="4">
        <v>2.04</v>
      </c>
      <c r="L355" s="4">
        <v>2.0299999999999998</v>
      </c>
      <c r="M355" s="4">
        <v>2.31</v>
      </c>
      <c r="N355" s="4">
        <v>2.3199999999999998</v>
      </c>
    </row>
    <row r="356" spans="1:14" hidden="1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s="4">
        <v>2.04</v>
      </c>
      <c r="I356" s="4">
        <v>2.04</v>
      </c>
      <c r="J356" s="4">
        <v>2.2200000000000002</v>
      </c>
      <c r="K356" s="4">
        <v>2.04</v>
      </c>
      <c r="L356" s="4">
        <v>2.0299999999999998</v>
      </c>
      <c r="M356" s="4">
        <v>2.31</v>
      </c>
      <c r="N356" s="4">
        <v>2.3199999999999998</v>
      </c>
    </row>
    <row r="357" spans="1:14" hidden="1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s="4">
        <v>2.04</v>
      </c>
      <c r="I357" s="4">
        <v>2.04</v>
      </c>
      <c r="J357" s="4">
        <v>2.2200000000000002</v>
      </c>
      <c r="K357" s="4">
        <v>2.04</v>
      </c>
      <c r="L357" s="4">
        <v>2.0299999999999998</v>
      </c>
      <c r="M357" s="4">
        <v>2.31</v>
      </c>
      <c r="N357" s="4">
        <v>2.3199999999999998</v>
      </c>
    </row>
    <row r="358" spans="1:14" hidden="1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s="4">
        <v>2.04</v>
      </c>
      <c r="I358" s="4">
        <v>2.04</v>
      </c>
      <c r="J358" s="4">
        <v>2.2200000000000002</v>
      </c>
      <c r="K358" s="4">
        <v>2.04</v>
      </c>
      <c r="L358" s="4">
        <v>2.0299999999999998</v>
      </c>
      <c r="M358" s="4">
        <v>2.31</v>
      </c>
      <c r="N358" s="4">
        <v>2.3199999999999998</v>
      </c>
    </row>
    <row r="359" spans="1:14" hidden="1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s="4">
        <v>10</v>
      </c>
      <c r="I359" s="4">
        <v>10</v>
      </c>
      <c r="J359" s="4">
        <v>9.9600000000000009</v>
      </c>
      <c r="K359" s="4">
        <v>9.02</v>
      </c>
      <c r="L359" s="4">
        <v>9.57</v>
      </c>
      <c r="M359" s="4">
        <v>13.65</v>
      </c>
      <c r="N359" s="4">
        <v>13.32</v>
      </c>
    </row>
    <row r="360" spans="1:14" hidden="1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s="4">
        <v>10</v>
      </c>
      <c r="I360" s="4">
        <v>10</v>
      </c>
      <c r="J360" s="4">
        <v>9.9600000000000009</v>
      </c>
      <c r="K360" s="4">
        <v>9.02</v>
      </c>
      <c r="L360" s="4">
        <v>9.57</v>
      </c>
      <c r="M360" s="4">
        <v>13.65</v>
      </c>
      <c r="N360" s="4">
        <v>13.32</v>
      </c>
    </row>
    <row r="361" spans="1:14" hidden="1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>
        <v>10</v>
      </c>
      <c r="I361">
        <v>10</v>
      </c>
      <c r="J361">
        <v>9.9600000000000009</v>
      </c>
      <c r="K361">
        <v>9.02</v>
      </c>
      <c r="L361">
        <v>9.57</v>
      </c>
      <c r="M361">
        <v>13.65</v>
      </c>
      <c r="N361">
        <v>13.32</v>
      </c>
    </row>
    <row r="362" spans="1:14" hidden="1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>
        <v>11.01</v>
      </c>
      <c r="I362">
        <v>11.01</v>
      </c>
      <c r="J362">
        <v>10.28</v>
      </c>
      <c r="K362">
        <v>10.63</v>
      </c>
      <c r="L362">
        <v>11.18</v>
      </c>
      <c r="M362">
        <v>14.83</v>
      </c>
      <c r="N362">
        <v>14.48</v>
      </c>
    </row>
    <row r="363" spans="1:14" hidden="1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>
        <v>11.01</v>
      </c>
      <c r="I363">
        <v>11.01</v>
      </c>
      <c r="J363">
        <v>10.28</v>
      </c>
      <c r="K363">
        <v>10.63</v>
      </c>
      <c r="L363">
        <v>11.18</v>
      </c>
      <c r="M363">
        <v>14.83</v>
      </c>
      <c r="N363">
        <v>14.48</v>
      </c>
    </row>
    <row r="364" spans="1:14" hidden="1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hidden="1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>
        <v>2.79</v>
      </c>
      <c r="I365">
        <v>2.79</v>
      </c>
      <c r="J365">
        <v>2.36</v>
      </c>
      <c r="K365">
        <v>2.58</v>
      </c>
      <c r="L365">
        <v>2.63</v>
      </c>
      <c r="M365">
        <v>3.01</v>
      </c>
      <c r="N365">
        <v>3.03</v>
      </c>
    </row>
    <row r="366" spans="1:14" hidden="1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>
        <v>2.79</v>
      </c>
      <c r="I366">
        <v>2.79</v>
      </c>
      <c r="J366">
        <v>2.36</v>
      </c>
      <c r="K366">
        <v>2.58</v>
      </c>
      <c r="L366">
        <v>2.63</v>
      </c>
      <c r="M366">
        <v>3.01</v>
      </c>
      <c r="N366">
        <v>3.03</v>
      </c>
    </row>
    <row r="367" spans="1:14" hidden="1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>
        <v>2.79</v>
      </c>
      <c r="I367">
        <v>2.79</v>
      </c>
      <c r="J367">
        <v>2.36</v>
      </c>
      <c r="K367">
        <v>2.58</v>
      </c>
      <c r="L367">
        <v>2.63</v>
      </c>
      <c r="M367">
        <v>3.01</v>
      </c>
      <c r="N367">
        <v>3.03</v>
      </c>
    </row>
    <row r="368" spans="1:14" hidden="1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>
        <v>2.79</v>
      </c>
      <c r="I368">
        <v>2.79</v>
      </c>
      <c r="J368">
        <v>2.36</v>
      </c>
      <c r="K368">
        <v>2.58</v>
      </c>
      <c r="L368">
        <v>2.63</v>
      </c>
      <c r="M368">
        <v>3.01</v>
      </c>
      <c r="N368">
        <v>3.03</v>
      </c>
    </row>
    <row r="369" spans="1:14" hidden="1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hidden="1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hidden="1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hidden="1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hidden="1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>
        <v>0</v>
      </c>
      <c r="I373">
        <v>0</v>
      </c>
      <c r="J373">
        <v>0</v>
      </c>
      <c r="K373" s="5">
        <v>0</v>
      </c>
      <c r="L373" s="5">
        <v>0</v>
      </c>
      <c r="M373">
        <v>0</v>
      </c>
      <c r="N373">
        <v>0</v>
      </c>
    </row>
    <row r="374" spans="1:14" hidden="1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>
        <v>2.79</v>
      </c>
      <c r="I374">
        <v>2.79</v>
      </c>
      <c r="J374">
        <v>2.36</v>
      </c>
      <c r="K374">
        <v>2.58</v>
      </c>
      <c r="L374">
        <v>2.63</v>
      </c>
      <c r="M374">
        <v>3.01</v>
      </c>
      <c r="N374">
        <v>3.03</v>
      </c>
    </row>
    <row r="375" spans="1:14" hidden="1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>
        <v>10.5</v>
      </c>
      <c r="I375">
        <v>10.5</v>
      </c>
      <c r="J375">
        <v>10.44</v>
      </c>
      <c r="K375">
        <v>11.22</v>
      </c>
      <c r="L375">
        <v>11.78</v>
      </c>
      <c r="M375">
        <v>17.350000000000001</v>
      </c>
      <c r="N375">
        <v>16.920000000000002</v>
      </c>
    </row>
    <row r="376" spans="1:14" hidden="1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>
        <v>10.5</v>
      </c>
      <c r="I376">
        <v>10.5</v>
      </c>
      <c r="J376">
        <v>10.44</v>
      </c>
      <c r="K376">
        <v>11.22</v>
      </c>
      <c r="L376">
        <v>11.78</v>
      </c>
      <c r="M376">
        <v>17.350000000000001</v>
      </c>
      <c r="N376">
        <v>16.920000000000002</v>
      </c>
    </row>
    <row r="377" spans="1:14" hidden="1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>
        <v>10.5</v>
      </c>
      <c r="I377">
        <v>10.5</v>
      </c>
      <c r="J377">
        <v>10.44</v>
      </c>
      <c r="K377">
        <v>11.22</v>
      </c>
      <c r="L377">
        <v>11.78</v>
      </c>
      <c r="M377">
        <v>17.350000000000001</v>
      </c>
      <c r="N377">
        <v>16.920000000000002</v>
      </c>
    </row>
    <row r="378" spans="1:14" hidden="1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>
        <v>10.5</v>
      </c>
      <c r="I378">
        <v>10.5</v>
      </c>
      <c r="J378">
        <v>10.44</v>
      </c>
      <c r="K378">
        <v>11.22</v>
      </c>
      <c r="L378">
        <v>11.78</v>
      </c>
      <c r="M378">
        <v>17.350000000000001</v>
      </c>
      <c r="N378">
        <v>16.920000000000002</v>
      </c>
    </row>
    <row r="379" spans="1:14" hidden="1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>
        <v>10.5</v>
      </c>
      <c r="I379">
        <v>10.5</v>
      </c>
      <c r="J379">
        <v>10.44</v>
      </c>
      <c r="K379">
        <v>11.22</v>
      </c>
      <c r="L379">
        <v>11.78</v>
      </c>
      <c r="M379">
        <v>17.350000000000001</v>
      </c>
      <c r="N379">
        <v>16.920000000000002</v>
      </c>
    </row>
    <row r="380" spans="1:14" hidden="1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>
        <v>10.5</v>
      </c>
      <c r="I380">
        <v>10.5</v>
      </c>
      <c r="J380">
        <v>10.44</v>
      </c>
      <c r="K380">
        <v>11.22</v>
      </c>
      <c r="L380">
        <v>11.78</v>
      </c>
      <c r="M380">
        <v>17.350000000000001</v>
      </c>
      <c r="N380">
        <v>16.920000000000002</v>
      </c>
    </row>
    <row r="381" spans="1:14" hidden="1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>
        <v>10.5</v>
      </c>
      <c r="I381">
        <v>10.5</v>
      </c>
      <c r="J381">
        <v>10.44</v>
      </c>
      <c r="K381">
        <v>11.22</v>
      </c>
      <c r="L381">
        <v>11.78</v>
      </c>
      <c r="M381">
        <v>17.350000000000001</v>
      </c>
      <c r="N381">
        <v>16.920000000000002</v>
      </c>
    </row>
    <row r="382" spans="1:14" hidden="1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>
        <v>10.5</v>
      </c>
      <c r="I382">
        <v>10.5</v>
      </c>
      <c r="J382">
        <v>10.44</v>
      </c>
      <c r="K382">
        <v>11.22</v>
      </c>
      <c r="L382">
        <v>11.78</v>
      </c>
      <c r="M382">
        <v>17.350000000000001</v>
      </c>
      <c r="N382">
        <v>16.920000000000002</v>
      </c>
    </row>
    <row r="383" spans="1:14" hidden="1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hidden="1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hidden="1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hidden="1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hidden="1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>
        <v>11.57</v>
      </c>
      <c r="I387">
        <v>11.57</v>
      </c>
      <c r="J387">
        <v>11.23</v>
      </c>
      <c r="K387">
        <v>11.54</v>
      </c>
      <c r="L387">
        <v>12.35</v>
      </c>
      <c r="M387">
        <v>14.87</v>
      </c>
      <c r="N387">
        <v>14.53</v>
      </c>
    </row>
    <row r="388" spans="1:14" hidden="1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>
        <v>11.57</v>
      </c>
      <c r="I388">
        <v>11.57</v>
      </c>
      <c r="J388">
        <v>11.23</v>
      </c>
      <c r="K388">
        <v>11.54</v>
      </c>
      <c r="L388">
        <v>12.35</v>
      </c>
      <c r="M388">
        <v>14.87</v>
      </c>
      <c r="N388">
        <v>14.53</v>
      </c>
    </row>
    <row r="389" spans="1:14" hidden="1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hidden="1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>
        <v>11</v>
      </c>
      <c r="I390">
        <v>11</v>
      </c>
      <c r="J390">
        <v>10.54</v>
      </c>
      <c r="K390">
        <v>10.68</v>
      </c>
      <c r="L390">
        <v>11.23</v>
      </c>
      <c r="M390">
        <v>17.46</v>
      </c>
      <c r="N390">
        <v>17.05</v>
      </c>
    </row>
    <row r="391" spans="1:14" hidden="1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>
        <v>11</v>
      </c>
      <c r="I391">
        <v>11</v>
      </c>
      <c r="J391">
        <v>10.54</v>
      </c>
      <c r="K391">
        <v>10.68</v>
      </c>
      <c r="L391">
        <v>11.23</v>
      </c>
      <c r="M391">
        <v>17.46</v>
      </c>
      <c r="N391">
        <v>17.05</v>
      </c>
    </row>
    <row r="392" spans="1:14" hidden="1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>
        <v>11</v>
      </c>
      <c r="I392">
        <v>11</v>
      </c>
      <c r="J392">
        <v>10.54</v>
      </c>
      <c r="K392">
        <v>10.68</v>
      </c>
      <c r="L392">
        <v>11.23</v>
      </c>
      <c r="M392">
        <v>17.46</v>
      </c>
      <c r="N392">
        <v>17.05</v>
      </c>
    </row>
    <row r="393" spans="1:14" hidden="1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>
        <v>11</v>
      </c>
      <c r="I393">
        <v>11</v>
      </c>
      <c r="J393">
        <v>10.54</v>
      </c>
      <c r="K393">
        <v>10.68</v>
      </c>
      <c r="L393">
        <v>11.23</v>
      </c>
      <c r="M393">
        <v>17.46</v>
      </c>
      <c r="N393">
        <v>17.05</v>
      </c>
    </row>
    <row r="394" spans="1:14" hidden="1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hidden="1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>
        <v>2.25</v>
      </c>
      <c r="I395">
        <v>2.39</v>
      </c>
      <c r="J395">
        <v>3.57</v>
      </c>
      <c r="K395">
        <v>2.98</v>
      </c>
      <c r="L395">
        <v>3.04</v>
      </c>
      <c r="M395">
        <v>8.99</v>
      </c>
      <c r="N395">
        <v>4.12</v>
      </c>
    </row>
    <row r="396" spans="1:14" hidden="1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>
        <v>2.25</v>
      </c>
      <c r="I396">
        <v>2.39</v>
      </c>
      <c r="J396">
        <v>3.57</v>
      </c>
      <c r="K396">
        <v>2.98</v>
      </c>
      <c r="L396">
        <v>3.04</v>
      </c>
      <c r="M396">
        <v>8.99</v>
      </c>
      <c r="N396">
        <v>4.12</v>
      </c>
    </row>
    <row r="397" spans="1:14" hidden="1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>
        <v>10.51</v>
      </c>
      <c r="I397">
        <v>11.01</v>
      </c>
      <c r="J397">
        <v>10.26</v>
      </c>
      <c r="K397">
        <v>9.9700000000000006</v>
      </c>
      <c r="L397">
        <v>10.86</v>
      </c>
      <c r="M397">
        <v>18.93</v>
      </c>
      <c r="N397">
        <v>18.63</v>
      </c>
    </row>
    <row r="398" spans="1:14" hidden="1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>
        <v>10.51</v>
      </c>
      <c r="I398">
        <v>11.01</v>
      </c>
      <c r="J398">
        <v>10.26</v>
      </c>
      <c r="K398">
        <v>9.9700000000000006</v>
      </c>
      <c r="L398">
        <v>10.86</v>
      </c>
      <c r="M398">
        <v>18.93</v>
      </c>
      <c r="N398">
        <v>18.63</v>
      </c>
    </row>
    <row r="399" spans="1:14" hidden="1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>
        <v>10.51</v>
      </c>
      <c r="I399">
        <v>11.01</v>
      </c>
      <c r="J399">
        <v>10.26</v>
      </c>
      <c r="K399">
        <v>9.9700000000000006</v>
      </c>
      <c r="L399">
        <v>10.86</v>
      </c>
      <c r="M399">
        <v>18.93</v>
      </c>
      <c r="N399">
        <v>18.63</v>
      </c>
    </row>
    <row r="400" spans="1:14" hidden="1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>
        <v>10.51</v>
      </c>
      <c r="I400">
        <v>11.01</v>
      </c>
      <c r="J400">
        <v>10.26</v>
      </c>
      <c r="K400">
        <v>9.9700000000000006</v>
      </c>
      <c r="L400">
        <v>10.86</v>
      </c>
      <c r="M400">
        <v>18.93</v>
      </c>
      <c r="N400">
        <v>18.63</v>
      </c>
    </row>
    <row r="401" spans="1:14" hidden="1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>
        <v>10.51</v>
      </c>
      <c r="I401">
        <v>11.01</v>
      </c>
      <c r="J401">
        <v>10.26</v>
      </c>
      <c r="K401">
        <v>9.9700000000000006</v>
      </c>
      <c r="L401">
        <v>10.86</v>
      </c>
      <c r="M401">
        <v>18.93</v>
      </c>
      <c r="N401">
        <v>18.63</v>
      </c>
    </row>
    <row r="402" spans="1:14" hidden="1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>
        <v>10.51</v>
      </c>
      <c r="I402">
        <v>11.01</v>
      </c>
      <c r="J402">
        <v>10.26</v>
      </c>
      <c r="K402">
        <v>9.9700000000000006</v>
      </c>
      <c r="L402">
        <v>10.86</v>
      </c>
      <c r="M402">
        <v>18.93</v>
      </c>
      <c r="N402">
        <v>18.63</v>
      </c>
    </row>
    <row r="403" spans="1:14" hidden="1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>
        <v>10.51</v>
      </c>
      <c r="I403">
        <v>11.01</v>
      </c>
      <c r="J403">
        <v>10.26</v>
      </c>
      <c r="K403">
        <v>9.9700000000000006</v>
      </c>
      <c r="L403">
        <v>10.86</v>
      </c>
      <c r="M403">
        <v>18.93</v>
      </c>
      <c r="N403">
        <v>18.63</v>
      </c>
    </row>
    <row r="404" spans="1:14" hidden="1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hidden="1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hidden="1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hidden="1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hidden="1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hidden="1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hidden="1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hidden="1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hidden="1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hidden="1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hidden="1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hidden="1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hidden="1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hidden="1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hidden="1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hidden="1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hidden="1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hidden="1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hidden="1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hidden="1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hidden="1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hidden="1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hidden="1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hidden="1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s="4">
        <v>2.34</v>
      </c>
      <c r="I427" s="4">
        <v>2.4900000000000002</v>
      </c>
      <c r="J427" s="4">
        <v>3.99</v>
      </c>
      <c r="K427" s="4">
        <v>3.14</v>
      </c>
      <c r="L427" s="4">
        <v>3.28</v>
      </c>
      <c r="M427" s="4">
        <v>9.69</v>
      </c>
      <c r="N427" s="4">
        <v>4.38</v>
      </c>
    </row>
    <row r="428" spans="1:14" hidden="1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s="4">
        <v>2.34</v>
      </c>
      <c r="I428" s="4">
        <v>2.4900000000000002</v>
      </c>
      <c r="J428" s="4">
        <v>3.99</v>
      </c>
      <c r="K428" s="4">
        <v>3.14</v>
      </c>
      <c r="L428" s="4">
        <v>3.28</v>
      </c>
      <c r="M428" s="4">
        <v>9.69</v>
      </c>
      <c r="N428" s="4">
        <v>4.38</v>
      </c>
    </row>
    <row r="429" spans="1:14" hidden="1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hidden="1" x14ac:dyDescent="0.2">
      <c r="A430" t="s">
        <v>437</v>
      </c>
      <c r="B430" t="s">
        <v>450</v>
      </c>
      <c r="C430" s="4" t="s">
        <v>739</v>
      </c>
      <c r="D430" t="s">
        <v>754</v>
      </c>
      <c r="E430" t="s">
        <v>848</v>
      </c>
      <c r="F430" t="s">
        <v>854</v>
      </c>
      <c r="G430" t="s">
        <v>862</v>
      </c>
      <c r="H430">
        <v>10.98</v>
      </c>
      <c r="I430">
        <v>10.98</v>
      </c>
      <c r="J430">
        <v>7.69</v>
      </c>
      <c r="K430">
        <v>7.88</v>
      </c>
      <c r="L430">
        <v>9.09</v>
      </c>
      <c r="M430">
        <v>13.26</v>
      </c>
      <c r="N430">
        <v>13.07</v>
      </c>
    </row>
    <row r="431" spans="1:14" hidden="1" x14ac:dyDescent="0.2">
      <c r="A431" t="s">
        <v>438</v>
      </c>
      <c r="B431" t="s">
        <v>450</v>
      </c>
      <c r="C431" s="4" t="s">
        <v>739</v>
      </c>
      <c r="D431" t="s">
        <v>754</v>
      </c>
      <c r="E431" t="s">
        <v>848</v>
      </c>
      <c r="F431" t="s">
        <v>854</v>
      </c>
      <c r="G431" t="s">
        <v>862</v>
      </c>
      <c r="H431">
        <v>10.98</v>
      </c>
      <c r="I431">
        <v>10.98</v>
      </c>
      <c r="J431">
        <v>7.69</v>
      </c>
      <c r="K431">
        <v>7.88</v>
      </c>
      <c r="L431">
        <v>9.09</v>
      </c>
      <c r="M431">
        <v>13.26</v>
      </c>
      <c r="N431">
        <v>13.07</v>
      </c>
    </row>
    <row r="432" spans="1:14" hidden="1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hidden="1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>
        <v>10.220000000000001</v>
      </c>
      <c r="I433">
        <v>10.220000000000001</v>
      </c>
      <c r="J433">
        <v>6.66</v>
      </c>
      <c r="K433">
        <v>7.88</v>
      </c>
      <c r="L433">
        <v>9.09</v>
      </c>
      <c r="M433">
        <v>13.37</v>
      </c>
      <c r="N433">
        <v>13.18</v>
      </c>
    </row>
    <row r="434" spans="1:14" hidden="1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hidden="1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hidden="1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>
        <v>0.62</v>
      </c>
      <c r="I436">
        <v>0.62</v>
      </c>
      <c r="J436">
        <v>0.64</v>
      </c>
      <c r="K436">
        <v>0.66</v>
      </c>
      <c r="L436">
        <v>0.66</v>
      </c>
      <c r="M436">
        <v>0.75</v>
      </c>
      <c r="N436">
        <v>0.75</v>
      </c>
    </row>
    <row r="437" spans="1:14" hidden="1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>
        <v>0.62</v>
      </c>
      <c r="I437">
        <v>0.62</v>
      </c>
      <c r="J437">
        <v>0.64</v>
      </c>
      <c r="K437">
        <v>0.66</v>
      </c>
      <c r="L437">
        <v>0.66</v>
      </c>
      <c r="M437">
        <v>0.75</v>
      </c>
      <c r="N437">
        <v>0.75</v>
      </c>
    </row>
    <row r="438" spans="1:14" hidden="1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>
        <v>0.62</v>
      </c>
      <c r="I438">
        <v>0.62</v>
      </c>
      <c r="J438">
        <v>0.64</v>
      </c>
      <c r="K438">
        <v>0.66</v>
      </c>
      <c r="L438">
        <v>0.66</v>
      </c>
      <c r="M438">
        <v>0.75</v>
      </c>
      <c r="N438">
        <v>0.75</v>
      </c>
    </row>
    <row r="439" spans="1:14" hidden="1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>
        <v>0.62</v>
      </c>
      <c r="I439">
        <v>0.62</v>
      </c>
      <c r="J439">
        <v>0.64</v>
      </c>
      <c r="K439">
        <v>0.66</v>
      </c>
      <c r="L439">
        <v>0.66</v>
      </c>
      <c r="M439">
        <v>0.75</v>
      </c>
      <c r="N439">
        <v>0.75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0B1D-B7C3-8443-9473-1841F8938D3D}">
  <dimension ref="A1:N439"/>
  <sheetViews>
    <sheetView zoomScale="120" zoomScaleNormal="120" workbookViewId="0">
      <selection activeCell="C446" sqref="C446"/>
    </sheetView>
  </sheetViews>
  <sheetFormatPr baseColWidth="10" defaultRowHeight="15" x14ac:dyDescent="0.2"/>
  <cols>
    <col min="1" max="1" width="11" bestFit="1" customWidth="1"/>
    <col min="2" max="2" width="10.33203125" customWidth="1"/>
    <col min="3" max="3" width="46.1640625" bestFit="1" customWidth="1"/>
    <col min="4" max="4" width="32" customWidth="1"/>
    <col min="5" max="5" width="13.83203125" customWidth="1"/>
    <col min="6" max="6" width="10" bestFit="1" customWidth="1"/>
    <col min="7" max="7" width="11" customWidth="1"/>
    <col min="8" max="14" width="17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873</v>
      </c>
      <c r="I1" s="2" t="s">
        <v>874</v>
      </c>
      <c r="J1" s="3" t="s">
        <v>875</v>
      </c>
      <c r="K1" s="3" t="s">
        <v>876</v>
      </c>
      <c r="L1" s="3" t="s">
        <v>877</v>
      </c>
      <c r="M1" s="3" t="s">
        <v>878</v>
      </c>
      <c r="N1" s="3" t="s">
        <v>879</v>
      </c>
    </row>
    <row r="2" spans="1:14" x14ac:dyDescent="0.2">
      <c r="A2" t="s">
        <v>9</v>
      </c>
      <c r="B2" t="s">
        <v>447</v>
      </c>
      <c r="C2" t="s">
        <v>452</v>
      </c>
      <c r="D2" t="s">
        <v>745</v>
      </c>
      <c r="E2" t="s">
        <v>848</v>
      </c>
      <c r="F2" t="s">
        <v>849</v>
      </c>
      <c r="G2" t="s">
        <v>849</v>
      </c>
      <c r="H2">
        <v>0</v>
      </c>
      <c r="I2">
        <f t="shared" ref="I2:I65" si="0">AVERAGE(H2,J2)</f>
        <v>0</v>
      </c>
      <c r="J2">
        <v>0</v>
      </c>
      <c r="K2">
        <f t="shared" ref="K2:K65" si="1">AVERAGE(J2,L2)</f>
        <v>0</v>
      </c>
      <c r="L2">
        <v>0</v>
      </c>
      <c r="M2">
        <f t="shared" ref="M2:M65" si="2">AVERAGE(L2,N2)</f>
        <v>0</v>
      </c>
      <c r="N2">
        <v>0</v>
      </c>
    </row>
    <row r="3" spans="1:14" x14ac:dyDescent="0.2">
      <c r="A3" t="s">
        <v>10</v>
      </c>
      <c r="B3" t="s">
        <v>447</v>
      </c>
      <c r="C3" t="s">
        <v>453</v>
      </c>
      <c r="D3" t="s">
        <v>745</v>
      </c>
      <c r="E3" t="s">
        <v>848</v>
      </c>
      <c r="F3" t="s">
        <v>850</v>
      </c>
      <c r="G3" t="s">
        <v>858</v>
      </c>
      <c r="H3">
        <v>0</v>
      </c>
      <c r="I3">
        <f t="shared" si="0"/>
        <v>0</v>
      </c>
      <c r="J3">
        <v>0</v>
      </c>
      <c r="K3">
        <f t="shared" si="1"/>
        <v>0</v>
      </c>
      <c r="L3">
        <v>0</v>
      </c>
      <c r="M3">
        <f t="shared" si="2"/>
        <v>0</v>
      </c>
      <c r="N3">
        <v>0</v>
      </c>
    </row>
    <row r="4" spans="1:14" x14ac:dyDescent="0.2">
      <c r="A4" t="s">
        <v>147</v>
      </c>
      <c r="B4" t="s">
        <v>447</v>
      </c>
      <c r="C4" t="s">
        <v>552</v>
      </c>
      <c r="D4" t="s">
        <v>751</v>
      </c>
      <c r="E4" t="s">
        <v>848</v>
      </c>
      <c r="F4" t="s">
        <v>854</v>
      </c>
      <c r="G4" t="s">
        <v>861</v>
      </c>
      <c r="H4">
        <v>10.69</v>
      </c>
      <c r="I4">
        <f t="shared" si="0"/>
        <v>10.695</v>
      </c>
      <c r="J4">
        <v>10.7</v>
      </c>
      <c r="K4">
        <f t="shared" si="1"/>
        <v>10.875</v>
      </c>
      <c r="L4">
        <v>11.05</v>
      </c>
      <c r="M4">
        <f t="shared" si="2"/>
        <v>11.81</v>
      </c>
      <c r="N4" s="10">
        <v>12.57</v>
      </c>
    </row>
    <row r="5" spans="1:14" x14ac:dyDescent="0.2">
      <c r="A5" t="s">
        <v>337</v>
      </c>
      <c r="B5" t="s">
        <v>448</v>
      </c>
      <c r="C5" t="s">
        <v>682</v>
      </c>
      <c r="D5" t="s">
        <v>754</v>
      </c>
      <c r="E5" t="s">
        <v>848</v>
      </c>
      <c r="F5" t="s">
        <v>854</v>
      </c>
      <c r="G5" t="s">
        <v>861</v>
      </c>
      <c r="H5">
        <v>10.69</v>
      </c>
      <c r="I5">
        <f t="shared" si="0"/>
        <v>10.695</v>
      </c>
      <c r="J5">
        <v>10.7</v>
      </c>
      <c r="K5">
        <f t="shared" si="1"/>
        <v>10.875</v>
      </c>
      <c r="L5">
        <v>11.05</v>
      </c>
      <c r="M5">
        <f t="shared" si="2"/>
        <v>11.81</v>
      </c>
      <c r="N5">
        <v>12.57</v>
      </c>
    </row>
    <row r="6" spans="1:14" x14ac:dyDescent="0.2">
      <c r="A6" t="s">
        <v>11</v>
      </c>
      <c r="B6" t="s">
        <v>447</v>
      </c>
      <c r="C6" t="s">
        <v>454</v>
      </c>
      <c r="D6" t="s">
        <v>746</v>
      </c>
      <c r="E6" t="s">
        <v>848</v>
      </c>
      <c r="F6" t="s">
        <v>851</v>
      </c>
      <c r="G6" t="s">
        <v>859</v>
      </c>
      <c r="H6">
        <v>11.18</v>
      </c>
      <c r="I6">
        <f t="shared" si="0"/>
        <v>11.27</v>
      </c>
      <c r="J6">
        <v>11.36</v>
      </c>
      <c r="K6">
        <f t="shared" si="1"/>
        <v>11.205</v>
      </c>
      <c r="L6">
        <v>11.05</v>
      </c>
      <c r="M6">
        <f t="shared" si="2"/>
        <v>12.195</v>
      </c>
      <c r="N6">
        <v>13.34</v>
      </c>
    </row>
    <row r="7" spans="1:14" x14ac:dyDescent="0.2">
      <c r="A7" t="s">
        <v>12</v>
      </c>
      <c r="B7" t="s">
        <v>448</v>
      </c>
      <c r="C7" t="s">
        <v>455</v>
      </c>
      <c r="D7" t="s">
        <v>747</v>
      </c>
      <c r="E7" t="s">
        <v>848</v>
      </c>
      <c r="F7" t="s">
        <v>852</v>
      </c>
      <c r="G7" t="s">
        <v>860</v>
      </c>
      <c r="H7" s="4">
        <v>1.03</v>
      </c>
      <c r="I7" s="4">
        <f t="shared" si="0"/>
        <v>2.6550000000000002</v>
      </c>
      <c r="J7" s="4">
        <v>4.28</v>
      </c>
      <c r="K7" s="4">
        <f t="shared" si="1"/>
        <v>4.2450000000000001</v>
      </c>
      <c r="L7" s="4">
        <v>4.21</v>
      </c>
      <c r="M7" s="4">
        <f t="shared" si="2"/>
        <v>4.4950000000000001</v>
      </c>
      <c r="N7" s="4">
        <v>4.78</v>
      </c>
    </row>
    <row r="8" spans="1:14" x14ac:dyDescent="0.2">
      <c r="A8" t="s">
        <v>13</v>
      </c>
      <c r="B8" t="s">
        <v>448</v>
      </c>
      <c r="C8" t="s">
        <v>456</v>
      </c>
      <c r="D8" t="s">
        <v>748</v>
      </c>
      <c r="E8" t="s">
        <v>848</v>
      </c>
      <c r="F8" t="s">
        <v>853</v>
      </c>
      <c r="G8" t="s">
        <v>853</v>
      </c>
      <c r="H8">
        <v>10.39</v>
      </c>
      <c r="I8">
        <f t="shared" si="0"/>
        <v>6.5500000000000007</v>
      </c>
      <c r="J8">
        <v>2.71</v>
      </c>
      <c r="K8">
        <f t="shared" si="1"/>
        <v>1.355</v>
      </c>
      <c r="L8">
        <v>0</v>
      </c>
      <c r="M8">
        <f t="shared" si="2"/>
        <v>0</v>
      </c>
      <c r="N8">
        <v>0</v>
      </c>
    </row>
    <row r="9" spans="1:14" x14ac:dyDescent="0.2">
      <c r="A9" t="s">
        <v>14</v>
      </c>
      <c r="B9" t="s">
        <v>449</v>
      </c>
      <c r="C9" t="s">
        <v>457</v>
      </c>
      <c r="D9" t="s">
        <v>749</v>
      </c>
      <c r="E9" t="s">
        <v>848</v>
      </c>
      <c r="F9" t="s">
        <v>850</v>
      </c>
      <c r="G9" t="s">
        <v>858</v>
      </c>
      <c r="H9">
        <v>0</v>
      </c>
      <c r="I9">
        <f t="shared" si="0"/>
        <v>0</v>
      </c>
      <c r="J9">
        <v>0</v>
      </c>
      <c r="K9">
        <f t="shared" si="1"/>
        <v>0</v>
      </c>
      <c r="L9">
        <v>0</v>
      </c>
      <c r="M9">
        <f t="shared" si="2"/>
        <v>0</v>
      </c>
      <c r="N9">
        <v>0</v>
      </c>
    </row>
    <row r="10" spans="1:14" x14ac:dyDescent="0.2">
      <c r="A10" t="s">
        <v>18</v>
      </c>
      <c r="B10" t="s">
        <v>448</v>
      </c>
      <c r="C10" t="s">
        <v>460</v>
      </c>
      <c r="D10" t="s">
        <v>751</v>
      </c>
      <c r="E10" t="s">
        <v>848</v>
      </c>
      <c r="F10" t="s">
        <v>849</v>
      </c>
      <c r="G10" t="s">
        <v>849</v>
      </c>
      <c r="H10">
        <v>0</v>
      </c>
      <c r="I10">
        <f t="shared" si="0"/>
        <v>0</v>
      </c>
      <c r="J10">
        <v>0</v>
      </c>
      <c r="K10">
        <f t="shared" si="1"/>
        <v>0</v>
      </c>
      <c r="L10">
        <v>0</v>
      </c>
      <c r="M10">
        <f t="shared" si="2"/>
        <v>0</v>
      </c>
      <c r="N10">
        <v>0</v>
      </c>
    </row>
    <row r="11" spans="1:14" x14ac:dyDescent="0.2">
      <c r="A11" t="s">
        <v>17</v>
      </c>
      <c r="B11" t="s">
        <v>448</v>
      </c>
      <c r="C11" t="s">
        <v>459</v>
      </c>
      <c r="D11" t="s">
        <v>750</v>
      </c>
      <c r="E11" t="s">
        <v>848</v>
      </c>
      <c r="F11" t="s">
        <v>853</v>
      </c>
      <c r="G11" t="s">
        <v>853</v>
      </c>
      <c r="H11">
        <v>10.39</v>
      </c>
      <c r="I11">
        <f t="shared" si="0"/>
        <v>6.5500000000000007</v>
      </c>
      <c r="J11">
        <v>2.71</v>
      </c>
      <c r="K11">
        <f t="shared" si="1"/>
        <v>1.355</v>
      </c>
      <c r="L11">
        <v>0</v>
      </c>
      <c r="M11">
        <f t="shared" si="2"/>
        <v>0</v>
      </c>
      <c r="N11">
        <v>0</v>
      </c>
    </row>
    <row r="12" spans="1:14" x14ac:dyDescent="0.2">
      <c r="A12" t="s">
        <v>19</v>
      </c>
      <c r="B12" t="s">
        <v>449</v>
      </c>
      <c r="C12" t="s">
        <v>461</v>
      </c>
      <c r="D12" t="s">
        <v>752</v>
      </c>
      <c r="E12" t="s">
        <v>848</v>
      </c>
      <c r="F12" t="s">
        <v>853</v>
      </c>
      <c r="G12" t="s">
        <v>853</v>
      </c>
      <c r="H12">
        <v>10.39</v>
      </c>
      <c r="I12">
        <f t="shared" si="0"/>
        <v>6.5500000000000007</v>
      </c>
      <c r="J12">
        <v>2.71</v>
      </c>
      <c r="K12">
        <f t="shared" si="1"/>
        <v>1.355</v>
      </c>
      <c r="L12">
        <v>0</v>
      </c>
      <c r="M12">
        <f t="shared" si="2"/>
        <v>0</v>
      </c>
      <c r="N12">
        <v>0</v>
      </c>
    </row>
    <row r="13" spans="1:14" x14ac:dyDescent="0.2">
      <c r="A13" t="s">
        <v>20</v>
      </c>
      <c r="B13" t="s">
        <v>449</v>
      </c>
      <c r="C13" t="s">
        <v>462</v>
      </c>
      <c r="D13" t="s">
        <v>752</v>
      </c>
      <c r="E13" t="s">
        <v>848</v>
      </c>
      <c r="F13" t="s">
        <v>853</v>
      </c>
      <c r="G13" t="s">
        <v>853</v>
      </c>
      <c r="H13">
        <v>10.39</v>
      </c>
      <c r="I13">
        <f t="shared" si="0"/>
        <v>6.5500000000000007</v>
      </c>
      <c r="J13">
        <v>2.71</v>
      </c>
      <c r="K13">
        <f t="shared" si="1"/>
        <v>1.355</v>
      </c>
      <c r="L13">
        <v>0</v>
      </c>
      <c r="M13">
        <f t="shared" si="2"/>
        <v>0</v>
      </c>
      <c r="N13">
        <v>0</v>
      </c>
    </row>
    <row r="14" spans="1:14" x14ac:dyDescent="0.2">
      <c r="A14" t="s">
        <v>21</v>
      </c>
      <c r="B14" t="s">
        <v>448</v>
      </c>
      <c r="C14" t="s">
        <v>463</v>
      </c>
      <c r="D14" t="s">
        <v>750</v>
      </c>
      <c r="E14" t="s">
        <v>848</v>
      </c>
      <c r="F14" t="s">
        <v>850</v>
      </c>
      <c r="G14" t="s">
        <v>858</v>
      </c>
      <c r="H14">
        <v>0</v>
      </c>
      <c r="I14">
        <f t="shared" si="0"/>
        <v>0</v>
      </c>
      <c r="J14">
        <v>0</v>
      </c>
      <c r="K14">
        <f t="shared" si="1"/>
        <v>0</v>
      </c>
      <c r="L14">
        <v>0</v>
      </c>
      <c r="M14">
        <f t="shared" si="2"/>
        <v>0</v>
      </c>
      <c r="N14">
        <v>0</v>
      </c>
    </row>
    <row r="15" spans="1:14" x14ac:dyDescent="0.2">
      <c r="A15" t="s">
        <v>22</v>
      </c>
      <c r="B15" t="s">
        <v>450</v>
      </c>
      <c r="C15" t="s">
        <v>464</v>
      </c>
      <c r="D15" t="s">
        <v>753</v>
      </c>
      <c r="E15" t="s">
        <v>848</v>
      </c>
      <c r="F15" t="s">
        <v>854</v>
      </c>
      <c r="G15" t="s">
        <v>861</v>
      </c>
      <c r="H15">
        <v>10.69</v>
      </c>
      <c r="I15">
        <f t="shared" si="0"/>
        <v>10.695</v>
      </c>
      <c r="J15">
        <v>10.7</v>
      </c>
      <c r="K15">
        <f t="shared" si="1"/>
        <v>10.875</v>
      </c>
      <c r="L15">
        <v>11.05</v>
      </c>
      <c r="M15">
        <f t="shared" si="2"/>
        <v>11.81</v>
      </c>
      <c r="N15">
        <v>12.57</v>
      </c>
    </row>
    <row r="16" spans="1:14" x14ac:dyDescent="0.2">
      <c r="A16" t="s">
        <v>23</v>
      </c>
      <c r="B16" t="s">
        <v>447</v>
      </c>
      <c r="C16" t="s">
        <v>465</v>
      </c>
      <c r="D16" t="s">
        <v>754</v>
      </c>
      <c r="E16" t="s">
        <v>848</v>
      </c>
      <c r="F16" t="s">
        <v>854</v>
      </c>
      <c r="G16" t="s">
        <v>859</v>
      </c>
      <c r="H16" s="4">
        <v>11.29</v>
      </c>
      <c r="I16" s="4">
        <f t="shared" si="0"/>
        <v>11.29</v>
      </c>
      <c r="J16">
        <v>11.29</v>
      </c>
      <c r="K16">
        <f t="shared" si="1"/>
        <v>11.17</v>
      </c>
      <c r="L16">
        <v>11.05</v>
      </c>
      <c r="M16">
        <f t="shared" si="2"/>
        <v>11.81</v>
      </c>
      <c r="N16" s="9">
        <v>12.57</v>
      </c>
    </row>
    <row r="17" spans="1:14" x14ac:dyDescent="0.2">
      <c r="A17" t="s">
        <v>24</v>
      </c>
      <c r="B17" t="s">
        <v>450</v>
      </c>
      <c r="C17" t="s">
        <v>466</v>
      </c>
      <c r="D17" t="s">
        <v>755</v>
      </c>
      <c r="E17" t="s">
        <v>848</v>
      </c>
      <c r="F17" t="s">
        <v>855</v>
      </c>
      <c r="G17" t="s">
        <v>855</v>
      </c>
      <c r="H17">
        <v>7.19</v>
      </c>
      <c r="I17">
        <f t="shared" si="0"/>
        <v>7.2450000000000001</v>
      </c>
      <c r="J17">
        <v>7.3</v>
      </c>
      <c r="K17">
        <f t="shared" si="1"/>
        <v>7.4249999999999998</v>
      </c>
      <c r="L17">
        <v>7.55</v>
      </c>
      <c r="M17">
        <f t="shared" si="2"/>
        <v>8.0649999999999995</v>
      </c>
      <c r="N17">
        <v>8.58</v>
      </c>
    </row>
    <row r="18" spans="1:14" x14ac:dyDescent="0.2">
      <c r="A18" t="s">
        <v>25</v>
      </c>
      <c r="B18" t="s">
        <v>450</v>
      </c>
      <c r="C18" t="s">
        <v>466</v>
      </c>
      <c r="D18" t="s">
        <v>755</v>
      </c>
      <c r="E18" t="s">
        <v>848</v>
      </c>
      <c r="F18" t="s">
        <v>855</v>
      </c>
      <c r="G18" t="s">
        <v>855</v>
      </c>
      <c r="H18">
        <v>7.19</v>
      </c>
      <c r="I18">
        <f t="shared" si="0"/>
        <v>7.2450000000000001</v>
      </c>
      <c r="J18">
        <v>7.3</v>
      </c>
      <c r="K18">
        <f t="shared" si="1"/>
        <v>7.4249999999999998</v>
      </c>
      <c r="L18">
        <v>7.55</v>
      </c>
      <c r="M18">
        <f t="shared" si="2"/>
        <v>8.0649999999999995</v>
      </c>
      <c r="N18">
        <v>8.58</v>
      </c>
    </row>
    <row r="19" spans="1:14" x14ac:dyDescent="0.2">
      <c r="A19" t="s">
        <v>26</v>
      </c>
      <c r="B19" t="s">
        <v>451</v>
      </c>
      <c r="C19" t="s">
        <v>467</v>
      </c>
      <c r="D19" t="s">
        <v>756</v>
      </c>
      <c r="E19" t="s">
        <v>848</v>
      </c>
      <c r="F19" t="s">
        <v>855</v>
      </c>
      <c r="G19" t="s">
        <v>855</v>
      </c>
      <c r="H19">
        <v>7.19</v>
      </c>
      <c r="I19">
        <f t="shared" si="0"/>
        <v>7.2450000000000001</v>
      </c>
      <c r="J19">
        <v>7.3</v>
      </c>
      <c r="K19">
        <f t="shared" si="1"/>
        <v>7.4249999999999998</v>
      </c>
      <c r="L19">
        <v>7.55</v>
      </c>
      <c r="M19">
        <f t="shared" si="2"/>
        <v>8.0649999999999995</v>
      </c>
      <c r="N19">
        <v>8.58</v>
      </c>
    </row>
    <row r="20" spans="1:14" x14ac:dyDescent="0.2">
      <c r="A20" t="s">
        <v>44</v>
      </c>
      <c r="B20" t="s">
        <v>450</v>
      </c>
      <c r="C20" t="s">
        <v>480</v>
      </c>
      <c r="D20" t="s">
        <v>762</v>
      </c>
      <c r="E20" t="s">
        <v>848</v>
      </c>
      <c r="F20" t="s">
        <v>849</v>
      </c>
      <c r="G20" t="s">
        <v>849</v>
      </c>
      <c r="H20">
        <v>0</v>
      </c>
      <c r="I20">
        <f t="shared" si="0"/>
        <v>0</v>
      </c>
      <c r="J20">
        <v>0</v>
      </c>
      <c r="K20">
        <f t="shared" si="1"/>
        <v>0</v>
      </c>
      <c r="L20">
        <v>0</v>
      </c>
      <c r="M20">
        <f t="shared" si="2"/>
        <v>0</v>
      </c>
      <c r="N20">
        <v>0</v>
      </c>
    </row>
    <row r="21" spans="1:14" x14ac:dyDescent="0.2">
      <c r="A21" t="s">
        <v>372</v>
      </c>
      <c r="B21" t="s">
        <v>451</v>
      </c>
      <c r="C21" t="s">
        <v>698</v>
      </c>
      <c r="D21" t="s">
        <v>756</v>
      </c>
      <c r="E21" t="s">
        <v>848</v>
      </c>
      <c r="F21" t="s">
        <v>854</v>
      </c>
      <c r="G21" t="s">
        <v>861</v>
      </c>
      <c r="H21">
        <v>10.69</v>
      </c>
      <c r="I21">
        <f t="shared" si="0"/>
        <v>10.695</v>
      </c>
      <c r="J21">
        <v>10.7</v>
      </c>
      <c r="K21">
        <f t="shared" si="1"/>
        <v>10.875</v>
      </c>
      <c r="L21">
        <v>11.05</v>
      </c>
      <c r="M21">
        <f t="shared" si="2"/>
        <v>11.81</v>
      </c>
      <c r="N21">
        <v>12.57</v>
      </c>
    </row>
    <row r="22" spans="1:14" x14ac:dyDescent="0.2">
      <c r="A22" t="s">
        <v>370</v>
      </c>
      <c r="B22" t="s">
        <v>451</v>
      </c>
      <c r="C22" t="s">
        <v>698</v>
      </c>
      <c r="D22" t="s">
        <v>756</v>
      </c>
      <c r="E22" t="s">
        <v>848</v>
      </c>
      <c r="F22" t="s">
        <v>854</v>
      </c>
      <c r="G22" t="s">
        <v>861</v>
      </c>
      <c r="H22">
        <v>10.69</v>
      </c>
      <c r="I22">
        <f t="shared" si="0"/>
        <v>10.695</v>
      </c>
      <c r="J22">
        <v>10.7</v>
      </c>
      <c r="K22">
        <f t="shared" si="1"/>
        <v>10.875</v>
      </c>
      <c r="L22">
        <v>11.05</v>
      </c>
      <c r="M22">
        <f t="shared" si="2"/>
        <v>11.81</v>
      </c>
      <c r="N22">
        <v>12.57</v>
      </c>
    </row>
    <row r="23" spans="1:14" x14ac:dyDescent="0.2">
      <c r="A23" t="s">
        <v>371</v>
      </c>
      <c r="B23" t="s">
        <v>451</v>
      </c>
      <c r="C23" t="s">
        <v>698</v>
      </c>
      <c r="D23" t="s">
        <v>756</v>
      </c>
      <c r="E23" t="s">
        <v>848</v>
      </c>
      <c r="F23" t="s">
        <v>854</v>
      </c>
      <c r="G23" t="s">
        <v>861</v>
      </c>
      <c r="H23">
        <v>10.69</v>
      </c>
      <c r="I23">
        <f t="shared" si="0"/>
        <v>10.695</v>
      </c>
      <c r="J23">
        <v>10.7</v>
      </c>
      <c r="K23">
        <f t="shared" si="1"/>
        <v>10.875</v>
      </c>
      <c r="L23">
        <v>11.05</v>
      </c>
      <c r="M23">
        <f t="shared" si="2"/>
        <v>11.81</v>
      </c>
      <c r="N23">
        <v>12.57</v>
      </c>
    </row>
    <row r="24" spans="1:14" x14ac:dyDescent="0.2">
      <c r="A24" t="s">
        <v>16</v>
      </c>
      <c r="B24" t="s">
        <v>448</v>
      </c>
      <c r="C24" t="s">
        <v>458</v>
      </c>
      <c r="D24" t="s">
        <v>750</v>
      </c>
      <c r="E24" t="s">
        <v>848</v>
      </c>
      <c r="F24" t="s">
        <v>854</v>
      </c>
      <c r="G24" t="s">
        <v>861</v>
      </c>
      <c r="H24">
        <v>10.69</v>
      </c>
      <c r="I24">
        <f t="shared" si="0"/>
        <v>10.695</v>
      </c>
      <c r="J24">
        <v>10.7</v>
      </c>
      <c r="K24">
        <f t="shared" si="1"/>
        <v>10.875</v>
      </c>
      <c r="L24">
        <v>11.05</v>
      </c>
      <c r="M24">
        <f t="shared" si="2"/>
        <v>11.81</v>
      </c>
      <c r="N24">
        <v>12.57</v>
      </c>
    </row>
    <row r="25" spans="1:14" x14ac:dyDescent="0.2">
      <c r="A25" t="s">
        <v>15</v>
      </c>
      <c r="B25" t="s">
        <v>448</v>
      </c>
      <c r="C25" t="s">
        <v>458</v>
      </c>
      <c r="D25" t="s">
        <v>750</v>
      </c>
      <c r="E25" t="s">
        <v>848</v>
      </c>
      <c r="F25" t="s">
        <v>854</v>
      </c>
      <c r="G25" t="s">
        <v>861</v>
      </c>
      <c r="H25">
        <v>10.69</v>
      </c>
      <c r="I25">
        <f t="shared" si="0"/>
        <v>10.695</v>
      </c>
      <c r="J25">
        <v>10.7</v>
      </c>
      <c r="K25">
        <f t="shared" si="1"/>
        <v>10.875</v>
      </c>
      <c r="L25">
        <v>11.05</v>
      </c>
      <c r="M25">
        <f t="shared" si="2"/>
        <v>11.81</v>
      </c>
      <c r="N25">
        <v>12.57</v>
      </c>
    </row>
    <row r="26" spans="1:14" x14ac:dyDescent="0.2">
      <c r="A26" t="s">
        <v>31</v>
      </c>
      <c r="B26" t="s">
        <v>451</v>
      </c>
      <c r="C26" t="s">
        <v>469</v>
      </c>
      <c r="D26" t="s">
        <v>756</v>
      </c>
      <c r="E26" t="s">
        <v>848</v>
      </c>
      <c r="F26" t="s">
        <v>854</v>
      </c>
      <c r="G26" t="s">
        <v>860</v>
      </c>
      <c r="H26">
        <v>10.69</v>
      </c>
      <c r="I26">
        <f t="shared" si="0"/>
        <v>10.695</v>
      </c>
      <c r="J26">
        <v>10.7</v>
      </c>
      <c r="K26">
        <f t="shared" si="1"/>
        <v>10.875</v>
      </c>
      <c r="L26">
        <v>11.05</v>
      </c>
      <c r="M26">
        <f t="shared" si="2"/>
        <v>11.81</v>
      </c>
      <c r="N26">
        <v>12.57</v>
      </c>
    </row>
    <row r="27" spans="1:14" x14ac:dyDescent="0.2">
      <c r="A27" t="s">
        <v>32</v>
      </c>
      <c r="B27" t="s">
        <v>451</v>
      </c>
      <c r="C27" t="s">
        <v>469</v>
      </c>
      <c r="D27" t="s">
        <v>756</v>
      </c>
      <c r="E27" t="s">
        <v>848</v>
      </c>
      <c r="F27" t="s">
        <v>854</v>
      </c>
      <c r="G27" t="s">
        <v>860</v>
      </c>
      <c r="H27">
        <v>10.69</v>
      </c>
      <c r="I27">
        <f t="shared" si="0"/>
        <v>10.695</v>
      </c>
      <c r="J27">
        <v>10.7</v>
      </c>
      <c r="K27">
        <f t="shared" si="1"/>
        <v>10.875</v>
      </c>
      <c r="L27">
        <v>11.05</v>
      </c>
      <c r="M27">
        <f t="shared" si="2"/>
        <v>11.81</v>
      </c>
      <c r="N27">
        <v>12.57</v>
      </c>
    </row>
    <row r="28" spans="1:14" x14ac:dyDescent="0.2">
      <c r="A28" t="s">
        <v>35</v>
      </c>
      <c r="B28" t="s">
        <v>449</v>
      </c>
      <c r="C28" t="s">
        <v>471</v>
      </c>
      <c r="D28" t="s">
        <v>758</v>
      </c>
      <c r="E28" t="s">
        <v>848</v>
      </c>
      <c r="F28" t="s">
        <v>850</v>
      </c>
      <c r="G28" t="s">
        <v>858</v>
      </c>
      <c r="H28">
        <v>0</v>
      </c>
      <c r="I28">
        <f t="shared" si="0"/>
        <v>0</v>
      </c>
      <c r="J28">
        <v>0</v>
      </c>
      <c r="K28">
        <f t="shared" si="1"/>
        <v>0</v>
      </c>
      <c r="L28">
        <v>0</v>
      </c>
      <c r="M28">
        <f t="shared" si="2"/>
        <v>0</v>
      </c>
      <c r="N28">
        <v>0</v>
      </c>
    </row>
    <row r="29" spans="1:14" x14ac:dyDescent="0.2">
      <c r="A29" t="s">
        <v>51</v>
      </c>
      <c r="B29" t="s">
        <v>449</v>
      </c>
      <c r="C29" t="s">
        <v>483</v>
      </c>
      <c r="D29" t="s">
        <v>764</v>
      </c>
      <c r="E29" t="s">
        <v>848</v>
      </c>
      <c r="F29" t="s">
        <v>849</v>
      </c>
      <c r="G29" t="s">
        <v>849</v>
      </c>
      <c r="H29">
        <v>0</v>
      </c>
      <c r="I29">
        <f t="shared" si="0"/>
        <v>0</v>
      </c>
      <c r="J29">
        <v>0</v>
      </c>
      <c r="K29">
        <f t="shared" si="1"/>
        <v>0</v>
      </c>
      <c r="L29">
        <v>0</v>
      </c>
      <c r="M29">
        <f t="shared" si="2"/>
        <v>0</v>
      </c>
      <c r="N29">
        <v>0</v>
      </c>
    </row>
    <row r="30" spans="1:14" x14ac:dyDescent="0.2">
      <c r="A30" t="s">
        <v>36</v>
      </c>
      <c r="B30" t="s">
        <v>449</v>
      </c>
      <c r="C30" t="s">
        <v>472</v>
      </c>
      <c r="D30" t="s">
        <v>746</v>
      </c>
      <c r="E30" t="s">
        <v>848</v>
      </c>
      <c r="F30" t="s">
        <v>855</v>
      </c>
      <c r="G30" t="s">
        <v>855</v>
      </c>
      <c r="H30">
        <v>7.19</v>
      </c>
      <c r="I30">
        <f t="shared" si="0"/>
        <v>7.2450000000000001</v>
      </c>
      <c r="J30">
        <v>7.3</v>
      </c>
      <c r="K30">
        <f t="shared" si="1"/>
        <v>7.4249999999999998</v>
      </c>
      <c r="L30">
        <v>7.55</v>
      </c>
      <c r="M30">
        <f t="shared" si="2"/>
        <v>8.0649999999999995</v>
      </c>
      <c r="N30">
        <v>8.58</v>
      </c>
    </row>
    <row r="31" spans="1:14" x14ac:dyDescent="0.2">
      <c r="A31" t="s">
        <v>37</v>
      </c>
      <c r="B31" t="s">
        <v>450</v>
      </c>
      <c r="C31" t="s">
        <v>473</v>
      </c>
      <c r="D31" t="s">
        <v>759</v>
      </c>
      <c r="E31" t="s">
        <v>848</v>
      </c>
      <c r="F31" t="s">
        <v>850</v>
      </c>
      <c r="G31" t="s">
        <v>858</v>
      </c>
      <c r="H31">
        <v>0</v>
      </c>
      <c r="I31">
        <f t="shared" si="0"/>
        <v>0</v>
      </c>
      <c r="J31">
        <v>0</v>
      </c>
      <c r="K31">
        <f t="shared" si="1"/>
        <v>0</v>
      </c>
      <c r="L31">
        <v>0</v>
      </c>
      <c r="M31">
        <f t="shared" si="2"/>
        <v>0</v>
      </c>
      <c r="N31">
        <v>0</v>
      </c>
    </row>
    <row r="32" spans="1:14" x14ac:dyDescent="0.2">
      <c r="A32" t="s">
        <v>381</v>
      </c>
      <c r="B32" t="s">
        <v>447</v>
      </c>
      <c r="C32" t="s">
        <v>704</v>
      </c>
      <c r="D32" t="s">
        <v>754</v>
      </c>
      <c r="E32" t="s">
        <v>848</v>
      </c>
      <c r="F32" t="s">
        <v>853</v>
      </c>
      <c r="G32" t="s">
        <v>853</v>
      </c>
      <c r="H32">
        <v>10.39</v>
      </c>
      <c r="I32">
        <f t="shared" si="0"/>
        <v>6.5500000000000007</v>
      </c>
      <c r="J32">
        <v>2.71</v>
      </c>
      <c r="K32">
        <f t="shared" si="1"/>
        <v>1.355</v>
      </c>
      <c r="L32">
        <v>0</v>
      </c>
      <c r="M32">
        <f t="shared" si="2"/>
        <v>0</v>
      </c>
      <c r="N32">
        <v>0</v>
      </c>
    </row>
    <row r="33" spans="1:14" x14ac:dyDescent="0.2">
      <c r="A33" t="s">
        <v>55</v>
      </c>
      <c r="B33" t="s">
        <v>447</v>
      </c>
      <c r="C33" t="s">
        <v>486</v>
      </c>
      <c r="D33" t="s">
        <v>486</v>
      </c>
      <c r="E33" t="s">
        <v>848</v>
      </c>
      <c r="F33" t="s">
        <v>850</v>
      </c>
      <c r="G33" t="s">
        <v>858</v>
      </c>
      <c r="H33">
        <v>0</v>
      </c>
      <c r="I33">
        <f t="shared" si="0"/>
        <v>0</v>
      </c>
      <c r="J33">
        <v>0</v>
      </c>
      <c r="K33">
        <f t="shared" si="1"/>
        <v>0</v>
      </c>
      <c r="L33">
        <v>0</v>
      </c>
      <c r="M33">
        <f t="shared" si="2"/>
        <v>0</v>
      </c>
      <c r="N33">
        <v>0</v>
      </c>
    </row>
    <row r="34" spans="1:14" x14ac:dyDescent="0.2">
      <c r="A34" t="s">
        <v>56</v>
      </c>
      <c r="B34" t="s">
        <v>447</v>
      </c>
      <c r="C34" t="s">
        <v>487</v>
      </c>
      <c r="D34" t="s">
        <v>486</v>
      </c>
      <c r="E34" t="s">
        <v>848</v>
      </c>
      <c r="F34" t="s">
        <v>850</v>
      </c>
      <c r="G34" t="s">
        <v>858</v>
      </c>
      <c r="H34">
        <v>0</v>
      </c>
      <c r="I34">
        <f t="shared" si="0"/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</row>
    <row r="35" spans="1:14" x14ac:dyDescent="0.2">
      <c r="A35" t="s">
        <v>38</v>
      </c>
      <c r="B35" t="s">
        <v>449</v>
      </c>
      <c r="C35" t="s">
        <v>474</v>
      </c>
      <c r="D35" t="s">
        <v>752</v>
      </c>
      <c r="E35" t="s">
        <v>848</v>
      </c>
      <c r="F35" t="s">
        <v>853</v>
      </c>
      <c r="G35" t="s">
        <v>853</v>
      </c>
      <c r="H35">
        <v>10.39</v>
      </c>
      <c r="I35">
        <f t="shared" si="0"/>
        <v>6.5500000000000007</v>
      </c>
      <c r="J35">
        <v>2.71</v>
      </c>
      <c r="K35">
        <f t="shared" si="1"/>
        <v>1.355</v>
      </c>
      <c r="L35">
        <v>0</v>
      </c>
      <c r="M35">
        <f t="shared" si="2"/>
        <v>0</v>
      </c>
      <c r="N35">
        <v>0</v>
      </c>
    </row>
    <row r="36" spans="1:14" x14ac:dyDescent="0.2">
      <c r="A36" t="s">
        <v>39</v>
      </c>
      <c r="B36" t="s">
        <v>449</v>
      </c>
      <c r="C36" t="s">
        <v>475</v>
      </c>
      <c r="D36" t="s">
        <v>760</v>
      </c>
      <c r="E36" t="s">
        <v>848</v>
      </c>
      <c r="F36" t="s">
        <v>853</v>
      </c>
      <c r="G36" t="s">
        <v>853</v>
      </c>
      <c r="H36">
        <v>10.39</v>
      </c>
      <c r="I36">
        <f t="shared" si="0"/>
        <v>6.5500000000000007</v>
      </c>
      <c r="J36">
        <v>2.71</v>
      </c>
      <c r="K36">
        <f t="shared" si="1"/>
        <v>1.355</v>
      </c>
      <c r="L36">
        <v>0</v>
      </c>
      <c r="M36">
        <f t="shared" si="2"/>
        <v>0</v>
      </c>
      <c r="N36">
        <v>0</v>
      </c>
    </row>
    <row r="37" spans="1:14" x14ac:dyDescent="0.2">
      <c r="A37" t="s">
        <v>40</v>
      </c>
      <c r="B37" t="s">
        <v>447</v>
      </c>
      <c r="C37" t="s">
        <v>476</v>
      </c>
      <c r="D37" t="s">
        <v>760</v>
      </c>
      <c r="E37" t="s">
        <v>848</v>
      </c>
      <c r="F37" t="s">
        <v>854</v>
      </c>
      <c r="G37" t="s">
        <v>861</v>
      </c>
      <c r="H37" s="4">
        <v>10.69</v>
      </c>
      <c r="I37" s="4">
        <f t="shared" si="0"/>
        <v>10.695</v>
      </c>
      <c r="J37" s="4">
        <v>10.7</v>
      </c>
      <c r="K37" s="4">
        <f t="shared" si="1"/>
        <v>10.875</v>
      </c>
      <c r="L37" s="4">
        <v>11.05</v>
      </c>
      <c r="M37">
        <f t="shared" si="2"/>
        <v>11.940000000000001</v>
      </c>
      <c r="N37">
        <v>12.83</v>
      </c>
    </row>
    <row r="38" spans="1:14" x14ac:dyDescent="0.2">
      <c r="A38" t="s">
        <v>43</v>
      </c>
      <c r="B38" t="s">
        <v>449</v>
      </c>
      <c r="C38" t="s">
        <v>479</v>
      </c>
      <c r="D38" t="s">
        <v>761</v>
      </c>
      <c r="E38" t="s">
        <v>848</v>
      </c>
      <c r="F38" t="s">
        <v>850</v>
      </c>
      <c r="G38" t="s">
        <v>858</v>
      </c>
      <c r="H38">
        <v>0</v>
      </c>
      <c r="I38">
        <f t="shared" si="0"/>
        <v>0</v>
      </c>
      <c r="J38">
        <v>0</v>
      </c>
      <c r="K38">
        <f t="shared" si="1"/>
        <v>0</v>
      </c>
      <c r="L38">
        <v>0</v>
      </c>
      <c r="M38">
        <f t="shared" si="2"/>
        <v>0</v>
      </c>
      <c r="N38">
        <v>0</v>
      </c>
    </row>
    <row r="39" spans="1:14" x14ac:dyDescent="0.2">
      <c r="A39" t="s">
        <v>41</v>
      </c>
      <c r="B39" t="s">
        <v>447</v>
      </c>
      <c r="C39" t="s">
        <v>477</v>
      </c>
      <c r="D39" t="s">
        <v>745</v>
      </c>
      <c r="E39" t="s">
        <v>848</v>
      </c>
      <c r="F39" t="s">
        <v>849</v>
      </c>
      <c r="G39" t="s">
        <v>849</v>
      </c>
      <c r="H39">
        <v>0</v>
      </c>
      <c r="I39">
        <f t="shared" si="0"/>
        <v>0</v>
      </c>
      <c r="J39">
        <v>0</v>
      </c>
      <c r="K39">
        <f t="shared" si="1"/>
        <v>0</v>
      </c>
      <c r="L39">
        <v>0</v>
      </c>
      <c r="M39">
        <f t="shared" si="2"/>
        <v>0</v>
      </c>
      <c r="N39">
        <v>0</v>
      </c>
    </row>
    <row r="40" spans="1:14" x14ac:dyDescent="0.2">
      <c r="A40" t="s">
        <v>42</v>
      </c>
      <c r="B40" t="s">
        <v>447</v>
      </c>
      <c r="C40" t="s">
        <v>478</v>
      </c>
      <c r="D40" t="s">
        <v>745</v>
      </c>
      <c r="E40" t="s">
        <v>848</v>
      </c>
      <c r="F40" t="s">
        <v>850</v>
      </c>
      <c r="G40" t="s">
        <v>858</v>
      </c>
      <c r="H40">
        <v>0</v>
      </c>
      <c r="I40">
        <f t="shared" si="0"/>
        <v>0</v>
      </c>
      <c r="J40">
        <v>0</v>
      </c>
      <c r="K40">
        <f t="shared" si="1"/>
        <v>0</v>
      </c>
      <c r="L40">
        <v>0</v>
      </c>
      <c r="M40">
        <f t="shared" si="2"/>
        <v>0</v>
      </c>
      <c r="N40">
        <v>0</v>
      </c>
    </row>
    <row r="41" spans="1:14" x14ac:dyDescent="0.2">
      <c r="A41" t="s">
        <v>49</v>
      </c>
      <c r="B41" t="s">
        <v>450</v>
      </c>
      <c r="C41" t="s">
        <v>482</v>
      </c>
      <c r="D41" t="s">
        <v>750</v>
      </c>
      <c r="E41" t="s">
        <v>848</v>
      </c>
      <c r="F41" t="s">
        <v>854</v>
      </c>
      <c r="G41" t="s">
        <v>861</v>
      </c>
      <c r="H41">
        <v>10.69</v>
      </c>
      <c r="I41">
        <f t="shared" si="0"/>
        <v>10.695</v>
      </c>
      <c r="J41">
        <v>10.7</v>
      </c>
      <c r="K41">
        <f t="shared" si="1"/>
        <v>10.875</v>
      </c>
      <c r="L41">
        <v>11.05</v>
      </c>
      <c r="M41">
        <f t="shared" si="2"/>
        <v>11.81</v>
      </c>
      <c r="N41">
        <v>12.57</v>
      </c>
    </row>
    <row r="42" spans="1:14" x14ac:dyDescent="0.2">
      <c r="A42" t="s">
        <v>48</v>
      </c>
      <c r="B42" t="s">
        <v>450</v>
      </c>
      <c r="C42" t="s">
        <v>482</v>
      </c>
      <c r="D42" t="s">
        <v>750</v>
      </c>
      <c r="E42" t="s">
        <v>848</v>
      </c>
      <c r="F42" t="s">
        <v>854</v>
      </c>
      <c r="G42" t="s">
        <v>861</v>
      </c>
      <c r="H42">
        <v>10.69</v>
      </c>
      <c r="I42">
        <f t="shared" si="0"/>
        <v>10.695</v>
      </c>
      <c r="J42">
        <v>10.7</v>
      </c>
      <c r="K42">
        <f t="shared" si="1"/>
        <v>10.875</v>
      </c>
      <c r="L42">
        <v>11.05</v>
      </c>
      <c r="M42">
        <f t="shared" si="2"/>
        <v>11.81</v>
      </c>
      <c r="N42">
        <v>12.57</v>
      </c>
    </row>
    <row r="43" spans="1:14" x14ac:dyDescent="0.2">
      <c r="A43" t="s">
        <v>50</v>
      </c>
      <c r="B43" t="s">
        <v>450</v>
      </c>
      <c r="C43" t="s">
        <v>482</v>
      </c>
      <c r="D43" t="s">
        <v>750</v>
      </c>
      <c r="E43" t="s">
        <v>848</v>
      </c>
      <c r="F43" t="s">
        <v>854</v>
      </c>
      <c r="G43" t="s">
        <v>861</v>
      </c>
      <c r="H43">
        <v>10.69</v>
      </c>
      <c r="I43">
        <f t="shared" si="0"/>
        <v>10.695</v>
      </c>
      <c r="J43">
        <v>10.7</v>
      </c>
      <c r="K43">
        <f t="shared" si="1"/>
        <v>10.875</v>
      </c>
      <c r="L43">
        <v>11.05</v>
      </c>
      <c r="M43">
        <f t="shared" si="2"/>
        <v>11.81</v>
      </c>
      <c r="N43">
        <v>12.57</v>
      </c>
    </row>
    <row r="44" spans="1:14" x14ac:dyDescent="0.2">
      <c r="A44" t="s">
        <v>45</v>
      </c>
      <c r="B44" t="s">
        <v>450</v>
      </c>
      <c r="C44" t="s">
        <v>481</v>
      </c>
      <c r="D44" t="s">
        <v>763</v>
      </c>
      <c r="E44" t="s">
        <v>848</v>
      </c>
      <c r="F44" t="s">
        <v>854</v>
      </c>
      <c r="G44" t="s">
        <v>861</v>
      </c>
      <c r="H44">
        <v>10.69</v>
      </c>
      <c r="I44">
        <f t="shared" si="0"/>
        <v>10.695</v>
      </c>
      <c r="J44">
        <v>10.7</v>
      </c>
      <c r="K44">
        <f t="shared" si="1"/>
        <v>10.875</v>
      </c>
      <c r="L44">
        <v>11.05</v>
      </c>
      <c r="M44">
        <f t="shared" si="2"/>
        <v>11.81</v>
      </c>
      <c r="N44">
        <v>12.57</v>
      </c>
    </row>
    <row r="45" spans="1:14" x14ac:dyDescent="0.2">
      <c r="A45" t="s">
        <v>46</v>
      </c>
      <c r="B45" t="s">
        <v>450</v>
      </c>
      <c r="C45" t="s">
        <v>481</v>
      </c>
      <c r="D45" t="s">
        <v>763</v>
      </c>
      <c r="E45" t="s">
        <v>848</v>
      </c>
      <c r="F45" t="s">
        <v>854</v>
      </c>
      <c r="G45" t="s">
        <v>861</v>
      </c>
      <c r="H45">
        <v>10.69</v>
      </c>
      <c r="I45">
        <f t="shared" si="0"/>
        <v>10.695</v>
      </c>
      <c r="J45">
        <v>10.7</v>
      </c>
      <c r="K45">
        <f t="shared" si="1"/>
        <v>10.875</v>
      </c>
      <c r="L45">
        <v>11.05</v>
      </c>
      <c r="M45">
        <f t="shared" si="2"/>
        <v>11.81</v>
      </c>
      <c r="N45">
        <v>12.57</v>
      </c>
    </row>
    <row r="46" spans="1:14" x14ac:dyDescent="0.2">
      <c r="A46" t="s">
        <v>47</v>
      </c>
      <c r="B46" t="s">
        <v>450</v>
      </c>
      <c r="C46" t="s">
        <v>481</v>
      </c>
      <c r="D46" t="s">
        <v>763</v>
      </c>
      <c r="E46" t="s">
        <v>848</v>
      </c>
      <c r="F46" t="s">
        <v>854</v>
      </c>
      <c r="G46" t="s">
        <v>861</v>
      </c>
      <c r="H46">
        <v>10.69</v>
      </c>
      <c r="I46">
        <f t="shared" si="0"/>
        <v>10.695</v>
      </c>
      <c r="J46">
        <v>10.7</v>
      </c>
      <c r="K46">
        <f t="shared" si="1"/>
        <v>10.875</v>
      </c>
      <c r="L46">
        <v>11.05</v>
      </c>
      <c r="M46">
        <f t="shared" si="2"/>
        <v>11.81</v>
      </c>
      <c r="N46">
        <v>12.57</v>
      </c>
    </row>
    <row r="47" spans="1:14" x14ac:dyDescent="0.2">
      <c r="A47" t="s">
        <v>52</v>
      </c>
      <c r="B47" t="s">
        <v>449</v>
      </c>
      <c r="C47" t="s">
        <v>484</v>
      </c>
      <c r="D47" t="s">
        <v>754</v>
      </c>
      <c r="E47" t="s">
        <v>848</v>
      </c>
      <c r="F47" t="s">
        <v>850</v>
      </c>
      <c r="G47" t="s">
        <v>858</v>
      </c>
      <c r="H47">
        <v>0</v>
      </c>
      <c r="I47">
        <f t="shared" si="0"/>
        <v>0</v>
      </c>
      <c r="J47">
        <v>0</v>
      </c>
      <c r="K47">
        <f t="shared" si="1"/>
        <v>0</v>
      </c>
      <c r="L47">
        <v>0</v>
      </c>
      <c r="M47">
        <f t="shared" si="2"/>
        <v>0</v>
      </c>
      <c r="N47">
        <v>0</v>
      </c>
    </row>
    <row r="48" spans="1:14" x14ac:dyDescent="0.2">
      <c r="A48" t="s">
        <v>33</v>
      </c>
      <c r="B48" t="s">
        <v>448</v>
      </c>
      <c r="C48" t="s">
        <v>470</v>
      </c>
      <c r="D48" t="s">
        <v>757</v>
      </c>
      <c r="E48" t="s">
        <v>848</v>
      </c>
      <c r="F48" t="s">
        <v>853</v>
      </c>
      <c r="G48" t="s">
        <v>853</v>
      </c>
      <c r="H48">
        <v>10.39</v>
      </c>
      <c r="I48">
        <f t="shared" si="0"/>
        <v>6.5500000000000007</v>
      </c>
      <c r="J48">
        <v>2.71</v>
      </c>
      <c r="K48">
        <f t="shared" si="1"/>
        <v>1.355</v>
      </c>
      <c r="L48">
        <v>0</v>
      </c>
      <c r="M48">
        <f t="shared" si="2"/>
        <v>0</v>
      </c>
      <c r="N48">
        <v>0</v>
      </c>
    </row>
    <row r="49" spans="1:14" x14ac:dyDescent="0.2">
      <c r="A49" t="s">
        <v>34</v>
      </c>
      <c r="B49" t="s">
        <v>448</v>
      </c>
      <c r="C49" t="s">
        <v>470</v>
      </c>
      <c r="D49" t="s">
        <v>757</v>
      </c>
      <c r="E49" t="s">
        <v>848</v>
      </c>
      <c r="F49" t="s">
        <v>853</v>
      </c>
      <c r="G49" t="s">
        <v>853</v>
      </c>
      <c r="H49">
        <v>10.39</v>
      </c>
      <c r="I49">
        <f t="shared" si="0"/>
        <v>6.5500000000000007</v>
      </c>
      <c r="J49">
        <v>2.71</v>
      </c>
      <c r="K49">
        <f t="shared" si="1"/>
        <v>1.355</v>
      </c>
      <c r="L49">
        <v>0</v>
      </c>
      <c r="M49">
        <f t="shared" si="2"/>
        <v>0</v>
      </c>
      <c r="N49">
        <v>0</v>
      </c>
    </row>
    <row r="50" spans="1:14" x14ac:dyDescent="0.2">
      <c r="A50" t="s">
        <v>54</v>
      </c>
      <c r="B50" t="s">
        <v>448</v>
      </c>
      <c r="C50" t="s">
        <v>485</v>
      </c>
      <c r="D50" t="s">
        <v>765</v>
      </c>
      <c r="E50" t="s">
        <v>848</v>
      </c>
      <c r="F50" t="s">
        <v>849</v>
      </c>
      <c r="G50" t="s">
        <v>849</v>
      </c>
      <c r="H50">
        <v>0</v>
      </c>
      <c r="I50">
        <f t="shared" si="0"/>
        <v>0</v>
      </c>
      <c r="J50">
        <v>0</v>
      </c>
      <c r="K50">
        <f t="shared" si="1"/>
        <v>0</v>
      </c>
      <c r="L50">
        <v>0</v>
      </c>
      <c r="M50">
        <f t="shared" si="2"/>
        <v>0</v>
      </c>
      <c r="N50">
        <v>0</v>
      </c>
    </row>
    <row r="51" spans="1:14" x14ac:dyDescent="0.2">
      <c r="A51" t="s">
        <v>53</v>
      </c>
      <c r="B51" t="s">
        <v>448</v>
      </c>
      <c r="C51" t="s">
        <v>485</v>
      </c>
      <c r="D51" t="s">
        <v>765</v>
      </c>
      <c r="E51" t="s">
        <v>848</v>
      </c>
      <c r="F51" t="s">
        <v>853</v>
      </c>
      <c r="G51" t="s">
        <v>853</v>
      </c>
      <c r="H51">
        <v>10.39</v>
      </c>
      <c r="I51">
        <f t="shared" si="0"/>
        <v>6.5500000000000007</v>
      </c>
      <c r="J51">
        <v>2.71</v>
      </c>
      <c r="K51">
        <f t="shared" si="1"/>
        <v>1.355</v>
      </c>
      <c r="L51">
        <v>0</v>
      </c>
      <c r="M51">
        <f t="shared" si="2"/>
        <v>0</v>
      </c>
      <c r="N51">
        <v>0</v>
      </c>
    </row>
    <row r="52" spans="1:14" x14ac:dyDescent="0.2">
      <c r="A52" t="s">
        <v>29</v>
      </c>
      <c r="B52" t="s">
        <v>449</v>
      </c>
      <c r="C52" t="s">
        <v>468</v>
      </c>
      <c r="D52" t="s">
        <v>754</v>
      </c>
      <c r="E52" t="s">
        <v>848</v>
      </c>
      <c r="F52" t="s">
        <v>856</v>
      </c>
      <c r="G52" t="s">
        <v>860</v>
      </c>
      <c r="H52">
        <v>1.03</v>
      </c>
      <c r="I52">
        <f t="shared" si="0"/>
        <v>2.6550000000000002</v>
      </c>
      <c r="J52">
        <v>4.28</v>
      </c>
      <c r="K52">
        <f t="shared" si="1"/>
        <v>4.3849999999999998</v>
      </c>
      <c r="L52">
        <v>4.49</v>
      </c>
      <c r="M52">
        <f t="shared" si="2"/>
        <v>4.7949999999999999</v>
      </c>
      <c r="N52">
        <v>5.0999999999999996</v>
      </c>
    </row>
    <row r="53" spans="1:14" x14ac:dyDescent="0.2">
      <c r="A53" t="s">
        <v>28</v>
      </c>
      <c r="B53" t="s">
        <v>449</v>
      </c>
      <c r="C53" t="s">
        <v>468</v>
      </c>
      <c r="D53" t="s">
        <v>754</v>
      </c>
      <c r="E53" t="s">
        <v>848</v>
      </c>
      <c r="F53" t="s">
        <v>856</v>
      </c>
      <c r="G53" t="s">
        <v>860</v>
      </c>
      <c r="H53">
        <v>1.03</v>
      </c>
      <c r="I53">
        <f t="shared" si="0"/>
        <v>2.6550000000000002</v>
      </c>
      <c r="J53">
        <v>4.28</v>
      </c>
      <c r="K53">
        <f t="shared" si="1"/>
        <v>4.3849999999999998</v>
      </c>
      <c r="L53">
        <v>4.49</v>
      </c>
      <c r="M53">
        <f t="shared" si="2"/>
        <v>4.7949999999999999</v>
      </c>
      <c r="N53">
        <v>5.0999999999999996</v>
      </c>
    </row>
    <row r="54" spans="1:14" x14ac:dyDescent="0.2">
      <c r="A54" t="s">
        <v>30</v>
      </c>
      <c r="B54" t="s">
        <v>449</v>
      </c>
      <c r="C54" t="s">
        <v>468</v>
      </c>
      <c r="D54" t="s">
        <v>754</v>
      </c>
      <c r="E54" t="s">
        <v>848</v>
      </c>
      <c r="F54" t="s">
        <v>856</v>
      </c>
      <c r="G54" t="s">
        <v>860</v>
      </c>
      <c r="H54">
        <v>1.03</v>
      </c>
      <c r="I54">
        <f t="shared" si="0"/>
        <v>2.6550000000000002</v>
      </c>
      <c r="J54">
        <v>4.28</v>
      </c>
      <c r="K54">
        <f t="shared" si="1"/>
        <v>4.3849999999999998</v>
      </c>
      <c r="L54">
        <v>4.49</v>
      </c>
      <c r="M54">
        <f t="shared" si="2"/>
        <v>4.7949999999999999</v>
      </c>
      <c r="N54">
        <v>5.0999999999999996</v>
      </c>
    </row>
    <row r="55" spans="1:14" x14ac:dyDescent="0.2">
      <c r="A55" t="s">
        <v>27</v>
      </c>
      <c r="B55" t="s">
        <v>449</v>
      </c>
      <c r="C55" t="s">
        <v>468</v>
      </c>
      <c r="D55" t="s">
        <v>754</v>
      </c>
      <c r="E55" t="s">
        <v>848</v>
      </c>
      <c r="F55" t="s">
        <v>856</v>
      </c>
      <c r="G55" t="s">
        <v>860</v>
      </c>
      <c r="H55">
        <v>1.03</v>
      </c>
      <c r="I55">
        <f t="shared" si="0"/>
        <v>2.6550000000000002</v>
      </c>
      <c r="J55">
        <v>4.28</v>
      </c>
      <c r="K55">
        <f t="shared" si="1"/>
        <v>4.3849999999999998</v>
      </c>
      <c r="L55">
        <v>4.49</v>
      </c>
      <c r="M55">
        <f t="shared" si="2"/>
        <v>4.7949999999999999</v>
      </c>
      <c r="N55">
        <v>5.0999999999999996</v>
      </c>
    </row>
    <row r="56" spans="1:14" x14ac:dyDescent="0.2">
      <c r="A56" t="s">
        <v>59</v>
      </c>
      <c r="B56" t="s">
        <v>450</v>
      </c>
      <c r="C56" t="s">
        <v>488</v>
      </c>
      <c r="D56" t="s">
        <v>766</v>
      </c>
      <c r="E56" t="s">
        <v>848</v>
      </c>
      <c r="F56" t="s">
        <v>856</v>
      </c>
      <c r="G56" t="s">
        <v>860</v>
      </c>
      <c r="H56">
        <v>1.03</v>
      </c>
      <c r="I56">
        <f t="shared" si="0"/>
        <v>2.6550000000000002</v>
      </c>
      <c r="J56" s="4">
        <v>4.28</v>
      </c>
      <c r="K56">
        <f t="shared" si="1"/>
        <v>4.3499999999999996</v>
      </c>
      <c r="L56" s="4">
        <v>4.42</v>
      </c>
      <c r="M56" s="4">
        <f t="shared" si="2"/>
        <v>4.72</v>
      </c>
      <c r="N56" s="4">
        <v>5.0199999999999996</v>
      </c>
    </row>
    <row r="57" spans="1:14" x14ac:dyDescent="0.2">
      <c r="A57" t="s">
        <v>57</v>
      </c>
      <c r="B57" t="s">
        <v>450</v>
      </c>
      <c r="C57" t="s">
        <v>488</v>
      </c>
      <c r="D57" t="s">
        <v>766</v>
      </c>
      <c r="E57" t="s">
        <v>848</v>
      </c>
      <c r="F57" t="s">
        <v>856</v>
      </c>
      <c r="G57" t="s">
        <v>860</v>
      </c>
      <c r="H57">
        <v>1.03</v>
      </c>
      <c r="I57">
        <f t="shared" si="0"/>
        <v>2.6550000000000002</v>
      </c>
      <c r="J57" s="4">
        <v>4.28</v>
      </c>
      <c r="K57">
        <f t="shared" si="1"/>
        <v>4.3499999999999996</v>
      </c>
      <c r="L57" s="4">
        <v>4.42</v>
      </c>
      <c r="M57" s="4">
        <f t="shared" si="2"/>
        <v>4.72</v>
      </c>
      <c r="N57" s="4">
        <v>5.0199999999999996</v>
      </c>
    </row>
    <row r="58" spans="1:14" x14ac:dyDescent="0.2">
      <c r="A58" t="s">
        <v>58</v>
      </c>
      <c r="B58" t="s">
        <v>450</v>
      </c>
      <c r="C58" t="s">
        <v>488</v>
      </c>
      <c r="D58" t="s">
        <v>766</v>
      </c>
      <c r="E58" t="s">
        <v>848</v>
      </c>
      <c r="F58" t="s">
        <v>856</v>
      </c>
      <c r="G58" t="s">
        <v>860</v>
      </c>
      <c r="H58">
        <v>1.03</v>
      </c>
      <c r="I58">
        <f t="shared" si="0"/>
        <v>2.6550000000000002</v>
      </c>
      <c r="J58" s="4">
        <v>4.28</v>
      </c>
      <c r="K58">
        <f t="shared" si="1"/>
        <v>4.3499999999999996</v>
      </c>
      <c r="L58" s="4">
        <v>4.42</v>
      </c>
      <c r="M58" s="4">
        <f t="shared" si="2"/>
        <v>4.72</v>
      </c>
      <c r="N58" s="4">
        <v>5.0199999999999996</v>
      </c>
    </row>
    <row r="59" spans="1:14" x14ac:dyDescent="0.2">
      <c r="A59" t="s">
        <v>61</v>
      </c>
      <c r="B59" t="s">
        <v>450</v>
      </c>
      <c r="C59" t="s">
        <v>489</v>
      </c>
      <c r="D59" t="s">
        <v>766</v>
      </c>
      <c r="E59" t="s">
        <v>848</v>
      </c>
      <c r="F59" t="s">
        <v>856</v>
      </c>
      <c r="G59" t="s">
        <v>860</v>
      </c>
      <c r="H59">
        <v>1.03</v>
      </c>
      <c r="I59">
        <f t="shared" si="0"/>
        <v>2.6550000000000002</v>
      </c>
      <c r="J59">
        <v>4.28</v>
      </c>
      <c r="K59">
        <f t="shared" si="1"/>
        <v>4.3499999999999996</v>
      </c>
      <c r="L59">
        <v>4.42</v>
      </c>
      <c r="M59">
        <f t="shared" si="2"/>
        <v>4.72</v>
      </c>
      <c r="N59">
        <v>5.0199999999999996</v>
      </c>
    </row>
    <row r="60" spans="1:14" x14ac:dyDescent="0.2">
      <c r="A60" t="s">
        <v>60</v>
      </c>
      <c r="B60" t="s">
        <v>450</v>
      </c>
      <c r="C60" t="s">
        <v>489</v>
      </c>
      <c r="D60" t="s">
        <v>766</v>
      </c>
      <c r="E60" t="s">
        <v>848</v>
      </c>
      <c r="F60" t="s">
        <v>856</v>
      </c>
      <c r="G60" t="s">
        <v>860</v>
      </c>
      <c r="H60">
        <v>1.03</v>
      </c>
      <c r="I60">
        <f t="shared" si="0"/>
        <v>2.6550000000000002</v>
      </c>
      <c r="J60">
        <v>4.28</v>
      </c>
      <c r="K60">
        <f t="shared" si="1"/>
        <v>4.3499999999999996</v>
      </c>
      <c r="L60">
        <v>4.42</v>
      </c>
      <c r="M60">
        <f t="shared" si="2"/>
        <v>4.72</v>
      </c>
      <c r="N60">
        <v>5.0199999999999996</v>
      </c>
    </row>
    <row r="61" spans="1:14" x14ac:dyDescent="0.2">
      <c r="A61" t="s">
        <v>65</v>
      </c>
      <c r="B61" t="s">
        <v>449</v>
      </c>
      <c r="C61" t="s">
        <v>492</v>
      </c>
      <c r="D61" t="s">
        <v>768</v>
      </c>
      <c r="E61" t="s">
        <v>848</v>
      </c>
      <c r="F61" t="s">
        <v>849</v>
      </c>
      <c r="G61" t="s">
        <v>849</v>
      </c>
      <c r="H61">
        <v>0</v>
      </c>
      <c r="I61">
        <f t="shared" si="0"/>
        <v>0</v>
      </c>
      <c r="J61">
        <v>0</v>
      </c>
      <c r="K61">
        <f t="shared" si="1"/>
        <v>0</v>
      </c>
      <c r="L61">
        <v>0</v>
      </c>
      <c r="M61">
        <f t="shared" si="2"/>
        <v>0</v>
      </c>
      <c r="N61">
        <v>0</v>
      </c>
    </row>
    <row r="62" spans="1:14" x14ac:dyDescent="0.2">
      <c r="A62" t="s">
        <v>66</v>
      </c>
      <c r="B62" t="s">
        <v>447</v>
      </c>
      <c r="C62" t="s">
        <v>493</v>
      </c>
      <c r="D62" t="s">
        <v>769</v>
      </c>
      <c r="E62" t="s">
        <v>848</v>
      </c>
      <c r="F62" t="s">
        <v>853</v>
      </c>
      <c r="G62" t="s">
        <v>853</v>
      </c>
      <c r="H62">
        <v>10.39</v>
      </c>
      <c r="I62">
        <f t="shared" si="0"/>
        <v>6.5500000000000007</v>
      </c>
      <c r="J62">
        <v>2.71</v>
      </c>
      <c r="K62">
        <f t="shared" si="1"/>
        <v>1.355</v>
      </c>
      <c r="L62">
        <v>0</v>
      </c>
      <c r="M62">
        <f t="shared" si="2"/>
        <v>0</v>
      </c>
      <c r="N62">
        <v>0</v>
      </c>
    </row>
    <row r="63" spans="1:14" x14ac:dyDescent="0.2">
      <c r="A63" t="s">
        <v>72</v>
      </c>
      <c r="B63" t="s">
        <v>447</v>
      </c>
      <c r="C63" t="s">
        <v>499</v>
      </c>
      <c r="D63" t="s">
        <v>773</v>
      </c>
      <c r="E63" t="s">
        <v>848</v>
      </c>
      <c r="F63" t="s">
        <v>849</v>
      </c>
      <c r="G63" t="s">
        <v>849</v>
      </c>
      <c r="H63">
        <v>0</v>
      </c>
      <c r="I63">
        <f t="shared" si="0"/>
        <v>0</v>
      </c>
      <c r="J63">
        <v>0</v>
      </c>
      <c r="K63">
        <f t="shared" si="1"/>
        <v>0</v>
      </c>
      <c r="L63">
        <v>0</v>
      </c>
      <c r="M63">
        <f t="shared" si="2"/>
        <v>0</v>
      </c>
      <c r="N63">
        <v>0</v>
      </c>
    </row>
    <row r="64" spans="1:14" x14ac:dyDescent="0.2">
      <c r="A64" t="s">
        <v>68</v>
      </c>
      <c r="B64" t="s">
        <v>451</v>
      </c>
      <c r="C64" t="s">
        <v>495</v>
      </c>
      <c r="D64" t="s">
        <v>756</v>
      </c>
      <c r="E64" t="s">
        <v>848</v>
      </c>
      <c r="F64" t="s">
        <v>855</v>
      </c>
      <c r="G64" t="s">
        <v>855</v>
      </c>
      <c r="H64">
        <v>7.19</v>
      </c>
      <c r="I64">
        <f t="shared" si="0"/>
        <v>7.2450000000000001</v>
      </c>
      <c r="J64">
        <v>7.3</v>
      </c>
      <c r="K64">
        <f t="shared" si="1"/>
        <v>7.4249999999999998</v>
      </c>
      <c r="L64">
        <v>7.55</v>
      </c>
      <c r="M64">
        <f t="shared" si="2"/>
        <v>8.0649999999999995</v>
      </c>
      <c r="N64">
        <v>8.58</v>
      </c>
    </row>
    <row r="65" spans="1:14" x14ac:dyDescent="0.2">
      <c r="A65" t="s">
        <v>87</v>
      </c>
      <c r="B65" t="s">
        <v>449</v>
      </c>
      <c r="C65" t="s">
        <v>509</v>
      </c>
      <c r="D65" t="s">
        <v>746</v>
      </c>
      <c r="E65" t="s">
        <v>848</v>
      </c>
      <c r="F65" t="s">
        <v>854</v>
      </c>
      <c r="G65" t="s">
        <v>861</v>
      </c>
      <c r="H65">
        <v>8.5299999999999994</v>
      </c>
      <c r="I65">
        <f t="shared" si="0"/>
        <v>9.6149999999999984</v>
      </c>
      <c r="J65">
        <v>10.7</v>
      </c>
      <c r="K65">
        <f t="shared" si="1"/>
        <v>10.875</v>
      </c>
      <c r="L65">
        <v>11.05</v>
      </c>
      <c r="M65">
        <f t="shared" si="2"/>
        <v>11.81</v>
      </c>
      <c r="N65">
        <v>12.57</v>
      </c>
    </row>
    <row r="66" spans="1:14" x14ac:dyDescent="0.2">
      <c r="A66" t="s">
        <v>88</v>
      </c>
      <c r="B66" t="s">
        <v>449</v>
      </c>
      <c r="C66" t="s">
        <v>509</v>
      </c>
      <c r="D66" t="s">
        <v>746</v>
      </c>
      <c r="E66" t="s">
        <v>848</v>
      </c>
      <c r="F66" t="s">
        <v>854</v>
      </c>
      <c r="G66" t="s">
        <v>861</v>
      </c>
      <c r="H66">
        <v>8.5299999999999994</v>
      </c>
      <c r="I66">
        <f t="shared" ref="I66:I129" si="3">AVERAGE(H66,J66)</f>
        <v>9.6149999999999984</v>
      </c>
      <c r="J66">
        <v>10.7</v>
      </c>
      <c r="K66">
        <f t="shared" ref="K66:K129" si="4">AVERAGE(J66,L66)</f>
        <v>10.875</v>
      </c>
      <c r="L66">
        <v>11.05</v>
      </c>
      <c r="M66">
        <f t="shared" ref="M66:M129" si="5">AVERAGE(L66,N66)</f>
        <v>11.81</v>
      </c>
      <c r="N66">
        <v>12.57</v>
      </c>
    </row>
    <row r="67" spans="1:14" x14ac:dyDescent="0.2">
      <c r="A67" t="s">
        <v>90</v>
      </c>
      <c r="B67" t="s">
        <v>449</v>
      </c>
      <c r="C67" t="s">
        <v>509</v>
      </c>
      <c r="D67" t="s">
        <v>746</v>
      </c>
      <c r="E67" t="s">
        <v>848</v>
      </c>
      <c r="F67" t="s">
        <v>854</v>
      </c>
      <c r="G67" t="s">
        <v>861</v>
      </c>
      <c r="H67">
        <v>8.5299999999999994</v>
      </c>
      <c r="I67">
        <f t="shared" si="3"/>
        <v>9.6149999999999984</v>
      </c>
      <c r="J67">
        <v>10.7</v>
      </c>
      <c r="K67">
        <f t="shared" si="4"/>
        <v>10.875</v>
      </c>
      <c r="L67">
        <v>11.05</v>
      </c>
      <c r="M67">
        <f t="shared" si="5"/>
        <v>11.81</v>
      </c>
      <c r="N67">
        <v>12.57</v>
      </c>
    </row>
    <row r="68" spans="1:14" x14ac:dyDescent="0.2">
      <c r="A68" t="s">
        <v>89</v>
      </c>
      <c r="B68" t="s">
        <v>449</v>
      </c>
      <c r="C68" t="s">
        <v>509</v>
      </c>
      <c r="D68" t="s">
        <v>746</v>
      </c>
      <c r="E68" t="s">
        <v>848</v>
      </c>
      <c r="F68" t="s">
        <v>854</v>
      </c>
      <c r="G68" t="s">
        <v>861</v>
      </c>
      <c r="H68">
        <v>8.5299999999999994</v>
      </c>
      <c r="I68">
        <f t="shared" si="3"/>
        <v>9.6149999999999984</v>
      </c>
      <c r="J68">
        <v>10.7</v>
      </c>
      <c r="K68">
        <f t="shared" si="4"/>
        <v>10.875</v>
      </c>
      <c r="L68">
        <v>11.05</v>
      </c>
      <c r="M68">
        <f t="shared" si="5"/>
        <v>11.81</v>
      </c>
      <c r="N68">
        <v>12.57</v>
      </c>
    </row>
    <row r="69" spans="1:14" x14ac:dyDescent="0.2">
      <c r="A69" t="s">
        <v>71</v>
      </c>
      <c r="B69" t="s">
        <v>450</v>
      </c>
      <c r="C69" t="s">
        <v>498</v>
      </c>
      <c r="D69" t="s">
        <v>772</v>
      </c>
      <c r="E69" t="s">
        <v>848</v>
      </c>
      <c r="F69" t="s">
        <v>849</v>
      </c>
      <c r="G69" t="s">
        <v>849</v>
      </c>
      <c r="H69">
        <v>0</v>
      </c>
      <c r="I69">
        <f t="shared" si="3"/>
        <v>0</v>
      </c>
      <c r="J69">
        <v>0</v>
      </c>
      <c r="K69">
        <f t="shared" si="4"/>
        <v>0</v>
      </c>
      <c r="L69">
        <v>0</v>
      </c>
      <c r="M69">
        <f t="shared" si="5"/>
        <v>0</v>
      </c>
      <c r="N69">
        <v>0</v>
      </c>
    </row>
    <row r="70" spans="1:14" x14ac:dyDescent="0.2">
      <c r="A70" t="s">
        <v>70</v>
      </c>
      <c r="B70" t="s">
        <v>450</v>
      </c>
      <c r="C70" t="s">
        <v>497</v>
      </c>
      <c r="D70" t="s">
        <v>771</v>
      </c>
      <c r="E70" t="s">
        <v>848</v>
      </c>
      <c r="F70" t="s">
        <v>850</v>
      </c>
      <c r="G70" t="s">
        <v>858</v>
      </c>
      <c r="H70">
        <v>0</v>
      </c>
      <c r="I70">
        <f t="shared" si="3"/>
        <v>0</v>
      </c>
      <c r="J70">
        <v>0</v>
      </c>
      <c r="K70">
        <f t="shared" si="4"/>
        <v>0</v>
      </c>
      <c r="L70">
        <v>0</v>
      </c>
      <c r="M70">
        <f t="shared" si="5"/>
        <v>0</v>
      </c>
      <c r="N70">
        <v>0</v>
      </c>
    </row>
    <row r="71" spans="1:14" x14ac:dyDescent="0.2">
      <c r="A71" t="s">
        <v>69</v>
      </c>
      <c r="B71" t="s">
        <v>448</v>
      </c>
      <c r="C71" t="s">
        <v>496</v>
      </c>
      <c r="D71" t="s">
        <v>749</v>
      </c>
      <c r="E71" t="s">
        <v>848</v>
      </c>
      <c r="F71" t="s">
        <v>853</v>
      </c>
      <c r="G71" t="s">
        <v>853</v>
      </c>
      <c r="H71">
        <v>10.39</v>
      </c>
      <c r="I71">
        <f t="shared" si="3"/>
        <v>6.5500000000000007</v>
      </c>
      <c r="J71">
        <v>2.71</v>
      </c>
      <c r="K71">
        <f t="shared" si="4"/>
        <v>1.355</v>
      </c>
      <c r="L71">
        <v>0</v>
      </c>
      <c r="M71">
        <f t="shared" si="5"/>
        <v>0</v>
      </c>
      <c r="N71">
        <v>0</v>
      </c>
    </row>
    <row r="72" spans="1:14" x14ac:dyDescent="0.2">
      <c r="A72" t="s">
        <v>73</v>
      </c>
      <c r="B72" t="s">
        <v>450</v>
      </c>
      <c r="C72" t="s">
        <v>500</v>
      </c>
      <c r="D72" t="s">
        <v>500</v>
      </c>
      <c r="E72" t="s">
        <v>848</v>
      </c>
      <c r="F72" t="s">
        <v>850</v>
      </c>
      <c r="G72" t="s">
        <v>858</v>
      </c>
      <c r="H72">
        <v>0</v>
      </c>
      <c r="I72">
        <f t="shared" si="3"/>
        <v>0</v>
      </c>
      <c r="J72">
        <v>0</v>
      </c>
      <c r="K72">
        <f t="shared" si="4"/>
        <v>0</v>
      </c>
      <c r="L72">
        <v>0</v>
      </c>
      <c r="M72">
        <f t="shared" si="5"/>
        <v>0</v>
      </c>
      <c r="N72">
        <v>0</v>
      </c>
    </row>
    <row r="73" spans="1:14" x14ac:dyDescent="0.2">
      <c r="A73" t="s">
        <v>74</v>
      </c>
      <c r="B73" t="s">
        <v>447</v>
      </c>
      <c r="C73" t="s">
        <v>501</v>
      </c>
      <c r="D73" t="s">
        <v>774</v>
      </c>
      <c r="E73" t="s">
        <v>848</v>
      </c>
      <c r="F73" t="s">
        <v>853</v>
      </c>
      <c r="G73" t="s">
        <v>853</v>
      </c>
      <c r="H73">
        <v>10.39</v>
      </c>
      <c r="I73">
        <f t="shared" si="3"/>
        <v>6.5500000000000007</v>
      </c>
      <c r="J73">
        <v>2.71</v>
      </c>
      <c r="K73">
        <f t="shared" si="4"/>
        <v>1.355</v>
      </c>
      <c r="L73">
        <v>0</v>
      </c>
      <c r="M73">
        <f t="shared" si="5"/>
        <v>0</v>
      </c>
      <c r="N73">
        <v>0</v>
      </c>
    </row>
    <row r="74" spans="1:14" x14ac:dyDescent="0.2">
      <c r="A74" t="s">
        <v>75</v>
      </c>
      <c r="B74" t="s">
        <v>450</v>
      </c>
      <c r="C74" t="s">
        <v>502</v>
      </c>
      <c r="D74" t="s">
        <v>775</v>
      </c>
      <c r="E74" t="s">
        <v>848</v>
      </c>
      <c r="F74" t="s">
        <v>850</v>
      </c>
      <c r="G74" t="s">
        <v>858</v>
      </c>
      <c r="H74">
        <v>0</v>
      </c>
      <c r="I74">
        <f t="shared" si="3"/>
        <v>0</v>
      </c>
      <c r="J74">
        <v>0</v>
      </c>
      <c r="K74">
        <f t="shared" si="4"/>
        <v>0</v>
      </c>
      <c r="L74">
        <v>0</v>
      </c>
      <c r="M74">
        <f t="shared" si="5"/>
        <v>0</v>
      </c>
      <c r="N74">
        <v>0</v>
      </c>
    </row>
    <row r="75" spans="1:14" x14ac:dyDescent="0.2">
      <c r="A75" t="s">
        <v>76</v>
      </c>
      <c r="B75" t="s">
        <v>448</v>
      </c>
      <c r="C75" t="s">
        <v>503</v>
      </c>
      <c r="D75" t="s">
        <v>754</v>
      </c>
      <c r="E75" t="s">
        <v>848</v>
      </c>
      <c r="F75" t="s">
        <v>855</v>
      </c>
      <c r="G75" t="s">
        <v>855</v>
      </c>
      <c r="H75">
        <v>7.19</v>
      </c>
      <c r="I75">
        <f t="shared" si="3"/>
        <v>7.2450000000000001</v>
      </c>
      <c r="J75">
        <v>7.3</v>
      </c>
      <c r="K75">
        <f t="shared" si="4"/>
        <v>7.4249999999999998</v>
      </c>
      <c r="L75">
        <v>7.55</v>
      </c>
      <c r="M75">
        <f t="shared" si="5"/>
        <v>8.0649999999999995</v>
      </c>
      <c r="N75">
        <v>8.58</v>
      </c>
    </row>
    <row r="76" spans="1:14" x14ac:dyDescent="0.2">
      <c r="A76" t="s">
        <v>77</v>
      </c>
      <c r="B76" t="s">
        <v>448</v>
      </c>
      <c r="C76" t="s">
        <v>503</v>
      </c>
      <c r="D76" t="s">
        <v>754</v>
      </c>
      <c r="E76" t="s">
        <v>848</v>
      </c>
      <c r="F76" t="s">
        <v>855</v>
      </c>
      <c r="G76" t="s">
        <v>855</v>
      </c>
      <c r="H76">
        <v>7.19</v>
      </c>
      <c r="I76">
        <f t="shared" si="3"/>
        <v>7.2450000000000001</v>
      </c>
      <c r="J76">
        <v>7.3</v>
      </c>
      <c r="K76">
        <f t="shared" si="4"/>
        <v>7.4249999999999998</v>
      </c>
      <c r="L76">
        <v>7.55</v>
      </c>
      <c r="M76">
        <f t="shared" si="5"/>
        <v>8.0649999999999995</v>
      </c>
      <c r="N76">
        <v>8.58</v>
      </c>
    </row>
    <row r="77" spans="1:14" x14ac:dyDescent="0.2">
      <c r="A77" t="s">
        <v>64</v>
      </c>
      <c r="B77" t="s">
        <v>447</v>
      </c>
      <c r="C77" t="s">
        <v>491</v>
      </c>
      <c r="D77" t="s">
        <v>767</v>
      </c>
      <c r="E77" t="s">
        <v>848</v>
      </c>
      <c r="F77" t="s">
        <v>853</v>
      </c>
      <c r="G77" t="s">
        <v>853</v>
      </c>
      <c r="H77">
        <v>10.39</v>
      </c>
      <c r="I77">
        <f t="shared" si="3"/>
        <v>6.5500000000000007</v>
      </c>
      <c r="J77">
        <v>2.71</v>
      </c>
      <c r="K77">
        <f t="shared" si="4"/>
        <v>1.355</v>
      </c>
      <c r="L77">
        <v>0</v>
      </c>
      <c r="M77">
        <f t="shared" si="5"/>
        <v>0</v>
      </c>
      <c r="N77">
        <v>0</v>
      </c>
    </row>
    <row r="78" spans="1:14" x14ac:dyDescent="0.2">
      <c r="A78" t="s">
        <v>78</v>
      </c>
      <c r="B78" t="s">
        <v>448</v>
      </c>
      <c r="C78" t="s">
        <v>504</v>
      </c>
      <c r="D78" t="s">
        <v>776</v>
      </c>
      <c r="E78" t="s">
        <v>848</v>
      </c>
      <c r="F78" t="s">
        <v>850</v>
      </c>
      <c r="G78" t="s">
        <v>858</v>
      </c>
      <c r="H78">
        <v>0</v>
      </c>
      <c r="I78">
        <f t="shared" si="3"/>
        <v>0</v>
      </c>
      <c r="J78">
        <v>0</v>
      </c>
      <c r="K78">
        <f t="shared" si="4"/>
        <v>0</v>
      </c>
      <c r="L78">
        <v>0</v>
      </c>
      <c r="M78">
        <f t="shared" si="5"/>
        <v>0</v>
      </c>
      <c r="N78">
        <v>0</v>
      </c>
    </row>
    <row r="79" spans="1:14" x14ac:dyDescent="0.2">
      <c r="A79" t="s">
        <v>79</v>
      </c>
      <c r="B79" t="s">
        <v>449</v>
      </c>
      <c r="C79" t="s">
        <v>505</v>
      </c>
      <c r="D79" t="s">
        <v>765</v>
      </c>
      <c r="E79" t="s">
        <v>848</v>
      </c>
      <c r="F79" t="s">
        <v>850</v>
      </c>
      <c r="G79" t="s">
        <v>858</v>
      </c>
      <c r="H79">
        <v>0</v>
      </c>
      <c r="I79">
        <f t="shared" si="3"/>
        <v>0</v>
      </c>
      <c r="J79">
        <v>0</v>
      </c>
      <c r="K79">
        <f t="shared" si="4"/>
        <v>0</v>
      </c>
      <c r="L79">
        <v>0</v>
      </c>
      <c r="M79">
        <f t="shared" si="5"/>
        <v>0</v>
      </c>
      <c r="N79">
        <v>0</v>
      </c>
    </row>
    <row r="80" spans="1:14" x14ac:dyDescent="0.2">
      <c r="A80" t="s">
        <v>82</v>
      </c>
      <c r="B80" t="s">
        <v>450</v>
      </c>
      <c r="C80" t="s">
        <v>507</v>
      </c>
      <c r="D80" t="s">
        <v>778</v>
      </c>
      <c r="E80" t="s">
        <v>848</v>
      </c>
      <c r="F80" t="s">
        <v>856</v>
      </c>
      <c r="G80" t="s">
        <v>860</v>
      </c>
      <c r="H80" s="4">
        <v>1.03</v>
      </c>
      <c r="I80" s="4">
        <f t="shared" si="3"/>
        <v>2.6550000000000002</v>
      </c>
      <c r="J80" s="4">
        <v>4.28</v>
      </c>
      <c r="K80" s="4">
        <f t="shared" si="4"/>
        <v>4.3499999999999996</v>
      </c>
      <c r="L80" s="4">
        <v>4.42</v>
      </c>
      <c r="M80" s="4">
        <f t="shared" si="5"/>
        <v>4.72</v>
      </c>
      <c r="N80" s="4">
        <v>5.0199999999999996</v>
      </c>
    </row>
    <row r="81" spans="1:14" x14ac:dyDescent="0.2">
      <c r="A81" t="s">
        <v>83</v>
      </c>
      <c r="B81" t="s">
        <v>450</v>
      </c>
      <c r="C81" t="s">
        <v>507</v>
      </c>
      <c r="D81" t="s">
        <v>778</v>
      </c>
      <c r="E81" t="s">
        <v>848</v>
      </c>
      <c r="F81" t="s">
        <v>856</v>
      </c>
      <c r="G81" t="s">
        <v>860</v>
      </c>
      <c r="H81" s="4">
        <v>1.03</v>
      </c>
      <c r="I81" s="4">
        <f t="shared" si="3"/>
        <v>2.6550000000000002</v>
      </c>
      <c r="J81" s="4">
        <v>4.28</v>
      </c>
      <c r="K81" s="4">
        <f t="shared" si="4"/>
        <v>4.3499999999999996</v>
      </c>
      <c r="L81" s="4">
        <v>4.42</v>
      </c>
      <c r="M81" s="4">
        <f t="shared" si="5"/>
        <v>4.72</v>
      </c>
      <c r="N81" s="4">
        <v>5.0199999999999996</v>
      </c>
    </row>
    <row r="82" spans="1:14" x14ac:dyDescent="0.2">
      <c r="A82" t="s">
        <v>84</v>
      </c>
      <c r="B82" t="s">
        <v>450</v>
      </c>
      <c r="C82" t="s">
        <v>507</v>
      </c>
      <c r="D82" t="s">
        <v>778</v>
      </c>
      <c r="E82" t="s">
        <v>848</v>
      </c>
      <c r="F82" t="s">
        <v>856</v>
      </c>
      <c r="G82" t="s">
        <v>860</v>
      </c>
      <c r="H82" s="4">
        <v>1.03</v>
      </c>
      <c r="I82" s="4">
        <f t="shared" si="3"/>
        <v>2.6550000000000002</v>
      </c>
      <c r="J82" s="4">
        <v>4.28</v>
      </c>
      <c r="K82" s="4">
        <f t="shared" si="4"/>
        <v>4.3499999999999996</v>
      </c>
      <c r="L82" s="4">
        <v>4.42</v>
      </c>
      <c r="M82" s="4">
        <f t="shared" si="5"/>
        <v>4.72</v>
      </c>
      <c r="N82" s="4">
        <v>5.0199999999999996</v>
      </c>
    </row>
    <row r="83" spans="1:14" x14ac:dyDescent="0.2">
      <c r="A83" t="s">
        <v>85</v>
      </c>
      <c r="B83" t="s">
        <v>450</v>
      </c>
      <c r="C83" t="s">
        <v>507</v>
      </c>
      <c r="D83" t="s">
        <v>778</v>
      </c>
      <c r="E83" t="s">
        <v>848</v>
      </c>
      <c r="F83" t="s">
        <v>856</v>
      </c>
      <c r="G83" t="s">
        <v>860</v>
      </c>
      <c r="H83" s="4">
        <v>1.03</v>
      </c>
      <c r="I83" s="4">
        <f t="shared" si="3"/>
        <v>2.6550000000000002</v>
      </c>
      <c r="J83" s="4">
        <v>4.28</v>
      </c>
      <c r="K83" s="4">
        <f t="shared" si="4"/>
        <v>4.3499999999999996</v>
      </c>
      <c r="L83" s="4">
        <v>4.42</v>
      </c>
      <c r="M83" s="4">
        <f t="shared" si="5"/>
        <v>4.72</v>
      </c>
      <c r="N83" s="4">
        <v>5.0199999999999996</v>
      </c>
    </row>
    <row r="84" spans="1:14" x14ac:dyDescent="0.2">
      <c r="A84" t="s">
        <v>81</v>
      </c>
      <c r="B84" t="s">
        <v>450</v>
      </c>
      <c r="C84" t="s">
        <v>507</v>
      </c>
      <c r="D84" t="s">
        <v>778</v>
      </c>
      <c r="E84" t="s">
        <v>848</v>
      </c>
      <c r="F84" t="s">
        <v>856</v>
      </c>
      <c r="G84" t="s">
        <v>860</v>
      </c>
      <c r="H84" s="4">
        <v>1.03</v>
      </c>
      <c r="I84" s="4">
        <f t="shared" si="3"/>
        <v>2.6550000000000002</v>
      </c>
      <c r="J84" s="4">
        <v>4.28</v>
      </c>
      <c r="K84" s="4">
        <f t="shared" si="4"/>
        <v>4.3499999999999996</v>
      </c>
      <c r="L84" s="4">
        <v>4.42</v>
      </c>
      <c r="M84" s="4">
        <f t="shared" si="5"/>
        <v>4.72</v>
      </c>
      <c r="N84" s="4">
        <v>5.0199999999999996</v>
      </c>
    </row>
    <row r="85" spans="1:14" x14ac:dyDescent="0.2">
      <c r="A85" t="s">
        <v>91</v>
      </c>
      <c r="B85" t="s">
        <v>450</v>
      </c>
      <c r="C85" t="s">
        <v>510</v>
      </c>
      <c r="D85" t="s">
        <v>779</v>
      </c>
      <c r="E85" t="s">
        <v>848</v>
      </c>
      <c r="F85" t="s">
        <v>850</v>
      </c>
      <c r="G85" t="s">
        <v>858</v>
      </c>
      <c r="H85">
        <v>0</v>
      </c>
      <c r="I85">
        <f t="shared" si="3"/>
        <v>0</v>
      </c>
      <c r="J85">
        <v>0</v>
      </c>
      <c r="K85">
        <f t="shared" si="4"/>
        <v>0</v>
      </c>
      <c r="L85">
        <v>0</v>
      </c>
      <c r="M85">
        <f t="shared" si="5"/>
        <v>0</v>
      </c>
      <c r="N85">
        <v>0</v>
      </c>
    </row>
    <row r="86" spans="1:14" x14ac:dyDescent="0.2">
      <c r="A86" t="s">
        <v>80</v>
      </c>
      <c r="B86" t="s">
        <v>449</v>
      </c>
      <c r="C86" t="s">
        <v>506</v>
      </c>
      <c r="D86" t="s">
        <v>777</v>
      </c>
      <c r="E86" t="s">
        <v>848</v>
      </c>
      <c r="F86" t="s">
        <v>853</v>
      </c>
      <c r="G86" t="s">
        <v>853</v>
      </c>
      <c r="H86">
        <v>10.39</v>
      </c>
      <c r="I86">
        <f t="shared" si="3"/>
        <v>6.5500000000000007</v>
      </c>
      <c r="J86">
        <v>2.71</v>
      </c>
      <c r="K86">
        <f t="shared" si="4"/>
        <v>1.355</v>
      </c>
      <c r="L86">
        <v>0</v>
      </c>
      <c r="M86">
        <f t="shared" si="5"/>
        <v>0</v>
      </c>
      <c r="N86">
        <v>0</v>
      </c>
    </row>
    <row r="87" spans="1:14" x14ac:dyDescent="0.2">
      <c r="A87" t="s">
        <v>93</v>
      </c>
      <c r="B87" t="s">
        <v>450</v>
      </c>
      <c r="C87" t="s">
        <v>512</v>
      </c>
      <c r="D87" t="s">
        <v>754</v>
      </c>
      <c r="E87" t="s">
        <v>848</v>
      </c>
      <c r="F87" t="s">
        <v>853</v>
      </c>
      <c r="G87" t="s">
        <v>853</v>
      </c>
      <c r="H87">
        <v>10.39</v>
      </c>
      <c r="I87">
        <f t="shared" si="3"/>
        <v>6.5500000000000007</v>
      </c>
      <c r="J87">
        <v>2.71</v>
      </c>
      <c r="K87">
        <f t="shared" si="4"/>
        <v>1.355</v>
      </c>
      <c r="L87">
        <v>0</v>
      </c>
      <c r="M87">
        <f t="shared" si="5"/>
        <v>0</v>
      </c>
      <c r="N87">
        <v>0</v>
      </c>
    </row>
    <row r="88" spans="1:14" x14ac:dyDescent="0.2">
      <c r="A88" t="s">
        <v>62</v>
      </c>
      <c r="B88" t="s">
        <v>450</v>
      </c>
      <c r="C88" t="s">
        <v>490</v>
      </c>
      <c r="D88" t="s">
        <v>766</v>
      </c>
      <c r="E88" t="s">
        <v>848</v>
      </c>
      <c r="F88" t="s">
        <v>856</v>
      </c>
      <c r="G88" t="s">
        <v>860</v>
      </c>
      <c r="H88">
        <v>1.03</v>
      </c>
      <c r="I88">
        <f t="shared" si="3"/>
        <v>2.6550000000000002</v>
      </c>
      <c r="J88">
        <v>4.28</v>
      </c>
      <c r="K88">
        <f t="shared" si="4"/>
        <v>4.3499999999999996</v>
      </c>
      <c r="L88">
        <v>4.42</v>
      </c>
      <c r="M88">
        <f t="shared" si="5"/>
        <v>4.72</v>
      </c>
      <c r="N88">
        <v>5.0199999999999996</v>
      </c>
    </row>
    <row r="89" spans="1:14" x14ac:dyDescent="0.2">
      <c r="A89" t="s">
        <v>63</v>
      </c>
      <c r="B89" t="s">
        <v>450</v>
      </c>
      <c r="C89" t="s">
        <v>490</v>
      </c>
      <c r="D89" t="s">
        <v>766</v>
      </c>
      <c r="E89" t="s">
        <v>848</v>
      </c>
      <c r="F89" t="s">
        <v>856</v>
      </c>
      <c r="G89" t="s">
        <v>860</v>
      </c>
      <c r="H89">
        <v>1.03</v>
      </c>
      <c r="I89">
        <f t="shared" si="3"/>
        <v>2.6550000000000002</v>
      </c>
      <c r="J89">
        <v>4.28</v>
      </c>
      <c r="K89">
        <f t="shared" si="4"/>
        <v>4.3499999999999996</v>
      </c>
      <c r="L89">
        <v>4.42</v>
      </c>
      <c r="M89">
        <f t="shared" si="5"/>
        <v>4.72</v>
      </c>
      <c r="N89">
        <v>5.0199999999999996</v>
      </c>
    </row>
    <row r="90" spans="1:14" x14ac:dyDescent="0.2">
      <c r="A90" t="s">
        <v>92</v>
      </c>
      <c r="B90" t="s">
        <v>450</v>
      </c>
      <c r="C90" t="s">
        <v>511</v>
      </c>
      <c r="D90" t="s">
        <v>780</v>
      </c>
      <c r="E90" t="s">
        <v>848</v>
      </c>
      <c r="F90" t="s">
        <v>854</v>
      </c>
      <c r="G90" t="s">
        <v>862</v>
      </c>
      <c r="H90">
        <v>7.19</v>
      </c>
      <c r="I90">
        <f t="shared" si="3"/>
        <v>7.34</v>
      </c>
      <c r="J90">
        <v>7.49</v>
      </c>
      <c r="K90">
        <f t="shared" si="4"/>
        <v>7.6150000000000002</v>
      </c>
      <c r="L90">
        <v>7.74</v>
      </c>
      <c r="M90">
        <f t="shared" si="5"/>
        <v>8.2650000000000006</v>
      </c>
      <c r="N90">
        <v>8.7899999999999991</v>
      </c>
    </row>
    <row r="91" spans="1:14" x14ac:dyDescent="0.2">
      <c r="A91" t="s">
        <v>95</v>
      </c>
      <c r="B91" t="s">
        <v>449</v>
      </c>
      <c r="C91" t="s">
        <v>514</v>
      </c>
      <c r="D91" t="s">
        <v>782</v>
      </c>
      <c r="E91" t="s">
        <v>848</v>
      </c>
      <c r="F91" t="s">
        <v>853</v>
      </c>
      <c r="G91" t="s">
        <v>853</v>
      </c>
      <c r="H91">
        <v>10.39</v>
      </c>
      <c r="I91">
        <f t="shared" si="3"/>
        <v>6.5500000000000007</v>
      </c>
      <c r="J91">
        <v>2.71</v>
      </c>
      <c r="K91">
        <f t="shared" si="4"/>
        <v>1.355</v>
      </c>
      <c r="L91">
        <v>0</v>
      </c>
      <c r="M91">
        <f t="shared" si="5"/>
        <v>0</v>
      </c>
      <c r="N91">
        <v>0</v>
      </c>
    </row>
    <row r="92" spans="1:14" x14ac:dyDescent="0.2">
      <c r="A92" t="s">
        <v>96</v>
      </c>
      <c r="B92" t="s">
        <v>448</v>
      </c>
      <c r="C92" t="s">
        <v>515</v>
      </c>
      <c r="D92" t="s">
        <v>774</v>
      </c>
      <c r="E92" t="s">
        <v>848</v>
      </c>
      <c r="F92" t="s">
        <v>853</v>
      </c>
      <c r="G92" t="s">
        <v>853</v>
      </c>
      <c r="H92">
        <v>10.39</v>
      </c>
      <c r="I92">
        <f t="shared" si="3"/>
        <v>6.5500000000000007</v>
      </c>
      <c r="J92">
        <v>2.71</v>
      </c>
      <c r="K92">
        <f t="shared" si="4"/>
        <v>1.355</v>
      </c>
      <c r="L92">
        <v>0</v>
      </c>
      <c r="M92">
        <f t="shared" si="5"/>
        <v>0</v>
      </c>
      <c r="N92">
        <v>0</v>
      </c>
    </row>
    <row r="93" spans="1:14" x14ac:dyDescent="0.2">
      <c r="A93" t="s">
        <v>97</v>
      </c>
      <c r="B93" t="s">
        <v>449</v>
      </c>
      <c r="C93" t="s">
        <v>516</v>
      </c>
      <c r="D93" t="s">
        <v>752</v>
      </c>
      <c r="E93" t="s">
        <v>848</v>
      </c>
      <c r="F93" t="s">
        <v>853</v>
      </c>
      <c r="G93" t="s">
        <v>853</v>
      </c>
      <c r="H93">
        <v>10.39</v>
      </c>
      <c r="I93">
        <f t="shared" si="3"/>
        <v>6.5500000000000007</v>
      </c>
      <c r="J93">
        <v>2.71</v>
      </c>
      <c r="K93">
        <f t="shared" si="4"/>
        <v>1.355</v>
      </c>
      <c r="L93">
        <v>0</v>
      </c>
      <c r="M93">
        <f t="shared" si="5"/>
        <v>0</v>
      </c>
      <c r="N93">
        <v>0</v>
      </c>
    </row>
    <row r="94" spans="1:14" x14ac:dyDescent="0.2">
      <c r="A94" t="s">
        <v>94</v>
      </c>
      <c r="B94" t="s">
        <v>449</v>
      </c>
      <c r="C94" t="s">
        <v>513</v>
      </c>
      <c r="D94" t="s">
        <v>781</v>
      </c>
      <c r="E94" t="s">
        <v>848</v>
      </c>
      <c r="F94" t="s">
        <v>850</v>
      </c>
      <c r="G94" t="s">
        <v>858</v>
      </c>
      <c r="H94">
        <v>0</v>
      </c>
      <c r="I94">
        <f t="shared" si="3"/>
        <v>0</v>
      </c>
      <c r="J94">
        <v>0</v>
      </c>
      <c r="K94">
        <f t="shared" si="4"/>
        <v>0</v>
      </c>
      <c r="L94">
        <v>0</v>
      </c>
      <c r="M94">
        <f t="shared" si="5"/>
        <v>0</v>
      </c>
      <c r="N94">
        <v>0</v>
      </c>
    </row>
    <row r="95" spans="1:14" x14ac:dyDescent="0.2">
      <c r="A95" t="s">
        <v>86</v>
      </c>
      <c r="B95" t="s">
        <v>450</v>
      </c>
      <c r="C95" t="s">
        <v>508</v>
      </c>
      <c r="D95" t="s">
        <v>750</v>
      </c>
      <c r="E95" t="s">
        <v>848</v>
      </c>
      <c r="F95" t="s">
        <v>850</v>
      </c>
      <c r="G95" t="s">
        <v>858</v>
      </c>
      <c r="H95">
        <v>0</v>
      </c>
      <c r="I95">
        <f t="shared" si="3"/>
        <v>0</v>
      </c>
      <c r="J95">
        <v>0</v>
      </c>
      <c r="K95">
        <f t="shared" si="4"/>
        <v>0</v>
      </c>
      <c r="L95">
        <v>0</v>
      </c>
      <c r="M95">
        <f t="shared" si="5"/>
        <v>0</v>
      </c>
      <c r="N95">
        <v>0</v>
      </c>
    </row>
    <row r="96" spans="1:14" x14ac:dyDescent="0.2">
      <c r="A96" t="s">
        <v>67</v>
      </c>
      <c r="B96" t="s">
        <v>451</v>
      </c>
      <c r="C96" t="s">
        <v>494</v>
      </c>
      <c r="D96" t="s">
        <v>770</v>
      </c>
      <c r="E96" t="s">
        <v>848</v>
      </c>
      <c r="F96" t="s">
        <v>853</v>
      </c>
      <c r="G96" t="s">
        <v>853</v>
      </c>
      <c r="H96">
        <v>10.39</v>
      </c>
      <c r="I96">
        <f t="shared" si="3"/>
        <v>6.5500000000000007</v>
      </c>
      <c r="J96">
        <v>2.71</v>
      </c>
      <c r="K96">
        <f t="shared" si="4"/>
        <v>1.355</v>
      </c>
      <c r="L96">
        <v>0</v>
      </c>
      <c r="M96">
        <f t="shared" si="5"/>
        <v>0</v>
      </c>
      <c r="N96">
        <v>0</v>
      </c>
    </row>
    <row r="97" spans="1:14" x14ac:dyDescent="0.2">
      <c r="A97" t="s">
        <v>98</v>
      </c>
      <c r="B97" t="s">
        <v>447</v>
      </c>
      <c r="C97" t="s">
        <v>517</v>
      </c>
      <c r="D97" t="s">
        <v>754</v>
      </c>
      <c r="E97" t="s">
        <v>848</v>
      </c>
      <c r="F97" t="s">
        <v>849</v>
      </c>
      <c r="G97" t="s">
        <v>849</v>
      </c>
      <c r="H97">
        <v>0</v>
      </c>
      <c r="I97">
        <f t="shared" si="3"/>
        <v>0</v>
      </c>
      <c r="J97">
        <v>0</v>
      </c>
      <c r="K97">
        <f t="shared" si="4"/>
        <v>0</v>
      </c>
      <c r="L97">
        <v>0</v>
      </c>
      <c r="M97">
        <f t="shared" si="5"/>
        <v>0</v>
      </c>
      <c r="N97">
        <v>0</v>
      </c>
    </row>
    <row r="98" spans="1:14" x14ac:dyDescent="0.2">
      <c r="A98" t="s">
        <v>102</v>
      </c>
      <c r="B98" t="s">
        <v>449</v>
      </c>
      <c r="C98" t="s">
        <v>521</v>
      </c>
      <c r="D98" t="s">
        <v>786</v>
      </c>
      <c r="E98" t="s">
        <v>848</v>
      </c>
      <c r="F98" t="s">
        <v>850</v>
      </c>
      <c r="G98" t="s">
        <v>858</v>
      </c>
      <c r="H98">
        <v>0</v>
      </c>
      <c r="I98">
        <f t="shared" si="3"/>
        <v>0</v>
      </c>
      <c r="J98">
        <v>0</v>
      </c>
      <c r="K98">
        <f t="shared" si="4"/>
        <v>0</v>
      </c>
      <c r="L98">
        <v>0</v>
      </c>
      <c r="M98">
        <f t="shared" si="5"/>
        <v>0</v>
      </c>
      <c r="N98">
        <v>0</v>
      </c>
    </row>
    <row r="99" spans="1:14" x14ac:dyDescent="0.2">
      <c r="A99" t="s">
        <v>103</v>
      </c>
      <c r="B99" t="s">
        <v>448</v>
      </c>
      <c r="C99" t="s">
        <v>522</v>
      </c>
      <c r="D99" t="s">
        <v>754</v>
      </c>
      <c r="E99" t="s">
        <v>848</v>
      </c>
      <c r="F99" t="s">
        <v>855</v>
      </c>
      <c r="G99" t="s">
        <v>855</v>
      </c>
      <c r="H99">
        <v>7.19</v>
      </c>
      <c r="I99">
        <f t="shared" si="3"/>
        <v>7.2450000000000001</v>
      </c>
      <c r="J99">
        <v>7.3</v>
      </c>
      <c r="K99">
        <f t="shared" si="4"/>
        <v>7.4249999999999998</v>
      </c>
      <c r="L99">
        <v>7.55</v>
      </c>
      <c r="M99">
        <f t="shared" si="5"/>
        <v>8.0649999999999995</v>
      </c>
      <c r="N99">
        <v>8.58</v>
      </c>
    </row>
    <row r="100" spans="1:14" x14ac:dyDescent="0.2">
      <c r="A100" t="s">
        <v>104</v>
      </c>
      <c r="B100" t="s">
        <v>450</v>
      </c>
      <c r="C100" t="s">
        <v>523</v>
      </c>
      <c r="D100" t="s">
        <v>787</v>
      </c>
      <c r="E100" t="s">
        <v>848</v>
      </c>
      <c r="F100" t="s">
        <v>850</v>
      </c>
      <c r="G100" t="s">
        <v>858</v>
      </c>
      <c r="H100">
        <v>0</v>
      </c>
      <c r="I100">
        <f t="shared" si="3"/>
        <v>0</v>
      </c>
      <c r="J100">
        <v>0</v>
      </c>
      <c r="K100">
        <f t="shared" si="4"/>
        <v>0</v>
      </c>
      <c r="L100">
        <v>0</v>
      </c>
      <c r="M100">
        <f t="shared" si="5"/>
        <v>0</v>
      </c>
      <c r="N100" s="6">
        <v>0</v>
      </c>
    </row>
    <row r="101" spans="1:14" x14ac:dyDescent="0.2">
      <c r="A101" t="s">
        <v>99</v>
      </c>
      <c r="B101" t="s">
        <v>450</v>
      </c>
      <c r="C101" t="s">
        <v>518</v>
      </c>
      <c r="D101" t="s">
        <v>783</v>
      </c>
      <c r="E101" t="s">
        <v>848</v>
      </c>
      <c r="F101" t="s">
        <v>854</v>
      </c>
      <c r="G101" t="s">
        <v>862</v>
      </c>
      <c r="H101">
        <v>7.19</v>
      </c>
      <c r="I101">
        <f t="shared" si="3"/>
        <v>7.34</v>
      </c>
      <c r="J101">
        <v>7.49</v>
      </c>
      <c r="K101">
        <f t="shared" si="4"/>
        <v>7.6150000000000002</v>
      </c>
      <c r="L101">
        <v>7.74</v>
      </c>
      <c r="M101">
        <f t="shared" si="5"/>
        <v>8.2650000000000006</v>
      </c>
      <c r="N101" s="6">
        <v>8.7899999999999991</v>
      </c>
    </row>
    <row r="102" spans="1:14" x14ac:dyDescent="0.2">
      <c r="A102" t="s">
        <v>100</v>
      </c>
      <c r="B102" t="s">
        <v>450</v>
      </c>
      <c r="C102" t="s">
        <v>519</v>
      </c>
      <c r="D102" t="s">
        <v>784</v>
      </c>
      <c r="E102" t="s">
        <v>848</v>
      </c>
      <c r="F102" t="s">
        <v>850</v>
      </c>
      <c r="G102" t="s">
        <v>858</v>
      </c>
      <c r="H102">
        <v>0</v>
      </c>
      <c r="I102">
        <f t="shared" si="3"/>
        <v>0</v>
      </c>
      <c r="J102">
        <v>0</v>
      </c>
      <c r="K102">
        <f t="shared" si="4"/>
        <v>0</v>
      </c>
      <c r="L102">
        <v>0</v>
      </c>
      <c r="M102">
        <f t="shared" si="5"/>
        <v>0</v>
      </c>
      <c r="N102">
        <v>0</v>
      </c>
    </row>
    <row r="103" spans="1:14" x14ac:dyDescent="0.2">
      <c r="A103" t="s">
        <v>105</v>
      </c>
      <c r="B103" t="s">
        <v>451</v>
      </c>
      <c r="C103" t="s">
        <v>524</v>
      </c>
      <c r="D103" t="s">
        <v>756</v>
      </c>
      <c r="E103" t="s">
        <v>848</v>
      </c>
      <c r="F103" t="s">
        <v>855</v>
      </c>
      <c r="G103" t="s">
        <v>855</v>
      </c>
      <c r="H103">
        <v>7.19</v>
      </c>
      <c r="I103">
        <f t="shared" si="3"/>
        <v>7.2450000000000001</v>
      </c>
      <c r="J103">
        <v>7.3</v>
      </c>
      <c r="K103">
        <f t="shared" si="4"/>
        <v>7.4249999999999998</v>
      </c>
      <c r="L103">
        <v>7.55</v>
      </c>
      <c r="M103">
        <f t="shared" si="5"/>
        <v>8.0649999999999995</v>
      </c>
      <c r="N103">
        <v>8.58</v>
      </c>
    </row>
    <row r="104" spans="1:14" x14ac:dyDescent="0.2">
      <c r="A104" t="s">
        <v>270</v>
      </c>
      <c r="B104" t="s">
        <v>449</v>
      </c>
      <c r="C104" t="s">
        <v>637</v>
      </c>
      <c r="D104" t="s">
        <v>823</v>
      </c>
      <c r="E104" t="s">
        <v>848</v>
      </c>
      <c r="I104" t="e">
        <f t="shared" si="3"/>
        <v>#DIV/0!</v>
      </c>
      <c r="K104" t="e">
        <f t="shared" si="4"/>
        <v>#DIV/0!</v>
      </c>
      <c r="M104" t="e">
        <f t="shared" si="5"/>
        <v>#DIV/0!</v>
      </c>
    </row>
    <row r="105" spans="1:14" x14ac:dyDescent="0.2">
      <c r="A105" t="s">
        <v>303</v>
      </c>
      <c r="B105" t="s">
        <v>450</v>
      </c>
      <c r="C105" t="s">
        <v>659</v>
      </c>
      <c r="D105" t="s">
        <v>823</v>
      </c>
      <c r="E105" t="s">
        <v>848</v>
      </c>
      <c r="I105" t="e">
        <f t="shared" si="3"/>
        <v>#DIV/0!</v>
      </c>
      <c r="K105" t="e">
        <f t="shared" si="4"/>
        <v>#DIV/0!</v>
      </c>
      <c r="M105" t="e">
        <f t="shared" si="5"/>
        <v>#DIV/0!</v>
      </c>
    </row>
    <row r="106" spans="1:14" x14ac:dyDescent="0.2">
      <c r="A106" t="s">
        <v>319</v>
      </c>
      <c r="B106" t="s">
        <v>447</v>
      </c>
      <c r="C106" t="s">
        <v>669</v>
      </c>
      <c r="D106" t="s">
        <v>823</v>
      </c>
      <c r="E106" t="s">
        <v>848</v>
      </c>
      <c r="I106" t="e">
        <f t="shared" si="3"/>
        <v>#DIV/0!</v>
      </c>
      <c r="K106" t="e">
        <f t="shared" si="4"/>
        <v>#DIV/0!</v>
      </c>
      <c r="M106" t="e">
        <f t="shared" si="5"/>
        <v>#DIV/0!</v>
      </c>
    </row>
    <row r="107" spans="1:14" x14ac:dyDescent="0.2">
      <c r="A107" t="s">
        <v>362</v>
      </c>
      <c r="B107" t="s">
        <v>451</v>
      </c>
      <c r="C107" t="s">
        <v>691</v>
      </c>
      <c r="D107" t="s">
        <v>823</v>
      </c>
      <c r="E107" t="s">
        <v>848</v>
      </c>
      <c r="I107" t="e">
        <f t="shared" si="3"/>
        <v>#DIV/0!</v>
      </c>
      <c r="K107" t="e">
        <f t="shared" si="4"/>
        <v>#DIV/0!</v>
      </c>
      <c r="M107" t="e">
        <f t="shared" si="5"/>
        <v>#DIV/0!</v>
      </c>
    </row>
    <row r="108" spans="1:14" x14ac:dyDescent="0.2">
      <c r="A108" t="s">
        <v>400</v>
      </c>
      <c r="B108" t="s">
        <v>448</v>
      </c>
      <c r="C108" t="s">
        <v>713</v>
      </c>
      <c r="D108" t="s">
        <v>823</v>
      </c>
      <c r="E108" t="s">
        <v>848</v>
      </c>
      <c r="I108" t="e">
        <f t="shared" si="3"/>
        <v>#DIV/0!</v>
      </c>
      <c r="K108" t="e">
        <f t="shared" si="4"/>
        <v>#DIV/0!</v>
      </c>
      <c r="M108" t="e">
        <f t="shared" si="5"/>
        <v>#DIV/0!</v>
      </c>
    </row>
    <row r="109" spans="1:14" x14ac:dyDescent="0.2">
      <c r="A109" t="s">
        <v>101</v>
      </c>
      <c r="B109" t="s">
        <v>449</v>
      </c>
      <c r="C109" t="s">
        <v>520</v>
      </c>
      <c r="D109" t="s">
        <v>785</v>
      </c>
      <c r="E109" t="s">
        <v>848</v>
      </c>
      <c r="F109" t="s">
        <v>849</v>
      </c>
      <c r="G109" t="s">
        <v>849</v>
      </c>
      <c r="H109">
        <v>0</v>
      </c>
      <c r="I109">
        <f t="shared" si="3"/>
        <v>0</v>
      </c>
      <c r="J109">
        <v>0</v>
      </c>
      <c r="K109">
        <f t="shared" si="4"/>
        <v>0</v>
      </c>
      <c r="L109">
        <v>0</v>
      </c>
      <c r="M109">
        <f t="shared" si="5"/>
        <v>0</v>
      </c>
      <c r="N109">
        <v>0</v>
      </c>
    </row>
    <row r="110" spans="1:14" x14ac:dyDescent="0.2">
      <c r="A110" t="s">
        <v>107</v>
      </c>
      <c r="B110" t="s">
        <v>447</v>
      </c>
      <c r="C110" t="s">
        <v>525</v>
      </c>
      <c r="D110" t="s">
        <v>767</v>
      </c>
      <c r="E110" t="s">
        <v>848</v>
      </c>
      <c r="F110" t="s">
        <v>854</v>
      </c>
      <c r="G110" t="s">
        <v>861</v>
      </c>
      <c r="H110">
        <v>10.69</v>
      </c>
      <c r="I110">
        <f t="shared" si="3"/>
        <v>10.695</v>
      </c>
      <c r="J110">
        <v>10.7</v>
      </c>
      <c r="K110">
        <f t="shared" si="4"/>
        <v>10.875</v>
      </c>
      <c r="L110">
        <v>11.05</v>
      </c>
      <c r="M110">
        <f t="shared" si="5"/>
        <v>11.81</v>
      </c>
      <c r="N110" s="10">
        <v>12.57</v>
      </c>
    </row>
    <row r="111" spans="1:14" x14ac:dyDescent="0.2">
      <c r="A111" t="s">
        <v>108</v>
      </c>
      <c r="B111" t="s">
        <v>447</v>
      </c>
      <c r="C111" t="s">
        <v>525</v>
      </c>
      <c r="D111" t="s">
        <v>767</v>
      </c>
      <c r="E111" t="s">
        <v>848</v>
      </c>
      <c r="F111" t="s">
        <v>854</v>
      </c>
      <c r="G111" t="s">
        <v>861</v>
      </c>
      <c r="H111">
        <v>10.69</v>
      </c>
      <c r="I111">
        <f t="shared" si="3"/>
        <v>10.695</v>
      </c>
      <c r="J111">
        <v>10.7</v>
      </c>
      <c r="K111">
        <f t="shared" si="4"/>
        <v>10.875</v>
      </c>
      <c r="L111">
        <v>11.05</v>
      </c>
      <c r="M111">
        <f t="shared" si="5"/>
        <v>11.81</v>
      </c>
      <c r="N111" s="10">
        <v>12.57</v>
      </c>
    </row>
    <row r="112" spans="1:14" x14ac:dyDescent="0.2">
      <c r="A112" t="s">
        <v>106</v>
      </c>
      <c r="B112" t="s">
        <v>447</v>
      </c>
      <c r="C112" t="s">
        <v>525</v>
      </c>
      <c r="D112" t="s">
        <v>767</v>
      </c>
      <c r="E112" t="s">
        <v>848</v>
      </c>
      <c r="F112" t="s">
        <v>854</v>
      </c>
      <c r="G112" t="s">
        <v>861</v>
      </c>
      <c r="H112">
        <v>10.69</v>
      </c>
      <c r="I112">
        <f t="shared" si="3"/>
        <v>10.695</v>
      </c>
      <c r="J112">
        <v>10.7</v>
      </c>
      <c r="K112">
        <f t="shared" si="4"/>
        <v>10.875</v>
      </c>
      <c r="L112">
        <v>11.05</v>
      </c>
      <c r="M112">
        <f t="shared" si="5"/>
        <v>11.81</v>
      </c>
      <c r="N112" s="10">
        <v>12.57</v>
      </c>
    </row>
    <row r="113" spans="1:14" x14ac:dyDescent="0.2">
      <c r="A113" t="s">
        <v>109</v>
      </c>
      <c r="B113" t="s">
        <v>450</v>
      </c>
      <c r="C113" t="s">
        <v>526</v>
      </c>
      <c r="D113" t="s">
        <v>788</v>
      </c>
      <c r="E113" t="s">
        <v>848</v>
      </c>
      <c r="F113" t="s">
        <v>853</v>
      </c>
      <c r="G113" t="s">
        <v>853</v>
      </c>
      <c r="H113">
        <v>10.39</v>
      </c>
      <c r="I113">
        <f t="shared" si="3"/>
        <v>6.5500000000000007</v>
      </c>
      <c r="J113">
        <v>2.71</v>
      </c>
      <c r="K113">
        <f t="shared" si="4"/>
        <v>1.355</v>
      </c>
      <c r="L113">
        <v>0</v>
      </c>
      <c r="M113">
        <f t="shared" si="5"/>
        <v>0</v>
      </c>
      <c r="N113">
        <v>0</v>
      </c>
    </row>
    <row r="114" spans="1:14" x14ac:dyDescent="0.2">
      <c r="A114" t="s">
        <v>111</v>
      </c>
      <c r="B114" t="s">
        <v>448</v>
      </c>
      <c r="C114" t="s">
        <v>527</v>
      </c>
      <c r="D114" t="s">
        <v>527</v>
      </c>
      <c r="E114" t="s">
        <v>848</v>
      </c>
      <c r="F114" t="s">
        <v>853</v>
      </c>
      <c r="G114" t="s">
        <v>853</v>
      </c>
      <c r="H114">
        <v>10.39</v>
      </c>
      <c r="I114">
        <f t="shared" si="3"/>
        <v>6.5500000000000007</v>
      </c>
      <c r="J114">
        <v>2.71</v>
      </c>
      <c r="K114">
        <f t="shared" si="4"/>
        <v>1.355</v>
      </c>
      <c r="L114">
        <v>0</v>
      </c>
      <c r="M114">
        <f t="shared" si="5"/>
        <v>0</v>
      </c>
      <c r="N114">
        <v>0</v>
      </c>
    </row>
    <row r="115" spans="1:14" x14ac:dyDescent="0.2">
      <c r="A115" t="s">
        <v>112</v>
      </c>
      <c r="B115" t="s">
        <v>448</v>
      </c>
      <c r="C115" t="s">
        <v>527</v>
      </c>
      <c r="D115" t="s">
        <v>527</v>
      </c>
      <c r="E115" t="s">
        <v>848</v>
      </c>
      <c r="F115" t="s">
        <v>853</v>
      </c>
      <c r="G115" t="s">
        <v>853</v>
      </c>
      <c r="H115">
        <v>10.39</v>
      </c>
      <c r="I115">
        <f t="shared" si="3"/>
        <v>6.5500000000000007</v>
      </c>
      <c r="J115">
        <v>2.71</v>
      </c>
      <c r="K115">
        <f t="shared" si="4"/>
        <v>1.355</v>
      </c>
      <c r="L115">
        <v>0</v>
      </c>
      <c r="M115">
        <f t="shared" si="5"/>
        <v>0</v>
      </c>
      <c r="N115">
        <v>0</v>
      </c>
    </row>
    <row r="116" spans="1:14" x14ac:dyDescent="0.2">
      <c r="A116" t="s">
        <v>110</v>
      </c>
      <c r="B116" t="s">
        <v>448</v>
      </c>
      <c r="C116" t="s">
        <v>527</v>
      </c>
      <c r="D116" t="s">
        <v>527</v>
      </c>
      <c r="E116" t="s">
        <v>848</v>
      </c>
      <c r="F116" t="s">
        <v>853</v>
      </c>
      <c r="G116" t="s">
        <v>853</v>
      </c>
      <c r="H116">
        <v>10.39</v>
      </c>
      <c r="I116">
        <f t="shared" si="3"/>
        <v>6.5500000000000007</v>
      </c>
      <c r="J116">
        <v>2.71</v>
      </c>
      <c r="K116">
        <f t="shared" si="4"/>
        <v>1.355</v>
      </c>
      <c r="L116">
        <v>0</v>
      </c>
      <c r="M116">
        <f t="shared" si="5"/>
        <v>0</v>
      </c>
      <c r="N116">
        <v>0</v>
      </c>
    </row>
    <row r="117" spans="1:14" x14ac:dyDescent="0.2">
      <c r="A117" t="s">
        <v>113</v>
      </c>
      <c r="B117" t="s">
        <v>450</v>
      </c>
      <c r="C117" t="s">
        <v>528</v>
      </c>
      <c r="D117" t="s">
        <v>789</v>
      </c>
      <c r="E117" t="s">
        <v>848</v>
      </c>
      <c r="F117" t="s">
        <v>850</v>
      </c>
      <c r="G117" t="s">
        <v>858</v>
      </c>
      <c r="H117">
        <v>0</v>
      </c>
      <c r="I117">
        <f t="shared" si="3"/>
        <v>0</v>
      </c>
      <c r="J117">
        <v>0</v>
      </c>
      <c r="K117">
        <f t="shared" si="4"/>
        <v>0</v>
      </c>
      <c r="L117">
        <v>0</v>
      </c>
      <c r="M117">
        <f t="shared" si="5"/>
        <v>0</v>
      </c>
      <c r="N117">
        <v>0</v>
      </c>
    </row>
    <row r="118" spans="1:14" x14ac:dyDescent="0.2">
      <c r="A118" t="s">
        <v>114</v>
      </c>
      <c r="B118" t="s">
        <v>448</v>
      </c>
      <c r="C118" t="s">
        <v>529</v>
      </c>
      <c r="D118" t="s">
        <v>754</v>
      </c>
      <c r="E118" t="s">
        <v>848</v>
      </c>
      <c r="F118" t="s">
        <v>855</v>
      </c>
      <c r="G118" t="s">
        <v>855</v>
      </c>
      <c r="H118">
        <v>7.19</v>
      </c>
      <c r="I118">
        <f t="shared" si="3"/>
        <v>7.2450000000000001</v>
      </c>
      <c r="J118">
        <v>7.3</v>
      </c>
      <c r="K118">
        <f t="shared" si="4"/>
        <v>7.4249999999999998</v>
      </c>
      <c r="L118">
        <v>7.55</v>
      </c>
      <c r="M118">
        <f t="shared" si="5"/>
        <v>8.0649999999999995</v>
      </c>
      <c r="N118">
        <v>8.58</v>
      </c>
    </row>
    <row r="119" spans="1:14" x14ac:dyDescent="0.2">
      <c r="A119" t="s">
        <v>115</v>
      </c>
      <c r="B119" t="s">
        <v>448</v>
      </c>
      <c r="C119" t="s">
        <v>529</v>
      </c>
      <c r="D119" t="s">
        <v>754</v>
      </c>
      <c r="E119" t="s">
        <v>848</v>
      </c>
      <c r="F119" t="s">
        <v>855</v>
      </c>
      <c r="G119" t="s">
        <v>855</v>
      </c>
      <c r="H119">
        <v>7.19</v>
      </c>
      <c r="I119">
        <f t="shared" si="3"/>
        <v>7.2450000000000001</v>
      </c>
      <c r="J119">
        <v>7.3</v>
      </c>
      <c r="K119">
        <f t="shared" si="4"/>
        <v>7.4249999999999998</v>
      </c>
      <c r="L119">
        <v>7.55</v>
      </c>
      <c r="M119">
        <f t="shared" si="5"/>
        <v>8.0649999999999995</v>
      </c>
      <c r="N119">
        <v>8.58</v>
      </c>
    </row>
    <row r="120" spans="1:14" x14ac:dyDescent="0.2">
      <c r="A120" t="s">
        <v>116</v>
      </c>
      <c r="B120" t="s">
        <v>448</v>
      </c>
      <c r="C120" t="s">
        <v>530</v>
      </c>
      <c r="D120" t="s">
        <v>790</v>
      </c>
      <c r="E120" t="s">
        <v>848</v>
      </c>
      <c r="F120" t="s">
        <v>853</v>
      </c>
      <c r="G120" t="s">
        <v>853</v>
      </c>
      <c r="H120">
        <v>10.39</v>
      </c>
      <c r="I120">
        <f t="shared" si="3"/>
        <v>6.5500000000000007</v>
      </c>
      <c r="J120">
        <v>2.71</v>
      </c>
      <c r="K120">
        <f t="shared" si="4"/>
        <v>1.355</v>
      </c>
      <c r="L120">
        <v>0</v>
      </c>
      <c r="M120">
        <f t="shared" si="5"/>
        <v>0</v>
      </c>
      <c r="N120">
        <v>0</v>
      </c>
    </row>
    <row r="121" spans="1:14" x14ac:dyDescent="0.2">
      <c r="A121" t="s">
        <v>117</v>
      </c>
      <c r="B121" t="s">
        <v>450</v>
      </c>
      <c r="C121" t="s">
        <v>531</v>
      </c>
      <c r="D121" t="s">
        <v>791</v>
      </c>
      <c r="E121" t="s">
        <v>848</v>
      </c>
      <c r="F121" t="s">
        <v>850</v>
      </c>
      <c r="G121" t="s">
        <v>858</v>
      </c>
      <c r="H121">
        <v>0</v>
      </c>
      <c r="I121">
        <f t="shared" si="3"/>
        <v>0</v>
      </c>
      <c r="J121">
        <v>0</v>
      </c>
      <c r="K121">
        <f t="shared" si="4"/>
        <v>0</v>
      </c>
      <c r="L121">
        <v>0</v>
      </c>
      <c r="M121">
        <f t="shared" si="5"/>
        <v>0</v>
      </c>
      <c r="N121">
        <v>0</v>
      </c>
    </row>
    <row r="122" spans="1:14" x14ac:dyDescent="0.2">
      <c r="A122" t="s">
        <v>119</v>
      </c>
      <c r="B122" t="s">
        <v>449</v>
      </c>
      <c r="C122" t="s">
        <v>532</v>
      </c>
      <c r="D122" t="s">
        <v>783</v>
      </c>
      <c r="E122" t="s">
        <v>848</v>
      </c>
      <c r="F122" t="s">
        <v>856</v>
      </c>
      <c r="G122" t="s">
        <v>860</v>
      </c>
      <c r="H122">
        <v>1.03</v>
      </c>
      <c r="I122">
        <f t="shared" si="3"/>
        <v>2.6550000000000002</v>
      </c>
      <c r="J122">
        <v>4.28</v>
      </c>
      <c r="K122">
        <f t="shared" si="4"/>
        <v>4.3849999999999998</v>
      </c>
      <c r="L122">
        <v>4.49</v>
      </c>
      <c r="M122">
        <f t="shared" si="5"/>
        <v>4.7949999999999999</v>
      </c>
      <c r="N122">
        <v>5.0999999999999996</v>
      </c>
    </row>
    <row r="123" spans="1:14" x14ac:dyDescent="0.2">
      <c r="A123" t="s">
        <v>120</v>
      </c>
      <c r="B123" t="s">
        <v>449</v>
      </c>
      <c r="C123" t="s">
        <v>532</v>
      </c>
      <c r="D123" t="s">
        <v>783</v>
      </c>
      <c r="E123" t="s">
        <v>848</v>
      </c>
      <c r="F123" t="s">
        <v>856</v>
      </c>
      <c r="G123" t="s">
        <v>860</v>
      </c>
      <c r="H123">
        <v>1.03</v>
      </c>
      <c r="I123">
        <f t="shared" si="3"/>
        <v>2.6550000000000002</v>
      </c>
      <c r="J123">
        <v>4.28</v>
      </c>
      <c r="K123">
        <f t="shared" si="4"/>
        <v>4.3849999999999998</v>
      </c>
      <c r="L123">
        <v>4.49</v>
      </c>
      <c r="M123">
        <f t="shared" si="5"/>
        <v>4.7949999999999999</v>
      </c>
      <c r="N123">
        <v>5.0999999999999996</v>
      </c>
    </row>
    <row r="124" spans="1:14" x14ac:dyDescent="0.2">
      <c r="A124" t="s">
        <v>121</v>
      </c>
      <c r="B124" t="s">
        <v>449</v>
      </c>
      <c r="C124" t="s">
        <v>532</v>
      </c>
      <c r="D124" t="s">
        <v>783</v>
      </c>
      <c r="E124" t="s">
        <v>848</v>
      </c>
      <c r="F124" t="s">
        <v>856</v>
      </c>
      <c r="G124" t="s">
        <v>860</v>
      </c>
      <c r="H124">
        <v>1.03</v>
      </c>
      <c r="I124">
        <f t="shared" si="3"/>
        <v>2.6550000000000002</v>
      </c>
      <c r="J124">
        <v>4.28</v>
      </c>
      <c r="K124">
        <f t="shared" si="4"/>
        <v>4.3849999999999998</v>
      </c>
      <c r="L124">
        <v>4.49</v>
      </c>
      <c r="M124">
        <f t="shared" si="5"/>
        <v>4.7949999999999999</v>
      </c>
      <c r="N124">
        <v>5.0999999999999996</v>
      </c>
    </row>
    <row r="125" spans="1:14" x14ac:dyDescent="0.2">
      <c r="A125" t="s">
        <v>118</v>
      </c>
      <c r="B125" t="s">
        <v>449</v>
      </c>
      <c r="C125" t="s">
        <v>532</v>
      </c>
      <c r="D125" t="s">
        <v>783</v>
      </c>
      <c r="E125" t="s">
        <v>848</v>
      </c>
      <c r="F125" t="s">
        <v>856</v>
      </c>
      <c r="G125" t="s">
        <v>860</v>
      </c>
      <c r="H125">
        <v>1.03</v>
      </c>
      <c r="I125">
        <f t="shared" si="3"/>
        <v>2.6550000000000002</v>
      </c>
      <c r="J125">
        <v>4.28</v>
      </c>
      <c r="K125">
        <f t="shared" si="4"/>
        <v>4.3849999999999998</v>
      </c>
      <c r="L125">
        <v>4.49</v>
      </c>
      <c r="M125">
        <f t="shared" si="5"/>
        <v>4.7949999999999999</v>
      </c>
      <c r="N125">
        <v>5.0999999999999996</v>
      </c>
    </row>
    <row r="126" spans="1:14" x14ac:dyDescent="0.2">
      <c r="A126" t="s">
        <v>122</v>
      </c>
      <c r="B126" t="s">
        <v>449</v>
      </c>
      <c r="C126" t="s">
        <v>533</v>
      </c>
      <c r="D126" t="s">
        <v>533</v>
      </c>
      <c r="E126" t="s">
        <v>848</v>
      </c>
      <c r="F126" t="s">
        <v>850</v>
      </c>
      <c r="G126" t="s">
        <v>858</v>
      </c>
      <c r="H126">
        <v>0</v>
      </c>
      <c r="I126">
        <f t="shared" si="3"/>
        <v>0</v>
      </c>
      <c r="J126">
        <v>0</v>
      </c>
      <c r="K126">
        <f t="shared" si="4"/>
        <v>0</v>
      </c>
      <c r="L126">
        <v>0</v>
      </c>
      <c r="M126">
        <f t="shared" si="5"/>
        <v>0</v>
      </c>
      <c r="N126">
        <v>0</v>
      </c>
    </row>
    <row r="127" spans="1:14" x14ac:dyDescent="0.2">
      <c r="A127" t="s">
        <v>123</v>
      </c>
      <c r="B127" t="s">
        <v>451</v>
      </c>
      <c r="C127" t="s">
        <v>534</v>
      </c>
      <c r="D127" t="s">
        <v>756</v>
      </c>
      <c r="E127" t="s">
        <v>848</v>
      </c>
      <c r="F127" t="s">
        <v>855</v>
      </c>
      <c r="G127" t="s">
        <v>855</v>
      </c>
      <c r="H127">
        <v>7.19</v>
      </c>
      <c r="I127">
        <f t="shared" si="3"/>
        <v>7.2450000000000001</v>
      </c>
      <c r="J127">
        <v>7.3</v>
      </c>
      <c r="K127">
        <f t="shared" si="4"/>
        <v>7.4249999999999998</v>
      </c>
      <c r="L127">
        <v>7.55</v>
      </c>
      <c r="M127">
        <f t="shared" si="5"/>
        <v>8.0649999999999995</v>
      </c>
      <c r="N127">
        <v>8.58</v>
      </c>
    </row>
    <row r="128" spans="1:14" x14ac:dyDescent="0.2">
      <c r="A128" t="s">
        <v>124</v>
      </c>
      <c r="B128" t="s">
        <v>449</v>
      </c>
      <c r="C128" t="s">
        <v>535</v>
      </c>
      <c r="D128" t="s">
        <v>749</v>
      </c>
      <c r="E128" t="s">
        <v>848</v>
      </c>
      <c r="F128" t="s">
        <v>853</v>
      </c>
      <c r="G128" t="s">
        <v>853</v>
      </c>
      <c r="H128">
        <v>10.39</v>
      </c>
      <c r="I128">
        <f t="shared" si="3"/>
        <v>6.5500000000000007</v>
      </c>
      <c r="J128">
        <v>2.71</v>
      </c>
      <c r="K128">
        <f t="shared" si="4"/>
        <v>1.355</v>
      </c>
      <c r="L128">
        <v>0</v>
      </c>
      <c r="M128">
        <f t="shared" si="5"/>
        <v>0</v>
      </c>
      <c r="N128">
        <v>0</v>
      </c>
    </row>
    <row r="129" spans="1:14" x14ac:dyDescent="0.2">
      <c r="A129" t="s">
        <v>126</v>
      </c>
      <c r="B129" t="s">
        <v>450</v>
      </c>
      <c r="C129" t="s">
        <v>537</v>
      </c>
      <c r="D129" t="s">
        <v>793</v>
      </c>
      <c r="E129" t="s">
        <v>848</v>
      </c>
      <c r="F129" t="s">
        <v>850</v>
      </c>
      <c r="G129" t="s">
        <v>858</v>
      </c>
      <c r="H129">
        <v>0</v>
      </c>
      <c r="I129">
        <f t="shared" si="3"/>
        <v>0</v>
      </c>
      <c r="J129">
        <v>0</v>
      </c>
      <c r="K129">
        <f t="shared" si="4"/>
        <v>0</v>
      </c>
      <c r="L129">
        <v>0</v>
      </c>
      <c r="M129">
        <f t="shared" si="5"/>
        <v>0</v>
      </c>
      <c r="N129">
        <v>0</v>
      </c>
    </row>
    <row r="130" spans="1:14" x14ac:dyDescent="0.2">
      <c r="A130" t="s">
        <v>127</v>
      </c>
      <c r="B130" t="s">
        <v>448</v>
      </c>
      <c r="C130" t="s">
        <v>538</v>
      </c>
      <c r="D130" t="s">
        <v>751</v>
      </c>
      <c r="E130" t="s">
        <v>848</v>
      </c>
      <c r="F130" t="s">
        <v>849</v>
      </c>
      <c r="G130" t="s">
        <v>849</v>
      </c>
      <c r="H130">
        <v>0</v>
      </c>
      <c r="I130">
        <f t="shared" ref="I130:I193" si="6">AVERAGE(H130,J130)</f>
        <v>0</v>
      </c>
      <c r="J130">
        <v>0</v>
      </c>
      <c r="K130">
        <f t="shared" ref="K130:K193" si="7">AVERAGE(J130,L130)</f>
        <v>0</v>
      </c>
      <c r="L130">
        <v>0</v>
      </c>
      <c r="M130">
        <f t="shared" ref="M130:M193" si="8">AVERAGE(L130,N130)</f>
        <v>0</v>
      </c>
      <c r="N130">
        <v>0</v>
      </c>
    </row>
    <row r="131" spans="1:14" x14ac:dyDescent="0.2">
      <c r="A131" t="s">
        <v>128</v>
      </c>
      <c r="B131" t="s">
        <v>448</v>
      </c>
      <c r="C131" t="s">
        <v>539</v>
      </c>
      <c r="D131" t="s">
        <v>751</v>
      </c>
      <c r="E131" t="s">
        <v>848</v>
      </c>
      <c r="F131" t="s">
        <v>850</v>
      </c>
      <c r="G131" t="s">
        <v>858</v>
      </c>
      <c r="H131">
        <v>0</v>
      </c>
      <c r="I131">
        <f t="shared" si="6"/>
        <v>0</v>
      </c>
      <c r="J131">
        <v>0</v>
      </c>
      <c r="K131">
        <f t="shared" si="7"/>
        <v>0</v>
      </c>
      <c r="L131">
        <v>0</v>
      </c>
      <c r="M131">
        <f t="shared" si="8"/>
        <v>0</v>
      </c>
      <c r="N131">
        <v>0</v>
      </c>
    </row>
    <row r="132" spans="1:14" x14ac:dyDescent="0.2">
      <c r="A132" t="s">
        <v>125</v>
      </c>
      <c r="B132" t="s">
        <v>448</v>
      </c>
      <c r="C132" t="s">
        <v>536</v>
      </c>
      <c r="D132" t="s">
        <v>792</v>
      </c>
      <c r="E132" t="s">
        <v>848</v>
      </c>
      <c r="F132" t="s">
        <v>850</v>
      </c>
      <c r="G132" t="s">
        <v>858</v>
      </c>
      <c r="H132">
        <v>0</v>
      </c>
      <c r="I132">
        <f t="shared" si="6"/>
        <v>0</v>
      </c>
      <c r="J132">
        <v>0</v>
      </c>
      <c r="K132">
        <f t="shared" si="7"/>
        <v>0</v>
      </c>
      <c r="L132">
        <v>0</v>
      </c>
      <c r="M132">
        <f t="shared" si="8"/>
        <v>0</v>
      </c>
      <c r="N132">
        <v>0</v>
      </c>
    </row>
    <row r="133" spans="1:14" x14ac:dyDescent="0.2">
      <c r="A133" t="s">
        <v>135</v>
      </c>
      <c r="B133" t="s">
        <v>448</v>
      </c>
      <c r="C133" t="s">
        <v>541</v>
      </c>
      <c r="D133" t="s">
        <v>794</v>
      </c>
      <c r="E133" t="s">
        <v>848</v>
      </c>
      <c r="F133" t="s">
        <v>850</v>
      </c>
      <c r="G133" t="s">
        <v>858</v>
      </c>
      <c r="H133">
        <v>0</v>
      </c>
      <c r="I133">
        <f t="shared" si="6"/>
        <v>0</v>
      </c>
      <c r="J133">
        <v>0</v>
      </c>
      <c r="K133">
        <f t="shared" si="7"/>
        <v>0</v>
      </c>
      <c r="L133">
        <v>0</v>
      </c>
      <c r="M133">
        <f t="shared" si="8"/>
        <v>0</v>
      </c>
      <c r="N133" s="11">
        <v>0</v>
      </c>
    </row>
    <row r="134" spans="1:14" x14ac:dyDescent="0.2">
      <c r="A134" t="s">
        <v>144</v>
      </c>
      <c r="B134" t="s">
        <v>449</v>
      </c>
      <c r="C134" t="s">
        <v>549</v>
      </c>
      <c r="D134" t="s">
        <v>800</v>
      </c>
      <c r="E134" t="s">
        <v>848</v>
      </c>
      <c r="F134" t="s">
        <v>850</v>
      </c>
      <c r="G134" t="s">
        <v>858</v>
      </c>
      <c r="H134">
        <v>0</v>
      </c>
      <c r="I134">
        <f t="shared" si="6"/>
        <v>0</v>
      </c>
      <c r="J134">
        <v>0</v>
      </c>
      <c r="K134">
        <f t="shared" si="7"/>
        <v>0</v>
      </c>
      <c r="L134">
        <v>0</v>
      </c>
      <c r="M134">
        <f t="shared" si="8"/>
        <v>0</v>
      </c>
      <c r="N134" s="11">
        <v>0</v>
      </c>
    </row>
    <row r="135" spans="1:14" x14ac:dyDescent="0.2">
      <c r="A135" t="s">
        <v>136</v>
      </c>
      <c r="B135" t="s">
        <v>449</v>
      </c>
      <c r="C135" t="s">
        <v>542</v>
      </c>
      <c r="D135" t="s">
        <v>795</v>
      </c>
      <c r="E135" t="s">
        <v>848</v>
      </c>
      <c r="F135" t="s">
        <v>850</v>
      </c>
      <c r="G135" t="s">
        <v>858</v>
      </c>
      <c r="H135">
        <v>0</v>
      </c>
      <c r="I135">
        <f t="shared" si="6"/>
        <v>0</v>
      </c>
      <c r="J135">
        <v>0</v>
      </c>
      <c r="K135">
        <f t="shared" si="7"/>
        <v>0</v>
      </c>
      <c r="L135">
        <v>0</v>
      </c>
      <c r="M135">
        <f t="shared" si="8"/>
        <v>0</v>
      </c>
      <c r="N135" s="11">
        <v>0</v>
      </c>
    </row>
    <row r="136" spans="1:14" x14ac:dyDescent="0.2">
      <c r="A136" t="s">
        <v>137</v>
      </c>
      <c r="B136" t="s">
        <v>451</v>
      </c>
      <c r="C136" t="s">
        <v>543</v>
      </c>
      <c r="D136" t="s">
        <v>756</v>
      </c>
      <c r="E136" t="s">
        <v>848</v>
      </c>
      <c r="F136" t="s">
        <v>855</v>
      </c>
      <c r="G136" t="s">
        <v>855</v>
      </c>
      <c r="H136">
        <v>7.19</v>
      </c>
      <c r="I136">
        <f t="shared" si="6"/>
        <v>7.2450000000000001</v>
      </c>
      <c r="J136">
        <v>7.3</v>
      </c>
      <c r="K136">
        <f t="shared" si="7"/>
        <v>7.4249999999999998</v>
      </c>
      <c r="L136">
        <v>7.55</v>
      </c>
      <c r="M136">
        <f t="shared" si="8"/>
        <v>8.0649999999999995</v>
      </c>
      <c r="N136" s="11">
        <v>8.58</v>
      </c>
    </row>
    <row r="137" spans="1:14" x14ac:dyDescent="0.2">
      <c r="A137" t="s">
        <v>140</v>
      </c>
      <c r="B137" t="s">
        <v>451</v>
      </c>
      <c r="C137" t="s">
        <v>546</v>
      </c>
      <c r="D137" t="s">
        <v>798</v>
      </c>
      <c r="E137" t="s">
        <v>848</v>
      </c>
      <c r="F137" t="s">
        <v>853</v>
      </c>
      <c r="G137" t="s">
        <v>853</v>
      </c>
      <c r="H137">
        <v>10.39</v>
      </c>
      <c r="I137">
        <f t="shared" si="6"/>
        <v>6.5500000000000007</v>
      </c>
      <c r="J137">
        <v>2.71</v>
      </c>
      <c r="K137">
        <f t="shared" si="7"/>
        <v>1.355</v>
      </c>
      <c r="L137">
        <v>0</v>
      </c>
      <c r="M137">
        <f t="shared" si="8"/>
        <v>0</v>
      </c>
      <c r="N137" s="11">
        <v>0</v>
      </c>
    </row>
    <row r="138" spans="1:14" x14ac:dyDescent="0.2">
      <c r="A138" t="s">
        <v>131</v>
      </c>
      <c r="B138" t="s">
        <v>450</v>
      </c>
      <c r="C138" t="s">
        <v>540</v>
      </c>
      <c r="D138" t="s">
        <v>766</v>
      </c>
      <c r="E138" t="s">
        <v>848</v>
      </c>
      <c r="F138" t="s">
        <v>856</v>
      </c>
      <c r="G138" t="s">
        <v>860</v>
      </c>
      <c r="H138">
        <v>1.03</v>
      </c>
      <c r="I138">
        <f t="shared" si="6"/>
        <v>2.6550000000000002</v>
      </c>
      <c r="J138">
        <v>4.28</v>
      </c>
      <c r="K138">
        <f t="shared" si="7"/>
        <v>4.3499999999999996</v>
      </c>
      <c r="L138">
        <v>4.42</v>
      </c>
      <c r="M138">
        <f t="shared" si="8"/>
        <v>4.72</v>
      </c>
      <c r="N138">
        <v>5.0199999999999996</v>
      </c>
    </row>
    <row r="139" spans="1:14" x14ac:dyDescent="0.2">
      <c r="A139" t="s">
        <v>134</v>
      </c>
      <c r="B139" t="s">
        <v>450</v>
      </c>
      <c r="C139" t="s">
        <v>540</v>
      </c>
      <c r="D139" t="s">
        <v>766</v>
      </c>
      <c r="E139" t="s">
        <v>848</v>
      </c>
      <c r="F139" t="s">
        <v>856</v>
      </c>
      <c r="G139" t="s">
        <v>860</v>
      </c>
      <c r="H139">
        <v>1.03</v>
      </c>
      <c r="I139">
        <f t="shared" si="6"/>
        <v>2.6550000000000002</v>
      </c>
      <c r="J139">
        <v>4.28</v>
      </c>
      <c r="K139">
        <f t="shared" si="7"/>
        <v>4.3499999999999996</v>
      </c>
      <c r="L139">
        <v>4.42</v>
      </c>
      <c r="M139">
        <f t="shared" si="8"/>
        <v>4.72</v>
      </c>
      <c r="N139">
        <v>5.0199999999999996</v>
      </c>
    </row>
    <row r="140" spans="1:14" x14ac:dyDescent="0.2">
      <c r="A140" t="s">
        <v>130</v>
      </c>
      <c r="B140" t="s">
        <v>450</v>
      </c>
      <c r="C140" t="s">
        <v>540</v>
      </c>
      <c r="D140" t="s">
        <v>766</v>
      </c>
      <c r="E140" t="s">
        <v>848</v>
      </c>
      <c r="F140" t="s">
        <v>856</v>
      </c>
      <c r="G140" t="s">
        <v>860</v>
      </c>
      <c r="H140">
        <v>1.03</v>
      </c>
      <c r="I140">
        <f t="shared" si="6"/>
        <v>2.6550000000000002</v>
      </c>
      <c r="J140">
        <v>4.28</v>
      </c>
      <c r="K140">
        <f t="shared" si="7"/>
        <v>4.3499999999999996</v>
      </c>
      <c r="L140">
        <v>4.42</v>
      </c>
      <c r="M140">
        <f t="shared" si="8"/>
        <v>4.72</v>
      </c>
      <c r="N140" s="6">
        <v>5.0199999999999996</v>
      </c>
    </row>
    <row r="141" spans="1:14" x14ac:dyDescent="0.2">
      <c r="A141" t="s">
        <v>129</v>
      </c>
      <c r="B141" t="s">
        <v>450</v>
      </c>
      <c r="C141" t="s">
        <v>540</v>
      </c>
      <c r="D141" t="s">
        <v>766</v>
      </c>
      <c r="E141" t="s">
        <v>848</v>
      </c>
      <c r="F141" t="s">
        <v>856</v>
      </c>
      <c r="G141" t="s">
        <v>860</v>
      </c>
      <c r="H141">
        <v>1.03</v>
      </c>
      <c r="I141">
        <f t="shared" si="6"/>
        <v>2.6550000000000002</v>
      </c>
      <c r="J141">
        <v>4.28</v>
      </c>
      <c r="K141">
        <f t="shared" si="7"/>
        <v>4.3499999999999996</v>
      </c>
      <c r="L141">
        <v>4.42</v>
      </c>
      <c r="M141">
        <f t="shared" si="8"/>
        <v>4.72</v>
      </c>
      <c r="N141">
        <v>5.0199999999999996</v>
      </c>
    </row>
    <row r="142" spans="1:14" x14ac:dyDescent="0.2">
      <c r="A142" t="s">
        <v>133</v>
      </c>
      <c r="B142" t="s">
        <v>450</v>
      </c>
      <c r="C142" t="s">
        <v>540</v>
      </c>
      <c r="D142" t="s">
        <v>766</v>
      </c>
      <c r="E142" t="s">
        <v>848</v>
      </c>
      <c r="F142" t="s">
        <v>856</v>
      </c>
      <c r="G142" t="s">
        <v>860</v>
      </c>
      <c r="H142">
        <v>1.03</v>
      </c>
      <c r="I142">
        <f t="shared" si="6"/>
        <v>2.6550000000000002</v>
      </c>
      <c r="J142">
        <v>4.28</v>
      </c>
      <c r="K142">
        <f t="shared" si="7"/>
        <v>4.3499999999999996</v>
      </c>
      <c r="L142">
        <v>4.42</v>
      </c>
      <c r="M142">
        <f t="shared" si="8"/>
        <v>4.72</v>
      </c>
      <c r="N142">
        <v>5.0199999999999996</v>
      </c>
    </row>
    <row r="143" spans="1:14" x14ac:dyDescent="0.2">
      <c r="A143" t="s">
        <v>132</v>
      </c>
      <c r="B143" t="s">
        <v>450</v>
      </c>
      <c r="C143" t="s">
        <v>540</v>
      </c>
      <c r="D143" t="s">
        <v>766</v>
      </c>
      <c r="E143" t="s">
        <v>848</v>
      </c>
      <c r="F143" t="s">
        <v>856</v>
      </c>
      <c r="G143" t="s">
        <v>860</v>
      </c>
      <c r="H143">
        <v>1.03</v>
      </c>
      <c r="I143">
        <f t="shared" si="6"/>
        <v>2.6550000000000002</v>
      </c>
      <c r="J143">
        <v>4.28</v>
      </c>
      <c r="K143">
        <f t="shared" si="7"/>
        <v>4.3499999999999996</v>
      </c>
      <c r="L143">
        <v>4.42</v>
      </c>
      <c r="M143">
        <f t="shared" si="8"/>
        <v>4.72</v>
      </c>
      <c r="N143">
        <v>5.0199999999999996</v>
      </c>
    </row>
    <row r="144" spans="1:14" x14ac:dyDescent="0.2">
      <c r="A144" t="s">
        <v>138</v>
      </c>
      <c r="B144" t="s">
        <v>447</v>
      </c>
      <c r="C144" t="s">
        <v>544</v>
      </c>
      <c r="D144" t="s">
        <v>796</v>
      </c>
      <c r="E144" t="s">
        <v>848</v>
      </c>
      <c r="F144" t="s">
        <v>853</v>
      </c>
      <c r="G144" t="s">
        <v>853</v>
      </c>
      <c r="H144">
        <v>10.39</v>
      </c>
      <c r="I144">
        <f t="shared" si="6"/>
        <v>6.5500000000000007</v>
      </c>
      <c r="J144">
        <v>2.71</v>
      </c>
      <c r="K144">
        <f t="shared" si="7"/>
        <v>1.355</v>
      </c>
      <c r="L144">
        <v>0</v>
      </c>
      <c r="M144">
        <f t="shared" si="8"/>
        <v>0</v>
      </c>
      <c r="N144" s="11">
        <v>0</v>
      </c>
    </row>
    <row r="145" spans="1:14" x14ac:dyDescent="0.2">
      <c r="A145" t="s">
        <v>139</v>
      </c>
      <c r="B145" t="s">
        <v>447</v>
      </c>
      <c r="C145" t="s">
        <v>545</v>
      </c>
      <c r="D145" t="s">
        <v>797</v>
      </c>
      <c r="E145" t="s">
        <v>848</v>
      </c>
      <c r="F145" t="s">
        <v>853</v>
      </c>
      <c r="G145" t="s">
        <v>853</v>
      </c>
      <c r="H145">
        <v>10.39</v>
      </c>
      <c r="I145">
        <f t="shared" si="6"/>
        <v>6.5500000000000007</v>
      </c>
      <c r="J145">
        <v>2.71</v>
      </c>
      <c r="K145">
        <f t="shared" si="7"/>
        <v>1.355</v>
      </c>
      <c r="L145">
        <v>0</v>
      </c>
      <c r="M145">
        <f t="shared" si="8"/>
        <v>0</v>
      </c>
      <c r="N145" s="11">
        <v>0</v>
      </c>
    </row>
    <row r="146" spans="1:14" x14ac:dyDescent="0.2">
      <c r="A146" t="s">
        <v>141</v>
      </c>
      <c r="B146" t="s">
        <v>449</v>
      </c>
      <c r="C146" t="s">
        <v>547</v>
      </c>
      <c r="D146" t="s">
        <v>770</v>
      </c>
      <c r="E146" t="s">
        <v>848</v>
      </c>
      <c r="F146" t="s">
        <v>850</v>
      </c>
      <c r="G146" t="s">
        <v>858</v>
      </c>
      <c r="H146">
        <v>0</v>
      </c>
      <c r="I146">
        <f t="shared" si="6"/>
        <v>0</v>
      </c>
      <c r="J146">
        <v>0</v>
      </c>
      <c r="K146">
        <f t="shared" si="7"/>
        <v>0</v>
      </c>
      <c r="L146">
        <v>0</v>
      </c>
      <c r="M146">
        <f t="shared" si="8"/>
        <v>0</v>
      </c>
      <c r="N146" s="11">
        <v>0</v>
      </c>
    </row>
    <row r="147" spans="1:14" x14ac:dyDescent="0.2">
      <c r="A147" t="s">
        <v>142</v>
      </c>
      <c r="B147" t="s">
        <v>449</v>
      </c>
      <c r="C147" t="s">
        <v>548</v>
      </c>
      <c r="D147" t="s">
        <v>799</v>
      </c>
      <c r="E147" t="s">
        <v>848</v>
      </c>
      <c r="F147" t="s">
        <v>853</v>
      </c>
      <c r="G147" t="s">
        <v>853</v>
      </c>
      <c r="H147">
        <v>10.39</v>
      </c>
      <c r="I147">
        <f t="shared" si="6"/>
        <v>6.5500000000000007</v>
      </c>
      <c r="J147">
        <v>2.71</v>
      </c>
      <c r="K147">
        <f t="shared" si="7"/>
        <v>1.355</v>
      </c>
      <c r="L147">
        <v>0</v>
      </c>
      <c r="M147">
        <f t="shared" si="8"/>
        <v>0</v>
      </c>
      <c r="N147" s="11">
        <v>0</v>
      </c>
    </row>
    <row r="148" spans="1:14" x14ac:dyDescent="0.2">
      <c r="A148" t="s">
        <v>143</v>
      </c>
      <c r="B148" t="s">
        <v>449</v>
      </c>
      <c r="C148" t="s">
        <v>548</v>
      </c>
      <c r="D148" t="s">
        <v>799</v>
      </c>
      <c r="E148" t="s">
        <v>848</v>
      </c>
      <c r="F148" t="s">
        <v>853</v>
      </c>
      <c r="G148" t="s">
        <v>853</v>
      </c>
      <c r="H148">
        <v>10.39</v>
      </c>
      <c r="I148">
        <f t="shared" si="6"/>
        <v>6.5500000000000007</v>
      </c>
      <c r="J148">
        <v>2.71</v>
      </c>
      <c r="K148">
        <f t="shared" si="7"/>
        <v>1.355</v>
      </c>
      <c r="L148">
        <v>0</v>
      </c>
      <c r="M148">
        <f t="shared" si="8"/>
        <v>0</v>
      </c>
      <c r="N148" s="11">
        <v>0</v>
      </c>
    </row>
    <row r="149" spans="1:14" x14ac:dyDescent="0.2">
      <c r="A149" t="s">
        <v>145</v>
      </c>
      <c r="B149" t="s">
        <v>449</v>
      </c>
      <c r="C149" t="s">
        <v>550</v>
      </c>
      <c r="D149" t="s">
        <v>769</v>
      </c>
      <c r="E149" t="s">
        <v>848</v>
      </c>
      <c r="F149" t="s">
        <v>853</v>
      </c>
      <c r="G149" t="s">
        <v>853</v>
      </c>
      <c r="H149">
        <v>10.39</v>
      </c>
      <c r="I149">
        <f t="shared" si="6"/>
        <v>6.5500000000000007</v>
      </c>
      <c r="J149">
        <v>2.71</v>
      </c>
      <c r="K149">
        <f t="shared" si="7"/>
        <v>1.355</v>
      </c>
      <c r="L149">
        <v>0</v>
      </c>
      <c r="M149">
        <f t="shared" si="8"/>
        <v>0</v>
      </c>
      <c r="N149" s="11">
        <v>0</v>
      </c>
    </row>
    <row r="150" spans="1:14" x14ac:dyDescent="0.2">
      <c r="A150" t="s">
        <v>146</v>
      </c>
      <c r="B150" t="s">
        <v>449</v>
      </c>
      <c r="C150" t="s">
        <v>551</v>
      </c>
      <c r="D150" t="s">
        <v>746</v>
      </c>
      <c r="E150" t="s">
        <v>848</v>
      </c>
      <c r="F150" t="s">
        <v>855</v>
      </c>
      <c r="G150" t="s">
        <v>855</v>
      </c>
      <c r="H150">
        <v>7.19</v>
      </c>
      <c r="I150">
        <f t="shared" si="6"/>
        <v>7.2450000000000001</v>
      </c>
      <c r="J150">
        <v>7.3</v>
      </c>
      <c r="K150">
        <f t="shared" si="7"/>
        <v>7.4249999999999998</v>
      </c>
      <c r="L150">
        <v>7.55</v>
      </c>
      <c r="M150">
        <f t="shared" si="8"/>
        <v>8.0649999999999995</v>
      </c>
      <c r="N150" s="11">
        <v>8.58</v>
      </c>
    </row>
    <row r="151" spans="1:14" x14ac:dyDescent="0.2">
      <c r="A151" t="s">
        <v>148</v>
      </c>
      <c r="B151" t="s">
        <v>447</v>
      </c>
      <c r="C151" t="s">
        <v>553</v>
      </c>
      <c r="D151" t="s">
        <v>754</v>
      </c>
      <c r="E151" t="s">
        <v>848</v>
      </c>
      <c r="F151" t="s">
        <v>853</v>
      </c>
      <c r="G151" t="s">
        <v>853</v>
      </c>
      <c r="H151">
        <v>10.39</v>
      </c>
      <c r="I151">
        <f t="shared" si="6"/>
        <v>6.5500000000000007</v>
      </c>
      <c r="J151">
        <v>2.71</v>
      </c>
      <c r="K151">
        <f t="shared" si="7"/>
        <v>1.355</v>
      </c>
      <c r="L151">
        <v>0</v>
      </c>
      <c r="M151">
        <f t="shared" si="8"/>
        <v>0</v>
      </c>
      <c r="N151" s="11">
        <v>0</v>
      </c>
    </row>
    <row r="152" spans="1:14" x14ac:dyDescent="0.2">
      <c r="A152" t="s">
        <v>149</v>
      </c>
      <c r="B152" t="s">
        <v>447</v>
      </c>
      <c r="C152" t="s">
        <v>554</v>
      </c>
      <c r="D152" t="s">
        <v>754</v>
      </c>
      <c r="E152" t="s">
        <v>848</v>
      </c>
      <c r="F152" t="s">
        <v>853</v>
      </c>
      <c r="G152" t="s">
        <v>853</v>
      </c>
      <c r="H152">
        <v>10.39</v>
      </c>
      <c r="I152">
        <f t="shared" si="6"/>
        <v>6.5500000000000007</v>
      </c>
      <c r="J152">
        <v>2.71</v>
      </c>
      <c r="K152">
        <f t="shared" si="7"/>
        <v>1.355</v>
      </c>
      <c r="L152">
        <v>0</v>
      </c>
      <c r="M152">
        <f t="shared" si="8"/>
        <v>0</v>
      </c>
      <c r="N152" s="11">
        <v>0</v>
      </c>
    </row>
    <row r="153" spans="1:14" x14ac:dyDescent="0.2">
      <c r="A153" t="s">
        <v>150</v>
      </c>
      <c r="B153" t="s">
        <v>450</v>
      </c>
      <c r="C153" t="s">
        <v>555</v>
      </c>
      <c r="D153" t="s">
        <v>787</v>
      </c>
      <c r="E153" t="s">
        <v>848</v>
      </c>
      <c r="F153" t="s">
        <v>850</v>
      </c>
      <c r="G153" t="s">
        <v>858</v>
      </c>
      <c r="H153">
        <v>0</v>
      </c>
      <c r="I153">
        <f t="shared" si="6"/>
        <v>0</v>
      </c>
      <c r="J153">
        <v>0</v>
      </c>
      <c r="K153">
        <f t="shared" si="7"/>
        <v>0</v>
      </c>
      <c r="L153">
        <v>0</v>
      </c>
      <c r="M153">
        <f t="shared" si="8"/>
        <v>0</v>
      </c>
      <c r="N153" s="11">
        <v>0</v>
      </c>
    </row>
    <row r="154" spans="1:14" x14ac:dyDescent="0.2">
      <c r="A154" t="s">
        <v>153</v>
      </c>
      <c r="B154" t="s">
        <v>450</v>
      </c>
      <c r="C154" t="s">
        <v>557</v>
      </c>
      <c r="D154" t="s">
        <v>774</v>
      </c>
      <c r="E154" t="s">
        <v>848</v>
      </c>
      <c r="F154" t="s">
        <v>850</v>
      </c>
      <c r="G154" t="s">
        <v>858</v>
      </c>
      <c r="H154">
        <v>0</v>
      </c>
      <c r="I154">
        <f t="shared" si="6"/>
        <v>0</v>
      </c>
      <c r="J154">
        <v>0</v>
      </c>
      <c r="K154">
        <f t="shared" si="7"/>
        <v>0</v>
      </c>
      <c r="L154">
        <v>0</v>
      </c>
      <c r="M154">
        <f t="shared" si="8"/>
        <v>0</v>
      </c>
      <c r="N154" s="11">
        <v>0</v>
      </c>
    </row>
    <row r="155" spans="1:14" x14ac:dyDescent="0.2">
      <c r="A155" t="s">
        <v>154</v>
      </c>
      <c r="B155" t="s">
        <v>450</v>
      </c>
      <c r="C155" t="s">
        <v>558</v>
      </c>
      <c r="D155" t="s">
        <v>787</v>
      </c>
      <c r="E155" t="s">
        <v>848</v>
      </c>
      <c r="F155" t="s">
        <v>850</v>
      </c>
      <c r="G155" t="s">
        <v>858</v>
      </c>
      <c r="H155">
        <v>0</v>
      </c>
      <c r="I155">
        <f t="shared" si="6"/>
        <v>0</v>
      </c>
      <c r="J155">
        <v>0</v>
      </c>
      <c r="K155">
        <f t="shared" si="7"/>
        <v>0</v>
      </c>
      <c r="L155">
        <v>0</v>
      </c>
      <c r="M155">
        <f t="shared" si="8"/>
        <v>0</v>
      </c>
      <c r="N155" s="11">
        <v>0</v>
      </c>
    </row>
    <row r="156" spans="1:14" x14ac:dyDescent="0.2">
      <c r="A156" t="s">
        <v>163</v>
      </c>
      <c r="B156" t="s">
        <v>448</v>
      </c>
      <c r="C156" t="s">
        <v>560</v>
      </c>
      <c r="D156" t="s">
        <v>767</v>
      </c>
      <c r="E156" t="s">
        <v>848</v>
      </c>
      <c r="F156" t="s">
        <v>849</v>
      </c>
      <c r="G156" t="s">
        <v>849</v>
      </c>
      <c r="H156" s="4">
        <v>0</v>
      </c>
      <c r="I156" s="4">
        <f t="shared" si="6"/>
        <v>0</v>
      </c>
      <c r="J156" s="4">
        <v>0</v>
      </c>
      <c r="K156" s="4">
        <f t="shared" si="7"/>
        <v>0</v>
      </c>
      <c r="L156" s="4">
        <v>0</v>
      </c>
      <c r="M156" s="4">
        <f t="shared" si="8"/>
        <v>0</v>
      </c>
      <c r="N156" s="4">
        <v>0</v>
      </c>
    </row>
    <row r="157" spans="1:14" x14ac:dyDescent="0.2">
      <c r="A157" t="s">
        <v>166</v>
      </c>
      <c r="B157" t="s">
        <v>447</v>
      </c>
      <c r="C157" t="s">
        <v>563</v>
      </c>
      <c r="D157" t="s">
        <v>765</v>
      </c>
      <c r="E157" t="s">
        <v>848</v>
      </c>
      <c r="F157" t="s">
        <v>853</v>
      </c>
      <c r="G157" t="s">
        <v>853</v>
      </c>
      <c r="H157" s="4">
        <v>10.39</v>
      </c>
      <c r="I157" s="4">
        <f t="shared" si="6"/>
        <v>6.5500000000000007</v>
      </c>
      <c r="J157" s="4">
        <v>2.71</v>
      </c>
      <c r="K157" s="4">
        <f t="shared" si="7"/>
        <v>1.355</v>
      </c>
      <c r="L157" s="4">
        <v>0</v>
      </c>
      <c r="M157" s="4">
        <f t="shared" si="8"/>
        <v>0</v>
      </c>
      <c r="N157" s="4">
        <v>0</v>
      </c>
    </row>
    <row r="158" spans="1:14" x14ac:dyDescent="0.2">
      <c r="A158" t="s">
        <v>167</v>
      </c>
      <c r="B158" t="s">
        <v>447</v>
      </c>
      <c r="C158" t="s">
        <v>564</v>
      </c>
      <c r="D158" t="s">
        <v>765</v>
      </c>
      <c r="E158" t="s">
        <v>848</v>
      </c>
      <c r="F158" t="s">
        <v>853</v>
      </c>
      <c r="G158" t="s">
        <v>853</v>
      </c>
      <c r="H158" s="4">
        <v>10.39</v>
      </c>
      <c r="I158" s="4">
        <f t="shared" si="6"/>
        <v>6.5500000000000007</v>
      </c>
      <c r="J158" s="4">
        <v>2.71</v>
      </c>
      <c r="K158" s="4">
        <f t="shared" si="7"/>
        <v>1.355</v>
      </c>
      <c r="L158" s="4">
        <v>0</v>
      </c>
      <c r="M158" s="4">
        <f t="shared" si="8"/>
        <v>0</v>
      </c>
      <c r="N158" s="4">
        <v>0</v>
      </c>
    </row>
    <row r="159" spans="1:14" x14ac:dyDescent="0.2">
      <c r="A159" t="s">
        <v>168</v>
      </c>
      <c r="B159" t="s">
        <v>447</v>
      </c>
      <c r="C159" t="s">
        <v>565</v>
      </c>
      <c r="D159" t="s">
        <v>765</v>
      </c>
      <c r="E159" t="s">
        <v>848</v>
      </c>
      <c r="F159" t="s">
        <v>853</v>
      </c>
      <c r="G159" t="s">
        <v>853</v>
      </c>
      <c r="H159" s="4">
        <v>10.39</v>
      </c>
      <c r="I159" s="4">
        <f t="shared" si="6"/>
        <v>6.5500000000000007</v>
      </c>
      <c r="J159" s="4">
        <v>2.71</v>
      </c>
      <c r="K159" s="4">
        <f t="shared" si="7"/>
        <v>1.355</v>
      </c>
      <c r="L159" s="4">
        <v>0</v>
      </c>
      <c r="M159" s="4">
        <f t="shared" si="8"/>
        <v>0</v>
      </c>
      <c r="N159" s="4">
        <v>0</v>
      </c>
    </row>
    <row r="160" spans="1:14" x14ac:dyDescent="0.2">
      <c r="A160" t="s">
        <v>171</v>
      </c>
      <c r="B160" t="s">
        <v>449</v>
      </c>
      <c r="C160" t="s">
        <v>568</v>
      </c>
      <c r="D160" t="s">
        <v>746</v>
      </c>
      <c r="E160" t="s">
        <v>848</v>
      </c>
      <c r="F160" t="s">
        <v>857</v>
      </c>
      <c r="G160" t="s">
        <v>859</v>
      </c>
      <c r="H160" s="4">
        <v>11.18</v>
      </c>
      <c r="I160">
        <f t="shared" si="6"/>
        <v>10.94</v>
      </c>
      <c r="J160" s="4">
        <v>10.7</v>
      </c>
      <c r="K160">
        <f t="shared" si="7"/>
        <v>11.215</v>
      </c>
      <c r="L160" s="4">
        <v>11.73</v>
      </c>
      <c r="M160" s="4">
        <f t="shared" si="8"/>
        <v>12.535</v>
      </c>
      <c r="N160" s="4">
        <v>13.34</v>
      </c>
    </row>
    <row r="161" spans="1:14" x14ac:dyDescent="0.2">
      <c r="A161" t="s">
        <v>164</v>
      </c>
      <c r="B161" t="s">
        <v>449</v>
      </c>
      <c r="C161" t="s">
        <v>561</v>
      </c>
      <c r="D161" t="s">
        <v>801</v>
      </c>
      <c r="E161" t="s">
        <v>848</v>
      </c>
      <c r="F161" t="s">
        <v>850</v>
      </c>
      <c r="G161" t="s">
        <v>858</v>
      </c>
      <c r="H161" s="4">
        <v>0</v>
      </c>
      <c r="I161" s="4">
        <f t="shared" si="6"/>
        <v>0</v>
      </c>
      <c r="J161" s="4">
        <v>0</v>
      </c>
      <c r="K161" s="4">
        <f t="shared" si="7"/>
        <v>0</v>
      </c>
      <c r="L161" s="4">
        <v>0</v>
      </c>
      <c r="M161" s="4">
        <f t="shared" si="8"/>
        <v>0</v>
      </c>
      <c r="N161" s="4">
        <v>0</v>
      </c>
    </row>
    <row r="162" spans="1:14" x14ac:dyDescent="0.2">
      <c r="A162" t="s">
        <v>165</v>
      </c>
      <c r="B162" t="s">
        <v>447</v>
      </c>
      <c r="C162" t="s">
        <v>562</v>
      </c>
      <c r="D162" t="s">
        <v>765</v>
      </c>
      <c r="E162" t="s">
        <v>848</v>
      </c>
      <c r="F162" t="s">
        <v>849</v>
      </c>
      <c r="G162" t="s">
        <v>849</v>
      </c>
      <c r="H162" s="4">
        <v>0</v>
      </c>
      <c r="I162" s="4">
        <f t="shared" si="6"/>
        <v>0</v>
      </c>
      <c r="J162" s="4">
        <v>0</v>
      </c>
      <c r="K162" s="4">
        <f t="shared" si="7"/>
        <v>0</v>
      </c>
      <c r="L162" s="4">
        <v>0</v>
      </c>
      <c r="M162" s="4">
        <f t="shared" si="8"/>
        <v>0</v>
      </c>
      <c r="N162" s="4">
        <v>0</v>
      </c>
    </row>
    <row r="163" spans="1:14" x14ac:dyDescent="0.2">
      <c r="A163" t="s">
        <v>169</v>
      </c>
      <c r="B163" t="s">
        <v>449</v>
      </c>
      <c r="C163" t="s">
        <v>566</v>
      </c>
      <c r="D163" t="s">
        <v>802</v>
      </c>
      <c r="E163" t="s">
        <v>848</v>
      </c>
      <c r="F163" t="s">
        <v>855</v>
      </c>
      <c r="G163" t="s">
        <v>855</v>
      </c>
      <c r="H163" s="4">
        <v>7.19</v>
      </c>
      <c r="I163" s="4">
        <f t="shared" si="6"/>
        <v>7.2450000000000001</v>
      </c>
      <c r="J163" s="4">
        <v>7.3</v>
      </c>
      <c r="K163" s="4">
        <f t="shared" si="7"/>
        <v>7.4249999999999998</v>
      </c>
      <c r="L163" s="4">
        <v>7.55</v>
      </c>
      <c r="M163" s="4">
        <f t="shared" si="8"/>
        <v>8.0649999999999995</v>
      </c>
      <c r="N163" s="4">
        <v>8.58</v>
      </c>
    </row>
    <row r="164" spans="1:14" x14ac:dyDescent="0.2">
      <c r="A164" t="s">
        <v>170</v>
      </c>
      <c r="B164" t="s">
        <v>448</v>
      </c>
      <c r="C164" t="s">
        <v>567</v>
      </c>
      <c r="D164" t="s">
        <v>802</v>
      </c>
      <c r="E164" t="s">
        <v>848</v>
      </c>
      <c r="F164" t="s">
        <v>855</v>
      </c>
      <c r="G164" t="s">
        <v>855</v>
      </c>
      <c r="H164" s="4">
        <v>7.19</v>
      </c>
      <c r="I164" s="4">
        <f t="shared" si="6"/>
        <v>7.2450000000000001</v>
      </c>
      <c r="J164" s="4">
        <v>7.3</v>
      </c>
      <c r="K164" s="4">
        <f t="shared" si="7"/>
        <v>7.4249999999999998</v>
      </c>
      <c r="L164" s="4">
        <v>7.55</v>
      </c>
      <c r="M164" s="4">
        <f t="shared" si="8"/>
        <v>8.0649999999999995</v>
      </c>
      <c r="N164" s="4">
        <v>8.58</v>
      </c>
    </row>
    <row r="165" spans="1:14" x14ac:dyDescent="0.2">
      <c r="A165" t="s">
        <v>172</v>
      </c>
      <c r="B165" t="s">
        <v>449</v>
      </c>
      <c r="C165" t="s">
        <v>569</v>
      </c>
      <c r="D165" t="s">
        <v>754</v>
      </c>
      <c r="E165" t="s">
        <v>848</v>
      </c>
      <c r="F165" t="s">
        <v>851</v>
      </c>
      <c r="G165" t="s">
        <v>861</v>
      </c>
      <c r="H165">
        <v>10.69</v>
      </c>
      <c r="I165">
        <f t="shared" si="6"/>
        <v>10.695</v>
      </c>
      <c r="J165">
        <v>10.7</v>
      </c>
      <c r="K165">
        <f t="shared" si="7"/>
        <v>10.875</v>
      </c>
      <c r="L165">
        <v>11.05</v>
      </c>
      <c r="M165" s="4">
        <f t="shared" si="8"/>
        <v>12.195</v>
      </c>
      <c r="N165" s="4">
        <v>13.34</v>
      </c>
    </row>
    <row r="166" spans="1:14" x14ac:dyDescent="0.2">
      <c r="A166" t="s">
        <v>151</v>
      </c>
      <c r="B166" t="s">
        <v>447</v>
      </c>
      <c r="C166" t="s">
        <v>556</v>
      </c>
      <c r="D166" t="s">
        <v>745</v>
      </c>
      <c r="E166" t="s">
        <v>848</v>
      </c>
      <c r="F166" t="s">
        <v>849</v>
      </c>
      <c r="G166" t="s">
        <v>849</v>
      </c>
      <c r="H166">
        <v>0</v>
      </c>
      <c r="I166">
        <f t="shared" si="6"/>
        <v>0</v>
      </c>
      <c r="J166">
        <v>0</v>
      </c>
      <c r="K166">
        <f t="shared" si="7"/>
        <v>0</v>
      </c>
      <c r="L166">
        <v>0</v>
      </c>
      <c r="M166">
        <f t="shared" si="8"/>
        <v>0</v>
      </c>
      <c r="N166" s="13">
        <v>0</v>
      </c>
    </row>
    <row r="167" spans="1:14" x14ac:dyDescent="0.2">
      <c r="A167" t="s">
        <v>152</v>
      </c>
      <c r="B167" t="s">
        <v>447</v>
      </c>
      <c r="C167" t="s">
        <v>556</v>
      </c>
      <c r="D167" t="s">
        <v>745</v>
      </c>
      <c r="E167" t="s">
        <v>848</v>
      </c>
      <c r="F167" t="s">
        <v>850</v>
      </c>
      <c r="G167" t="s">
        <v>858</v>
      </c>
      <c r="H167">
        <v>0</v>
      </c>
      <c r="I167">
        <f t="shared" si="6"/>
        <v>0</v>
      </c>
      <c r="J167">
        <v>0</v>
      </c>
      <c r="K167">
        <f t="shared" si="7"/>
        <v>0</v>
      </c>
      <c r="L167">
        <v>0</v>
      </c>
      <c r="M167">
        <f t="shared" si="8"/>
        <v>0</v>
      </c>
      <c r="N167" s="13">
        <v>0</v>
      </c>
    </row>
    <row r="168" spans="1:14" x14ac:dyDescent="0.2">
      <c r="A168" t="s">
        <v>159</v>
      </c>
      <c r="B168" t="s">
        <v>448</v>
      </c>
      <c r="C168" t="s">
        <v>559</v>
      </c>
      <c r="D168" t="s">
        <v>767</v>
      </c>
      <c r="E168" t="s">
        <v>848</v>
      </c>
      <c r="F168" t="s">
        <v>852</v>
      </c>
      <c r="G168" t="s">
        <v>860</v>
      </c>
      <c r="H168" s="4">
        <v>1.03</v>
      </c>
      <c r="I168" s="4">
        <f t="shared" si="6"/>
        <v>2.6550000000000002</v>
      </c>
      <c r="J168" s="4">
        <v>4.28</v>
      </c>
      <c r="K168" s="4">
        <f t="shared" si="7"/>
        <v>4.2450000000000001</v>
      </c>
      <c r="L168" s="4">
        <v>4.21</v>
      </c>
      <c r="M168" s="4">
        <f t="shared" si="8"/>
        <v>4.4950000000000001</v>
      </c>
      <c r="N168" s="9">
        <v>4.78</v>
      </c>
    </row>
    <row r="169" spans="1:14" x14ac:dyDescent="0.2">
      <c r="A169" t="s">
        <v>158</v>
      </c>
      <c r="B169" t="s">
        <v>448</v>
      </c>
      <c r="C169" t="s">
        <v>559</v>
      </c>
      <c r="D169" t="s">
        <v>767</v>
      </c>
      <c r="E169" t="s">
        <v>848</v>
      </c>
      <c r="F169" t="s">
        <v>852</v>
      </c>
      <c r="G169" t="s">
        <v>860</v>
      </c>
      <c r="H169" s="4">
        <v>1.03</v>
      </c>
      <c r="I169" s="4">
        <f t="shared" si="6"/>
        <v>2.6550000000000002</v>
      </c>
      <c r="J169" s="4">
        <v>4.28</v>
      </c>
      <c r="K169" s="4">
        <f t="shared" si="7"/>
        <v>4.2450000000000001</v>
      </c>
      <c r="L169" s="4">
        <v>4.21</v>
      </c>
      <c r="M169" s="4">
        <f t="shared" si="8"/>
        <v>4.4950000000000001</v>
      </c>
      <c r="N169" s="9">
        <v>4.78</v>
      </c>
    </row>
    <row r="170" spans="1:14" x14ac:dyDescent="0.2">
      <c r="A170" t="s">
        <v>157</v>
      </c>
      <c r="B170" t="s">
        <v>448</v>
      </c>
      <c r="C170" t="s">
        <v>559</v>
      </c>
      <c r="D170" t="s">
        <v>767</v>
      </c>
      <c r="E170" t="s">
        <v>848</v>
      </c>
      <c r="F170" t="s">
        <v>852</v>
      </c>
      <c r="G170" t="s">
        <v>860</v>
      </c>
      <c r="H170" s="4">
        <v>1.03</v>
      </c>
      <c r="I170" s="4">
        <f t="shared" si="6"/>
        <v>2.6550000000000002</v>
      </c>
      <c r="J170" s="4">
        <v>4.28</v>
      </c>
      <c r="K170" s="4">
        <f t="shared" si="7"/>
        <v>4.2450000000000001</v>
      </c>
      <c r="L170" s="4">
        <v>4.21</v>
      </c>
      <c r="M170" s="4">
        <f t="shared" si="8"/>
        <v>4.4950000000000001</v>
      </c>
      <c r="N170" s="9">
        <v>4.78</v>
      </c>
    </row>
    <row r="171" spans="1:14" x14ac:dyDescent="0.2">
      <c r="A171" t="s">
        <v>160</v>
      </c>
      <c r="B171" t="s">
        <v>448</v>
      </c>
      <c r="C171" t="s">
        <v>559</v>
      </c>
      <c r="D171" t="s">
        <v>767</v>
      </c>
      <c r="E171" t="s">
        <v>848</v>
      </c>
      <c r="F171" t="s">
        <v>852</v>
      </c>
      <c r="G171" t="s">
        <v>860</v>
      </c>
      <c r="H171" s="4">
        <v>1.03</v>
      </c>
      <c r="I171" s="4">
        <f t="shared" si="6"/>
        <v>2.6550000000000002</v>
      </c>
      <c r="J171" s="4">
        <v>4.28</v>
      </c>
      <c r="K171" s="4">
        <f t="shared" si="7"/>
        <v>4.2450000000000001</v>
      </c>
      <c r="L171" s="4">
        <v>4.21</v>
      </c>
      <c r="M171" s="4">
        <f t="shared" si="8"/>
        <v>4.4950000000000001</v>
      </c>
      <c r="N171" s="9">
        <v>4.78</v>
      </c>
    </row>
    <row r="172" spans="1:14" x14ac:dyDescent="0.2">
      <c r="A172" t="s">
        <v>161</v>
      </c>
      <c r="B172" t="s">
        <v>448</v>
      </c>
      <c r="C172" t="s">
        <v>559</v>
      </c>
      <c r="D172" t="s">
        <v>767</v>
      </c>
      <c r="E172" t="s">
        <v>848</v>
      </c>
      <c r="F172" t="s">
        <v>852</v>
      </c>
      <c r="G172" t="s">
        <v>860</v>
      </c>
      <c r="H172" s="4">
        <v>1.03</v>
      </c>
      <c r="I172" s="4">
        <f t="shared" si="6"/>
        <v>2.6550000000000002</v>
      </c>
      <c r="J172" s="4">
        <v>4.28</v>
      </c>
      <c r="K172" s="4">
        <f t="shared" si="7"/>
        <v>4.2450000000000001</v>
      </c>
      <c r="L172" s="4">
        <v>4.21</v>
      </c>
      <c r="M172" s="4">
        <f t="shared" si="8"/>
        <v>4.4950000000000001</v>
      </c>
      <c r="N172" s="9">
        <v>4.78</v>
      </c>
    </row>
    <row r="173" spans="1:14" x14ac:dyDescent="0.2">
      <c r="A173" t="s">
        <v>162</v>
      </c>
      <c r="B173" t="s">
        <v>448</v>
      </c>
      <c r="C173" t="s">
        <v>559</v>
      </c>
      <c r="D173" t="s">
        <v>767</v>
      </c>
      <c r="E173" t="s">
        <v>848</v>
      </c>
      <c r="F173" t="s">
        <v>852</v>
      </c>
      <c r="G173" t="s">
        <v>860</v>
      </c>
      <c r="H173" s="4">
        <v>1.03</v>
      </c>
      <c r="I173" s="4">
        <f t="shared" si="6"/>
        <v>2.6550000000000002</v>
      </c>
      <c r="J173" s="4">
        <v>4.28</v>
      </c>
      <c r="K173" s="4">
        <f t="shared" si="7"/>
        <v>4.2450000000000001</v>
      </c>
      <c r="L173" s="4">
        <v>4.21</v>
      </c>
      <c r="M173" s="4">
        <f t="shared" si="8"/>
        <v>4.4950000000000001</v>
      </c>
      <c r="N173" s="4">
        <v>4.78</v>
      </c>
    </row>
    <row r="174" spans="1:14" x14ac:dyDescent="0.2">
      <c r="A174" t="s">
        <v>155</v>
      </c>
      <c r="B174" t="s">
        <v>448</v>
      </c>
      <c r="C174" t="s">
        <v>559</v>
      </c>
      <c r="D174" t="s">
        <v>767</v>
      </c>
      <c r="E174" t="s">
        <v>848</v>
      </c>
      <c r="F174" t="s">
        <v>852</v>
      </c>
      <c r="G174" t="s">
        <v>860</v>
      </c>
      <c r="H174" s="4">
        <v>1.03</v>
      </c>
      <c r="I174" s="4">
        <f t="shared" si="6"/>
        <v>2.6550000000000002</v>
      </c>
      <c r="J174" s="4">
        <v>4.28</v>
      </c>
      <c r="K174" s="4">
        <f t="shared" si="7"/>
        <v>4.2450000000000001</v>
      </c>
      <c r="L174" s="4">
        <v>4.21</v>
      </c>
      <c r="M174" s="4">
        <f t="shared" si="8"/>
        <v>4.4950000000000001</v>
      </c>
      <c r="N174" s="4">
        <v>4.78</v>
      </c>
    </row>
    <row r="175" spans="1:14" x14ac:dyDescent="0.2">
      <c r="A175" t="s">
        <v>156</v>
      </c>
      <c r="B175" t="s">
        <v>448</v>
      </c>
      <c r="C175" t="s">
        <v>559</v>
      </c>
      <c r="D175" t="s">
        <v>767</v>
      </c>
      <c r="E175" t="s">
        <v>848</v>
      </c>
      <c r="F175" t="s">
        <v>852</v>
      </c>
      <c r="G175" t="s">
        <v>860</v>
      </c>
      <c r="H175" s="4">
        <v>1.03</v>
      </c>
      <c r="I175" s="4">
        <f t="shared" si="6"/>
        <v>2.6550000000000002</v>
      </c>
      <c r="J175" s="4">
        <v>4.28</v>
      </c>
      <c r="K175" s="4">
        <f t="shared" si="7"/>
        <v>4.2450000000000001</v>
      </c>
      <c r="L175" s="4">
        <v>4.21</v>
      </c>
      <c r="M175" s="4">
        <f t="shared" si="8"/>
        <v>4.4950000000000001</v>
      </c>
      <c r="N175" s="4">
        <v>4.78</v>
      </c>
    </row>
    <row r="176" spans="1:14" x14ac:dyDescent="0.2">
      <c r="A176" t="s">
        <v>181</v>
      </c>
      <c r="B176" t="s">
        <v>451</v>
      </c>
      <c r="C176" t="s">
        <v>573</v>
      </c>
      <c r="D176" t="s">
        <v>756</v>
      </c>
      <c r="E176" t="s">
        <v>848</v>
      </c>
      <c r="F176" t="s">
        <v>855</v>
      </c>
      <c r="G176" t="s">
        <v>855</v>
      </c>
      <c r="H176">
        <v>7.19</v>
      </c>
      <c r="I176">
        <f t="shared" si="6"/>
        <v>7.2450000000000001</v>
      </c>
      <c r="J176">
        <v>7.3</v>
      </c>
      <c r="K176">
        <f t="shared" si="7"/>
        <v>7.4249999999999998</v>
      </c>
      <c r="L176">
        <v>7.55</v>
      </c>
      <c r="M176" s="4">
        <f t="shared" si="8"/>
        <v>8.0649999999999995</v>
      </c>
      <c r="N176">
        <v>8.58</v>
      </c>
    </row>
    <row r="177" spans="1:14" x14ac:dyDescent="0.2">
      <c r="A177" t="s">
        <v>180</v>
      </c>
      <c r="B177" t="s">
        <v>449</v>
      </c>
      <c r="C177" t="s">
        <v>572</v>
      </c>
      <c r="D177" t="s">
        <v>803</v>
      </c>
      <c r="E177" t="s">
        <v>848</v>
      </c>
      <c r="F177" t="s">
        <v>850</v>
      </c>
      <c r="G177" t="s">
        <v>858</v>
      </c>
      <c r="H177">
        <v>0</v>
      </c>
      <c r="I177">
        <f t="shared" si="6"/>
        <v>0</v>
      </c>
      <c r="J177">
        <v>0</v>
      </c>
      <c r="K177">
        <f t="shared" si="7"/>
        <v>0</v>
      </c>
      <c r="L177">
        <v>0</v>
      </c>
      <c r="M177" s="4">
        <f t="shared" si="8"/>
        <v>0</v>
      </c>
      <c r="N177" s="11">
        <v>0</v>
      </c>
    </row>
    <row r="178" spans="1:14" x14ac:dyDescent="0.2">
      <c r="A178" t="s">
        <v>173</v>
      </c>
      <c r="B178" t="s">
        <v>448</v>
      </c>
      <c r="C178" t="s">
        <v>570</v>
      </c>
      <c r="D178" t="s">
        <v>751</v>
      </c>
      <c r="E178" t="s">
        <v>848</v>
      </c>
      <c r="F178" t="s">
        <v>854</v>
      </c>
      <c r="G178" t="s">
        <v>861</v>
      </c>
      <c r="H178">
        <v>10.69</v>
      </c>
      <c r="I178">
        <f t="shared" si="6"/>
        <v>10.695</v>
      </c>
      <c r="J178">
        <v>10.7</v>
      </c>
      <c r="K178">
        <f t="shared" si="7"/>
        <v>7.56</v>
      </c>
      <c r="L178">
        <v>4.42</v>
      </c>
      <c r="M178" s="4">
        <f t="shared" si="8"/>
        <v>8.495000000000001</v>
      </c>
      <c r="N178" s="10">
        <v>12.57</v>
      </c>
    </row>
    <row r="179" spans="1:14" x14ac:dyDescent="0.2">
      <c r="A179" t="s">
        <v>176</v>
      </c>
      <c r="B179" t="s">
        <v>448</v>
      </c>
      <c r="C179" t="s">
        <v>570</v>
      </c>
      <c r="D179" t="s">
        <v>751</v>
      </c>
      <c r="E179" t="s">
        <v>848</v>
      </c>
      <c r="F179" t="s">
        <v>854</v>
      </c>
      <c r="G179" t="s">
        <v>861</v>
      </c>
      <c r="H179">
        <v>10.69</v>
      </c>
      <c r="I179">
        <f t="shared" si="6"/>
        <v>10.695</v>
      </c>
      <c r="J179">
        <v>10.7</v>
      </c>
      <c r="K179">
        <f t="shared" si="7"/>
        <v>7.56</v>
      </c>
      <c r="L179">
        <v>4.42</v>
      </c>
      <c r="M179" s="4">
        <f t="shared" si="8"/>
        <v>8.495000000000001</v>
      </c>
      <c r="N179" s="10">
        <v>12.57</v>
      </c>
    </row>
    <row r="180" spans="1:14" x14ac:dyDescent="0.2">
      <c r="A180" t="s">
        <v>175</v>
      </c>
      <c r="B180" t="s">
        <v>448</v>
      </c>
      <c r="C180" t="s">
        <v>570</v>
      </c>
      <c r="D180" t="s">
        <v>751</v>
      </c>
      <c r="E180" t="s">
        <v>848</v>
      </c>
      <c r="F180" t="s">
        <v>854</v>
      </c>
      <c r="G180" t="s">
        <v>861</v>
      </c>
      <c r="H180">
        <v>10.69</v>
      </c>
      <c r="I180">
        <f t="shared" si="6"/>
        <v>10.695</v>
      </c>
      <c r="J180">
        <v>10.7</v>
      </c>
      <c r="K180">
        <f t="shared" si="7"/>
        <v>7.56</v>
      </c>
      <c r="L180">
        <v>4.42</v>
      </c>
      <c r="M180" s="4">
        <f t="shared" si="8"/>
        <v>8.495000000000001</v>
      </c>
      <c r="N180" s="10">
        <v>12.57</v>
      </c>
    </row>
    <row r="181" spans="1:14" x14ac:dyDescent="0.2">
      <c r="A181" t="s">
        <v>174</v>
      </c>
      <c r="B181" t="s">
        <v>448</v>
      </c>
      <c r="C181" t="s">
        <v>570</v>
      </c>
      <c r="D181" t="s">
        <v>751</v>
      </c>
      <c r="E181" t="s">
        <v>848</v>
      </c>
      <c r="F181" t="s">
        <v>854</v>
      </c>
      <c r="G181" t="s">
        <v>861</v>
      </c>
      <c r="H181">
        <v>10.69</v>
      </c>
      <c r="I181">
        <f t="shared" si="6"/>
        <v>10.695</v>
      </c>
      <c r="J181">
        <v>10.7</v>
      </c>
      <c r="K181">
        <f t="shared" si="7"/>
        <v>7.56</v>
      </c>
      <c r="L181">
        <v>4.42</v>
      </c>
      <c r="M181" s="4">
        <f t="shared" si="8"/>
        <v>8.495000000000001</v>
      </c>
      <c r="N181" s="10">
        <v>12.57</v>
      </c>
    </row>
    <row r="182" spans="1:14" x14ac:dyDescent="0.2">
      <c r="A182" t="s">
        <v>179</v>
      </c>
      <c r="B182" t="s">
        <v>448</v>
      </c>
      <c r="C182" t="s">
        <v>571</v>
      </c>
      <c r="D182" t="s">
        <v>751</v>
      </c>
      <c r="E182" t="s">
        <v>848</v>
      </c>
      <c r="F182" t="s">
        <v>854</v>
      </c>
      <c r="G182" t="s">
        <v>861</v>
      </c>
      <c r="H182">
        <v>10.69</v>
      </c>
      <c r="I182">
        <f t="shared" si="6"/>
        <v>10.695</v>
      </c>
      <c r="J182">
        <v>10.7</v>
      </c>
      <c r="K182">
        <f t="shared" si="7"/>
        <v>7.56</v>
      </c>
      <c r="L182">
        <v>4.42</v>
      </c>
      <c r="M182" s="4">
        <f t="shared" si="8"/>
        <v>8.495000000000001</v>
      </c>
      <c r="N182" s="10">
        <v>12.57</v>
      </c>
    </row>
    <row r="183" spans="1:14" x14ac:dyDescent="0.2">
      <c r="A183" t="s">
        <v>178</v>
      </c>
      <c r="B183" t="s">
        <v>448</v>
      </c>
      <c r="C183" t="s">
        <v>571</v>
      </c>
      <c r="D183" t="s">
        <v>751</v>
      </c>
      <c r="E183" t="s">
        <v>848</v>
      </c>
      <c r="F183" t="s">
        <v>854</v>
      </c>
      <c r="G183" t="s">
        <v>861</v>
      </c>
      <c r="H183">
        <v>10.69</v>
      </c>
      <c r="I183">
        <f t="shared" si="6"/>
        <v>10.695</v>
      </c>
      <c r="J183">
        <v>10.7</v>
      </c>
      <c r="K183">
        <f t="shared" si="7"/>
        <v>7.56</v>
      </c>
      <c r="L183">
        <v>4.42</v>
      </c>
      <c r="M183" s="4">
        <f t="shared" si="8"/>
        <v>8.495000000000001</v>
      </c>
      <c r="N183" s="10">
        <v>12.57</v>
      </c>
    </row>
    <row r="184" spans="1:14" x14ac:dyDescent="0.2">
      <c r="A184" t="s">
        <v>177</v>
      </c>
      <c r="B184" t="s">
        <v>448</v>
      </c>
      <c r="C184" t="s">
        <v>571</v>
      </c>
      <c r="D184" t="s">
        <v>751</v>
      </c>
      <c r="E184" t="s">
        <v>848</v>
      </c>
      <c r="F184" t="s">
        <v>854</v>
      </c>
      <c r="G184" t="s">
        <v>861</v>
      </c>
      <c r="H184">
        <v>10.69</v>
      </c>
      <c r="I184">
        <f t="shared" si="6"/>
        <v>10.695</v>
      </c>
      <c r="J184">
        <v>10.7</v>
      </c>
      <c r="K184">
        <f t="shared" si="7"/>
        <v>7.56</v>
      </c>
      <c r="L184">
        <v>4.42</v>
      </c>
      <c r="M184" s="4">
        <f t="shared" si="8"/>
        <v>8.495000000000001</v>
      </c>
      <c r="N184" s="10">
        <v>12.57</v>
      </c>
    </row>
    <row r="185" spans="1:14" x14ac:dyDescent="0.2">
      <c r="A185" t="s">
        <v>182</v>
      </c>
      <c r="B185" t="s">
        <v>449</v>
      </c>
      <c r="C185" t="s">
        <v>574</v>
      </c>
      <c r="D185" t="s">
        <v>781</v>
      </c>
      <c r="E185" t="s">
        <v>848</v>
      </c>
      <c r="F185" t="s">
        <v>850</v>
      </c>
      <c r="G185" t="s">
        <v>858</v>
      </c>
      <c r="H185">
        <v>0</v>
      </c>
      <c r="I185">
        <f t="shared" si="6"/>
        <v>0</v>
      </c>
      <c r="J185">
        <v>0</v>
      </c>
      <c r="K185">
        <f t="shared" si="7"/>
        <v>0</v>
      </c>
      <c r="L185">
        <v>0</v>
      </c>
      <c r="M185" s="4">
        <f t="shared" si="8"/>
        <v>0</v>
      </c>
      <c r="N185" s="11">
        <v>0</v>
      </c>
    </row>
    <row r="186" spans="1:14" x14ac:dyDescent="0.2">
      <c r="A186" t="s">
        <v>183</v>
      </c>
      <c r="B186" t="s">
        <v>450</v>
      </c>
      <c r="C186" t="s">
        <v>575</v>
      </c>
      <c r="D186" t="s">
        <v>765</v>
      </c>
      <c r="E186" t="s">
        <v>848</v>
      </c>
      <c r="F186" t="s">
        <v>853</v>
      </c>
      <c r="G186" t="s">
        <v>853</v>
      </c>
      <c r="H186">
        <v>10.39</v>
      </c>
      <c r="I186">
        <f t="shared" si="6"/>
        <v>6.5500000000000007</v>
      </c>
      <c r="J186">
        <v>2.71</v>
      </c>
      <c r="K186">
        <f t="shared" si="7"/>
        <v>1.355</v>
      </c>
      <c r="L186">
        <v>0</v>
      </c>
      <c r="M186" s="4">
        <f t="shared" si="8"/>
        <v>0</v>
      </c>
      <c r="N186" s="11">
        <v>0</v>
      </c>
    </row>
    <row r="187" spans="1:14" x14ac:dyDescent="0.2">
      <c r="A187" t="s">
        <v>186</v>
      </c>
      <c r="B187" t="s">
        <v>450</v>
      </c>
      <c r="C187" t="s">
        <v>577</v>
      </c>
      <c r="D187" t="s">
        <v>755</v>
      </c>
      <c r="E187" t="s">
        <v>848</v>
      </c>
      <c r="F187" t="s">
        <v>855</v>
      </c>
      <c r="G187" t="s">
        <v>855</v>
      </c>
      <c r="H187">
        <v>7.19</v>
      </c>
      <c r="I187">
        <f t="shared" si="6"/>
        <v>7.2450000000000001</v>
      </c>
      <c r="J187">
        <v>7.3</v>
      </c>
      <c r="K187">
        <f t="shared" si="7"/>
        <v>7.4249999999999998</v>
      </c>
      <c r="L187">
        <v>7.55</v>
      </c>
      <c r="M187" s="4">
        <f t="shared" si="8"/>
        <v>8.0649999999999995</v>
      </c>
      <c r="N187">
        <v>8.58</v>
      </c>
    </row>
    <row r="188" spans="1:14" x14ac:dyDescent="0.2">
      <c r="A188" t="s">
        <v>188</v>
      </c>
      <c r="B188" t="s">
        <v>450</v>
      </c>
      <c r="C188" t="s">
        <v>577</v>
      </c>
      <c r="D188" t="s">
        <v>755</v>
      </c>
      <c r="E188" t="s">
        <v>848</v>
      </c>
      <c r="F188" t="s">
        <v>855</v>
      </c>
      <c r="G188" t="s">
        <v>855</v>
      </c>
      <c r="H188">
        <v>7.19</v>
      </c>
      <c r="I188">
        <f t="shared" si="6"/>
        <v>7.2450000000000001</v>
      </c>
      <c r="J188">
        <v>7.3</v>
      </c>
      <c r="K188">
        <f t="shared" si="7"/>
        <v>7.4249999999999998</v>
      </c>
      <c r="L188">
        <v>7.55</v>
      </c>
      <c r="M188" s="4">
        <f t="shared" si="8"/>
        <v>8.0649999999999995</v>
      </c>
      <c r="N188">
        <v>8.58</v>
      </c>
    </row>
    <row r="189" spans="1:14" x14ac:dyDescent="0.2">
      <c r="A189" t="s">
        <v>185</v>
      </c>
      <c r="B189" t="s">
        <v>450</v>
      </c>
      <c r="C189" t="s">
        <v>577</v>
      </c>
      <c r="D189" t="s">
        <v>755</v>
      </c>
      <c r="E189" t="s">
        <v>848</v>
      </c>
      <c r="F189" t="s">
        <v>855</v>
      </c>
      <c r="G189" t="s">
        <v>855</v>
      </c>
      <c r="H189">
        <v>7.19</v>
      </c>
      <c r="I189">
        <f t="shared" si="6"/>
        <v>7.2450000000000001</v>
      </c>
      <c r="J189">
        <v>7.3</v>
      </c>
      <c r="K189">
        <f t="shared" si="7"/>
        <v>7.4249999999999998</v>
      </c>
      <c r="L189">
        <v>7.55</v>
      </c>
      <c r="M189" s="4">
        <f t="shared" si="8"/>
        <v>8.0649999999999995</v>
      </c>
      <c r="N189" s="6">
        <v>8.58</v>
      </c>
    </row>
    <row r="190" spans="1:14" x14ac:dyDescent="0.2">
      <c r="A190" t="s">
        <v>187</v>
      </c>
      <c r="B190" t="s">
        <v>450</v>
      </c>
      <c r="C190" t="s">
        <v>577</v>
      </c>
      <c r="D190" t="s">
        <v>755</v>
      </c>
      <c r="E190" t="s">
        <v>848</v>
      </c>
      <c r="F190" t="s">
        <v>855</v>
      </c>
      <c r="G190" t="s">
        <v>855</v>
      </c>
      <c r="H190">
        <v>7.19</v>
      </c>
      <c r="I190">
        <f t="shared" si="6"/>
        <v>7.2450000000000001</v>
      </c>
      <c r="J190">
        <v>7.3</v>
      </c>
      <c r="K190">
        <f t="shared" si="7"/>
        <v>7.4249999999999998</v>
      </c>
      <c r="L190">
        <v>7.55</v>
      </c>
      <c r="M190" s="4">
        <f t="shared" si="8"/>
        <v>8.0649999999999995</v>
      </c>
      <c r="N190" s="6">
        <v>8.58</v>
      </c>
    </row>
    <row r="191" spans="1:14" x14ac:dyDescent="0.2">
      <c r="A191" t="s">
        <v>184</v>
      </c>
      <c r="B191" t="s">
        <v>448</v>
      </c>
      <c r="C191" t="s">
        <v>576</v>
      </c>
      <c r="D191" t="s">
        <v>804</v>
      </c>
      <c r="E191" t="s">
        <v>848</v>
      </c>
      <c r="F191" t="s">
        <v>850</v>
      </c>
      <c r="G191" t="s">
        <v>858</v>
      </c>
      <c r="H191">
        <v>0</v>
      </c>
      <c r="I191">
        <f t="shared" si="6"/>
        <v>0</v>
      </c>
      <c r="J191">
        <v>0</v>
      </c>
      <c r="K191">
        <f t="shared" si="7"/>
        <v>0</v>
      </c>
      <c r="L191">
        <v>0</v>
      </c>
      <c r="M191" s="4">
        <f t="shared" si="8"/>
        <v>0</v>
      </c>
      <c r="N191" s="11">
        <v>0</v>
      </c>
    </row>
    <row r="192" spans="1:14" x14ac:dyDescent="0.2">
      <c r="A192" t="s">
        <v>190</v>
      </c>
      <c r="B192" t="s">
        <v>450</v>
      </c>
      <c r="C192" t="s">
        <v>578</v>
      </c>
      <c r="D192" t="s">
        <v>748</v>
      </c>
      <c r="E192" t="s">
        <v>848</v>
      </c>
      <c r="F192" t="s">
        <v>850</v>
      </c>
      <c r="G192" t="s">
        <v>858</v>
      </c>
      <c r="H192">
        <v>0</v>
      </c>
      <c r="I192">
        <f t="shared" si="6"/>
        <v>0</v>
      </c>
      <c r="J192">
        <v>0</v>
      </c>
      <c r="K192">
        <f t="shared" si="7"/>
        <v>0</v>
      </c>
      <c r="L192">
        <v>0</v>
      </c>
      <c r="M192" s="4">
        <f t="shared" si="8"/>
        <v>0</v>
      </c>
      <c r="N192" s="11">
        <v>0</v>
      </c>
    </row>
    <row r="193" spans="1:14" x14ac:dyDescent="0.2">
      <c r="A193" t="s">
        <v>189</v>
      </c>
      <c r="B193" t="s">
        <v>450</v>
      </c>
      <c r="C193" t="s">
        <v>578</v>
      </c>
      <c r="D193" t="s">
        <v>748</v>
      </c>
      <c r="E193" t="s">
        <v>848</v>
      </c>
      <c r="F193" t="s">
        <v>853</v>
      </c>
      <c r="G193" t="s">
        <v>853</v>
      </c>
      <c r="H193">
        <v>10.39</v>
      </c>
      <c r="I193">
        <f t="shared" si="6"/>
        <v>6.5500000000000007</v>
      </c>
      <c r="J193">
        <v>2.71</v>
      </c>
      <c r="K193">
        <f t="shared" si="7"/>
        <v>1.355</v>
      </c>
      <c r="L193">
        <v>0</v>
      </c>
      <c r="M193" s="4">
        <f t="shared" si="8"/>
        <v>0</v>
      </c>
      <c r="N193" s="11">
        <v>0</v>
      </c>
    </row>
    <row r="194" spans="1:14" x14ac:dyDescent="0.2">
      <c r="A194" t="s">
        <v>191</v>
      </c>
      <c r="B194" t="s">
        <v>448</v>
      </c>
      <c r="C194" t="s">
        <v>579</v>
      </c>
      <c r="D194" t="s">
        <v>805</v>
      </c>
      <c r="E194" t="s">
        <v>848</v>
      </c>
      <c r="F194" t="s">
        <v>850</v>
      </c>
      <c r="G194" t="s">
        <v>858</v>
      </c>
      <c r="H194">
        <v>0</v>
      </c>
      <c r="I194">
        <f t="shared" ref="I194:I257" si="9">AVERAGE(H194,J194)</f>
        <v>0</v>
      </c>
      <c r="J194">
        <v>0</v>
      </c>
      <c r="K194">
        <f t="shared" ref="K194:K257" si="10">AVERAGE(J194,L194)</f>
        <v>0</v>
      </c>
      <c r="L194">
        <v>0</v>
      </c>
      <c r="M194" s="4">
        <f t="shared" ref="M194:M257" si="11">AVERAGE(L194,N194)</f>
        <v>0</v>
      </c>
      <c r="N194" s="11">
        <v>0</v>
      </c>
    </row>
    <row r="195" spans="1:14" x14ac:dyDescent="0.2">
      <c r="A195" t="s">
        <v>192</v>
      </c>
      <c r="B195" t="s">
        <v>448</v>
      </c>
      <c r="C195" t="s">
        <v>580</v>
      </c>
      <c r="D195" t="s">
        <v>748</v>
      </c>
      <c r="E195" t="s">
        <v>848</v>
      </c>
      <c r="F195" t="s">
        <v>853</v>
      </c>
      <c r="G195" t="s">
        <v>853</v>
      </c>
      <c r="H195">
        <v>10.39</v>
      </c>
      <c r="I195">
        <f t="shared" si="9"/>
        <v>6.5500000000000007</v>
      </c>
      <c r="J195">
        <v>2.71</v>
      </c>
      <c r="K195">
        <f t="shared" si="10"/>
        <v>1.355</v>
      </c>
      <c r="L195">
        <v>0</v>
      </c>
      <c r="M195" s="4">
        <f t="shared" si="11"/>
        <v>0</v>
      </c>
      <c r="N195" s="11">
        <v>0</v>
      </c>
    </row>
    <row r="196" spans="1:14" x14ac:dyDescent="0.2">
      <c r="A196" t="s">
        <v>195</v>
      </c>
      <c r="B196" t="s">
        <v>449</v>
      </c>
      <c r="C196" t="s">
        <v>583</v>
      </c>
      <c r="D196" t="s">
        <v>806</v>
      </c>
      <c r="E196" t="s">
        <v>848</v>
      </c>
      <c r="F196" t="s">
        <v>857</v>
      </c>
      <c r="G196" t="s">
        <v>861</v>
      </c>
      <c r="H196">
        <v>11.18</v>
      </c>
      <c r="I196">
        <f t="shared" si="9"/>
        <v>10.94</v>
      </c>
      <c r="J196" s="4">
        <v>10.7</v>
      </c>
      <c r="K196">
        <f t="shared" si="10"/>
        <v>11.215</v>
      </c>
      <c r="L196" s="4">
        <v>11.73</v>
      </c>
      <c r="M196" s="4">
        <f t="shared" si="11"/>
        <v>12.535</v>
      </c>
      <c r="N196" s="9">
        <v>13.34</v>
      </c>
    </row>
    <row r="197" spans="1:14" x14ac:dyDescent="0.2">
      <c r="A197" t="s">
        <v>194</v>
      </c>
      <c r="B197" t="s">
        <v>450</v>
      </c>
      <c r="C197" t="s">
        <v>582</v>
      </c>
      <c r="D197" t="s">
        <v>766</v>
      </c>
      <c r="E197" t="s">
        <v>848</v>
      </c>
      <c r="F197" t="s">
        <v>856</v>
      </c>
      <c r="G197" t="s">
        <v>860</v>
      </c>
      <c r="H197">
        <v>0.51</v>
      </c>
      <c r="I197">
        <f t="shared" si="9"/>
        <v>2.395</v>
      </c>
      <c r="J197">
        <v>4.28</v>
      </c>
      <c r="K197">
        <f t="shared" si="10"/>
        <v>4.3499999999999996</v>
      </c>
      <c r="L197">
        <v>4.42</v>
      </c>
      <c r="M197" s="4">
        <f t="shared" si="11"/>
        <v>4.72</v>
      </c>
      <c r="N197" s="13">
        <v>5.0199999999999996</v>
      </c>
    </row>
    <row r="198" spans="1:14" x14ac:dyDescent="0.2">
      <c r="A198" t="s">
        <v>193</v>
      </c>
      <c r="B198" t="s">
        <v>450</v>
      </c>
      <c r="C198" t="s">
        <v>581</v>
      </c>
      <c r="D198" t="s">
        <v>803</v>
      </c>
      <c r="E198" t="s">
        <v>848</v>
      </c>
      <c r="F198" t="s">
        <v>850</v>
      </c>
      <c r="G198" t="s">
        <v>858</v>
      </c>
      <c r="H198">
        <v>0</v>
      </c>
      <c r="I198">
        <f t="shared" si="9"/>
        <v>0</v>
      </c>
      <c r="J198">
        <v>0</v>
      </c>
      <c r="K198">
        <f t="shared" si="10"/>
        <v>0</v>
      </c>
      <c r="L198">
        <v>0</v>
      </c>
      <c r="M198" s="4">
        <f t="shared" si="11"/>
        <v>0</v>
      </c>
      <c r="N198" s="13">
        <v>0</v>
      </c>
    </row>
    <row r="199" spans="1:14" x14ac:dyDescent="0.2">
      <c r="A199" t="s">
        <v>196</v>
      </c>
      <c r="B199" t="s">
        <v>447</v>
      </c>
      <c r="C199" t="s">
        <v>584</v>
      </c>
      <c r="D199" t="s">
        <v>783</v>
      </c>
      <c r="E199" t="s">
        <v>848</v>
      </c>
      <c r="F199" t="s">
        <v>854</v>
      </c>
      <c r="G199" t="s">
        <v>861</v>
      </c>
      <c r="H199">
        <v>10.69</v>
      </c>
      <c r="I199">
        <f t="shared" si="9"/>
        <v>10.695</v>
      </c>
      <c r="J199">
        <v>10.7</v>
      </c>
      <c r="K199">
        <f t="shared" si="10"/>
        <v>7.56</v>
      </c>
      <c r="L199">
        <v>4.42</v>
      </c>
      <c r="M199">
        <f t="shared" si="11"/>
        <v>8.495000000000001</v>
      </c>
      <c r="N199" s="10">
        <v>12.57</v>
      </c>
    </row>
    <row r="200" spans="1:14" x14ac:dyDescent="0.2">
      <c r="A200" t="s">
        <v>197</v>
      </c>
      <c r="B200" t="s">
        <v>447</v>
      </c>
      <c r="C200" t="s">
        <v>584</v>
      </c>
      <c r="D200" t="s">
        <v>783</v>
      </c>
      <c r="E200" t="s">
        <v>848</v>
      </c>
      <c r="F200" t="s">
        <v>854</v>
      </c>
      <c r="G200" t="s">
        <v>861</v>
      </c>
      <c r="H200">
        <v>10.69</v>
      </c>
      <c r="I200">
        <f t="shared" si="9"/>
        <v>10.695</v>
      </c>
      <c r="J200">
        <v>10.7</v>
      </c>
      <c r="K200">
        <f t="shared" si="10"/>
        <v>7.56</v>
      </c>
      <c r="L200">
        <v>4.42</v>
      </c>
      <c r="M200">
        <f t="shared" si="11"/>
        <v>8.495000000000001</v>
      </c>
      <c r="N200" s="10">
        <v>12.57</v>
      </c>
    </row>
    <row r="201" spans="1:14" x14ac:dyDescent="0.2">
      <c r="A201" t="s">
        <v>204</v>
      </c>
      <c r="B201" t="s">
        <v>448</v>
      </c>
      <c r="C201" t="s">
        <v>590</v>
      </c>
      <c r="D201" t="s">
        <v>746</v>
      </c>
      <c r="E201" t="s">
        <v>848</v>
      </c>
      <c r="F201" t="s">
        <v>854</v>
      </c>
      <c r="G201" t="s">
        <v>861</v>
      </c>
      <c r="H201">
        <v>10.69</v>
      </c>
      <c r="I201">
        <f t="shared" si="9"/>
        <v>10.695</v>
      </c>
      <c r="J201">
        <v>10.7</v>
      </c>
      <c r="K201">
        <f t="shared" si="10"/>
        <v>7.56</v>
      </c>
      <c r="L201">
        <v>4.42</v>
      </c>
      <c r="M201">
        <f t="shared" si="11"/>
        <v>8.495000000000001</v>
      </c>
      <c r="N201" s="10">
        <v>12.57</v>
      </c>
    </row>
    <row r="202" spans="1:14" x14ac:dyDescent="0.2">
      <c r="A202" t="s">
        <v>201</v>
      </c>
      <c r="B202" t="s">
        <v>447</v>
      </c>
      <c r="C202" t="s">
        <v>588</v>
      </c>
      <c r="D202" t="s">
        <v>807</v>
      </c>
      <c r="E202" t="s">
        <v>848</v>
      </c>
      <c r="F202" t="s">
        <v>849</v>
      </c>
      <c r="G202" t="s">
        <v>849</v>
      </c>
      <c r="H202">
        <v>0</v>
      </c>
      <c r="I202">
        <f t="shared" si="9"/>
        <v>0</v>
      </c>
      <c r="J202">
        <v>0</v>
      </c>
      <c r="K202">
        <f t="shared" si="10"/>
        <v>0</v>
      </c>
      <c r="L202">
        <v>0</v>
      </c>
      <c r="M202">
        <f t="shared" si="11"/>
        <v>0</v>
      </c>
      <c r="N202">
        <v>0</v>
      </c>
    </row>
    <row r="203" spans="1:14" x14ac:dyDescent="0.2">
      <c r="A203" t="s">
        <v>208</v>
      </c>
      <c r="B203" t="s">
        <v>449</v>
      </c>
      <c r="C203" t="s">
        <v>593</v>
      </c>
      <c r="D203" t="s">
        <v>754</v>
      </c>
      <c r="E203" t="s">
        <v>848</v>
      </c>
      <c r="F203" t="s">
        <v>856</v>
      </c>
      <c r="G203" t="s">
        <v>860</v>
      </c>
      <c r="H203">
        <v>1.03</v>
      </c>
      <c r="I203">
        <f t="shared" si="9"/>
        <v>2.6550000000000002</v>
      </c>
      <c r="J203">
        <v>4.28</v>
      </c>
      <c r="K203">
        <f t="shared" si="10"/>
        <v>4.3849999999999998</v>
      </c>
      <c r="L203">
        <v>4.49</v>
      </c>
      <c r="M203" s="4">
        <f t="shared" si="11"/>
        <v>4.7949999999999999</v>
      </c>
      <c r="N203" s="11">
        <v>5.0999999999999996</v>
      </c>
    </row>
    <row r="204" spans="1:14" x14ac:dyDescent="0.2">
      <c r="A204" t="s">
        <v>211</v>
      </c>
      <c r="B204" t="s">
        <v>449</v>
      </c>
      <c r="C204" t="s">
        <v>593</v>
      </c>
      <c r="D204" t="s">
        <v>754</v>
      </c>
      <c r="E204" t="s">
        <v>848</v>
      </c>
      <c r="F204" t="s">
        <v>856</v>
      </c>
      <c r="G204" t="s">
        <v>860</v>
      </c>
      <c r="H204">
        <v>1.03</v>
      </c>
      <c r="I204">
        <f t="shared" si="9"/>
        <v>2.6550000000000002</v>
      </c>
      <c r="J204">
        <v>4.28</v>
      </c>
      <c r="K204">
        <f t="shared" si="10"/>
        <v>4.3849999999999998</v>
      </c>
      <c r="L204">
        <v>4.49</v>
      </c>
      <c r="M204" s="4">
        <f t="shared" si="11"/>
        <v>4.7949999999999999</v>
      </c>
      <c r="N204" s="11">
        <v>5.0999999999999996</v>
      </c>
    </row>
    <row r="205" spans="1:14" x14ac:dyDescent="0.2">
      <c r="A205" t="s">
        <v>209</v>
      </c>
      <c r="B205" t="s">
        <v>449</v>
      </c>
      <c r="C205" t="s">
        <v>593</v>
      </c>
      <c r="D205" t="s">
        <v>754</v>
      </c>
      <c r="E205" t="s">
        <v>848</v>
      </c>
      <c r="F205" t="s">
        <v>856</v>
      </c>
      <c r="G205" t="s">
        <v>860</v>
      </c>
      <c r="H205">
        <v>1.03</v>
      </c>
      <c r="I205">
        <f t="shared" si="9"/>
        <v>2.6550000000000002</v>
      </c>
      <c r="J205">
        <v>4.28</v>
      </c>
      <c r="K205">
        <f t="shared" si="10"/>
        <v>4.3849999999999998</v>
      </c>
      <c r="L205">
        <v>4.49</v>
      </c>
      <c r="M205" s="4">
        <f t="shared" si="11"/>
        <v>4.7949999999999999</v>
      </c>
      <c r="N205" s="11">
        <v>5.0999999999999996</v>
      </c>
    </row>
    <row r="206" spans="1:14" x14ac:dyDescent="0.2">
      <c r="A206" t="s">
        <v>210</v>
      </c>
      <c r="B206" t="s">
        <v>449</v>
      </c>
      <c r="C206" t="s">
        <v>593</v>
      </c>
      <c r="D206" t="s">
        <v>754</v>
      </c>
      <c r="E206" t="s">
        <v>848</v>
      </c>
      <c r="F206" t="s">
        <v>856</v>
      </c>
      <c r="G206" t="s">
        <v>860</v>
      </c>
      <c r="H206">
        <v>1.03</v>
      </c>
      <c r="I206">
        <f t="shared" si="9"/>
        <v>2.6550000000000002</v>
      </c>
      <c r="J206">
        <v>4.28</v>
      </c>
      <c r="K206">
        <f t="shared" si="10"/>
        <v>4.3849999999999998</v>
      </c>
      <c r="L206">
        <v>4.49</v>
      </c>
      <c r="M206" s="4">
        <f t="shared" si="11"/>
        <v>4.7949999999999999</v>
      </c>
      <c r="N206" s="11">
        <v>5.0999999999999996</v>
      </c>
    </row>
    <row r="207" spans="1:14" x14ac:dyDescent="0.2">
      <c r="A207" t="s">
        <v>206</v>
      </c>
      <c r="B207" t="s">
        <v>451</v>
      </c>
      <c r="C207" t="s">
        <v>591</v>
      </c>
      <c r="D207" t="s">
        <v>756</v>
      </c>
      <c r="E207" t="s">
        <v>848</v>
      </c>
      <c r="F207" t="s">
        <v>855</v>
      </c>
      <c r="G207" t="s">
        <v>855</v>
      </c>
      <c r="H207">
        <v>7.19</v>
      </c>
      <c r="I207">
        <f t="shared" si="9"/>
        <v>7.2450000000000001</v>
      </c>
      <c r="J207">
        <v>7.3</v>
      </c>
      <c r="K207">
        <f t="shared" si="10"/>
        <v>7.4249999999999998</v>
      </c>
      <c r="L207">
        <v>7.55</v>
      </c>
      <c r="M207">
        <f t="shared" si="11"/>
        <v>8.0649999999999995</v>
      </c>
      <c r="N207">
        <v>8.58</v>
      </c>
    </row>
    <row r="208" spans="1:14" x14ac:dyDescent="0.2">
      <c r="A208" t="s">
        <v>215</v>
      </c>
      <c r="B208" t="s">
        <v>447</v>
      </c>
      <c r="C208" t="s">
        <v>596</v>
      </c>
      <c r="D208" t="s">
        <v>596</v>
      </c>
      <c r="E208" t="s">
        <v>848</v>
      </c>
      <c r="F208" t="s">
        <v>853</v>
      </c>
      <c r="G208" t="s">
        <v>853</v>
      </c>
      <c r="H208">
        <v>10.39</v>
      </c>
      <c r="I208">
        <f t="shared" si="9"/>
        <v>6.5500000000000007</v>
      </c>
      <c r="J208">
        <v>2.71</v>
      </c>
      <c r="K208">
        <f t="shared" si="10"/>
        <v>1.355</v>
      </c>
      <c r="L208">
        <v>0</v>
      </c>
      <c r="M208">
        <f t="shared" si="11"/>
        <v>0</v>
      </c>
      <c r="N208">
        <v>0</v>
      </c>
    </row>
    <row r="209" spans="1:14" x14ac:dyDescent="0.2">
      <c r="A209" t="s">
        <v>216</v>
      </c>
      <c r="B209" t="s">
        <v>447</v>
      </c>
      <c r="C209" t="s">
        <v>596</v>
      </c>
      <c r="D209" t="s">
        <v>809</v>
      </c>
      <c r="E209" t="s">
        <v>848</v>
      </c>
      <c r="F209" t="s">
        <v>853</v>
      </c>
      <c r="G209" t="s">
        <v>853</v>
      </c>
      <c r="H209">
        <v>10.39</v>
      </c>
      <c r="I209">
        <f t="shared" si="9"/>
        <v>6.5500000000000007</v>
      </c>
      <c r="J209">
        <v>2.71</v>
      </c>
      <c r="K209">
        <f t="shared" si="10"/>
        <v>1.355</v>
      </c>
      <c r="L209">
        <v>0</v>
      </c>
      <c r="M209">
        <f t="shared" si="11"/>
        <v>0</v>
      </c>
      <c r="N209">
        <v>0</v>
      </c>
    </row>
    <row r="210" spans="1:14" x14ac:dyDescent="0.2">
      <c r="A210" t="s">
        <v>207</v>
      </c>
      <c r="B210" t="s">
        <v>451</v>
      </c>
      <c r="C210" t="s">
        <v>592</v>
      </c>
      <c r="D210" t="s">
        <v>756</v>
      </c>
      <c r="E210" t="s">
        <v>848</v>
      </c>
      <c r="F210" t="s">
        <v>855</v>
      </c>
      <c r="G210" t="s">
        <v>855</v>
      </c>
      <c r="H210">
        <v>7.19</v>
      </c>
      <c r="I210">
        <f t="shared" si="9"/>
        <v>7.2450000000000001</v>
      </c>
      <c r="J210">
        <v>7.3</v>
      </c>
      <c r="K210">
        <f t="shared" si="10"/>
        <v>7.4249999999999998</v>
      </c>
      <c r="L210">
        <v>7.55</v>
      </c>
      <c r="M210" s="5">
        <f t="shared" si="11"/>
        <v>8.0649999999999995</v>
      </c>
      <c r="N210" s="6">
        <v>8.58</v>
      </c>
    </row>
    <row r="211" spans="1:14" x14ac:dyDescent="0.2">
      <c r="A211" t="s">
        <v>212</v>
      </c>
      <c r="B211" t="s">
        <v>450</v>
      </c>
      <c r="C211" t="s">
        <v>594</v>
      </c>
      <c r="D211" t="s">
        <v>753</v>
      </c>
      <c r="E211" t="s">
        <v>848</v>
      </c>
      <c r="F211" t="s">
        <v>850</v>
      </c>
      <c r="G211" t="s">
        <v>858</v>
      </c>
      <c r="H211">
        <v>0</v>
      </c>
      <c r="I211">
        <f t="shared" si="9"/>
        <v>0</v>
      </c>
      <c r="J211">
        <v>0</v>
      </c>
      <c r="K211">
        <f t="shared" si="10"/>
        <v>0</v>
      </c>
      <c r="L211">
        <v>0</v>
      </c>
      <c r="M211">
        <f t="shared" si="11"/>
        <v>0</v>
      </c>
      <c r="N211">
        <v>0</v>
      </c>
    </row>
    <row r="212" spans="1:14" x14ac:dyDescent="0.2">
      <c r="A212" t="s">
        <v>213</v>
      </c>
      <c r="B212" t="s">
        <v>449</v>
      </c>
      <c r="C212" t="s">
        <v>595</v>
      </c>
      <c r="D212" t="s">
        <v>808</v>
      </c>
      <c r="E212" t="s">
        <v>848</v>
      </c>
      <c r="F212" t="s">
        <v>850</v>
      </c>
      <c r="G212" t="s">
        <v>858</v>
      </c>
      <c r="H212">
        <v>0</v>
      </c>
      <c r="I212">
        <f t="shared" si="9"/>
        <v>0</v>
      </c>
      <c r="J212">
        <v>0</v>
      </c>
      <c r="K212">
        <f t="shared" si="10"/>
        <v>0</v>
      </c>
      <c r="L212">
        <v>0</v>
      </c>
      <c r="M212">
        <f t="shared" si="11"/>
        <v>0</v>
      </c>
      <c r="N212">
        <v>0</v>
      </c>
    </row>
    <row r="213" spans="1:14" x14ac:dyDescent="0.2">
      <c r="A213" t="s">
        <v>214</v>
      </c>
      <c r="B213" t="s">
        <v>449</v>
      </c>
      <c r="C213" t="s">
        <v>595</v>
      </c>
      <c r="D213" t="s">
        <v>808</v>
      </c>
      <c r="E213" t="s">
        <v>848</v>
      </c>
      <c r="F213" t="s">
        <v>850</v>
      </c>
      <c r="G213" t="s">
        <v>858</v>
      </c>
      <c r="H213">
        <v>0</v>
      </c>
      <c r="I213">
        <f t="shared" si="9"/>
        <v>0</v>
      </c>
      <c r="J213">
        <v>0</v>
      </c>
      <c r="K213">
        <f t="shared" si="10"/>
        <v>0</v>
      </c>
      <c r="L213">
        <v>0</v>
      </c>
      <c r="M213">
        <f t="shared" si="11"/>
        <v>0</v>
      </c>
      <c r="N213">
        <v>0</v>
      </c>
    </row>
    <row r="214" spans="1:14" x14ac:dyDescent="0.2">
      <c r="A214" t="s">
        <v>202</v>
      </c>
      <c r="B214" t="s">
        <v>451</v>
      </c>
      <c r="C214" t="s">
        <v>589</v>
      </c>
      <c r="D214" t="s">
        <v>756</v>
      </c>
      <c r="E214" t="s">
        <v>848</v>
      </c>
      <c r="F214" t="s">
        <v>855</v>
      </c>
      <c r="G214" t="s">
        <v>855</v>
      </c>
      <c r="H214">
        <v>7.19</v>
      </c>
      <c r="I214">
        <f t="shared" si="9"/>
        <v>7.2450000000000001</v>
      </c>
      <c r="J214">
        <v>7.3</v>
      </c>
      <c r="K214">
        <f t="shared" si="10"/>
        <v>7.4249999999999998</v>
      </c>
      <c r="L214">
        <v>7.55</v>
      </c>
      <c r="M214">
        <f t="shared" si="11"/>
        <v>8.0649999999999995</v>
      </c>
      <c r="N214">
        <v>8.58</v>
      </c>
    </row>
    <row r="215" spans="1:14" x14ac:dyDescent="0.2">
      <c r="A215" t="s">
        <v>198</v>
      </c>
      <c r="B215" t="s">
        <v>447</v>
      </c>
      <c r="C215" t="s">
        <v>585</v>
      </c>
      <c r="D215" t="s">
        <v>760</v>
      </c>
      <c r="E215" t="s">
        <v>848</v>
      </c>
      <c r="F215" t="s">
        <v>853</v>
      </c>
      <c r="G215" t="s">
        <v>853</v>
      </c>
      <c r="H215">
        <v>10.39</v>
      </c>
      <c r="I215">
        <f t="shared" si="9"/>
        <v>6.5500000000000007</v>
      </c>
      <c r="J215">
        <v>2.71</v>
      </c>
      <c r="K215">
        <f t="shared" si="10"/>
        <v>1.355</v>
      </c>
      <c r="L215">
        <v>0</v>
      </c>
      <c r="M215">
        <f t="shared" si="11"/>
        <v>0</v>
      </c>
      <c r="N215">
        <v>0</v>
      </c>
    </row>
    <row r="216" spans="1:14" x14ac:dyDescent="0.2">
      <c r="A216" t="s">
        <v>199</v>
      </c>
      <c r="B216" t="s">
        <v>447</v>
      </c>
      <c r="C216" t="s">
        <v>586</v>
      </c>
      <c r="D216" t="s">
        <v>760</v>
      </c>
      <c r="E216" t="s">
        <v>848</v>
      </c>
      <c r="F216" t="s">
        <v>853</v>
      </c>
      <c r="G216" t="s">
        <v>853</v>
      </c>
      <c r="H216">
        <v>10.39</v>
      </c>
      <c r="I216">
        <f t="shared" si="9"/>
        <v>6.5500000000000007</v>
      </c>
      <c r="J216">
        <v>2.71</v>
      </c>
      <c r="K216">
        <f t="shared" si="10"/>
        <v>1.355</v>
      </c>
      <c r="L216">
        <v>0</v>
      </c>
      <c r="M216">
        <f t="shared" si="11"/>
        <v>0</v>
      </c>
      <c r="N216">
        <v>0</v>
      </c>
    </row>
    <row r="217" spans="1:14" x14ac:dyDescent="0.2">
      <c r="A217" t="s">
        <v>200</v>
      </c>
      <c r="B217" t="s">
        <v>447</v>
      </c>
      <c r="C217" t="s">
        <v>587</v>
      </c>
      <c r="D217" t="s">
        <v>760</v>
      </c>
      <c r="E217" t="s">
        <v>848</v>
      </c>
      <c r="F217" t="s">
        <v>853</v>
      </c>
      <c r="G217" t="s">
        <v>853</v>
      </c>
      <c r="H217">
        <v>10.39</v>
      </c>
      <c r="I217">
        <f t="shared" si="9"/>
        <v>6.5500000000000007</v>
      </c>
      <c r="J217">
        <v>2.71</v>
      </c>
      <c r="K217">
        <f t="shared" si="10"/>
        <v>1.355</v>
      </c>
      <c r="L217">
        <v>0</v>
      </c>
      <c r="M217">
        <f t="shared" si="11"/>
        <v>0</v>
      </c>
      <c r="N217">
        <v>0</v>
      </c>
    </row>
    <row r="218" spans="1:14" x14ac:dyDescent="0.2">
      <c r="A218" t="s">
        <v>205</v>
      </c>
      <c r="B218" t="s">
        <v>448</v>
      </c>
      <c r="C218" t="s">
        <v>590</v>
      </c>
      <c r="D218" t="s">
        <v>746</v>
      </c>
      <c r="E218" t="s">
        <v>848</v>
      </c>
      <c r="F218" t="s">
        <v>854</v>
      </c>
      <c r="G218" t="s">
        <v>861</v>
      </c>
      <c r="H218">
        <v>10.69</v>
      </c>
      <c r="I218">
        <f t="shared" si="9"/>
        <v>10.695</v>
      </c>
      <c r="J218">
        <v>10.7</v>
      </c>
      <c r="K218" s="5">
        <f t="shared" si="10"/>
        <v>7.56</v>
      </c>
      <c r="L218">
        <v>4.42</v>
      </c>
      <c r="M218">
        <f t="shared" si="11"/>
        <v>8.495000000000001</v>
      </c>
      <c r="N218" s="7">
        <v>12.57</v>
      </c>
    </row>
    <row r="219" spans="1:14" x14ac:dyDescent="0.2">
      <c r="A219" t="s">
        <v>203</v>
      </c>
      <c r="B219" t="s">
        <v>448</v>
      </c>
      <c r="C219" t="s">
        <v>590</v>
      </c>
      <c r="D219" t="s">
        <v>746</v>
      </c>
      <c r="E219" t="s">
        <v>848</v>
      </c>
      <c r="F219" t="s">
        <v>854</v>
      </c>
      <c r="G219" t="s">
        <v>861</v>
      </c>
      <c r="H219">
        <v>10.69</v>
      </c>
      <c r="I219">
        <f t="shared" si="9"/>
        <v>10.695</v>
      </c>
      <c r="J219">
        <v>10.7</v>
      </c>
      <c r="K219">
        <f t="shared" si="10"/>
        <v>7.56</v>
      </c>
      <c r="L219">
        <v>4.42</v>
      </c>
      <c r="M219">
        <f t="shared" si="11"/>
        <v>8.495000000000001</v>
      </c>
      <c r="N219" s="10">
        <v>12.57</v>
      </c>
    </row>
    <row r="220" spans="1:14" x14ac:dyDescent="0.2">
      <c r="A220" t="s">
        <v>217</v>
      </c>
      <c r="B220" t="s">
        <v>447</v>
      </c>
      <c r="C220" t="s">
        <v>597</v>
      </c>
      <c r="D220" t="s">
        <v>746</v>
      </c>
      <c r="E220" t="s">
        <v>848</v>
      </c>
      <c r="F220" t="s">
        <v>851</v>
      </c>
      <c r="G220" t="s">
        <v>859</v>
      </c>
      <c r="H220">
        <v>11.18</v>
      </c>
      <c r="I220">
        <f t="shared" si="9"/>
        <v>11.27</v>
      </c>
      <c r="J220">
        <v>11.36</v>
      </c>
      <c r="K220">
        <f t="shared" si="10"/>
        <v>11.545</v>
      </c>
      <c r="L220">
        <v>11.73</v>
      </c>
      <c r="M220" s="10">
        <f t="shared" si="11"/>
        <v>12.535</v>
      </c>
      <c r="N220" s="10">
        <v>13.34</v>
      </c>
    </row>
    <row r="221" spans="1:14" x14ac:dyDescent="0.2">
      <c r="A221" t="s">
        <v>223</v>
      </c>
      <c r="B221" t="s">
        <v>448</v>
      </c>
      <c r="C221" t="s">
        <v>599</v>
      </c>
      <c r="D221" t="s">
        <v>750</v>
      </c>
      <c r="E221" t="s">
        <v>848</v>
      </c>
      <c r="F221" t="s">
        <v>852</v>
      </c>
      <c r="G221" t="s">
        <v>860</v>
      </c>
      <c r="H221">
        <v>1.03</v>
      </c>
      <c r="I221">
        <f t="shared" si="9"/>
        <v>2.6550000000000002</v>
      </c>
      <c r="J221">
        <v>4.28</v>
      </c>
      <c r="K221">
        <f t="shared" si="10"/>
        <v>4.2450000000000001</v>
      </c>
      <c r="L221">
        <v>4.21</v>
      </c>
      <c r="M221">
        <f t="shared" si="11"/>
        <v>4.4950000000000001</v>
      </c>
      <c r="N221">
        <v>4.78</v>
      </c>
    </row>
    <row r="222" spans="1:14" x14ac:dyDescent="0.2">
      <c r="A222" t="s">
        <v>222</v>
      </c>
      <c r="B222" t="s">
        <v>448</v>
      </c>
      <c r="C222" t="s">
        <v>599</v>
      </c>
      <c r="D222" t="s">
        <v>750</v>
      </c>
      <c r="E222" t="s">
        <v>848</v>
      </c>
      <c r="F222" t="s">
        <v>852</v>
      </c>
      <c r="G222" t="s">
        <v>860</v>
      </c>
      <c r="H222">
        <v>1.03</v>
      </c>
      <c r="I222">
        <f t="shared" si="9"/>
        <v>2.6550000000000002</v>
      </c>
      <c r="J222">
        <v>4.28</v>
      </c>
      <c r="K222">
        <f t="shared" si="10"/>
        <v>4.2450000000000001</v>
      </c>
      <c r="L222">
        <v>4.21</v>
      </c>
      <c r="M222">
        <f t="shared" si="11"/>
        <v>4.4950000000000001</v>
      </c>
      <c r="N222">
        <v>4.78</v>
      </c>
    </row>
    <row r="223" spans="1:14" x14ac:dyDescent="0.2">
      <c r="A223" t="s">
        <v>218</v>
      </c>
      <c r="B223" t="s">
        <v>448</v>
      </c>
      <c r="C223" t="s">
        <v>598</v>
      </c>
      <c r="D223" t="s">
        <v>754</v>
      </c>
      <c r="E223" t="s">
        <v>848</v>
      </c>
      <c r="F223" t="s">
        <v>852</v>
      </c>
      <c r="G223" t="s">
        <v>860</v>
      </c>
      <c r="H223">
        <v>1.03</v>
      </c>
      <c r="I223">
        <f t="shared" si="9"/>
        <v>2.6550000000000002</v>
      </c>
      <c r="J223">
        <v>4.28</v>
      </c>
      <c r="K223">
        <f t="shared" si="10"/>
        <v>4.2450000000000001</v>
      </c>
      <c r="L223">
        <v>4.21</v>
      </c>
      <c r="M223">
        <f t="shared" si="11"/>
        <v>4.4950000000000001</v>
      </c>
      <c r="N223">
        <v>4.78</v>
      </c>
    </row>
    <row r="224" spans="1:14" x14ac:dyDescent="0.2">
      <c r="A224" t="s">
        <v>219</v>
      </c>
      <c r="B224" t="s">
        <v>448</v>
      </c>
      <c r="C224" t="s">
        <v>598</v>
      </c>
      <c r="D224" t="s">
        <v>754</v>
      </c>
      <c r="E224" t="s">
        <v>848</v>
      </c>
      <c r="F224" t="s">
        <v>852</v>
      </c>
      <c r="G224" t="s">
        <v>860</v>
      </c>
      <c r="H224">
        <v>1.03</v>
      </c>
      <c r="I224">
        <f t="shared" si="9"/>
        <v>2.6550000000000002</v>
      </c>
      <c r="J224">
        <v>4.28</v>
      </c>
      <c r="K224">
        <f t="shared" si="10"/>
        <v>4.2450000000000001</v>
      </c>
      <c r="L224">
        <v>4.21</v>
      </c>
      <c r="M224">
        <f t="shared" si="11"/>
        <v>4.4950000000000001</v>
      </c>
      <c r="N224">
        <v>4.78</v>
      </c>
    </row>
    <row r="225" spans="1:14" x14ac:dyDescent="0.2">
      <c r="A225" t="s">
        <v>220</v>
      </c>
      <c r="B225" t="s">
        <v>448</v>
      </c>
      <c r="C225" t="s">
        <v>598</v>
      </c>
      <c r="D225" t="s">
        <v>754</v>
      </c>
      <c r="E225" t="s">
        <v>848</v>
      </c>
      <c r="F225" t="s">
        <v>852</v>
      </c>
      <c r="G225" t="s">
        <v>860</v>
      </c>
      <c r="H225">
        <v>1.03</v>
      </c>
      <c r="I225">
        <f t="shared" si="9"/>
        <v>2.6550000000000002</v>
      </c>
      <c r="J225">
        <v>4.28</v>
      </c>
      <c r="K225">
        <f t="shared" si="10"/>
        <v>4.2450000000000001</v>
      </c>
      <c r="L225">
        <v>4.21</v>
      </c>
      <c r="M225">
        <f t="shared" si="11"/>
        <v>4.4950000000000001</v>
      </c>
      <c r="N225">
        <v>4.78</v>
      </c>
    </row>
    <row r="226" spans="1:14" x14ac:dyDescent="0.2">
      <c r="A226" t="s">
        <v>221</v>
      </c>
      <c r="B226" t="s">
        <v>448</v>
      </c>
      <c r="C226" t="s">
        <v>598</v>
      </c>
      <c r="D226" t="s">
        <v>754</v>
      </c>
      <c r="E226" t="s">
        <v>848</v>
      </c>
      <c r="F226" t="s">
        <v>852</v>
      </c>
      <c r="G226" t="s">
        <v>860</v>
      </c>
      <c r="H226">
        <v>1.03</v>
      </c>
      <c r="I226">
        <f t="shared" si="9"/>
        <v>2.6550000000000002</v>
      </c>
      <c r="J226">
        <v>4.28</v>
      </c>
      <c r="K226">
        <f t="shared" si="10"/>
        <v>4.2450000000000001</v>
      </c>
      <c r="L226">
        <v>4.21</v>
      </c>
      <c r="M226">
        <f t="shared" si="11"/>
        <v>4.4950000000000001</v>
      </c>
      <c r="N226">
        <v>4.78</v>
      </c>
    </row>
    <row r="227" spans="1:14" x14ac:dyDescent="0.2">
      <c r="A227" t="s">
        <v>224</v>
      </c>
      <c r="B227" t="s">
        <v>448</v>
      </c>
      <c r="C227" t="s">
        <v>600</v>
      </c>
      <c r="D227" t="s">
        <v>754</v>
      </c>
      <c r="E227" t="s">
        <v>848</v>
      </c>
      <c r="F227" t="s">
        <v>853</v>
      </c>
      <c r="G227" t="s">
        <v>853</v>
      </c>
      <c r="H227">
        <v>10.39</v>
      </c>
      <c r="I227">
        <f t="shared" si="9"/>
        <v>6.5500000000000007</v>
      </c>
      <c r="J227">
        <v>2.71</v>
      </c>
      <c r="K227">
        <f t="shared" si="10"/>
        <v>1.355</v>
      </c>
      <c r="L227">
        <v>0</v>
      </c>
      <c r="M227">
        <f t="shared" si="11"/>
        <v>0</v>
      </c>
      <c r="N227">
        <v>0</v>
      </c>
    </row>
    <row r="228" spans="1:14" x14ac:dyDescent="0.2">
      <c r="A228" t="s">
        <v>225</v>
      </c>
      <c r="B228" t="s">
        <v>450</v>
      </c>
      <c r="C228" t="s">
        <v>601</v>
      </c>
      <c r="D228" t="s">
        <v>810</v>
      </c>
      <c r="E228" t="s">
        <v>848</v>
      </c>
      <c r="F228" t="s">
        <v>854</v>
      </c>
      <c r="G228" t="s">
        <v>861</v>
      </c>
      <c r="H228">
        <v>10.69</v>
      </c>
      <c r="I228">
        <f t="shared" si="9"/>
        <v>10.695</v>
      </c>
      <c r="J228">
        <v>10.7</v>
      </c>
      <c r="K228" s="10">
        <f t="shared" si="10"/>
        <v>10.875</v>
      </c>
      <c r="L228">
        <v>11.05</v>
      </c>
      <c r="M228">
        <f t="shared" si="11"/>
        <v>11.05</v>
      </c>
    </row>
    <row r="229" spans="1:14" x14ac:dyDescent="0.2">
      <c r="A229" t="s">
        <v>226</v>
      </c>
      <c r="B229" t="s">
        <v>451</v>
      </c>
      <c r="C229" t="s">
        <v>602</v>
      </c>
      <c r="D229" t="s">
        <v>756</v>
      </c>
      <c r="E229" t="s">
        <v>848</v>
      </c>
      <c r="F229" t="s">
        <v>855</v>
      </c>
      <c r="G229" t="s">
        <v>855</v>
      </c>
      <c r="H229">
        <v>7.19</v>
      </c>
      <c r="I229">
        <f t="shared" si="9"/>
        <v>7.2450000000000001</v>
      </c>
      <c r="J229">
        <v>7.3</v>
      </c>
      <c r="K229">
        <f t="shared" si="10"/>
        <v>7.4249999999999998</v>
      </c>
      <c r="L229">
        <v>7.55</v>
      </c>
      <c r="M229">
        <f t="shared" si="11"/>
        <v>8.0649999999999995</v>
      </c>
      <c r="N229">
        <v>8.58</v>
      </c>
    </row>
    <row r="230" spans="1:14" x14ac:dyDescent="0.2">
      <c r="A230" t="s">
        <v>227</v>
      </c>
      <c r="B230" t="s">
        <v>449</v>
      </c>
      <c r="C230" t="s">
        <v>603</v>
      </c>
      <c r="D230" t="s">
        <v>811</v>
      </c>
      <c r="E230" t="s">
        <v>848</v>
      </c>
      <c r="F230" t="s">
        <v>850</v>
      </c>
      <c r="G230" t="s">
        <v>858</v>
      </c>
      <c r="H230">
        <v>0</v>
      </c>
      <c r="I230">
        <f t="shared" si="9"/>
        <v>0</v>
      </c>
      <c r="J230">
        <v>0</v>
      </c>
      <c r="K230">
        <f t="shared" si="10"/>
        <v>0</v>
      </c>
      <c r="L230">
        <v>0</v>
      </c>
      <c r="M230">
        <f t="shared" si="11"/>
        <v>0</v>
      </c>
      <c r="N230">
        <v>0</v>
      </c>
    </row>
    <row r="231" spans="1:14" x14ac:dyDescent="0.2">
      <c r="A231" t="s">
        <v>228</v>
      </c>
      <c r="B231" t="s">
        <v>447</v>
      </c>
      <c r="C231" t="s">
        <v>604</v>
      </c>
      <c r="D231" t="s">
        <v>745</v>
      </c>
      <c r="E231" t="s">
        <v>848</v>
      </c>
      <c r="F231" t="s">
        <v>850</v>
      </c>
      <c r="G231" t="s">
        <v>858</v>
      </c>
      <c r="H231">
        <v>0</v>
      </c>
      <c r="I231">
        <f t="shared" si="9"/>
        <v>0</v>
      </c>
      <c r="J231">
        <v>0</v>
      </c>
      <c r="K231">
        <f t="shared" si="10"/>
        <v>0</v>
      </c>
      <c r="L231">
        <v>0</v>
      </c>
      <c r="M231">
        <f t="shared" si="11"/>
        <v>0</v>
      </c>
      <c r="N231">
        <v>0</v>
      </c>
    </row>
    <row r="232" spans="1:14" x14ac:dyDescent="0.2">
      <c r="A232" t="s">
        <v>229</v>
      </c>
      <c r="B232" t="s">
        <v>447</v>
      </c>
      <c r="C232" t="s">
        <v>605</v>
      </c>
      <c r="D232" t="s">
        <v>812</v>
      </c>
      <c r="E232" t="s">
        <v>848</v>
      </c>
      <c r="F232" t="s">
        <v>850</v>
      </c>
      <c r="G232" t="s">
        <v>858</v>
      </c>
      <c r="H232">
        <v>0</v>
      </c>
      <c r="I232">
        <f t="shared" si="9"/>
        <v>0</v>
      </c>
      <c r="J232">
        <v>0</v>
      </c>
      <c r="K232">
        <f t="shared" si="10"/>
        <v>0</v>
      </c>
      <c r="L232">
        <v>0</v>
      </c>
      <c r="M232">
        <f t="shared" si="11"/>
        <v>0</v>
      </c>
      <c r="N232">
        <v>0</v>
      </c>
    </row>
    <row r="233" spans="1:14" x14ac:dyDescent="0.2">
      <c r="A233" t="s">
        <v>230</v>
      </c>
      <c r="B233" t="s">
        <v>450</v>
      </c>
      <c r="C233" t="s">
        <v>606</v>
      </c>
      <c r="D233" t="s">
        <v>813</v>
      </c>
      <c r="E233" t="s">
        <v>848</v>
      </c>
      <c r="F233" t="s">
        <v>850</v>
      </c>
      <c r="G233" t="s">
        <v>858</v>
      </c>
      <c r="H233">
        <v>0</v>
      </c>
      <c r="I233">
        <f t="shared" si="9"/>
        <v>0</v>
      </c>
      <c r="J233">
        <v>0</v>
      </c>
      <c r="K233">
        <f t="shared" si="10"/>
        <v>0</v>
      </c>
      <c r="L233">
        <v>0</v>
      </c>
      <c r="M233">
        <f t="shared" si="11"/>
        <v>0</v>
      </c>
      <c r="N233">
        <v>0</v>
      </c>
    </row>
    <row r="234" spans="1:14" x14ac:dyDescent="0.2">
      <c r="A234" t="s">
        <v>267</v>
      </c>
      <c r="B234" t="s">
        <v>447</v>
      </c>
      <c r="C234" t="s">
        <v>634</v>
      </c>
      <c r="D234" t="s">
        <v>745</v>
      </c>
      <c r="E234" t="s">
        <v>848</v>
      </c>
      <c r="F234" t="s">
        <v>850</v>
      </c>
      <c r="G234" t="s">
        <v>858</v>
      </c>
      <c r="H234">
        <v>0</v>
      </c>
      <c r="I234">
        <f t="shared" si="9"/>
        <v>0</v>
      </c>
      <c r="J234">
        <v>0</v>
      </c>
      <c r="K234">
        <f t="shared" si="10"/>
        <v>0</v>
      </c>
      <c r="L234">
        <v>0</v>
      </c>
      <c r="M234">
        <f t="shared" si="11"/>
        <v>0</v>
      </c>
      <c r="N234">
        <v>0</v>
      </c>
    </row>
    <row r="235" spans="1:14" x14ac:dyDescent="0.2">
      <c r="A235" t="s">
        <v>232</v>
      </c>
      <c r="B235" t="s">
        <v>448</v>
      </c>
      <c r="C235" t="s">
        <v>607</v>
      </c>
      <c r="D235" t="s">
        <v>754</v>
      </c>
      <c r="E235" t="s">
        <v>848</v>
      </c>
      <c r="F235" t="s">
        <v>855</v>
      </c>
      <c r="G235" t="s">
        <v>855</v>
      </c>
      <c r="H235">
        <v>7.19</v>
      </c>
      <c r="I235">
        <f t="shared" si="9"/>
        <v>7.2450000000000001</v>
      </c>
      <c r="J235">
        <v>7.3</v>
      </c>
      <c r="K235">
        <f t="shared" si="10"/>
        <v>7.4249999999999998</v>
      </c>
      <c r="L235">
        <v>7.55</v>
      </c>
      <c r="M235">
        <f t="shared" si="11"/>
        <v>8.0649999999999995</v>
      </c>
      <c r="N235">
        <v>8.58</v>
      </c>
    </row>
    <row r="236" spans="1:14" x14ac:dyDescent="0.2">
      <c r="A236" t="s">
        <v>231</v>
      </c>
      <c r="B236" t="s">
        <v>448</v>
      </c>
      <c r="C236" t="s">
        <v>607</v>
      </c>
      <c r="D236" t="s">
        <v>754</v>
      </c>
      <c r="E236" t="s">
        <v>848</v>
      </c>
      <c r="F236" t="s">
        <v>855</v>
      </c>
      <c r="G236" t="s">
        <v>855</v>
      </c>
      <c r="H236">
        <v>7.19</v>
      </c>
      <c r="I236">
        <f t="shared" si="9"/>
        <v>7.2450000000000001</v>
      </c>
      <c r="J236">
        <v>7.3</v>
      </c>
      <c r="K236">
        <f t="shared" si="10"/>
        <v>7.4249999999999998</v>
      </c>
      <c r="L236">
        <v>7.55</v>
      </c>
      <c r="M236">
        <f t="shared" si="11"/>
        <v>8.0649999999999995</v>
      </c>
      <c r="N236">
        <v>8.58</v>
      </c>
    </row>
    <row r="237" spans="1:14" x14ac:dyDescent="0.2">
      <c r="A237" t="s">
        <v>233</v>
      </c>
      <c r="B237" t="s">
        <v>451</v>
      </c>
      <c r="C237" t="s">
        <v>608</v>
      </c>
      <c r="D237" t="s">
        <v>756</v>
      </c>
      <c r="E237" t="s">
        <v>848</v>
      </c>
      <c r="F237" t="s">
        <v>855</v>
      </c>
      <c r="G237" t="s">
        <v>855</v>
      </c>
      <c r="H237">
        <v>7.19</v>
      </c>
      <c r="I237">
        <f t="shared" si="9"/>
        <v>7.2450000000000001</v>
      </c>
      <c r="J237">
        <v>7.3</v>
      </c>
      <c r="K237">
        <f t="shared" si="10"/>
        <v>7.4249999999999998</v>
      </c>
      <c r="L237">
        <v>7.55</v>
      </c>
      <c r="M237">
        <f t="shared" si="11"/>
        <v>8.0649999999999995</v>
      </c>
      <c r="N237">
        <v>8.58</v>
      </c>
    </row>
    <row r="238" spans="1:14" x14ac:dyDescent="0.2">
      <c r="A238" t="s">
        <v>256</v>
      </c>
      <c r="B238" t="s">
        <v>448</v>
      </c>
      <c r="C238" t="s">
        <v>627</v>
      </c>
      <c r="D238" t="s">
        <v>802</v>
      </c>
      <c r="E238" t="s">
        <v>848</v>
      </c>
      <c r="F238" t="s">
        <v>853</v>
      </c>
      <c r="G238" t="s">
        <v>853</v>
      </c>
      <c r="H238">
        <v>10.39</v>
      </c>
      <c r="I238">
        <f t="shared" si="9"/>
        <v>6.5500000000000007</v>
      </c>
      <c r="J238">
        <v>2.71</v>
      </c>
      <c r="K238">
        <f t="shared" si="10"/>
        <v>1.355</v>
      </c>
      <c r="L238">
        <v>0</v>
      </c>
      <c r="M238">
        <f t="shared" si="11"/>
        <v>0</v>
      </c>
      <c r="N238">
        <v>0</v>
      </c>
    </row>
    <row r="239" spans="1:14" x14ac:dyDescent="0.2">
      <c r="A239" t="s">
        <v>234</v>
      </c>
      <c r="B239" t="s">
        <v>449</v>
      </c>
      <c r="C239" t="s">
        <v>609</v>
      </c>
      <c r="D239" t="s">
        <v>814</v>
      </c>
      <c r="E239" t="s">
        <v>848</v>
      </c>
      <c r="F239" t="s">
        <v>850</v>
      </c>
      <c r="G239" t="s">
        <v>858</v>
      </c>
      <c r="H239">
        <v>0</v>
      </c>
      <c r="I239">
        <f t="shared" si="9"/>
        <v>0</v>
      </c>
      <c r="J239">
        <v>0</v>
      </c>
      <c r="K239">
        <f t="shared" si="10"/>
        <v>0</v>
      </c>
      <c r="L239">
        <v>0</v>
      </c>
      <c r="M239">
        <f t="shared" si="11"/>
        <v>0</v>
      </c>
      <c r="N239" s="6">
        <v>0</v>
      </c>
    </row>
    <row r="240" spans="1:14" x14ac:dyDescent="0.2">
      <c r="A240" t="s">
        <v>252</v>
      </c>
      <c r="B240" t="s">
        <v>450</v>
      </c>
      <c r="C240" t="s">
        <v>623</v>
      </c>
      <c r="D240" t="s">
        <v>753</v>
      </c>
      <c r="E240" t="s">
        <v>848</v>
      </c>
      <c r="F240" t="s">
        <v>853</v>
      </c>
      <c r="G240" t="s">
        <v>853</v>
      </c>
      <c r="H240">
        <v>10.39</v>
      </c>
      <c r="I240">
        <f t="shared" si="9"/>
        <v>6.5500000000000007</v>
      </c>
      <c r="J240">
        <v>2.71</v>
      </c>
      <c r="K240">
        <f t="shared" si="10"/>
        <v>1.355</v>
      </c>
      <c r="L240">
        <v>0</v>
      </c>
      <c r="M240">
        <f t="shared" si="11"/>
        <v>0</v>
      </c>
      <c r="N240" s="6">
        <v>0</v>
      </c>
    </row>
    <row r="241" spans="1:14" x14ac:dyDescent="0.2">
      <c r="A241" t="s">
        <v>235</v>
      </c>
      <c r="B241" t="s">
        <v>450</v>
      </c>
      <c r="C241" t="s">
        <v>610</v>
      </c>
      <c r="D241" t="s">
        <v>815</v>
      </c>
      <c r="E241" t="s">
        <v>848</v>
      </c>
      <c r="F241" t="s">
        <v>850</v>
      </c>
      <c r="G241" t="s">
        <v>858</v>
      </c>
      <c r="H241">
        <v>0</v>
      </c>
      <c r="I241">
        <f t="shared" si="9"/>
        <v>0</v>
      </c>
      <c r="J241">
        <v>0</v>
      </c>
      <c r="K241">
        <f t="shared" si="10"/>
        <v>0</v>
      </c>
      <c r="L241">
        <v>0</v>
      </c>
      <c r="M241">
        <f t="shared" si="11"/>
        <v>0</v>
      </c>
      <c r="N241">
        <v>0</v>
      </c>
    </row>
    <row r="242" spans="1:14" x14ac:dyDescent="0.2">
      <c r="A242" t="s">
        <v>238</v>
      </c>
      <c r="B242" t="s">
        <v>447</v>
      </c>
      <c r="C242" t="s">
        <v>612</v>
      </c>
      <c r="D242" t="s">
        <v>767</v>
      </c>
      <c r="E242" t="s">
        <v>848</v>
      </c>
      <c r="F242" t="s">
        <v>854</v>
      </c>
      <c r="G242" t="s">
        <v>861</v>
      </c>
      <c r="H242">
        <v>10.69</v>
      </c>
      <c r="I242">
        <f t="shared" si="9"/>
        <v>10.695</v>
      </c>
      <c r="J242">
        <v>10.7</v>
      </c>
      <c r="K242">
        <f t="shared" si="10"/>
        <v>10.875</v>
      </c>
      <c r="L242">
        <v>11.05</v>
      </c>
      <c r="M242">
        <f t="shared" si="11"/>
        <v>11.81</v>
      </c>
      <c r="N242" s="10">
        <v>12.57</v>
      </c>
    </row>
    <row r="243" spans="1:14" x14ac:dyDescent="0.2">
      <c r="A243" t="s">
        <v>263</v>
      </c>
      <c r="B243" t="s">
        <v>449</v>
      </c>
      <c r="C243" t="s">
        <v>630</v>
      </c>
      <c r="D243" t="s">
        <v>821</v>
      </c>
      <c r="E243" t="s">
        <v>848</v>
      </c>
      <c r="F243" t="s">
        <v>856</v>
      </c>
      <c r="G243" t="s">
        <v>860</v>
      </c>
      <c r="H243" s="4">
        <v>1.03</v>
      </c>
      <c r="I243" s="4">
        <f t="shared" si="9"/>
        <v>2.6550000000000002</v>
      </c>
      <c r="J243" s="4">
        <v>4.28</v>
      </c>
      <c r="K243" s="4">
        <f t="shared" si="10"/>
        <v>4.3849999999999998</v>
      </c>
      <c r="L243" s="4">
        <v>4.49</v>
      </c>
      <c r="M243" s="4">
        <f t="shared" si="11"/>
        <v>4.7949999999999999</v>
      </c>
      <c r="N243" s="4">
        <v>5.0999999999999996</v>
      </c>
    </row>
    <row r="244" spans="1:14" x14ac:dyDescent="0.2">
      <c r="A244" t="s">
        <v>262</v>
      </c>
      <c r="B244" t="s">
        <v>449</v>
      </c>
      <c r="C244" t="s">
        <v>630</v>
      </c>
      <c r="D244" t="s">
        <v>821</v>
      </c>
      <c r="E244" t="s">
        <v>848</v>
      </c>
      <c r="F244" t="s">
        <v>856</v>
      </c>
      <c r="G244" t="s">
        <v>860</v>
      </c>
      <c r="H244" s="4">
        <v>1.03</v>
      </c>
      <c r="I244" s="4">
        <f t="shared" si="9"/>
        <v>2.6550000000000002</v>
      </c>
      <c r="J244" s="4">
        <v>4.28</v>
      </c>
      <c r="K244" s="4">
        <f t="shared" si="10"/>
        <v>4.3849999999999998</v>
      </c>
      <c r="L244" s="4">
        <v>4.49</v>
      </c>
      <c r="M244" s="4">
        <f t="shared" si="11"/>
        <v>4.7949999999999999</v>
      </c>
      <c r="N244" s="4">
        <v>5.0999999999999996</v>
      </c>
    </row>
    <row r="245" spans="1:14" x14ac:dyDescent="0.2">
      <c r="A245" t="s">
        <v>239</v>
      </c>
      <c r="B245" t="s">
        <v>449</v>
      </c>
      <c r="C245" t="s">
        <v>613</v>
      </c>
      <c r="D245" t="s">
        <v>801</v>
      </c>
      <c r="E245" t="s">
        <v>848</v>
      </c>
      <c r="F245" t="s">
        <v>850</v>
      </c>
      <c r="G245" t="s">
        <v>858</v>
      </c>
      <c r="H245">
        <v>0</v>
      </c>
      <c r="I245">
        <f t="shared" si="9"/>
        <v>0</v>
      </c>
      <c r="J245">
        <v>0</v>
      </c>
      <c r="K245">
        <f t="shared" si="10"/>
        <v>0</v>
      </c>
      <c r="L245">
        <v>0</v>
      </c>
      <c r="M245">
        <f t="shared" si="11"/>
        <v>0</v>
      </c>
      <c r="N245">
        <v>0</v>
      </c>
    </row>
    <row r="246" spans="1:14" x14ac:dyDescent="0.2">
      <c r="A246" t="s">
        <v>240</v>
      </c>
      <c r="B246" t="s">
        <v>448</v>
      </c>
      <c r="C246" t="s">
        <v>614</v>
      </c>
      <c r="D246" t="s">
        <v>770</v>
      </c>
      <c r="E246" t="s">
        <v>848</v>
      </c>
      <c r="F246" t="s">
        <v>853</v>
      </c>
      <c r="G246" t="s">
        <v>853</v>
      </c>
      <c r="H246">
        <v>10.39</v>
      </c>
      <c r="I246">
        <f t="shared" si="9"/>
        <v>6.5500000000000007</v>
      </c>
      <c r="J246">
        <v>2.71</v>
      </c>
      <c r="K246">
        <f t="shared" si="10"/>
        <v>1.355</v>
      </c>
      <c r="L246">
        <v>0</v>
      </c>
      <c r="M246">
        <f t="shared" si="11"/>
        <v>0</v>
      </c>
      <c r="N246">
        <v>0</v>
      </c>
    </row>
    <row r="247" spans="1:14" x14ac:dyDescent="0.2">
      <c r="A247" t="s">
        <v>249</v>
      </c>
      <c r="B247" t="s">
        <v>448</v>
      </c>
      <c r="C247" t="s">
        <v>622</v>
      </c>
      <c r="D247" t="s">
        <v>819</v>
      </c>
      <c r="E247" t="s">
        <v>848</v>
      </c>
      <c r="F247" t="s">
        <v>852</v>
      </c>
      <c r="G247" t="s">
        <v>860</v>
      </c>
      <c r="H247" s="4">
        <v>1.03</v>
      </c>
      <c r="I247" s="4">
        <f t="shared" si="9"/>
        <v>2.6550000000000002</v>
      </c>
      <c r="J247" s="4">
        <v>4.28</v>
      </c>
      <c r="K247" s="4">
        <f t="shared" si="10"/>
        <v>4.2450000000000001</v>
      </c>
      <c r="L247" s="4">
        <v>4.21</v>
      </c>
      <c r="M247" s="4">
        <f t="shared" si="11"/>
        <v>4.4950000000000001</v>
      </c>
      <c r="N247" s="4">
        <v>4.78</v>
      </c>
    </row>
    <row r="248" spans="1:14" x14ac:dyDescent="0.2">
      <c r="A248" t="s">
        <v>251</v>
      </c>
      <c r="B248" t="s">
        <v>448</v>
      </c>
      <c r="C248" t="s">
        <v>622</v>
      </c>
      <c r="D248" t="s">
        <v>819</v>
      </c>
      <c r="E248" t="s">
        <v>848</v>
      </c>
      <c r="F248" t="s">
        <v>852</v>
      </c>
      <c r="G248" t="s">
        <v>860</v>
      </c>
      <c r="H248" s="4">
        <v>1.03</v>
      </c>
      <c r="I248" s="4">
        <f t="shared" si="9"/>
        <v>2.6550000000000002</v>
      </c>
      <c r="J248" s="4">
        <v>4.28</v>
      </c>
      <c r="K248" s="4">
        <f t="shared" si="10"/>
        <v>4.2450000000000001</v>
      </c>
      <c r="L248" s="4">
        <v>4.21</v>
      </c>
      <c r="M248" s="4">
        <f t="shared" si="11"/>
        <v>4.4950000000000001</v>
      </c>
      <c r="N248" s="4">
        <v>4.78</v>
      </c>
    </row>
    <row r="249" spans="1:14" x14ac:dyDescent="0.2">
      <c r="A249" t="s">
        <v>250</v>
      </c>
      <c r="B249" t="s">
        <v>448</v>
      </c>
      <c r="C249" t="s">
        <v>622</v>
      </c>
      <c r="D249" t="s">
        <v>819</v>
      </c>
      <c r="E249" t="s">
        <v>848</v>
      </c>
      <c r="F249" t="s">
        <v>852</v>
      </c>
      <c r="G249" t="s">
        <v>860</v>
      </c>
      <c r="H249" s="4">
        <v>1.03</v>
      </c>
      <c r="I249" s="4">
        <f t="shared" si="9"/>
        <v>2.6550000000000002</v>
      </c>
      <c r="J249" s="4">
        <v>4.28</v>
      </c>
      <c r="K249" s="4">
        <f t="shared" si="10"/>
        <v>4.2450000000000001</v>
      </c>
      <c r="L249" s="4">
        <v>4.21</v>
      </c>
      <c r="M249" s="4">
        <f t="shared" si="11"/>
        <v>4.4950000000000001</v>
      </c>
      <c r="N249" s="4">
        <v>4.78</v>
      </c>
    </row>
    <row r="250" spans="1:14" x14ac:dyDescent="0.2">
      <c r="A250" t="s">
        <v>241</v>
      </c>
      <c r="B250" t="s">
        <v>449</v>
      </c>
      <c r="C250" t="s">
        <v>615</v>
      </c>
      <c r="D250" t="s">
        <v>817</v>
      </c>
      <c r="E250" t="s">
        <v>848</v>
      </c>
      <c r="F250" t="s">
        <v>850</v>
      </c>
      <c r="G250" t="s">
        <v>858</v>
      </c>
      <c r="H250">
        <v>0</v>
      </c>
      <c r="I250">
        <f t="shared" si="9"/>
        <v>0</v>
      </c>
      <c r="J250">
        <v>0</v>
      </c>
      <c r="K250">
        <f t="shared" si="10"/>
        <v>0</v>
      </c>
      <c r="L250">
        <v>0</v>
      </c>
      <c r="M250">
        <f t="shared" si="11"/>
        <v>0</v>
      </c>
      <c r="N250">
        <v>0</v>
      </c>
    </row>
    <row r="251" spans="1:14" x14ac:dyDescent="0.2">
      <c r="A251" t="s">
        <v>247</v>
      </c>
      <c r="B251" t="s">
        <v>448</v>
      </c>
      <c r="C251" t="s">
        <v>620</v>
      </c>
      <c r="D251" t="s">
        <v>783</v>
      </c>
      <c r="E251" t="s">
        <v>848</v>
      </c>
      <c r="F251" t="s">
        <v>854</v>
      </c>
      <c r="G251" t="s">
        <v>861</v>
      </c>
      <c r="H251">
        <v>10.69</v>
      </c>
      <c r="I251">
        <f t="shared" si="9"/>
        <v>10.695</v>
      </c>
      <c r="J251">
        <v>10.7</v>
      </c>
      <c r="K251">
        <f t="shared" si="10"/>
        <v>10.875</v>
      </c>
      <c r="L251">
        <v>11.05</v>
      </c>
      <c r="M251">
        <f t="shared" si="11"/>
        <v>11.81</v>
      </c>
      <c r="N251" s="10">
        <v>12.57</v>
      </c>
    </row>
    <row r="252" spans="1:14" x14ac:dyDescent="0.2">
      <c r="A252" t="s">
        <v>246</v>
      </c>
      <c r="B252" t="s">
        <v>448</v>
      </c>
      <c r="C252" t="s">
        <v>620</v>
      </c>
      <c r="D252" t="s">
        <v>783</v>
      </c>
      <c r="E252" t="s">
        <v>848</v>
      </c>
      <c r="F252" t="s">
        <v>854</v>
      </c>
      <c r="G252" t="s">
        <v>861</v>
      </c>
      <c r="H252">
        <v>10.69</v>
      </c>
      <c r="I252">
        <f t="shared" si="9"/>
        <v>10.695</v>
      </c>
      <c r="J252">
        <v>10.7</v>
      </c>
      <c r="K252" s="5">
        <f t="shared" si="10"/>
        <v>10.875</v>
      </c>
      <c r="L252" s="5">
        <v>11.05</v>
      </c>
      <c r="M252" s="5">
        <f t="shared" si="11"/>
        <v>11.81</v>
      </c>
      <c r="N252" s="7">
        <v>12.57</v>
      </c>
    </row>
    <row r="253" spans="1:14" x14ac:dyDescent="0.2">
      <c r="A253" t="s">
        <v>254</v>
      </c>
      <c r="B253" t="s">
        <v>450</v>
      </c>
      <c r="C253" t="s">
        <v>625</v>
      </c>
      <c r="D253" t="s">
        <v>820</v>
      </c>
      <c r="E253" t="s">
        <v>848</v>
      </c>
      <c r="F253" t="s">
        <v>850</v>
      </c>
      <c r="G253" t="s">
        <v>858</v>
      </c>
      <c r="H253">
        <v>0</v>
      </c>
      <c r="I253">
        <f t="shared" si="9"/>
        <v>0</v>
      </c>
      <c r="J253">
        <v>0</v>
      </c>
      <c r="K253" s="5">
        <f t="shared" si="10"/>
        <v>0</v>
      </c>
      <c r="L253" s="5">
        <v>0</v>
      </c>
      <c r="M253" s="5">
        <f t="shared" si="11"/>
        <v>0</v>
      </c>
      <c r="N253" s="6">
        <v>0</v>
      </c>
    </row>
    <row r="254" spans="1:14" x14ac:dyDescent="0.2">
      <c r="A254" t="s">
        <v>257</v>
      </c>
      <c r="B254" t="s">
        <v>449</v>
      </c>
      <c r="C254" t="s">
        <v>628</v>
      </c>
      <c r="D254" t="s">
        <v>751</v>
      </c>
      <c r="E254" t="s">
        <v>848</v>
      </c>
      <c r="F254" t="s">
        <v>856</v>
      </c>
      <c r="G254" t="s">
        <v>860</v>
      </c>
      <c r="H254">
        <v>1.03</v>
      </c>
      <c r="I254">
        <f t="shared" si="9"/>
        <v>2.6550000000000002</v>
      </c>
      <c r="J254">
        <v>4.28</v>
      </c>
      <c r="K254" s="5">
        <f t="shared" si="10"/>
        <v>4.3849999999999998</v>
      </c>
      <c r="L254" s="5">
        <v>4.49</v>
      </c>
      <c r="M254" s="5">
        <f t="shared" si="11"/>
        <v>4.7949999999999999</v>
      </c>
      <c r="N254" s="6">
        <v>5.0999999999999996</v>
      </c>
    </row>
    <row r="255" spans="1:14" x14ac:dyDescent="0.2">
      <c r="A255" t="s">
        <v>258</v>
      </c>
      <c r="B255" t="s">
        <v>449</v>
      </c>
      <c r="C255" t="s">
        <v>628</v>
      </c>
      <c r="D255" t="s">
        <v>751</v>
      </c>
      <c r="E255" t="s">
        <v>848</v>
      </c>
      <c r="F255" t="s">
        <v>856</v>
      </c>
      <c r="G255" t="s">
        <v>860</v>
      </c>
      <c r="H255">
        <v>1.03</v>
      </c>
      <c r="I255">
        <f t="shared" si="9"/>
        <v>2.6550000000000002</v>
      </c>
      <c r="J255">
        <v>4.28</v>
      </c>
      <c r="K255">
        <f t="shared" si="10"/>
        <v>4.3849999999999998</v>
      </c>
      <c r="L255">
        <v>4.49</v>
      </c>
      <c r="M255">
        <f t="shared" si="11"/>
        <v>4.7949999999999999</v>
      </c>
      <c r="N255">
        <v>5.0999999999999996</v>
      </c>
    </row>
    <row r="256" spans="1:14" x14ac:dyDescent="0.2">
      <c r="A256" t="s">
        <v>236</v>
      </c>
      <c r="B256" t="s">
        <v>450</v>
      </c>
      <c r="C256" t="s">
        <v>611</v>
      </c>
      <c r="D256" t="s">
        <v>816</v>
      </c>
      <c r="E256" t="s">
        <v>848</v>
      </c>
      <c r="F256" t="s">
        <v>856</v>
      </c>
      <c r="G256" t="s">
        <v>860</v>
      </c>
      <c r="H256">
        <v>3.18</v>
      </c>
      <c r="I256">
        <f t="shared" si="9"/>
        <v>3.7300000000000004</v>
      </c>
      <c r="J256">
        <v>4.28</v>
      </c>
      <c r="K256">
        <f t="shared" si="10"/>
        <v>4.3499999999999996</v>
      </c>
      <c r="L256">
        <v>4.42</v>
      </c>
      <c r="M256">
        <f t="shared" si="11"/>
        <v>4.72</v>
      </c>
      <c r="N256">
        <v>5.0199999999999996</v>
      </c>
    </row>
    <row r="257" spans="1:14" x14ac:dyDescent="0.2">
      <c r="A257" t="s">
        <v>237</v>
      </c>
      <c r="B257" t="s">
        <v>450</v>
      </c>
      <c r="C257" t="s">
        <v>611</v>
      </c>
      <c r="D257" t="s">
        <v>816</v>
      </c>
      <c r="E257" t="s">
        <v>848</v>
      </c>
      <c r="F257" t="s">
        <v>856</v>
      </c>
      <c r="G257" t="s">
        <v>860</v>
      </c>
      <c r="H257">
        <v>3.18</v>
      </c>
      <c r="I257">
        <f t="shared" si="9"/>
        <v>3.7300000000000004</v>
      </c>
      <c r="J257">
        <v>4.28</v>
      </c>
      <c r="K257">
        <f t="shared" si="10"/>
        <v>4.3499999999999996</v>
      </c>
      <c r="L257">
        <v>4.42</v>
      </c>
      <c r="M257">
        <f t="shared" si="11"/>
        <v>4.72</v>
      </c>
      <c r="N257">
        <v>5.0199999999999996</v>
      </c>
    </row>
    <row r="258" spans="1:14" x14ac:dyDescent="0.2">
      <c r="A258" t="s">
        <v>358</v>
      </c>
      <c r="B258" t="s">
        <v>450</v>
      </c>
      <c r="C258" t="s">
        <v>690</v>
      </c>
      <c r="D258" t="s">
        <v>766</v>
      </c>
      <c r="E258" t="s">
        <v>848</v>
      </c>
      <c r="F258" t="s">
        <v>857</v>
      </c>
      <c r="G258" t="s">
        <v>861</v>
      </c>
      <c r="H258" s="4">
        <v>7.19</v>
      </c>
      <c r="I258">
        <f t="shared" ref="I258:I321" si="12">AVERAGE(H258,J258)</f>
        <v>7.34</v>
      </c>
      <c r="J258" s="11">
        <v>7.49</v>
      </c>
      <c r="K258" s="4">
        <f t="shared" ref="K258:K321" si="13">AVERAGE(J258,L258)</f>
        <v>9.27</v>
      </c>
      <c r="L258" s="4">
        <v>11.05</v>
      </c>
      <c r="M258" s="4">
        <f t="shared" ref="M258:M321" si="14">AVERAGE(L258,N258)</f>
        <v>11.81</v>
      </c>
      <c r="N258" s="4">
        <v>12.57</v>
      </c>
    </row>
    <row r="259" spans="1:14" x14ac:dyDescent="0.2">
      <c r="A259" t="s">
        <v>248</v>
      </c>
      <c r="B259" t="s">
        <v>448</v>
      </c>
      <c r="C259" t="s">
        <v>621</v>
      </c>
      <c r="D259" t="s">
        <v>818</v>
      </c>
      <c r="E259" t="s">
        <v>848</v>
      </c>
      <c r="F259" t="s">
        <v>853</v>
      </c>
      <c r="G259" t="s">
        <v>853</v>
      </c>
      <c r="H259">
        <v>10.39</v>
      </c>
      <c r="I259">
        <f t="shared" si="12"/>
        <v>6.5500000000000007</v>
      </c>
      <c r="J259">
        <v>2.71</v>
      </c>
      <c r="K259">
        <f t="shared" si="13"/>
        <v>1.355</v>
      </c>
      <c r="L259">
        <v>0</v>
      </c>
      <c r="M259">
        <f t="shared" si="14"/>
        <v>0</v>
      </c>
      <c r="N259">
        <v>0</v>
      </c>
    </row>
    <row r="260" spans="1:14" x14ac:dyDescent="0.2">
      <c r="A260" t="s">
        <v>259</v>
      </c>
      <c r="B260" t="s">
        <v>450</v>
      </c>
      <c r="C260" t="s">
        <v>629</v>
      </c>
      <c r="D260" t="s">
        <v>783</v>
      </c>
      <c r="E260" t="s">
        <v>848</v>
      </c>
      <c r="F260" t="s">
        <v>857</v>
      </c>
      <c r="G260" t="s">
        <v>861</v>
      </c>
      <c r="H260">
        <v>10.69</v>
      </c>
      <c r="I260">
        <f t="shared" si="12"/>
        <v>10.695</v>
      </c>
      <c r="J260">
        <v>10.7</v>
      </c>
      <c r="K260" s="10">
        <f t="shared" si="13"/>
        <v>10.875</v>
      </c>
      <c r="L260" s="10">
        <v>11.05</v>
      </c>
      <c r="M260" s="10">
        <f t="shared" si="14"/>
        <v>11.81</v>
      </c>
      <c r="N260" s="10">
        <v>12.57</v>
      </c>
    </row>
    <row r="261" spans="1:14" x14ac:dyDescent="0.2">
      <c r="A261" t="s">
        <v>260</v>
      </c>
      <c r="B261" t="s">
        <v>450</v>
      </c>
      <c r="C261" t="s">
        <v>629</v>
      </c>
      <c r="D261" t="s">
        <v>783</v>
      </c>
      <c r="E261" t="s">
        <v>848</v>
      </c>
      <c r="F261" t="s">
        <v>857</v>
      </c>
      <c r="G261" t="s">
        <v>861</v>
      </c>
      <c r="H261">
        <v>10.69</v>
      </c>
      <c r="I261">
        <f t="shared" si="12"/>
        <v>10.695</v>
      </c>
      <c r="J261">
        <v>10.7</v>
      </c>
      <c r="K261" s="10">
        <f t="shared" si="13"/>
        <v>10.875</v>
      </c>
      <c r="L261" s="10">
        <v>11.05</v>
      </c>
      <c r="M261" s="10">
        <f t="shared" si="14"/>
        <v>11.81</v>
      </c>
      <c r="N261" s="10">
        <v>12.57</v>
      </c>
    </row>
    <row r="262" spans="1:14" x14ac:dyDescent="0.2">
      <c r="A262" t="s">
        <v>261</v>
      </c>
      <c r="B262" t="s">
        <v>450</v>
      </c>
      <c r="C262" t="s">
        <v>629</v>
      </c>
      <c r="D262" t="s">
        <v>783</v>
      </c>
      <c r="E262" t="s">
        <v>848</v>
      </c>
      <c r="F262" t="s">
        <v>857</v>
      </c>
      <c r="G262" t="s">
        <v>861</v>
      </c>
      <c r="H262">
        <v>10.69</v>
      </c>
      <c r="I262">
        <f t="shared" si="12"/>
        <v>10.695</v>
      </c>
      <c r="J262">
        <v>10.7</v>
      </c>
      <c r="K262" s="10">
        <f t="shared" si="13"/>
        <v>10.875</v>
      </c>
      <c r="L262" s="10">
        <v>11.05</v>
      </c>
      <c r="M262" s="10">
        <f t="shared" si="14"/>
        <v>11.81</v>
      </c>
      <c r="N262" s="10">
        <v>12.57</v>
      </c>
    </row>
    <row r="263" spans="1:14" x14ac:dyDescent="0.2">
      <c r="A263" t="s">
        <v>255</v>
      </c>
      <c r="B263" t="s">
        <v>448</v>
      </c>
      <c r="C263" t="s">
        <v>626</v>
      </c>
      <c r="D263" t="s">
        <v>769</v>
      </c>
      <c r="E263" t="s">
        <v>848</v>
      </c>
      <c r="F263" t="s">
        <v>853</v>
      </c>
      <c r="G263" t="s">
        <v>853</v>
      </c>
      <c r="H263">
        <v>10.39</v>
      </c>
      <c r="I263">
        <f t="shared" si="12"/>
        <v>6.5500000000000007</v>
      </c>
      <c r="J263">
        <v>2.71</v>
      </c>
      <c r="K263">
        <f t="shared" si="13"/>
        <v>1.355</v>
      </c>
      <c r="L263">
        <v>0</v>
      </c>
      <c r="M263">
        <f t="shared" si="14"/>
        <v>0</v>
      </c>
      <c r="N263">
        <v>0</v>
      </c>
    </row>
    <row r="264" spans="1:14" x14ac:dyDescent="0.2">
      <c r="A264" t="s">
        <v>253</v>
      </c>
      <c r="B264" t="s">
        <v>447</v>
      </c>
      <c r="C264" t="s">
        <v>624</v>
      </c>
      <c r="D264" t="s">
        <v>802</v>
      </c>
      <c r="E264" t="s">
        <v>848</v>
      </c>
      <c r="F264" t="s">
        <v>853</v>
      </c>
      <c r="G264" t="s">
        <v>853</v>
      </c>
      <c r="H264">
        <v>10.39</v>
      </c>
      <c r="I264">
        <f t="shared" si="12"/>
        <v>6.5500000000000007</v>
      </c>
      <c r="J264">
        <v>2.71</v>
      </c>
      <c r="K264">
        <f t="shared" si="13"/>
        <v>1.355</v>
      </c>
      <c r="L264">
        <v>0</v>
      </c>
      <c r="M264">
        <f t="shared" si="14"/>
        <v>0</v>
      </c>
      <c r="N264">
        <v>0</v>
      </c>
    </row>
    <row r="265" spans="1:14" x14ac:dyDescent="0.2">
      <c r="A265" t="s">
        <v>266</v>
      </c>
      <c r="B265" t="s">
        <v>448</v>
      </c>
      <c r="C265" t="s">
        <v>633</v>
      </c>
      <c r="D265" t="s">
        <v>746</v>
      </c>
      <c r="E265" t="s">
        <v>848</v>
      </c>
      <c r="F265" t="s">
        <v>855</v>
      </c>
      <c r="G265" t="s">
        <v>855</v>
      </c>
      <c r="H265">
        <v>7.19</v>
      </c>
      <c r="I265">
        <f t="shared" si="12"/>
        <v>7.2450000000000001</v>
      </c>
      <c r="J265">
        <v>7.3</v>
      </c>
      <c r="K265">
        <f t="shared" si="13"/>
        <v>7.4249999999999998</v>
      </c>
      <c r="L265">
        <v>7.55</v>
      </c>
      <c r="M265">
        <f t="shared" si="14"/>
        <v>8.0649999999999995</v>
      </c>
      <c r="N265">
        <v>8.58</v>
      </c>
    </row>
    <row r="266" spans="1:14" x14ac:dyDescent="0.2">
      <c r="A266" t="s">
        <v>268</v>
      </c>
      <c r="B266" t="s">
        <v>451</v>
      </c>
      <c r="C266" t="s">
        <v>635</v>
      </c>
      <c r="D266" t="s">
        <v>756</v>
      </c>
      <c r="E266" t="s">
        <v>848</v>
      </c>
      <c r="F266" t="s">
        <v>853</v>
      </c>
      <c r="G266" t="s">
        <v>853</v>
      </c>
      <c r="H266">
        <v>10.39</v>
      </c>
      <c r="I266">
        <f t="shared" si="12"/>
        <v>6.5500000000000007</v>
      </c>
      <c r="J266">
        <v>2.71</v>
      </c>
      <c r="K266">
        <f t="shared" si="13"/>
        <v>1.355</v>
      </c>
      <c r="L266">
        <v>0</v>
      </c>
      <c r="M266">
        <f t="shared" si="14"/>
        <v>0</v>
      </c>
      <c r="N266">
        <v>0</v>
      </c>
    </row>
    <row r="267" spans="1:14" x14ac:dyDescent="0.2">
      <c r="A267" t="s">
        <v>264</v>
      </c>
      <c r="B267" t="s">
        <v>448</v>
      </c>
      <c r="C267" t="s">
        <v>631</v>
      </c>
      <c r="D267" t="s">
        <v>791</v>
      </c>
      <c r="E267" t="s">
        <v>848</v>
      </c>
      <c r="F267" t="s">
        <v>853</v>
      </c>
      <c r="G267" t="s">
        <v>853</v>
      </c>
      <c r="H267">
        <v>10.39</v>
      </c>
      <c r="I267">
        <f t="shared" si="12"/>
        <v>6.5500000000000007</v>
      </c>
      <c r="J267">
        <v>2.71</v>
      </c>
      <c r="K267">
        <f t="shared" si="13"/>
        <v>1.355</v>
      </c>
      <c r="L267">
        <v>0</v>
      </c>
      <c r="M267">
        <f t="shared" si="14"/>
        <v>0</v>
      </c>
      <c r="N267">
        <v>0</v>
      </c>
    </row>
    <row r="268" spans="1:14" x14ac:dyDescent="0.2">
      <c r="A268" t="s">
        <v>265</v>
      </c>
      <c r="B268" t="s">
        <v>448</v>
      </c>
      <c r="C268" t="s">
        <v>632</v>
      </c>
      <c r="D268" t="s">
        <v>822</v>
      </c>
      <c r="E268" t="s">
        <v>848</v>
      </c>
      <c r="F268" t="s">
        <v>853</v>
      </c>
      <c r="G268" t="s">
        <v>853</v>
      </c>
      <c r="H268">
        <v>10.39</v>
      </c>
      <c r="I268">
        <f t="shared" si="12"/>
        <v>6.5500000000000007</v>
      </c>
      <c r="J268">
        <v>2.71</v>
      </c>
      <c r="K268">
        <f t="shared" si="13"/>
        <v>1.355</v>
      </c>
      <c r="L268">
        <v>0</v>
      </c>
      <c r="M268">
        <f t="shared" si="14"/>
        <v>0</v>
      </c>
      <c r="N268">
        <v>0</v>
      </c>
    </row>
    <row r="269" spans="1:14" x14ac:dyDescent="0.2">
      <c r="A269" t="s">
        <v>242</v>
      </c>
      <c r="B269" t="s">
        <v>447</v>
      </c>
      <c r="C269" t="s">
        <v>616</v>
      </c>
      <c r="D269" t="s">
        <v>745</v>
      </c>
      <c r="E269" t="s">
        <v>848</v>
      </c>
      <c r="F269" t="s">
        <v>850</v>
      </c>
      <c r="G269" t="s">
        <v>858</v>
      </c>
      <c r="H269">
        <v>0</v>
      </c>
      <c r="I269">
        <f t="shared" si="12"/>
        <v>0</v>
      </c>
      <c r="J269">
        <v>0</v>
      </c>
      <c r="K269">
        <f t="shared" si="13"/>
        <v>0</v>
      </c>
      <c r="L269">
        <v>0</v>
      </c>
      <c r="M269">
        <f t="shared" si="14"/>
        <v>0</v>
      </c>
      <c r="N269">
        <v>0</v>
      </c>
    </row>
    <row r="270" spans="1:14" x14ac:dyDescent="0.2">
      <c r="A270" t="s">
        <v>243</v>
      </c>
      <c r="B270" t="s">
        <v>447</v>
      </c>
      <c r="C270" t="s">
        <v>617</v>
      </c>
      <c r="D270" t="s">
        <v>745</v>
      </c>
      <c r="E270" t="s">
        <v>848</v>
      </c>
      <c r="F270" t="s">
        <v>850</v>
      </c>
      <c r="G270" t="s">
        <v>858</v>
      </c>
      <c r="H270">
        <v>0</v>
      </c>
      <c r="I270">
        <f t="shared" si="12"/>
        <v>0</v>
      </c>
      <c r="J270">
        <v>0</v>
      </c>
      <c r="K270">
        <f t="shared" si="13"/>
        <v>0</v>
      </c>
      <c r="L270">
        <v>0</v>
      </c>
      <c r="M270">
        <f t="shared" si="14"/>
        <v>0</v>
      </c>
      <c r="N270">
        <v>0</v>
      </c>
    </row>
    <row r="271" spans="1:14" x14ac:dyDescent="0.2">
      <c r="A271" t="s">
        <v>244</v>
      </c>
      <c r="B271" t="s">
        <v>447</v>
      </c>
      <c r="C271" t="s">
        <v>618</v>
      </c>
      <c r="D271" t="s">
        <v>745</v>
      </c>
      <c r="E271" t="s">
        <v>848</v>
      </c>
      <c r="F271" t="s">
        <v>850</v>
      </c>
      <c r="G271" t="s">
        <v>858</v>
      </c>
      <c r="H271">
        <v>0</v>
      </c>
      <c r="I271">
        <f t="shared" si="12"/>
        <v>0</v>
      </c>
      <c r="J271">
        <v>0</v>
      </c>
      <c r="K271">
        <f t="shared" si="13"/>
        <v>0</v>
      </c>
      <c r="L271">
        <v>0</v>
      </c>
      <c r="M271">
        <f t="shared" si="14"/>
        <v>0</v>
      </c>
      <c r="N271">
        <v>0</v>
      </c>
    </row>
    <row r="272" spans="1:14" x14ac:dyDescent="0.2">
      <c r="A272" t="s">
        <v>245</v>
      </c>
      <c r="B272" t="s">
        <v>447</v>
      </c>
      <c r="C272" t="s">
        <v>619</v>
      </c>
      <c r="D272" t="s">
        <v>745</v>
      </c>
      <c r="E272" t="s">
        <v>848</v>
      </c>
      <c r="F272" t="s">
        <v>850</v>
      </c>
      <c r="G272" t="s">
        <v>858</v>
      </c>
      <c r="H272">
        <v>0</v>
      </c>
      <c r="I272">
        <f t="shared" si="12"/>
        <v>0</v>
      </c>
      <c r="J272">
        <v>0</v>
      </c>
      <c r="K272">
        <f t="shared" si="13"/>
        <v>0</v>
      </c>
      <c r="L272">
        <v>0</v>
      </c>
      <c r="M272">
        <f t="shared" si="14"/>
        <v>0</v>
      </c>
      <c r="N272">
        <v>0</v>
      </c>
    </row>
    <row r="273" spans="1:14" x14ac:dyDescent="0.2">
      <c r="A273" t="s">
        <v>274</v>
      </c>
      <c r="B273" t="s">
        <v>447</v>
      </c>
      <c r="C273" t="s">
        <v>640</v>
      </c>
      <c r="D273" t="s">
        <v>754</v>
      </c>
      <c r="E273" t="s">
        <v>848</v>
      </c>
      <c r="F273" t="s">
        <v>853</v>
      </c>
      <c r="G273" t="s">
        <v>853</v>
      </c>
      <c r="H273">
        <v>10.39</v>
      </c>
      <c r="I273">
        <f t="shared" si="12"/>
        <v>6.5500000000000007</v>
      </c>
      <c r="J273">
        <v>2.71</v>
      </c>
      <c r="K273">
        <f t="shared" si="13"/>
        <v>1.355</v>
      </c>
      <c r="L273">
        <v>0</v>
      </c>
      <c r="M273">
        <f t="shared" si="14"/>
        <v>0</v>
      </c>
      <c r="N273" s="6">
        <v>0</v>
      </c>
    </row>
    <row r="274" spans="1:14" x14ac:dyDescent="0.2">
      <c r="A274" t="s">
        <v>269</v>
      </c>
      <c r="B274" t="s">
        <v>449</v>
      </c>
      <c r="C274" t="s">
        <v>636</v>
      </c>
      <c r="D274" t="s">
        <v>771</v>
      </c>
      <c r="E274" t="s">
        <v>848</v>
      </c>
      <c r="F274" t="s">
        <v>850</v>
      </c>
      <c r="G274" t="s">
        <v>858</v>
      </c>
      <c r="H274">
        <v>0</v>
      </c>
      <c r="I274">
        <f t="shared" si="12"/>
        <v>0</v>
      </c>
      <c r="J274">
        <v>0</v>
      </c>
      <c r="K274">
        <f t="shared" si="13"/>
        <v>0</v>
      </c>
      <c r="L274">
        <v>0</v>
      </c>
      <c r="M274">
        <f t="shared" si="14"/>
        <v>0</v>
      </c>
      <c r="N274" s="6">
        <v>0</v>
      </c>
    </row>
    <row r="275" spans="1:14" x14ac:dyDescent="0.2">
      <c r="A275" t="s">
        <v>271</v>
      </c>
      <c r="B275" t="s">
        <v>449</v>
      </c>
      <c r="C275" t="s">
        <v>638</v>
      </c>
      <c r="D275" t="s">
        <v>824</v>
      </c>
      <c r="E275" t="s">
        <v>848</v>
      </c>
      <c r="F275" t="s">
        <v>850</v>
      </c>
      <c r="G275" t="s">
        <v>858</v>
      </c>
      <c r="H275">
        <v>0</v>
      </c>
      <c r="I275">
        <f t="shared" si="12"/>
        <v>0</v>
      </c>
      <c r="J275">
        <v>0</v>
      </c>
      <c r="K275">
        <f t="shared" si="13"/>
        <v>0</v>
      </c>
      <c r="L275">
        <v>0</v>
      </c>
      <c r="M275">
        <f t="shared" si="14"/>
        <v>0</v>
      </c>
      <c r="N275">
        <v>0</v>
      </c>
    </row>
    <row r="276" spans="1:14" x14ac:dyDescent="0.2">
      <c r="A276" t="s">
        <v>272</v>
      </c>
      <c r="B276" t="s">
        <v>449</v>
      </c>
      <c r="C276" t="s">
        <v>638</v>
      </c>
      <c r="D276" t="s">
        <v>825</v>
      </c>
      <c r="E276" t="s">
        <v>848</v>
      </c>
      <c r="F276" t="s">
        <v>850</v>
      </c>
      <c r="G276" t="s">
        <v>858</v>
      </c>
      <c r="H276">
        <v>0</v>
      </c>
      <c r="I276">
        <f t="shared" si="12"/>
        <v>0</v>
      </c>
      <c r="J276">
        <v>0</v>
      </c>
      <c r="K276">
        <f t="shared" si="13"/>
        <v>0</v>
      </c>
      <c r="L276">
        <v>0</v>
      </c>
      <c r="M276">
        <f t="shared" si="14"/>
        <v>0</v>
      </c>
      <c r="N276">
        <v>0</v>
      </c>
    </row>
    <row r="277" spans="1:14" x14ac:dyDescent="0.2">
      <c r="A277" t="s">
        <v>277</v>
      </c>
      <c r="B277" t="s">
        <v>449</v>
      </c>
      <c r="C277" t="s">
        <v>642</v>
      </c>
      <c r="D277" t="s">
        <v>806</v>
      </c>
      <c r="E277" t="s">
        <v>848</v>
      </c>
      <c r="F277" t="s">
        <v>857</v>
      </c>
      <c r="G277" t="s">
        <v>861</v>
      </c>
      <c r="H277">
        <v>11.18</v>
      </c>
      <c r="I277">
        <f t="shared" si="12"/>
        <v>10.94</v>
      </c>
      <c r="J277" s="4">
        <v>10.7</v>
      </c>
      <c r="K277">
        <f t="shared" si="13"/>
        <v>11.215</v>
      </c>
      <c r="L277" s="4">
        <v>11.73</v>
      </c>
      <c r="M277" s="4">
        <f t="shared" si="14"/>
        <v>12.535</v>
      </c>
      <c r="N277" s="4">
        <v>13.34</v>
      </c>
    </row>
    <row r="278" spans="1:14" x14ac:dyDescent="0.2">
      <c r="A278" t="s">
        <v>273</v>
      </c>
      <c r="B278" t="s">
        <v>448</v>
      </c>
      <c r="C278" t="s">
        <v>639</v>
      </c>
      <c r="D278" t="s">
        <v>751</v>
      </c>
      <c r="E278" t="s">
        <v>848</v>
      </c>
      <c r="F278" t="s">
        <v>854</v>
      </c>
      <c r="G278" t="s">
        <v>860</v>
      </c>
      <c r="H278">
        <v>12.84</v>
      </c>
      <c r="I278">
        <f t="shared" si="12"/>
        <v>7.6050000000000004</v>
      </c>
      <c r="J278">
        <v>2.37</v>
      </c>
      <c r="K278">
        <f t="shared" si="13"/>
        <v>2.4050000000000002</v>
      </c>
      <c r="L278">
        <v>2.44</v>
      </c>
      <c r="M278">
        <f t="shared" si="14"/>
        <v>2.61</v>
      </c>
      <c r="N278">
        <v>2.78</v>
      </c>
    </row>
    <row r="279" spans="1:14" x14ac:dyDescent="0.2">
      <c r="A279" t="s">
        <v>276</v>
      </c>
      <c r="B279" t="s">
        <v>447</v>
      </c>
      <c r="C279" t="s">
        <v>641</v>
      </c>
      <c r="D279" t="s">
        <v>750</v>
      </c>
      <c r="E279" t="s">
        <v>848</v>
      </c>
      <c r="F279" t="s">
        <v>852</v>
      </c>
      <c r="G279" t="s">
        <v>860</v>
      </c>
      <c r="H279" s="4">
        <v>1.03</v>
      </c>
      <c r="I279" s="4">
        <f t="shared" si="12"/>
        <v>2.6550000000000002</v>
      </c>
      <c r="J279" s="4">
        <v>4.28</v>
      </c>
      <c r="K279" s="4">
        <f t="shared" si="13"/>
        <v>4.2450000000000001</v>
      </c>
      <c r="L279" s="4">
        <v>4.21</v>
      </c>
      <c r="M279" s="4">
        <f t="shared" si="14"/>
        <v>4.4950000000000001</v>
      </c>
      <c r="N279" s="4">
        <v>4.78</v>
      </c>
    </row>
    <row r="280" spans="1:14" x14ac:dyDescent="0.2">
      <c r="A280" t="s">
        <v>275</v>
      </c>
      <c r="B280" t="s">
        <v>447</v>
      </c>
      <c r="C280" t="s">
        <v>641</v>
      </c>
      <c r="D280" t="s">
        <v>750</v>
      </c>
      <c r="E280" t="s">
        <v>848</v>
      </c>
      <c r="F280" t="s">
        <v>852</v>
      </c>
      <c r="G280" t="s">
        <v>860</v>
      </c>
      <c r="H280" s="4">
        <v>1.03</v>
      </c>
      <c r="I280" s="4">
        <f t="shared" si="12"/>
        <v>2.6550000000000002</v>
      </c>
      <c r="J280" s="4">
        <v>4.28</v>
      </c>
      <c r="K280" s="4">
        <f t="shared" si="13"/>
        <v>4.2450000000000001</v>
      </c>
      <c r="L280" s="4">
        <v>4.21</v>
      </c>
      <c r="M280" s="4">
        <f t="shared" si="14"/>
        <v>4.4950000000000001</v>
      </c>
      <c r="N280" s="9">
        <v>4.78</v>
      </c>
    </row>
    <row r="281" spans="1:14" x14ac:dyDescent="0.2">
      <c r="A281" t="s">
        <v>278</v>
      </c>
      <c r="B281" t="s">
        <v>448</v>
      </c>
      <c r="C281" t="s">
        <v>643</v>
      </c>
      <c r="D281" t="s">
        <v>765</v>
      </c>
      <c r="E281" t="s">
        <v>848</v>
      </c>
      <c r="F281" t="s">
        <v>850</v>
      </c>
      <c r="G281" t="s">
        <v>858</v>
      </c>
      <c r="H281">
        <v>0</v>
      </c>
      <c r="I281">
        <f t="shared" si="12"/>
        <v>0</v>
      </c>
      <c r="J281">
        <v>0</v>
      </c>
      <c r="K281">
        <f t="shared" si="13"/>
        <v>0</v>
      </c>
      <c r="L281">
        <v>0</v>
      </c>
      <c r="M281">
        <f t="shared" si="14"/>
        <v>0</v>
      </c>
      <c r="N281">
        <v>0</v>
      </c>
    </row>
    <row r="282" spans="1:14" x14ac:dyDescent="0.2">
      <c r="A282" t="s">
        <v>279</v>
      </c>
      <c r="B282" t="s">
        <v>449</v>
      </c>
      <c r="C282" t="s">
        <v>644</v>
      </c>
      <c r="D282" t="s">
        <v>754</v>
      </c>
      <c r="E282" t="s">
        <v>848</v>
      </c>
      <c r="F282" t="s">
        <v>850</v>
      </c>
      <c r="G282" t="s">
        <v>858</v>
      </c>
      <c r="H282">
        <v>0</v>
      </c>
      <c r="I282">
        <f t="shared" si="12"/>
        <v>0</v>
      </c>
      <c r="J282">
        <v>0</v>
      </c>
      <c r="K282">
        <f t="shared" si="13"/>
        <v>0</v>
      </c>
      <c r="L282">
        <v>0</v>
      </c>
      <c r="M282">
        <f t="shared" si="14"/>
        <v>0</v>
      </c>
      <c r="N282">
        <v>0</v>
      </c>
    </row>
    <row r="283" spans="1:14" x14ac:dyDescent="0.2">
      <c r="A283" t="s">
        <v>280</v>
      </c>
      <c r="B283" t="s">
        <v>450</v>
      </c>
      <c r="C283" t="s">
        <v>645</v>
      </c>
      <c r="D283" t="s">
        <v>826</v>
      </c>
      <c r="E283" t="s">
        <v>848</v>
      </c>
      <c r="F283" t="s">
        <v>854</v>
      </c>
      <c r="G283" t="s">
        <v>861</v>
      </c>
      <c r="H283">
        <v>10.69</v>
      </c>
      <c r="I283">
        <f t="shared" si="12"/>
        <v>10.695</v>
      </c>
      <c r="J283">
        <v>10.7</v>
      </c>
      <c r="K283">
        <f t="shared" si="13"/>
        <v>10.875</v>
      </c>
      <c r="L283">
        <v>11.05</v>
      </c>
      <c r="M283">
        <f t="shared" si="14"/>
        <v>11.81</v>
      </c>
      <c r="N283" s="10">
        <v>12.57</v>
      </c>
    </row>
    <row r="284" spans="1:14" x14ac:dyDescent="0.2">
      <c r="A284" t="s">
        <v>282</v>
      </c>
      <c r="B284" t="s">
        <v>450</v>
      </c>
      <c r="C284" t="s">
        <v>646</v>
      </c>
      <c r="D284" t="s">
        <v>813</v>
      </c>
      <c r="E284" t="s">
        <v>848</v>
      </c>
      <c r="F284" t="s">
        <v>850</v>
      </c>
      <c r="G284" t="s">
        <v>858</v>
      </c>
      <c r="H284">
        <v>0</v>
      </c>
      <c r="I284">
        <f t="shared" si="12"/>
        <v>0</v>
      </c>
      <c r="J284">
        <v>0</v>
      </c>
      <c r="K284">
        <f t="shared" si="13"/>
        <v>0</v>
      </c>
      <c r="L284">
        <v>0</v>
      </c>
      <c r="M284">
        <f t="shared" si="14"/>
        <v>0</v>
      </c>
      <c r="N284">
        <v>0</v>
      </c>
    </row>
    <row r="285" spans="1:14" x14ac:dyDescent="0.2">
      <c r="A285" t="s">
        <v>281</v>
      </c>
      <c r="B285" t="s">
        <v>450</v>
      </c>
      <c r="C285" t="s">
        <v>645</v>
      </c>
      <c r="D285" t="s">
        <v>826</v>
      </c>
      <c r="E285" t="s">
        <v>848</v>
      </c>
      <c r="F285" t="s">
        <v>854</v>
      </c>
      <c r="G285" t="s">
        <v>861</v>
      </c>
      <c r="H285">
        <v>10.69</v>
      </c>
      <c r="I285">
        <f t="shared" si="12"/>
        <v>10.695</v>
      </c>
      <c r="J285">
        <v>10.7</v>
      </c>
      <c r="K285">
        <f t="shared" si="13"/>
        <v>10.875</v>
      </c>
      <c r="L285">
        <v>11.05</v>
      </c>
      <c r="M285">
        <f t="shared" si="14"/>
        <v>11.81</v>
      </c>
      <c r="N285" s="10">
        <v>12.57</v>
      </c>
    </row>
    <row r="286" spans="1:14" x14ac:dyDescent="0.2">
      <c r="A286" t="s">
        <v>283</v>
      </c>
      <c r="B286" t="s">
        <v>450</v>
      </c>
      <c r="C286" t="s">
        <v>647</v>
      </c>
      <c r="D286" t="s">
        <v>813</v>
      </c>
      <c r="E286" t="s">
        <v>848</v>
      </c>
      <c r="F286" t="s">
        <v>850</v>
      </c>
      <c r="G286" t="s">
        <v>858</v>
      </c>
      <c r="H286">
        <v>0</v>
      </c>
      <c r="I286">
        <f t="shared" si="12"/>
        <v>0</v>
      </c>
      <c r="J286">
        <v>0</v>
      </c>
      <c r="K286">
        <f t="shared" si="13"/>
        <v>0</v>
      </c>
      <c r="L286">
        <v>0</v>
      </c>
      <c r="M286">
        <f t="shared" si="14"/>
        <v>0</v>
      </c>
      <c r="N286">
        <v>0</v>
      </c>
    </row>
    <row r="287" spans="1:14" x14ac:dyDescent="0.2">
      <c r="A287" t="s">
        <v>284</v>
      </c>
      <c r="B287" t="s">
        <v>448</v>
      </c>
      <c r="C287" t="s">
        <v>648</v>
      </c>
      <c r="D287" t="s">
        <v>754</v>
      </c>
      <c r="E287" t="s">
        <v>848</v>
      </c>
      <c r="F287" t="s">
        <v>853</v>
      </c>
      <c r="G287" t="s">
        <v>853</v>
      </c>
      <c r="H287">
        <v>10.39</v>
      </c>
      <c r="I287">
        <f t="shared" si="12"/>
        <v>6.5500000000000007</v>
      </c>
      <c r="J287">
        <v>2.71</v>
      </c>
      <c r="K287">
        <f t="shared" si="13"/>
        <v>1.355</v>
      </c>
      <c r="L287">
        <v>0</v>
      </c>
      <c r="M287">
        <f t="shared" si="14"/>
        <v>0</v>
      </c>
      <c r="N287">
        <v>0</v>
      </c>
    </row>
    <row r="288" spans="1:14" x14ac:dyDescent="0.2">
      <c r="A288" t="s">
        <v>287</v>
      </c>
      <c r="B288" t="s">
        <v>447</v>
      </c>
      <c r="C288" t="s">
        <v>649</v>
      </c>
      <c r="D288" t="s">
        <v>783</v>
      </c>
      <c r="E288" t="s">
        <v>848</v>
      </c>
      <c r="F288" t="s">
        <v>854</v>
      </c>
      <c r="G288" t="s">
        <v>862</v>
      </c>
      <c r="H288">
        <v>7.19</v>
      </c>
      <c r="I288">
        <f t="shared" si="12"/>
        <v>7.34</v>
      </c>
      <c r="J288">
        <v>7.49</v>
      </c>
      <c r="K288">
        <f t="shared" si="13"/>
        <v>7.6150000000000002</v>
      </c>
      <c r="L288">
        <v>7.74</v>
      </c>
      <c r="M288">
        <f t="shared" si="14"/>
        <v>8.2650000000000006</v>
      </c>
      <c r="N288">
        <v>8.7899999999999991</v>
      </c>
    </row>
    <row r="289" spans="1:14" x14ac:dyDescent="0.2">
      <c r="A289" t="s">
        <v>286</v>
      </c>
      <c r="B289" t="s">
        <v>447</v>
      </c>
      <c r="C289" t="s">
        <v>649</v>
      </c>
      <c r="D289" t="s">
        <v>827</v>
      </c>
      <c r="E289" t="s">
        <v>848</v>
      </c>
      <c r="I289" t="e">
        <f t="shared" si="12"/>
        <v>#DIV/0!</v>
      </c>
      <c r="K289" t="e">
        <f t="shared" si="13"/>
        <v>#DIV/0!</v>
      </c>
      <c r="M289" t="e">
        <f t="shared" si="14"/>
        <v>#DIV/0!</v>
      </c>
    </row>
    <row r="290" spans="1:14" x14ac:dyDescent="0.2">
      <c r="A290" t="s">
        <v>285</v>
      </c>
      <c r="B290" t="s">
        <v>447</v>
      </c>
      <c r="C290" t="s">
        <v>649</v>
      </c>
      <c r="D290" t="s">
        <v>827</v>
      </c>
      <c r="E290" t="s">
        <v>848</v>
      </c>
      <c r="I290" t="e">
        <f t="shared" si="12"/>
        <v>#DIV/0!</v>
      </c>
      <c r="K290" t="e">
        <f t="shared" si="13"/>
        <v>#DIV/0!</v>
      </c>
      <c r="M290" t="e">
        <f t="shared" si="14"/>
        <v>#DIV/0!</v>
      </c>
    </row>
    <row r="291" spans="1:14" x14ac:dyDescent="0.2">
      <c r="A291" t="s">
        <v>299</v>
      </c>
      <c r="B291" t="s">
        <v>447</v>
      </c>
      <c r="C291" t="s">
        <v>656</v>
      </c>
      <c r="D291" t="s">
        <v>749</v>
      </c>
      <c r="E291" t="s">
        <v>848</v>
      </c>
      <c r="F291" t="s">
        <v>850</v>
      </c>
      <c r="G291" t="s">
        <v>858</v>
      </c>
      <c r="H291">
        <v>0</v>
      </c>
      <c r="I291">
        <f t="shared" si="12"/>
        <v>0</v>
      </c>
      <c r="J291">
        <v>0</v>
      </c>
      <c r="K291">
        <f t="shared" si="13"/>
        <v>0</v>
      </c>
      <c r="L291">
        <v>0</v>
      </c>
      <c r="M291">
        <f t="shared" si="14"/>
        <v>0</v>
      </c>
      <c r="N291">
        <v>0</v>
      </c>
    </row>
    <row r="292" spans="1:14" x14ac:dyDescent="0.2">
      <c r="A292" t="s">
        <v>298</v>
      </c>
      <c r="B292" t="s">
        <v>447</v>
      </c>
      <c r="C292" t="s">
        <v>656</v>
      </c>
      <c r="D292" t="s">
        <v>749</v>
      </c>
      <c r="E292" t="s">
        <v>848</v>
      </c>
      <c r="F292" t="s">
        <v>853</v>
      </c>
      <c r="G292" t="s">
        <v>853</v>
      </c>
      <c r="H292">
        <v>10.39</v>
      </c>
      <c r="I292">
        <f t="shared" si="12"/>
        <v>6.5500000000000007</v>
      </c>
      <c r="J292">
        <v>2.71</v>
      </c>
      <c r="K292">
        <f t="shared" si="13"/>
        <v>1.355</v>
      </c>
      <c r="L292">
        <v>0</v>
      </c>
      <c r="M292">
        <f t="shared" si="14"/>
        <v>0</v>
      </c>
      <c r="N292">
        <v>0</v>
      </c>
    </row>
    <row r="293" spans="1:14" x14ac:dyDescent="0.2">
      <c r="A293" t="s">
        <v>288</v>
      </c>
      <c r="B293" t="s">
        <v>449</v>
      </c>
      <c r="C293" t="s">
        <v>650</v>
      </c>
      <c r="D293" t="s">
        <v>765</v>
      </c>
      <c r="E293" t="s">
        <v>848</v>
      </c>
      <c r="F293" t="s">
        <v>850</v>
      </c>
      <c r="G293" t="s">
        <v>858</v>
      </c>
      <c r="H293">
        <v>0</v>
      </c>
      <c r="I293">
        <f t="shared" si="12"/>
        <v>0</v>
      </c>
      <c r="J293">
        <v>0</v>
      </c>
      <c r="K293" s="5">
        <f t="shared" si="13"/>
        <v>0</v>
      </c>
      <c r="L293">
        <v>0</v>
      </c>
      <c r="M293" s="5">
        <f t="shared" si="14"/>
        <v>0</v>
      </c>
      <c r="N293">
        <v>0</v>
      </c>
    </row>
    <row r="294" spans="1:14" x14ac:dyDescent="0.2">
      <c r="A294" t="s">
        <v>290</v>
      </c>
      <c r="B294" t="s">
        <v>448</v>
      </c>
      <c r="C294" t="s">
        <v>652</v>
      </c>
      <c r="D294" t="s">
        <v>828</v>
      </c>
      <c r="E294" t="s">
        <v>848</v>
      </c>
      <c r="F294" t="s">
        <v>849</v>
      </c>
      <c r="G294" t="s">
        <v>849</v>
      </c>
      <c r="H294">
        <v>0</v>
      </c>
      <c r="I294">
        <f t="shared" si="12"/>
        <v>0</v>
      </c>
      <c r="J294">
        <v>0</v>
      </c>
      <c r="K294" s="5">
        <f t="shared" si="13"/>
        <v>0</v>
      </c>
      <c r="L294">
        <v>0</v>
      </c>
      <c r="M294" s="5">
        <f t="shared" si="14"/>
        <v>0</v>
      </c>
      <c r="N294">
        <v>0</v>
      </c>
    </row>
    <row r="295" spans="1:14" x14ac:dyDescent="0.2">
      <c r="A295" t="s">
        <v>291</v>
      </c>
      <c r="B295" t="s">
        <v>447</v>
      </c>
      <c r="C295" t="s">
        <v>653</v>
      </c>
      <c r="D295" t="s">
        <v>750</v>
      </c>
      <c r="E295" t="s">
        <v>848</v>
      </c>
      <c r="F295" t="s">
        <v>852</v>
      </c>
      <c r="G295" t="s">
        <v>860</v>
      </c>
      <c r="H295" s="4">
        <v>1.03</v>
      </c>
      <c r="I295" s="4">
        <f t="shared" si="12"/>
        <v>2.6550000000000002</v>
      </c>
      <c r="J295" s="4">
        <v>4.28</v>
      </c>
      <c r="K295" s="8">
        <f t="shared" si="13"/>
        <v>4.2450000000000001</v>
      </c>
      <c r="L295" s="8">
        <v>4.21</v>
      </c>
      <c r="M295" s="8">
        <f t="shared" si="14"/>
        <v>4.4950000000000001</v>
      </c>
      <c r="N295" s="9">
        <v>4.78</v>
      </c>
    </row>
    <row r="296" spans="1:14" x14ac:dyDescent="0.2">
      <c r="A296" t="s">
        <v>292</v>
      </c>
      <c r="B296" t="s">
        <v>447</v>
      </c>
      <c r="C296" t="s">
        <v>653</v>
      </c>
      <c r="D296" t="s">
        <v>827</v>
      </c>
      <c r="E296" t="s">
        <v>848</v>
      </c>
      <c r="I296" t="e">
        <f t="shared" si="12"/>
        <v>#DIV/0!</v>
      </c>
      <c r="K296" t="e">
        <f t="shared" si="13"/>
        <v>#DIV/0!</v>
      </c>
      <c r="M296" t="e">
        <f t="shared" si="14"/>
        <v>#DIV/0!</v>
      </c>
    </row>
    <row r="297" spans="1:14" x14ac:dyDescent="0.2">
      <c r="A297" t="s">
        <v>293</v>
      </c>
      <c r="B297" t="s">
        <v>447</v>
      </c>
      <c r="C297" t="s">
        <v>653</v>
      </c>
      <c r="D297" t="s">
        <v>827</v>
      </c>
      <c r="E297" t="s">
        <v>848</v>
      </c>
      <c r="I297" t="e">
        <f t="shared" si="12"/>
        <v>#DIV/0!</v>
      </c>
      <c r="K297" t="e">
        <f t="shared" si="13"/>
        <v>#DIV/0!</v>
      </c>
      <c r="M297" t="e">
        <f t="shared" si="14"/>
        <v>#DIV/0!</v>
      </c>
    </row>
    <row r="298" spans="1:14" x14ac:dyDescent="0.2">
      <c r="A298" t="s">
        <v>294</v>
      </c>
      <c r="B298" t="s">
        <v>447</v>
      </c>
      <c r="C298" t="s">
        <v>653</v>
      </c>
      <c r="D298" t="s">
        <v>827</v>
      </c>
      <c r="E298" t="s">
        <v>848</v>
      </c>
      <c r="I298" t="e">
        <f t="shared" si="12"/>
        <v>#DIV/0!</v>
      </c>
      <c r="K298" t="e">
        <f t="shared" si="13"/>
        <v>#DIV/0!</v>
      </c>
      <c r="M298" t="e">
        <f t="shared" si="14"/>
        <v>#DIV/0!</v>
      </c>
      <c r="N298" s="6"/>
    </row>
    <row r="299" spans="1:14" x14ac:dyDescent="0.2">
      <c r="A299" t="s">
        <v>295</v>
      </c>
      <c r="B299" t="s">
        <v>447</v>
      </c>
      <c r="C299" t="s">
        <v>653</v>
      </c>
      <c r="D299" t="s">
        <v>827</v>
      </c>
      <c r="E299" t="s">
        <v>848</v>
      </c>
      <c r="I299" t="e">
        <f t="shared" si="12"/>
        <v>#DIV/0!</v>
      </c>
      <c r="K299" t="e">
        <f t="shared" si="13"/>
        <v>#DIV/0!</v>
      </c>
      <c r="M299" t="e">
        <f t="shared" si="14"/>
        <v>#DIV/0!</v>
      </c>
      <c r="N299" s="6"/>
    </row>
    <row r="300" spans="1:14" x14ac:dyDescent="0.2">
      <c r="A300" t="s">
        <v>296</v>
      </c>
      <c r="B300" t="s">
        <v>451</v>
      </c>
      <c r="C300" t="s">
        <v>654</v>
      </c>
      <c r="D300" t="s">
        <v>756</v>
      </c>
      <c r="E300" t="s">
        <v>848</v>
      </c>
      <c r="F300" t="s">
        <v>855</v>
      </c>
      <c r="G300" t="s">
        <v>855</v>
      </c>
      <c r="H300">
        <v>7.19</v>
      </c>
      <c r="I300">
        <f t="shared" si="12"/>
        <v>7.2450000000000001</v>
      </c>
      <c r="J300">
        <v>7.3</v>
      </c>
      <c r="K300">
        <f t="shared" si="13"/>
        <v>7.4249999999999998</v>
      </c>
      <c r="L300">
        <v>7.55</v>
      </c>
      <c r="M300">
        <f t="shared" si="14"/>
        <v>8.0649999999999995</v>
      </c>
      <c r="N300" s="6">
        <v>8.58</v>
      </c>
    </row>
    <row r="301" spans="1:14" x14ac:dyDescent="0.2">
      <c r="A301" t="s">
        <v>297</v>
      </c>
      <c r="B301" t="s">
        <v>451</v>
      </c>
      <c r="C301" t="s">
        <v>655</v>
      </c>
      <c r="D301" t="s">
        <v>756</v>
      </c>
      <c r="E301" t="s">
        <v>848</v>
      </c>
      <c r="F301" t="s">
        <v>855</v>
      </c>
      <c r="G301" t="s">
        <v>855</v>
      </c>
      <c r="H301">
        <v>7.19</v>
      </c>
      <c r="I301">
        <f t="shared" si="12"/>
        <v>7.2450000000000001</v>
      </c>
      <c r="J301">
        <v>7.3</v>
      </c>
      <c r="K301">
        <f t="shared" si="13"/>
        <v>7.4249999999999998</v>
      </c>
      <c r="L301">
        <v>7.55</v>
      </c>
      <c r="M301">
        <f t="shared" si="14"/>
        <v>8.0649999999999995</v>
      </c>
      <c r="N301" s="6">
        <v>8.58</v>
      </c>
    </row>
    <row r="302" spans="1:14" x14ac:dyDescent="0.2">
      <c r="A302" t="s">
        <v>300</v>
      </c>
      <c r="B302" t="s">
        <v>447</v>
      </c>
      <c r="C302" t="s">
        <v>657</v>
      </c>
      <c r="D302" t="s">
        <v>767</v>
      </c>
      <c r="E302" t="s">
        <v>848</v>
      </c>
      <c r="F302" t="s">
        <v>857</v>
      </c>
      <c r="G302" t="s">
        <v>861</v>
      </c>
      <c r="H302">
        <v>10.69</v>
      </c>
      <c r="I302">
        <f t="shared" si="12"/>
        <v>10.695</v>
      </c>
      <c r="J302">
        <v>10.7</v>
      </c>
      <c r="K302" s="10">
        <f t="shared" si="13"/>
        <v>11.215</v>
      </c>
      <c r="L302" s="10">
        <v>11.73</v>
      </c>
      <c r="M302" s="10">
        <f t="shared" si="14"/>
        <v>12.15</v>
      </c>
      <c r="N302" s="10">
        <v>12.57</v>
      </c>
    </row>
    <row r="303" spans="1:14" x14ac:dyDescent="0.2">
      <c r="A303" t="s">
        <v>301</v>
      </c>
      <c r="B303" t="s">
        <v>447</v>
      </c>
      <c r="C303" t="s">
        <v>657</v>
      </c>
      <c r="D303" t="s">
        <v>767</v>
      </c>
      <c r="E303" t="s">
        <v>848</v>
      </c>
      <c r="F303" t="s">
        <v>857</v>
      </c>
      <c r="G303" t="s">
        <v>861</v>
      </c>
      <c r="H303">
        <v>10.69</v>
      </c>
      <c r="I303">
        <f t="shared" si="12"/>
        <v>10.695</v>
      </c>
      <c r="J303">
        <v>10.7</v>
      </c>
      <c r="K303" s="10">
        <f t="shared" si="13"/>
        <v>11.215</v>
      </c>
      <c r="L303" s="10">
        <v>11.73</v>
      </c>
      <c r="M303" s="10">
        <f t="shared" si="14"/>
        <v>12.15</v>
      </c>
      <c r="N303" s="10">
        <v>12.57</v>
      </c>
    </row>
    <row r="304" spans="1:14" x14ac:dyDescent="0.2">
      <c r="A304" t="s">
        <v>289</v>
      </c>
      <c r="B304" t="s">
        <v>447</v>
      </c>
      <c r="C304" t="s">
        <v>651</v>
      </c>
      <c r="D304" t="s">
        <v>767</v>
      </c>
      <c r="E304" t="s">
        <v>848</v>
      </c>
      <c r="F304" t="s">
        <v>854</v>
      </c>
      <c r="G304" t="s">
        <v>862</v>
      </c>
      <c r="H304">
        <v>7.19</v>
      </c>
      <c r="I304">
        <f t="shared" si="12"/>
        <v>7.34</v>
      </c>
      <c r="J304">
        <v>7.49</v>
      </c>
      <c r="K304">
        <f t="shared" si="13"/>
        <v>7.6150000000000002</v>
      </c>
      <c r="L304">
        <v>7.74</v>
      </c>
      <c r="M304">
        <f t="shared" si="14"/>
        <v>8.2650000000000006</v>
      </c>
      <c r="N304">
        <v>8.7899999999999991</v>
      </c>
    </row>
    <row r="305" spans="1:14" x14ac:dyDescent="0.2">
      <c r="A305" t="s">
        <v>302</v>
      </c>
      <c r="B305" t="s">
        <v>447</v>
      </c>
      <c r="C305" t="s">
        <v>658</v>
      </c>
      <c r="D305" t="s">
        <v>746</v>
      </c>
      <c r="E305" t="s">
        <v>848</v>
      </c>
      <c r="F305" t="s">
        <v>857</v>
      </c>
      <c r="G305" t="s">
        <v>859</v>
      </c>
      <c r="H305">
        <v>11.18</v>
      </c>
      <c r="I305">
        <f t="shared" si="12"/>
        <v>11.27</v>
      </c>
      <c r="J305">
        <v>11.36</v>
      </c>
      <c r="K305" s="10">
        <f t="shared" si="13"/>
        <v>11.545</v>
      </c>
      <c r="L305" s="10">
        <v>11.73</v>
      </c>
      <c r="M305" s="10">
        <f t="shared" si="14"/>
        <v>12.535</v>
      </c>
      <c r="N305" s="10">
        <v>13.34</v>
      </c>
    </row>
    <row r="306" spans="1:14" x14ac:dyDescent="0.2">
      <c r="A306" t="s">
        <v>309</v>
      </c>
      <c r="B306" t="s">
        <v>449</v>
      </c>
      <c r="C306" t="s">
        <v>661</v>
      </c>
      <c r="D306" t="s">
        <v>829</v>
      </c>
      <c r="E306" t="s">
        <v>848</v>
      </c>
      <c r="F306" t="s">
        <v>849</v>
      </c>
      <c r="G306" t="s">
        <v>849</v>
      </c>
      <c r="H306">
        <v>0</v>
      </c>
      <c r="I306">
        <f t="shared" si="12"/>
        <v>0</v>
      </c>
      <c r="J306">
        <v>0</v>
      </c>
      <c r="K306">
        <f t="shared" si="13"/>
        <v>0</v>
      </c>
      <c r="L306">
        <v>0</v>
      </c>
      <c r="M306">
        <f t="shared" si="14"/>
        <v>0</v>
      </c>
      <c r="N306">
        <v>0</v>
      </c>
    </row>
    <row r="307" spans="1:14" x14ac:dyDescent="0.2">
      <c r="A307" t="s">
        <v>308</v>
      </c>
      <c r="B307" t="s">
        <v>447</v>
      </c>
      <c r="C307" t="s">
        <v>660</v>
      </c>
      <c r="D307" t="s">
        <v>783</v>
      </c>
      <c r="E307" t="s">
        <v>848</v>
      </c>
      <c r="F307" t="s">
        <v>854</v>
      </c>
      <c r="G307" t="s">
        <v>861</v>
      </c>
      <c r="H307">
        <v>10.69</v>
      </c>
      <c r="I307">
        <f t="shared" si="12"/>
        <v>10.695</v>
      </c>
      <c r="J307">
        <v>10.7</v>
      </c>
      <c r="K307">
        <f t="shared" si="13"/>
        <v>10.875</v>
      </c>
      <c r="L307">
        <v>11.05</v>
      </c>
      <c r="M307">
        <f t="shared" si="14"/>
        <v>11.81</v>
      </c>
      <c r="N307" s="7">
        <v>12.57</v>
      </c>
    </row>
    <row r="308" spans="1:14" x14ac:dyDescent="0.2">
      <c r="A308" t="s">
        <v>305</v>
      </c>
      <c r="B308" t="s">
        <v>447</v>
      </c>
      <c r="C308" t="s">
        <v>660</v>
      </c>
      <c r="D308" t="s">
        <v>783</v>
      </c>
      <c r="E308" t="s">
        <v>848</v>
      </c>
      <c r="F308" t="s">
        <v>854</v>
      </c>
      <c r="G308" t="s">
        <v>861</v>
      </c>
      <c r="H308">
        <v>10.69</v>
      </c>
      <c r="I308">
        <f t="shared" si="12"/>
        <v>10.695</v>
      </c>
      <c r="J308">
        <v>10.7</v>
      </c>
      <c r="K308">
        <f t="shared" si="13"/>
        <v>10.875</v>
      </c>
      <c r="L308">
        <v>11.05</v>
      </c>
      <c r="M308">
        <f t="shared" si="14"/>
        <v>11.81</v>
      </c>
      <c r="N308" s="7">
        <v>12.57</v>
      </c>
    </row>
    <row r="309" spans="1:14" x14ac:dyDescent="0.2">
      <c r="A309" t="s">
        <v>304</v>
      </c>
      <c r="B309" t="s">
        <v>447</v>
      </c>
      <c r="C309" t="s">
        <v>660</v>
      </c>
      <c r="D309" t="s">
        <v>783</v>
      </c>
      <c r="E309" t="s">
        <v>848</v>
      </c>
      <c r="F309" t="s">
        <v>854</v>
      </c>
      <c r="G309" t="s">
        <v>861</v>
      </c>
      <c r="H309">
        <v>10.69</v>
      </c>
      <c r="I309">
        <f t="shared" si="12"/>
        <v>10.695</v>
      </c>
      <c r="J309">
        <v>10.7</v>
      </c>
      <c r="K309">
        <f t="shared" si="13"/>
        <v>10.875</v>
      </c>
      <c r="L309">
        <v>11.05</v>
      </c>
      <c r="M309">
        <f t="shared" si="14"/>
        <v>11.81</v>
      </c>
      <c r="N309" s="10">
        <v>12.57</v>
      </c>
    </row>
    <row r="310" spans="1:14" x14ac:dyDescent="0.2">
      <c r="A310" t="s">
        <v>306</v>
      </c>
      <c r="B310" t="s">
        <v>447</v>
      </c>
      <c r="C310" t="s">
        <v>660</v>
      </c>
      <c r="D310" t="s">
        <v>783</v>
      </c>
      <c r="E310" t="s">
        <v>848</v>
      </c>
      <c r="F310" t="s">
        <v>854</v>
      </c>
      <c r="G310" t="s">
        <v>861</v>
      </c>
      <c r="H310">
        <v>10.69</v>
      </c>
      <c r="I310">
        <f t="shared" si="12"/>
        <v>10.695</v>
      </c>
      <c r="J310">
        <v>10.7</v>
      </c>
      <c r="K310">
        <f t="shared" si="13"/>
        <v>10.875</v>
      </c>
      <c r="L310">
        <v>11.05</v>
      </c>
      <c r="M310">
        <f t="shared" si="14"/>
        <v>11.81</v>
      </c>
      <c r="N310" s="10">
        <v>12.57</v>
      </c>
    </row>
    <row r="311" spans="1:14" x14ac:dyDescent="0.2">
      <c r="A311" t="s">
        <v>307</v>
      </c>
      <c r="B311" t="s">
        <v>447</v>
      </c>
      <c r="C311" t="s">
        <v>660</v>
      </c>
      <c r="D311" t="s">
        <v>783</v>
      </c>
      <c r="E311" t="s">
        <v>848</v>
      </c>
      <c r="F311" t="s">
        <v>854</v>
      </c>
      <c r="G311" t="s">
        <v>861</v>
      </c>
      <c r="H311">
        <v>10.69</v>
      </c>
      <c r="I311">
        <f t="shared" si="12"/>
        <v>10.695</v>
      </c>
      <c r="J311">
        <v>10.7</v>
      </c>
      <c r="K311">
        <f t="shared" si="13"/>
        <v>10.875</v>
      </c>
      <c r="L311">
        <v>11.05</v>
      </c>
      <c r="M311">
        <f t="shared" si="14"/>
        <v>11.81</v>
      </c>
      <c r="N311" s="10">
        <v>12.57</v>
      </c>
    </row>
    <row r="312" spans="1:14" x14ac:dyDescent="0.2">
      <c r="A312" t="s">
        <v>310</v>
      </c>
      <c r="B312" t="s">
        <v>451</v>
      </c>
      <c r="C312" t="s">
        <v>662</v>
      </c>
      <c r="D312" t="s">
        <v>756</v>
      </c>
      <c r="E312" t="s">
        <v>848</v>
      </c>
      <c r="F312" t="s">
        <v>855</v>
      </c>
      <c r="G312" t="s">
        <v>855</v>
      </c>
      <c r="H312">
        <v>7.19</v>
      </c>
      <c r="I312">
        <f t="shared" si="12"/>
        <v>7.2450000000000001</v>
      </c>
      <c r="J312">
        <v>7.3</v>
      </c>
      <c r="K312">
        <f t="shared" si="13"/>
        <v>7.4249999999999998</v>
      </c>
      <c r="L312">
        <v>7.55</v>
      </c>
      <c r="M312">
        <f t="shared" si="14"/>
        <v>8.0649999999999995</v>
      </c>
      <c r="N312">
        <v>8.58</v>
      </c>
    </row>
    <row r="313" spans="1:14" x14ac:dyDescent="0.2">
      <c r="A313" t="s">
        <v>311</v>
      </c>
      <c r="B313" t="s">
        <v>451</v>
      </c>
      <c r="C313" t="s">
        <v>662</v>
      </c>
      <c r="D313" t="s">
        <v>756</v>
      </c>
      <c r="E313" t="s">
        <v>848</v>
      </c>
      <c r="F313" t="s">
        <v>855</v>
      </c>
      <c r="G313" t="s">
        <v>855</v>
      </c>
      <c r="H313">
        <v>7.19</v>
      </c>
      <c r="I313">
        <f t="shared" si="12"/>
        <v>7.2450000000000001</v>
      </c>
      <c r="J313">
        <v>7.3</v>
      </c>
      <c r="K313">
        <f t="shared" si="13"/>
        <v>7.4249999999999998</v>
      </c>
      <c r="L313">
        <v>7.55</v>
      </c>
      <c r="M313">
        <f t="shared" si="14"/>
        <v>8.0649999999999995</v>
      </c>
      <c r="N313">
        <v>8.58</v>
      </c>
    </row>
    <row r="314" spans="1:14" x14ac:dyDescent="0.2">
      <c r="A314" t="s">
        <v>313</v>
      </c>
      <c r="B314" t="s">
        <v>449</v>
      </c>
      <c r="C314" t="s">
        <v>664</v>
      </c>
      <c r="D314" t="s">
        <v>830</v>
      </c>
      <c r="E314" t="s">
        <v>848</v>
      </c>
      <c r="F314" t="s">
        <v>849</v>
      </c>
      <c r="G314" t="s">
        <v>849</v>
      </c>
      <c r="H314">
        <v>0</v>
      </c>
      <c r="I314">
        <f t="shared" si="12"/>
        <v>0</v>
      </c>
      <c r="J314">
        <v>0</v>
      </c>
      <c r="K314">
        <f t="shared" si="13"/>
        <v>0</v>
      </c>
      <c r="L314">
        <v>0</v>
      </c>
      <c r="M314">
        <f t="shared" si="14"/>
        <v>0</v>
      </c>
      <c r="N314">
        <v>0</v>
      </c>
    </row>
    <row r="315" spans="1:14" x14ac:dyDescent="0.2">
      <c r="A315" t="s">
        <v>312</v>
      </c>
      <c r="B315" t="s">
        <v>449</v>
      </c>
      <c r="C315" t="s">
        <v>663</v>
      </c>
      <c r="D315" t="s">
        <v>785</v>
      </c>
      <c r="E315" t="s">
        <v>848</v>
      </c>
      <c r="F315" t="s">
        <v>849</v>
      </c>
      <c r="G315" t="s">
        <v>849</v>
      </c>
      <c r="H315">
        <v>0</v>
      </c>
      <c r="I315">
        <f t="shared" si="12"/>
        <v>0</v>
      </c>
      <c r="J315">
        <v>0</v>
      </c>
      <c r="K315">
        <f t="shared" si="13"/>
        <v>0</v>
      </c>
      <c r="L315">
        <v>0</v>
      </c>
      <c r="M315">
        <f t="shared" si="14"/>
        <v>0</v>
      </c>
      <c r="N315">
        <v>0</v>
      </c>
    </row>
    <row r="316" spans="1:14" x14ac:dyDescent="0.2">
      <c r="A316" t="s">
        <v>314</v>
      </c>
      <c r="B316" t="s">
        <v>450</v>
      </c>
      <c r="C316" t="s">
        <v>665</v>
      </c>
      <c r="D316" t="s">
        <v>783</v>
      </c>
      <c r="E316" t="s">
        <v>848</v>
      </c>
      <c r="F316" t="s">
        <v>854</v>
      </c>
      <c r="G316" t="s">
        <v>861</v>
      </c>
      <c r="H316">
        <v>10.69</v>
      </c>
      <c r="I316">
        <f t="shared" si="12"/>
        <v>10.695</v>
      </c>
      <c r="J316">
        <v>10.7</v>
      </c>
      <c r="K316">
        <f t="shared" si="13"/>
        <v>10.875</v>
      </c>
      <c r="L316">
        <v>11.05</v>
      </c>
      <c r="M316">
        <f t="shared" si="14"/>
        <v>11.81</v>
      </c>
      <c r="N316" s="10">
        <v>12.57</v>
      </c>
    </row>
    <row r="317" spans="1:14" x14ac:dyDescent="0.2">
      <c r="A317" t="s">
        <v>315</v>
      </c>
      <c r="B317" t="s">
        <v>450</v>
      </c>
      <c r="C317" t="s">
        <v>665</v>
      </c>
      <c r="D317" t="s">
        <v>783</v>
      </c>
      <c r="E317" t="s">
        <v>848</v>
      </c>
      <c r="F317" t="s">
        <v>854</v>
      </c>
      <c r="G317" t="s">
        <v>861</v>
      </c>
      <c r="H317">
        <v>10.69</v>
      </c>
      <c r="I317">
        <f t="shared" si="12"/>
        <v>10.695</v>
      </c>
      <c r="J317">
        <v>10.7</v>
      </c>
      <c r="K317">
        <f t="shared" si="13"/>
        <v>10.875</v>
      </c>
      <c r="L317">
        <v>11.05</v>
      </c>
      <c r="M317">
        <f t="shared" si="14"/>
        <v>11.81</v>
      </c>
      <c r="N317" s="10">
        <v>12.57</v>
      </c>
    </row>
    <row r="318" spans="1:14" x14ac:dyDescent="0.2">
      <c r="A318" t="s">
        <v>316</v>
      </c>
      <c r="B318" t="s">
        <v>450</v>
      </c>
      <c r="C318" t="s">
        <v>666</v>
      </c>
      <c r="D318" t="s">
        <v>831</v>
      </c>
      <c r="E318" t="s">
        <v>848</v>
      </c>
      <c r="F318" t="s">
        <v>850</v>
      </c>
      <c r="G318" t="s">
        <v>858</v>
      </c>
      <c r="H318">
        <v>0</v>
      </c>
      <c r="I318">
        <f t="shared" si="12"/>
        <v>0</v>
      </c>
      <c r="J318">
        <v>0</v>
      </c>
      <c r="K318">
        <f t="shared" si="13"/>
        <v>0</v>
      </c>
      <c r="L318">
        <v>0</v>
      </c>
      <c r="M318">
        <f t="shared" si="14"/>
        <v>0</v>
      </c>
      <c r="N318" s="6">
        <v>0</v>
      </c>
    </row>
    <row r="319" spans="1:14" x14ac:dyDescent="0.2">
      <c r="A319" t="s">
        <v>317</v>
      </c>
      <c r="B319" t="s">
        <v>450</v>
      </c>
      <c r="C319" t="s">
        <v>667</v>
      </c>
      <c r="D319" t="s">
        <v>750</v>
      </c>
      <c r="E319" t="s">
        <v>848</v>
      </c>
      <c r="F319" t="s">
        <v>850</v>
      </c>
      <c r="G319" t="s">
        <v>858</v>
      </c>
      <c r="H319">
        <v>0</v>
      </c>
      <c r="I319">
        <f t="shared" si="12"/>
        <v>0</v>
      </c>
      <c r="J319">
        <v>0</v>
      </c>
      <c r="K319">
        <f t="shared" si="13"/>
        <v>0</v>
      </c>
      <c r="L319">
        <v>0</v>
      </c>
      <c r="M319">
        <f t="shared" si="14"/>
        <v>0</v>
      </c>
      <c r="N319">
        <v>0</v>
      </c>
    </row>
    <row r="320" spans="1:14" x14ac:dyDescent="0.2">
      <c r="A320" t="s">
        <v>318</v>
      </c>
      <c r="B320" t="s">
        <v>449</v>
      </c>
      <c r="C320" t="s">
        <v>668</v>
      </c>
      <c r="D320" t="s">
        <v>832</v>
      </c>
      <c r="E320" t="s">
        <v>848</v>
      </c>
      <c r="F320" t="s">
        <v>853</v>
      </c>
      <c r="G320" t="s">
        <v>853</v>
      </c>
      <c r="H320">
        <v>10.39</v>
      </c>
      <c r="I320">
        <f t="shared" si="12"/>
        <v>6.5500000000000007</v>
      </c>
      <c r="J320">
        <v>2.71</v>
      </c>
      <c r="K320">
        <f t="shared" si="13"/>
        <v>1.355</v>
      </c>
      <c r="L320">
        <v>0</v>
      </c>
      <c r="M320">
        <f t="shared" si="14"/>
        <v>0</v>
      </c>
      <c r="N320">
        <v>0</v>
      </c>
    </row>
    <row r="321" spans="1:14" x14ac:dyDescent="0.2">
      <c r="A321" t="s">
        <v>320</v>
      </c>
      <c r="B321" t="s">
        <v>448</v>
      </c>
      <c r="C321" t="s">
        <v>670</v>
      </c>
      <c r="D321" t="s">
        <v>832</v>
      </c>
      <c r="E321" t="s">
        <v>848</v>
      </c>
      <c r="F321" t="s">
        <v>853</v>
      </c>
      <c r="G321" t="s">
        <v>853</v>
      </c>
      <c r="H321">
        <v>10.39</v>
      </c>
      <c r="I321">
        <f t="shared" si="12"/>
        <v>6.5500000000000007</v>
      </c>
      <c r="J321">
        <v>2.71</v>
      </c>
      <c r="K321">
        <f t="shared" si="13"/>
        <v>1.355</v>
      </c>
      <c r="L321">
        <v>0</v>
      </c>
      <c r="M321">
        <f t="shared" si="14"/>
        <v>0</v>
      </c>
      <c r="N321">
        <v>0</v>
      </c>
    </row>
    <row r="322" spans="1:14" x14ac:dyDescent="0.2">
      <c r="A322" t="s">
        <v>321</v>
      </c>
      <c r="B322" t="s">
        <v>449</v>
      </c>
      <c r="C322" t="s">
        <v>671</v>
      </c>
      <c r="D322" t="s">
        <v>833</v>
      </c>
      <c r="E322" t="s">
        <v>848</v>
      </c>
      <c r="F322" t="s">
        <v>853</v>
      </c>
      <c r="G322" t="s">
        <v>853</v>
      </c>
      <c r="H322">
        <v>10.39</v>
      </c>
      <c r="I322">
        <f t="shared" ref="I322:I385" si="15">AVERAGE(H322,J322)</f>
        <v>6.5500000000000007</v>
      </c>
      <c r="J322">
        <v>2.71</v>
      </c>
      <c r="K322">
        <f t="shared" ref="K322:K385" si="16">AVERAGE(J322,L322)</f>
        <v>1.355</v>
      </c>
      <c r="L322">
        <v>0</v>
      </c>
      <c r="M322">
        <f t="shared" ref="M322:M385" si="17">AVERAGE(L322,N322)</f>
        <v>0</v>
      </c>
      <c r="N322">
        <v>0</v>
      </c>
    </row>
    <row r="323" spans="1:14" x14ac:dyDescent="0.2">
      <c r="A323" t="s">
        <v>380</v>
      </c>
      <c r="B323" t="s">
        <v>447</v>
      </c>
      <c r="C323" t="s">
        <v>703</v>
      </c>
      <c r="D323" t="s">
        <v>807</v>
      </c>
      <c r="E323" t="s">
        <v>848</v>
      </c>
      <c r="F323" t="s">
        <v>857</v>
      </c>
      <c r="G323" t="s">
        <v>861</v>
      </c>
      <c r="H323" s="4">
        <v>11.18</v>
      </c>
      <c r="I323" s="4">
        <f t="shared" si="15"/>
        <v>11.27</v>
      </c>
      <c r="J323" s="4">
        <v>11.36</v>
      </c>
      <c r="K323" s="10">
        <f t="shared" si="16"/>
        <v>7.8049999999999997</v>
      </c>
      <c r="L323">
        <v>4.25</v>
      </c>
      <c r="M323">
        <f t="shared" si="17"/>
        <v>8.7949999999999999</v>
      </c>
      <c r="N323" s="4">
        <v>13.34</v>
      </c>
    </row>
    <row r="324" spans="1:14" x14ac:dyDescent="0.2">
      <c r="A324" t="s">
        <v>322</v>
      </c>
      <c r="B324" t="s">
        <v>449</v>
      </c>
      <c r="C324" t="s">
        <v>672</v>
      </c>
      <c r="D324" t="s">
        <v>817</v>
      </c>
      <c r="E324" t="s">
        <v>848</v>
      </c>
      <c r="F324" t="s">
        <v>850</v>
      </c>
      <c r="G324" t="s">
        <v>858</v>
      </c>
      <c r="H324">
        <v>0</v>
      </c>
      <c r="I324">
        <f t="shared" si="15"/>
        <v>0</v>
      </c>
      <c r="J324">
        <v>0</v>
      </c>
      <c r="K324">
        <f t="shared" si="16"/>
        <v>0</v>
      </c>
      <c r="L324">
        <v>0</v>
      </c>
      <c r="M324">
        <f t="shared" si="17"/>
        <v>0</v>
      </c>
      <c r="N324">
        <v>0</v>
      </c>
    </row>
    <row r="325" spans="1:14" x14ac:dyDescent="0.2">
      <c r="A325" t="s">
        <v>323</v>
      </c>
      <c r="B325" t="s">
        <v>449</v>
      </c>
      <c r="C325" t="s">
        <v>673</v>
      </c>
      <c r="D325" t="s">
        <v>783</v>
      </c>
      <c r="E325" t="s">
        <v>848</v>
      </c>
      <c r="F325" t="s">
        <v>855</v>
      </c>
      <c r="G325" t="s">
        <v>855</v>
      </c>
      <c r="H325">
        <v>7.19</v>
      </c>
      <c r="I325">
        <f t="shared" si="15"/>
        <v>7.2450000000000001</v>
      </c>
      <c r="J325">
        <v>7.3</v>
      </c>
      <c r="K325">
        <f t="shared" si="16"/>
        <v>7.4249999999999998</v>
      </c>
      <c r="L325">
        <v>7.55</v>
      </c>
      <c r="M325">
        <f t="shared" si="17"/>
        <v>8.0649999999999995</v>
      </c>
      <c r="N325">
        <v>8.58</v>
      </c>
    </row>
    <row r="326" spans="1:14" x14ac:dyDescent="0.2">
      <c r="A326" t="s">
        <v>325</v>
      </c>
      <c r="B326" t="s">
        <v>449</v>
      </c>
      <c r="C326" t="s">
        <v>675</v>
      </c>
      <c r="D326" t="s">
        <v>807</v>
      </c>
      <c r="E326" t="s">
        <v>848</v>
      </c>
      <c r="F326" t="s">
        <v>854</v>
      </c>
      <c r="G326" t="s">
        <v>861</v>
      </c>
      <c r="H326">
        <v>7.19</v>
      </c>
      <c r="I326">
        <f t="shared" si="15"/>
        <v>8.9450000000000003</v>
      </c>
      <c r="J326">
        <v>10.7</v>
      </c>
      <c r="K326">
        <f t="shared" si="16"/>
        <v>10.875</v>
      </c>
      <c r="L326">
        <v>11.05</v>
      </c>
      <c r="M326">
        <f t="shared" si="17"/>
        <v>11.81</v>
      </c>
      <c r="N326" s="10">
        <v>12.57</v>
      </c>
    </row>
    <row r="327" spans="1:14" x14ac:dyDescent="0.2">
      <c r="A327" t="s">
        <v>344</v>
      </c>
      <c r="B327" t="s">
        <v>450</v>
      </c>
      <c r="C327" t="s">
        <v>686</v>
      </c>
      <c r="D327" t="s">
        <v>835</v>
      </c>
      <c r="E327" t="s">
        <v>848</v>
      </c>
      <c r="F327" t="s">
        <v>850</v>
      </c>
      <c r="G327" t="s">
        <v>858</v>
      </c>
      <c r="H327">
        <v>0</v>
      </c>
      <c r="I327">
        <f t="shared" si="15"/>
        <v>0</v>
      </c>
      <c r="J327">
        <v>0</v>
      </c>
      <c r="K327">
        <f t="shared" si="16"/>
        <v>0</v>
      </c>
      <c r="L327">
        <v>0</v>
      </c>
      <c r="M327">
        <f t="shared" si="17"/>
        <v>0</v>
      </c>
      <c r="N327">
        <v>0</v>
      </c>
    </row>
    <row r="328" spans="1:14" x14ac:dyDescent="0.2">
      <c r="A328" t="s">
        <v>326</v>
      </c>
      <c r="B328" t="s">
        <v>447</v>
      </c>
      <c r="C328" t="s">
        <v>676</v>
      </c>
      <c r="D328" t="s">
        <v>809</v>
      </c>
      <c r="E328" t="s">
        <v>848</v>
      </c>
      <c r="F328" t="s">
        <v>854</v>
      </c>
      <c r="G328" t="s">
        <v>861</v>
      </c>
      <c r="H328" s="4">
        <v>10.69</v>
      </c>
      <c r="I328" s="4">
        <f t="shared" si="15"/>
        <v>10.695</v>
      </c>
      <c r="J328" s="4">
        <v>10.7</v>
      </c>
      <c r="K328">
        <f t="shared" si="16"/>
        <v>7.4749999999999996</v>
      </c>
      <c r="L328">
        <v>4.25</v>
      </c>
      <c r="M328">
        <f t="shared" si="17"/>
        <v>8.5399999999999991</v>
      </c>
      <c r="N328">
        <v>12.83</v>
      </c>
    </row>
    <row r="329" spans="1:14" x14ac:dyDescent="0.2">
      <c r="A329" t="s">
        <v>327</v>
      </c>
      <c r="B329" t="s">
        <v>447</v>
      </c>
      <c r="C329" t="s">
        <v>677</v>
      </c>
      <c r="D329" t="s">
        <v>834</v>
      </c>
      <c r="E329" t="s">
        <v>848</v>
      </c>
      <c r="F329" t="s">
        <v>853</v>
      </c>
      <c r="G329" t="s">
        <v>853</v>
      </c>
      <c r="H329">
        <v>10.39</v>
      </c>
      <c r="I329">
        <f t="shared" si="15"/>
        <v>6.5500000000000007</v>
      </c>
      <c r="J329">
        <v>2.71</v>
      </c>
      <c r="K329" s="5">
        <f t="shared" si="16"/>
        <v>1.355</v>
      </c>
      <c r="L329" s="5">
        <v>0</v>
      </c>
      <c r="M329">
        <f t="shared" si="17"/>
        <v>0</v>
      </c>
      <c r="N329">
        <v>0</v>
      </c>
    </row>
    <row r="330" spans="1:14" x14ac:dyDescent="0.2">
      <c r="A330" t="s">
        <v>328</v>
      </c>
      <c r="B330" t="s">
        <v>447</v>
      </c>
      <c r="C330" t="s">
        <v>678</v>
      </c>
      <c r="D330" t="s">
        <v>834</v>
      </c>
      <c r="E330" t="s">
        <v>848</v>
      </c>
      <c r="F330" t="s">
        <v>853</v>
      </c>
      <c r="G330" t="s">
        <v>853</v>
      </c>
      <c r="H330">
        <v>10.39</v>
      </c>
      <c r="I330">
        <f t="shared" si="15"/>
        <v>6.5500000000000007</v>
      </c>
      <c r="J330">
        <v>2.71</v>
      </c>
      <c r="K330">
        <f t="shared" si="16"/>
        <v>1.355</v>
      </c>
      <c r="L330">
        <v>0</v>
      </c>
      <c r="M330">
        <f t="shared" si="17"/>
        <v>0</v>
      </c>
      <c r="N330" s="6">
        <v>0</v>
      </c>
    </row>
    <row r="331" spans="1:14" x14ac:dyDescent="0.2">
      <c r="A331" t="s">
        <v>329</v>
      </c>
      <c r="B331" t="s">
        <v>447</v>
      </c>
      <c r="C331" t="s">
        <v>679</v>
      </c>
      <c r="D331" t="s">
        <v>834</v>
      </c>
      <c r="E331" t="s">
        <v>848</v>
      </c>
      <c r="F331" t="s">
        <v>853</v>
      </c>
      <c r="G331" t="s">
        <v>853</v>
      </c>
      <c r="H331">
        <v>10.39</v>
      </c>
      <c r="I331">
        <f t="shared" si="15"/>
        <v>6.5500000000000007</v>
      </c>
      <c r="J331">
        <v>2.71</v>
      </c>
      <c r="K331">
        <f t="shared" si="16"/>
        <v>1.355</v>
      </c>
      <c r="L331">
        <v>0</v>
      </c>
      <c r="M331">
        <f t="shared" si="17"/>
        <v>0</v>
      </c>
      <c r="N331">
        <v>0</v>
      </c>
    </row>
    <row r="332" spans="1:14" x14ac:dyDescent="0.2">
      <c r="A332" t="s">
        <v>335</v>
      </c>
      <c r="B332" s="16" t="s">
        <v>449</v>
      </c>
      <c r="C332" t="s">
        <v>680</v>
      </c>
      <c r="D332" t="s">
        <v>746</v>
      </c>
      <c r="E332" t="s">
        <v>848</v>
      </c>
      <c r="F332" t="s">
        <v>855</v>
      </c>
      <c r="G332" t="s">
        <v>855</v>
      </c>
      <c r="H332">
        <v>7.19</v>
      </c>
      <c r="I332">
        <f t="shared" si="15"/>
        <v>7.2450000000000001</v>
      </c>
      <c r="J332">
        <v>7.3</v>
      </c>
      <c r="K332">
        <f t="shared" si="16"/>
        <v>7.4249999999999998</v>
      </c>
      <c r="L332">
        <v>7.55</v>
      </c>
      <c r="M332">
        <f t="shared" si="17"/>
        <v>8.0649999999999995</v>
      </c>
      <c r="N332">
        <v>8.58</v>
      </c>
    </row>
    <row r="333" spans="1:14" x14ac:dyDescent="0.2">
      <c r="A333" t="s">
        <v>334</v>
      </c>
      <c r="B333" s="16" t="s">
        <v>449</v>
      </c>
      <c r="C333" t="s">
        <v>680</v>
      </c>
      <c r="D333" t="s">
        <v>746</v>
      </c>
      <c r="E333" t="s">
        <v>848</v>
      </c>
      <c r="F333" t="s">
        <v>855</v>
      </c>
      <c r="G333" t="s">
        <v>855</v>
      </c>
      <c r="H333">
        <v>7.19</v>
      </c>
      <c r="I333">
        <f t="shared" si="15"/>
        <v>7.2450000000000001</v>
      </c>
      <c r="J333">
        <v>7.3</v>
      </c>
      <c r="K333">
        <f t="shared" si="16"/>
        <v>7.4249999999999998</v>
      </c>
      <c r="L333">
        <v>7.55</v>
      </c>
      <c r="M333">
        <f t="shared" si="17"/>
        <v>8.0649999999999995</v>
      </c>
      <c r="N333">
        <v>8.58</v>
      </c>
    </row>
    <row r="334" spans="1:14" x14ac:dyDescent="0.2">
      <c r="A334" t="s">
        <v>333</v>
      </c>
      <c r="B334" s="16" t="s">
        <v>449</v>
      </c>
      <c r="C334" t="s">
        <v>680</v>
      </c>
      <c r="D334" t="s">
        <v>746</v>
      </c>
      <c r="E334" t="s">
        <v>848</v>
      </c>
      <c r="F334" t="s">
        <v>855</v>
      </c>
      <c r="G334" t="s">
        <v>855</v>
      </c>
      <c r="H334">
        <v>7.19</v>
      </c>
      <c r="I334">
        <f t="shared" si="15"/>
        <v>7.2450000000000001</v>
      </c>
      <c r="J334">
        <v>7.3</v>
      </c>
      <c r="K334">
        <f t="shared" si="16"/>
        <v>7.4249999999999998</v>
      </c>
      <c r="L334">
        <v>7.55</v>
      </c>
      <c r="M334">
        <f t="shared" si="17"/>
        <v>8.0649999999999995</v>
      </c>
      <c r="N334">
        <v>8.58</v>
      </c>
    </row>
    <row r="335" spans="1:14" x14ac:dyDescent="0.2">
      <c r="A335" t="s">
        <v>332</v>
      </c>
      <c r="B335" s="16" t="s">
        <v>449</v>
      </c>
      <c r="C335" t="s">
        <v>680</v>
      </c>
      <c r="D335" t="s">
        <v>746</v>
      </c>
      <c r="E335" t="s">
        <v>848</v>
      </c>
      <c r="F335" t="s">
        <v>855</v>
      </c>
      <c r="G335" t="s">
        <v>855</v>
      </c>
      <c r="H335">
        <v>7.19</v>
      </c>
      <c r="I335">
        <f t="shared" si="15"/>
        <v>7.2450000000000001</v>
      </c>
      <c r="J335">
        <v>7.3</v>
      </c>
      <c r="K335">
        <f t="shared" si="16"/>
        <v>7.4249999999999998</v>
      </c>
      <c r="L335">
        <v>7.55</v>
      </c>
      <c r="M335">
        <f t="shared" si="17"/>
        <v>8.0649999999999995</v>
      </c>
      <c r="N335">
        <v>8.58</v>
      </c>
    </row>
    <row r="336" spans="1:14" x14ac:dyDescent="0.2">
      <c r="A336" t="s">
        <v>331</v>
      </c>
      <c r="B336" s="16" t="s">
        <v>449</v>
      </c>
      <c r="C336" t="s">
        <v>680</v>
      </c>
      <c r="D336" t="s">
        <v>746</v>
      </c>
      <c r="E336" t="s">
        <v>848</v>
      </c>
      <c r="F336" t="s">
        <v>855</v>
      </c>
      <c r="G336" t="s">
        <v>855</v>
      </c>
      <c r="H336">
        <v>7.19</v>
      </c>
      <c r="I336">
        <f t="shared" si="15"/>
        <v>7.2450000000000001</v>
      </c>
      <c r="J336">
        <v>7.3</v>
      </c>
      <c r="K336">
        <f t="shared" si="16"/>
        <v>7.4249999999999998</v>
      </c>
      <c r="L336">
        <v>7.55</v>
      </c>
      <c r="M336">
        <f t="shared" si="17"/>
        <v>8.0649999999999995</v>
      </c>
      <c r="N336">
        <v>8.58</v>
      </c>
    </row>
    <row r="337" spans="1:14" x14ac:dyDescent="0.2">
      <c r="A337" t="s">
        <v>330</v>
      </c>
      <c r="B337" t="s">
        <v>449</v>
      </c>
      <c r="C337" t="s">
        <v>680</v>
      </c>
      <c r="D337" t="s">
        <v>746</v>
      </c>
      <c r="E337" t="s">
        <v>848</v>
      </c>
      <c r="F337" t="s">
        <v>855</v>
      </c>
      <c r="G337" t="s">
        <v>855</v>
      </c>
      <c r="H337">
        <v>7.19</v>
      </c>
      <c r="I337">
        <f t="shared" si="15"/>
        <v>7.2450000000000001</v>
      </c>
      <c r="J337">
        <v>7.3</v>
      </c>
      <c r="K337">
        <f t="shared" si="16"/>
        <v>7.4249999999999998</v>
      </c>
      <c r="L337">
        <v>7.55</v>
      </c>
      <c r="M337">
        <f t="shared" si="17"/>
        <v>8.0649999999999995</v>
      </c>
      <c r="N337">
        <v>8.58</v>
      </c>
    </row>
    <row r="338" spans="1:14" x14ac:dyDescent="0.2">
      <c r="A338" t="s">
        <v>336</v>
      </c>
      <c r="B338" t="s">
        <v>447</v>
      </c>
      <c r="C338" t="s">
        <v>681</v>
      </c>
      <c r="D338" t="s">
        <v>767</v>
      </c>
      <c r="E338" t="s">
        <v>848</v>
      </c>
      <c r="F338" s="4" t="s">
        <v>851</v>
      </c>
      <c r="G338" s="4" t="s">
        <v>861</v>
      </c>
      <c r="H338">
        <v>10.69</v>
      </c>
      <c r="I338">
        <f t="shared" si="15"/>
        <v>10.695</v>
      </c>
      <c r="J338">
        <v>10.7</v>
      </c>
      <c r="K338" s="10">
        <f t="shared" si="16"/>
        <v>11.215</v>
      </c>
      <c r="L338" s="10">
        <v>11.73</v>
      </c>
      <c r="M338">
        <f t="shared" si="17"/>
        <v>12.15</v>
      </c>
      <c r="N338">
        <v>12.57</v>
      </c>
    </row>
    <row r="339" spans="1:14" x14ac:dyDescent="0.2">
      <c r="A339" t="s">
        <v>347</v>
      </c>
      <c r="B339" t="s">
        <v>450</v>
      </c>
      <c r="C339" t="s">
        <v>689</v>
      </c>
      <c r="D339" t="s">
        <v>771</v>
      </c>
      <c r="E339" t="s">
        <v>848</v>
      </c>
      <c r="F339" t="s">
        <v>850</v>
      </c>
      <c r="G339" t="s">
        <v>858</v>
      </c>
      <c r="H339">
        <v>0</v>
      </c>
      <c r="I339">
        <f t="shared" si="15"/>
        <v>0</v>
      </c>
      <c r="J339">
        <v>0</v>
      </c>
      <c r="K339">
        <f t="shared" si="16"/>
        <v>0</v>
      </c>
      <c r="L339">
        <v>0</v>
      </c>
      <c r="M339">
        <f t="shared" si="17"/>
        <v>0</v>
      </c>
      <c r="N339">
        <v>0</v>
      </c>
    </row>
    <row r="340" spans="1:14" x14ac:dyDescent="0.2">
      <c r="A340" t="s">
        <v>339</v>
      </c>
      <c r="B340" t="s">
        <v>450</v>
      </c>
      <c r="C340" t="s">
        <v>683</v>
      </c>
      <c r="D340" t="s">
        <v>810</v>
      </c>
      <c r="E340" t="s">
        <v>848</v>
      </c>
      <c r="F340" t="s">
        <v>856</v>
      </c>
      <c r="G340" t="s">
        <v>860</v>
      </c>
      <c r="H340">
        <v>3.18</v>
      </c>
      <c r="I340">
        <f t="shared" si="15"/>
        <v>3.7300000000000004</v>
      </c>
      <c r="J340">
        <v>4.28</v>
      </c>
      <c r="K340">
        <f t="shared" si="16"/>
        <v>4.3499999999999996</v>
      </c>
      <c r="L340">
        <v>4.42</v>
      </c>
      <c r="M340">
        <f t="shared" si="17"/>
        <v>4.72</v>
      </c>
      <c r="N340">
        <v>5.0199999999999996</v>
      </c>
    </row>
    <row r="341" spans="1:14" x14ac:dyDescent="0.2">
      <c r="A341" t="s">
        <v>340</v>
      </c>
      <c r="B341" t="s">
        <v>450</v>
      </c>
      <c r="C341" t="s">
        <v>683</v>
      </c>
      <c r="D341" t="s">
        <v>810</v>
      </c>
      <c r="E341" t="s">
        <v>848</v>
      </c>
      <c r="F341" t="s">
        <v>856</v>
      </c>
      <c r="G341" t="s">
        <v>860</v>
      </c>
      <c r="H341">
        <v>3.18</v>
      </c>
      <c r="I341">
        <f t="shared" si="15"/>
        <v>3.7300000000000004</v>
      </c>
      <c r="J341">
        <v>4.28</v>
      </c>
      <c r="K341">
        <f t="shared" si="16"/>
        <v>4.3499999999999996</v>
      </c>
      <c r="L341">
        <v>4.42</v>
      </c>
      <c r="M341">
        <f t="shared" si="17"/>
        <v>4.72</v>
      </c>
      <c r="N341">
        <v>5.0199999999999996</v>
      </c>
    </row>
    <row r="342" spans="1:14" x14ac:dyDescent="0.2">
      <c r="A342" t="s">
        <v>341</v>
      </c>
      <c r="B342" t="s">
        <v>450</v>
      </c>
      <c r="C342" t="s">
        <v>683</v>
      </c>
      <c r="D342" t="s">
        <v>810</v>
      </c>
      <c r="E342" t="s">
        <v>848</v>
      </c>
      <c r="F342" t="s">
        <v>856</v>
      </c>
      <c r="G342" t="s">
        <v>860</v>
      </c>
      <c r="H342">
        <v>3.18</v>
      </c>
      <c r="I342">
        <f t="shared" si="15"/>
        <v>3.7300000000000004</v>
      </c>
      <c r="J342">
        <v>4.28</v>
      </c>
      <c r="K342">
        <f t="shared" si="16"/>
        <v>4.3499999999999996</v>
      </c>
      <c r="L342">
        <v>4.42</v>
      </c>
      <c r="M342">
        <f t="shared" si="17"/>
        <v>4.72</v>
      </c>
      <c r="N342">
        <v>5.0199999999999996</v>
      </c>
    </row>
    <row r="343" spans="1:14" x14ac:dyDescent="0.2">
      <c r="A343" t="s">
        <v>338</v>
      </c>
      <c r="B343" t="s">
        <v>450</v>
      </c>
      <c r="C343" t="s">
        <v>683</v>
      </c>
      <c r="D343" t="s">
        <v>810</v>
      </c>
      <c r="E343" t="s">
        <v>848</v>
      </c>
      <c r="F343" t="s">
        <v>856</v>
      </c>
      <c r="G343" t="s">
        <v>860</v>
      </c>
      <c r="H343">
        <v>3.18</v>
      </c>
      <c r="I343">
        <f t="shared" si="15"/>
        <v>3.7300000000000004</v>
      </c>
      <c r="J343">
        <v>4.28</v>
      </c>
      <c r="K343">
        <f t="shared" si="16"/>
        <v>4.3499999999999996</v>
      </c>
      <c r="L343">
        <v>4.42</v>
      </c>
      <c r="M343">
        <f t="shared" si="17"/>
        <v>4.72</v>
      </c>
      <c r="N343">
        <v>5.0199999999999996</v>
      </c>
    </row>
    <row r="344" spans="1:14" x14ac:dyDescent="0.2">
      <c r="A344" t="s">
        <v>342</v>
      </c>
      <c r="B344" t="s">
        <v>447</v>
      </c>
      <c r="C344" t="s">
        <v>684</v>
      </c>
      <c r="D344" t="s">
        <v>778</v>
      </c>
      <c r="E344" t="s">
        <v>848</v>
      </c>
      <c r="F344" t="s">
        <v>853</v>
      </c>
      <c r="G344" t="s">
        <v>853</v>
      </c>
      <c r="H344">
        <v>10.39</v>
      </c>
      <c r="I344">
        <f t="shared" si="15"/>
        <v>6.5500000000000007</v>
      </c>
      <c r="J344">
        <v>2.71</v>
      </c>
      <c r="K344">
        <f t="shared" si="16"/>
        <v>1.355</v>
      </c>
      <c r="L344" s="5">
        <v>0</v>
      </c>
      <c r="M344" s="5">
        <f t="shared" si="17"/>
        <v>0</v>
      </c>
      <c r="N344" s="6">
        <v>0</v>
      </c>
    </row>
    <row r="345" spans="1:14" x14ac:dyDescent="0.2">
      <c r="A345" t="s">
        <v>343</v>
      </c>
      <c r="B345" t="s">
        <v>448</v>
      </c>
      <c r="C345" t="s">
        <v>685</v>
      </c>
      <c r="D345" t="s">
        <v>770</v>
      </c>
      <c r="E345" t="s">
        <v>848</v>
      </c>
      <c r="F345" t="s">
        <v>853</v>
      </c>
      <c r="G345" t="s">
        <v>853</v>
      </c>
      <c r="H345">
        <v>10.39</v>
      </c>
      <c r="I345">
        <f t="shared" si="15"/>
        <v>6.5500000000000007</v>
      </c>
      <c r="J345">
        <v>2.71</v>
      </c>
      <c r="K345">
        <f t="shared" si="16"/>
        <v>1.355</v>
      </c>
      <c r="L345" s="5">
        <v>0</v>
      </c>
      <c r="M345" s="5">
        <f t="shared" si="17"/>
        <v>0</v>
      </c>
      <c r="N345" s="6">
        <v>0</v>
      </c>
    </row>
    <row r="346" spans="1:14" x14ac:dyDescent="0.2">
      <c r="A346" t="s">
        <v>324</v>
      </c>
      <c r="B346" t="s">
        <v>449</v>
      </c>
      <c r="C346" t="s">
        <v>674</v>
      </c>
      <c r="D346" t="s">
        <v>754</v>
      </c>
      <c r="E346" t="s">
        <v>848</v>
      </c>
      <c r="F346" t="s">
        <v>853</v>
      </c>
      <c r="G346" t="s">
        <v>853</v>
      </c>
      <c r="H346">
        <v>10.39</v>
      </c>
      <c r="I346">
        <f t="shared" si="15"/>
        <v>6.5500000000000007</v>
      </c>
      <c r="J346">
        <v>2.71</v>
      </c>
      <c r="K346">
        <f t="shared" si="16"/>
        <v>1.355</v>
      </c>
      <c r="L346">
        <v>0</v>
      </c>
      <c r="M346">
        <f t="shared" si="17"/>
        <v>0</v>
      </c>
      <c r="N346">
        <v>0</v>
      </c>
    </row>
    <row r="347" spans="1:14" x14ac:dyDescent="0.2">
      <c r="A347" t="s">
        <v>345</v>
      </c>
      <c r="B347" t="s">
        <v>449</v>
      </c>
      <c r="C347" t="s">
        <v>687</v>
      </c>
      <c r="D347" t="s">
        <v>836</v>
      </c>
      <c r="E347" t="s">
        <v>848</v>
      </c>
      <c r="F347" t="s">
        <v>850</v>
      </c>
      <c r="G347" t="s">
        <v>858</v>
      </c>
      <c r="H347">
        <v>0</v>
      </c>
      <c r="I347">
        <f t="shared" si="15"/>
        <v>0</v>
      </c>
      <c r="J347">
        <v>0</v>
      </c>
      <c r="K347">
        <f t="shared" si="16"/>
        <v>0</v>
      </c>
      <c r="L347">
        <v>0</v>
      </c>
      <c r="M347">
        <f t="shared" si="17"/>
        <v>0</v>
      </c>
      <c r="N347">
        <v>0</v>
      </c>
    </row>
    <row r="348" spans="1:14" x14ac:dyDescent="0.2">
      <c r="A348" t="s">
        <v>346</v>
      </c>
      <c r="B348" t="s">
        <v>449</v>
      </c>
      <c r="C348" t="s">
        <v>688</v>
      </c>
      <c r="D348" t="s">
        <v>786</v>
      </c>
      <c r="E348" t="s">
        <v>848</v>
      </c>
      <c r="F348" t="s">
        <v>850</v>
      </c>
      <c r="G348" t="s">
        <v>858</v>
      </c>
      <c r="H348">
        <v>0</v>
      </c>
      <c r="I348">
        <f t="shared" si="15"/>
        <v>0</v>
      </c>
      <c r="J348">
        <v>0</v>
      </c>
      <c r="K348">
        <f t="shared" si="16"/>
        <v>0</v>
      </c>
      <c r="L348">
        <v>0</v>
      </c>
      <c r="M348">
        <f t="shared" si="17"/>
        <v>0</v>
      </c>
      <c r="N348">
        <v>0</v>
      </c>
    </row>
    <row r="349" spans="1:14" x14ac:dyDescent="0.2">
      <c r="A349" t="s">
        <v>361</v>
      </c>
      <c r="B349" t="s">
        <v>450</v>
      </c>
      <c r="C349" t="s">
        <v>690</v>
      </c>
      <c r="D349" t="s">
        <v>766</v>
      </c>
      <c r="E349" t="s">
        <v>848</v>
      </c>
      <c r="F349" t="s">
        <v>856</v>
      </c>
      <c r="G349" t="s">
        <v>860</v>
      </c>
      <c r="H349" s="4">
        <v>1.03</v>
      </c>
      <c r="I349" s="4">
        <f t="shared" si="15"/>
        <v>2.6550000000000002</v>
      </c>
      <c r="J349" s="4">
        <v>4.28</v>
      </c>
      <c r="K349" s="4">
        <f t="shared" si="16"/>
        <v>4.3499999999999996</v>
      </c>
      <c r="L349" s="8">
        <v>4.42</v>
      </c>
      <c r="M349" s="8">
        <f t="shared" si="17"/>
        <v>4.72</v>
      </c>
      <c r="N349" s="9">
        <v>5.0199999999999996</v>
      </c>
    </row>
    <row r="350" spans="1:14" x14ac:dyDescent="0.2">
      <c r="A350" t="s">
        <v>348</v>
      </c>
      <c r="B350" t="s">
        <v>450</v>
      </c>
      <c r="C350" t="s">
        <v>690</v>
      </c>
      <c r="D350" t="s">
        <v>766</v>
      </c>
      <c r="E350" t="s">
        <v>848</v>
      </c>
      <c r="F350" t="s">
        <v>856</v>
      </c>
      <c r="G350" t="s">
        <v>860</v>
      </c>
      <c r="H350" s="4">
        <v>1.03</v>
      </c>
      <c r="I350" s="4">
        <f t="shared" si="15"/>
        <v>2.6550000000000002</v>
      </c>
      <c r="J350" s="4">
        <v>4.28</v>
      </c>
      <c r="K350" s="4">
        <f t="shared" si="16"/>
        <v>4.3499999999999996</v>
      </c>
      <c r="L350" s="4">
        <v>4.42</v>
      </c>
      <c r="M350" s="4">
        <f t="shared" si="17"/>
        <v>4.72</v>
      </c>
      <c r="N350" s="4">
        <v>5.0199999999999996</v>
      </c>
    </row>
    <row r="351" spans="1:14" x14ac:dyDescent="0.2">
      <c r="A351" t="s">
        <v>349</v>
      </c>
      <c r="B351" t="s">
        <v>450</v>
      </c>
      <c r="C351" t="s">
        <v>690</v>
      </c>
      <c r="D351" t="s">
        <v>766</v>
      </c>
      <c r="E351" t="s">
        <v>848</v>
      </c>
      <c r="F351" t="s">
        <v>856</v>
      </c>
      <c r="G351" t="s">
        <v>860</v>
      </c>
      <c r="H351" s="4">
        <v>1.03</v>
      </c>
      <c r="I351" s="4">
        <f t="shared" si="15"/>
        <v>2.6550000000000002</v>
      </c>
      <c r="J351" s="4">
        <v>4.28</v>
      </c>
      <c r="K351" s="8">
        <f t="shared" si="16"/>
        <v>4.3499999999999996</v>
      </c>
      <c r="L351" s="8">
        <v>4.42</v>
      </c>
      <c r="M351" s="4">
        <f t="shared" si="17"/>
        <v>4.72</v>
      </c>
      <c r="N351" s="4">
        <v>5.0199999999999996</v>
      </c>
    </row>
    <row r="352" spans="1:14" x14ac:dyDescent="0.2">
      <c r="A352" t="s">
        <v>350</v>
      </c>
      <c r="B352" t="s">
        <v>450</v>
      </c>
      <c r="C352" t="s">
        <v>690</v>
      </c>
      <c r="D352" t="s">
        <v>766</v>
      </c>
      <c r="E352" t="s">
        <v>848</v>
      </c>
      <c r="F352" t="s">
        <v>856</v>
      </c>
      <c r="G352" t="s">
        <v>860</v>
      </c>
      <c r="H352" s="4">
        <v>1.03</v>
      </c>
      <c r="I352" s="4">
        <f t="shared" si="15"/>
        <v>2.6550000000000002</v>
      </c>
      <c r="J352" s="4">
        <v>4.28</v>
      </c>
      <c r="K352" s="8">
        <f t="shared" si="16"/>
        <v>4.3499999999999996</v>
      </c>
      <c r="L352" s="8">
        <v>4.42</v>
      </c>
      <c r="M352" s="4">
        <f t="shared" si="17"/>
        <v>4.72</v>
      </c>
      <c r="N352" s="4">
        <v>5.0199999999999996</v>
      </c>
    </row>
    <row r="353" spans="1:14" x14ac:dyDescent="0.2">
      <c r="A353" t="s">
        <v>351</v>
      </c>
      <c r="B353" t="s">
        <v>450</v>
      </c>
      <c r="C353" t="s">
        <v>690</v>
      </c>
      <c r="D353" t="s">
        <v>766</v>
      </c>
      <c r="E353" t="s">
        <v>848</v>
      </c>
      <c r="F353" t="s">
        <v>856</v>
      </c>
      <c r="G353" t="s">
        <v>860</v>
      </c>
      <c r="H353" s="4">
        <v>1.03</v>
      </c>
      <c r="I353" s="4">
        <f t="shared" si="15"/>
        <v>2.6550000000000002</v>
      </c>
      <c r="J353" s="4">
        <v>4.28</v>
      </c>
      <c r="K353" s="4">
        <f t="shared" si="16"/>
        <v>4.3499999999999996</v>
      </c>
      <c r="L353" s="4">
        <v>4.42</v>
      </c>
      <c r="M353" s="4">
        <f t="shared" si="17"/>
        <v>4.72</v>
      </c>
      <c r="N353" s="9">
        <v>5.0199999999999996</v>
      </c>
    </row>
    <row r="354" spans="1:14" x14ac:dyDescent="0.2">
      <c r="A354" t="s">
        <v>352</v>
      </c>
      <c r="B354" t="s">
        <v>450</v>
      </c>
      <c r="C354" t="s">
        <v>690</v>
      </c>
      <c r="D354" t="s">
        <v>766</v>
      </c>
      <c r="E354" t="s">
        <v>848</v>
      </c>
      <c r="F354" t="s">
        <v>856</v>
      </c>
      <c r="G354" t="s">
        <v>860</v>
      </c>
      <c r="H354" s="4">
        <v>1.03</v>
      </c>
      <c r="I354" s="4">
        <f t="shared" si="15"/>
        <v>2.6550000000000002</v>
      </c>
      <c r="J354" s="4">
        <v>4.28</v>
      </c>
      <c r="K354" s="4">
        <f t="shared" si="16"/>
        <v>4.3499999999999996</v>
      </c>
      <c r="L354" s="4">
        <v>4.42</v>
      </c>
      <c r="M354" s="4">
        <f t="shared" si="17"/>
        <v>4.72</v>
      </c>
      <c r="N354" s="4">
        <v>5.0199999999999996</v>
      </c>
    </row>
    <row r="355" spans="1:14" x14ac:dyDescent="0.2">
      <c r="A355" t="s">
        <v>353</v>
      </c>
      <c r="B355" t="s">
        <v>450</v>
      </c>
      <c r="C355" t="s">
        <v>690</v>
      </c>
      <c r="D355" t="s">
        <v>810</v>
      </c>
      <c r="E355" t="s">
        <v>848</v>
      </c>
      <c r="F355" t="s">
        <v>856</v>
      </c>
      <c r="G355" t="s">
        <v>860</v>
      </c>
      <c r="H355" s="4">
        <v>1.03</v>
      </c>
      <c r="I355" s="4">
        <f t="shared" si="15"/>
        <v>2.6550000000000002</v>
      </c>
      <c r="J355" s="4">
        <v>4.28</v>
      </c>
      <c r="K355" s="4">
        <f t="shared" si="16"/>
        <v>4.3499999999999996</v>
      </c>
      <c r="L355" s="4">
        <v>4.42</v>
      </c>
      <c r="M355" s="4">
        <f t="shared" si="17"/>
        <v>4.72</v>
      </c>
      <c r="N355" s="4">
        <v>5.0199999999999996</v>
      </c>
    </row>
    <row r="356" spans="1:14" x14ac:dyDescent="0.2">
      <c r="A356" t="s">
        <v>354</v>
      </c>
      <c r="B356" t="s">
        <v>450</v>
      </c>
      <c r="C356" t="s">
        <v>690</v>
      </c>
      <c r="D356" t="s">
        <v>810</v>
      </c>
      <c r="E356" t="s">
        <v>848</v>
      </c>
      <c r="F356" t="s">
        <v>856</v>
      </c>
      <c r="G356" t="s">
        <v>860</v>
      </c>
      <c r="H356" s="4">
        <v>1.03</v>
      </c>
      <c r="I356" s="4">
        <f t="shared" si="15"/>
        <v>2.6550000000000002</v>
      </c>
      <c r="J356" s="4">
        <v>4.28</v>
      </c>
      <c r="K356" s="4">
        <f t="shared" si="16"/>
        <v>4.3499999999999996</v>
      </c>
      <c r="L356" s="4">
        <v>4.42</v>
      </c>
      <c r="M356" s="4">
        <f t="shared" si="17"/>
        <v>4.72</v>
      </c>
      <c r="N356" s="4">
        <v>5.0199999999999996</v>
      </c>
    </row>
    <row r="357" spans="1:14" x14ac:dyDescent="0.2">
      <c r="A357" t="s">
        <v>355</v>
      </c>
      <c r="B357" t="s">
        <v>450</v>
      </c>
      <c r="C357" t="s">
        <v>690</v>
      </c>
      <c r="D357" t="s">
        <v>810</v>
      </c>
      <c r="E357" t="s">
        <v>848</v>
      </c>
      <c r="F357" t="s">
        <v>856</v>
      </c>
      <c r="G357" t="s">
        <v>860</v>
      </c>
      <c r="H357" s="4">
        <v>1.03</v>
      </c>
      <c r="I357" s="4">
        <f t="shared" si="15"/>
        <v>2.6550000000000002</v>
      </c>
      <c r="J357" s="4">
        <v>4.28</v>
      </c>
      <c r="K357" s="4">
        <f t="shared" si="16"/>
        <v>4.3499999999999996</v>
      </c>
      <c r="L357" s="4">
        <v>4.42</v>
      </c>
      <c r="M357" s="4">
        <f t="shared" si="17"/>
        <v>4.72</v>
      </c>
      <c r="N357" s="4">
        <v>5.0199999999999996</v>
      </c>
    </row>
    <row r="358" spans="1:14" x14ac:dyDescent="0.2">
      <c r="A358" t="s">
        <v>356</v>
      </c>
      <c r="B358" t="s">
        <v>450</v>
      </c>
      <c r="C358" t="s">
        <v>690</v>
      </c>
      <c r="D358" t="s">
        <v>810</v>
      </c>
      <c r="E358" t="s">
        <v>848</v>
      </c>
      <c r="F358" t="s">
        <v>856</v>
      </c>
      <c r="G358" t="s">
        <v>860</v>
      </c>
      <c r="H358" s="4">
        <v>1.03</v>
      </c>
      <c r="I358" s="4">
        <f t="shared" si="15"/>
        <v>2.6550000000000002</v>
      </c>
      <c r="J358" s="4">
        <v>4.28</v>
      </c>
      <c r="K358" s="4">
        <f t="shared" si="16"/>
        <v>4.3499999999999996</v>
      </c>
      <c r="L358" s="4">
        <v>4.42</v>
      </c>
      <c r="M358" s="4">
        <f t="shared" si="17"/>
        <v>4.72</v>
      </c>
      <c r="N358" s="4">
        <v>5.0199999999999996</v>
      </c>
    </row>
    <row r="359" spans="1:14" x14ac:dyDescent="0.2">
      <c r="A359" t="s">
        <v>357</v>
      </c>
      <c r="B359" t="s">
        <v>450</v>
      </c>
      <c r="C359" t="s">
        <v>690</v>
      </c>
      <c r="D359" t="s">
        <v>766</v>
      </c>
      <c r="E359" t="s">
        <v>848</v>
      </c>
      <c r="F359" t="s">
        <v>854</v>
      </c>
      <c r="G359" t="s">
        <v>861</v>
      </c>
      <c r="H359" s="4">
        <v>7.19</v>
      </c>
      <c r="I359" s="4">
        <f t="shared" si="15"/>
        <v>8.9450000000000003</v>
      </c>
      <c r="J359">
        <v>10.7</v>
      </c>
      <c r="K359" s="4">
        <f t="shared" si="16"/>
        <v>10.875</v>
      </c>
      <c r="L359" s="4">
        <v>11.05</v>
      </c>
      <c r="M359" s="4">
        <f t="shared" si="17"/>
        <v>11.81</v>
      </c>
      <c r="N359" s="9">
        <v>12.57</v>
      </c>
    </row>
    <row r="360" spans="1:14" x14ac:dyDescent="0.2">
      <c r="A360" t="s">
        <v>359</v>
      </c>
      <c r="B360" t="s">
        <v>450</v>
      </c>
      <c r="C360" t="s">
        <v>690</v>
      </c>
      <c r="D360" t="s">
        <v>766</v>
      </c>
      <c r="E360" t="s">
        <v>848</v>
      </c>
      <c r="F360" t="s">
        <v>854</v>
      </c>
      <c r="G360" t="s">
        <v>861</v>
      </c>
      <c r="H360" s="4">
        <v>7.19</v>
      </c>
      <c r="I360" s="4">
        <f t="shared" si="15"/>
        <v>8.9450000000000003</v>
      </c>
      <c r="J360">
        <v>10.7</v>
      </c>
      <c r="K360" s="4">
        <f t="shared" si="16"/>
        <v>10.875</v>
      </c>
      <c r="L360" s="4">
        <v>11.05</v>
      </c>
      <c r="M360" s="4">
        <f t="shared" si="17"/>
        <v>11.81</v>
      </c>
      <c r="N360" s="4">
        <v>12.57</v>
      </c>
    </row>
    <row r="361" spans="1:14" x14ac:dyDescent="0.2">
      <c r="A361" t="s">
        <v>360</v>
      </c>
      <c r="B361" t="s">
        <v>450</v>
      </c>
      <c r="C361" t="s">
        <v>690</v>
      </c>
      <c r="D361" t="s">
        <v>755</v>
      </c>
      <c r="E361" t="s">
        <v>848</v>
      </c>
      <c r="F361" t="s">
        <v>854</v>
      </c>
      <c r="G361" t="s">
        <v>862</v>
      </c>
      <c r="H361">
        <v>7.19</v>
      </c>
      <c r="I361">
        <f t="shared" si="15"/>
        <v>7.34</v>
      </c>
      <c r="J361">
        <v>7.49</v>
      </c>
      <c r="K361">
        <f t="shared" si="16"/>
        <v>7.6150000000000002</v>
      </c>
      <c r="L361">
        <v>7.74</v>
      </c>
      <c r="M361">
        <f t="shared" si="17"/>
        <v>8.2650000000000006</v>
      </c>
      <c r="N361">
        <v>8.7899999999999991</v>
      </c>
    </row>
    <row r="362" spans="1:14" x14ac:dyDescent="0.2">
      <c r="A362" t="s">
        <v>366</v>
      </c>
      <c r="B362" t="s">
        <v>449</v>
      </c>
      <c r="C362" t="s">
        <v>695</v>
      </c>
      <c r="D362" t="s">
        <v>751</v>
      </c>
      <c r="E362" t="s">
        <v>848</v>
      </c>
      <c r="F362" t="s">
        <v>854</v>
      </c>
      <c r="G362" t="s">
        <v>862</v>
      </c>
      <c r="H362">
        <v>7.19</v>
      </c>
      <c r="I362">
        <f t="shared" si="15"/>
        <v>7.34</v>
      </c>
      <c r="J362">
        <v>7.49</v>
      </c>
      <c r="K362">
        <f t="shared" si="16"/>
        <v>7.6150000000000002</v>
      </c>
      <c r="L362">
        <v>7.74</v>
      </c>
      <c r="M362">
        <f t="shared" si="17"/>
        <v>8.2650000000000006</v>
      </c>
      <c r="N362">
        <v>8.7899999999999991</v>
      </c>
    </row>
    <row r="363" spans="1:14" x14ac:dyDescent="0.2">
      <c r="A363" t="s">
        <v>367</v>
      </c>
      <c r="B363" t="s">
        <v>449</v>
      </c>
      <c r="C363" t="s">
        <v>696</v>
      </c>
      <c r="D363" t="s">
        <v>751</v>
      </c>
      <c r="E363" t="s">
        <v>848</v>
      </c>
      <c r="F363" t="s">
        <v>854</v>
      </c>
      <c r="G363" t="s">
        <v>862</v>
      </c>
      <c r="H363">
        <v>7.19</v>
      </c>
      <c r="I363">
        <f t="shared" si="15"/>
        <v>7.34</v>
      </c>
      <c r="J363">
        <v>7.49</v>
      </c>
      <c r="K363">
        <f t="shared" si="16"/>
        <v>7.6150000000000002</v>
      </c>
      <c r="L363">
        <v>7.74</v>
      </c>
      <c r="M363">
        <f t="shared" si="17"/>
        <v>7.7750000000000004</v>
      </c>
      <c r="N363">
        <v>7.81</v>
      </c>
    </row>
    <row r="364" spans="1:14" x14ac:dyDescent="0.2">
      <c r="A364" t="s">
        <v>373</v>
      </c>
      <c r="B364" t="s">
        <v>449</v>
      </c>
      <c r="C364" t="s">
        <v>699</v>
      </c>
      <c r="D364" t="s">
        <v>839</v>
      </c>
      <c r="E364" t="s">
        <v>848</v>
      </c>
      <c r="F364" t="s">
        <v>853</v>
      </c>
      <c r="G364" t="s">
        <v>853</v>
      </c>
      <c r="H364">
        <v>10.39</v>
      </c>
      <c r="I364">
        <f t="shared" si="15"/>
        <v>6.5500000000000007</v>
      </c>
      <c r="J364">
        <v>2.71</v>
      </c>
      <c r="K364">
        <f t="shared" si="16"/>
        <v>1.355</v>
      </c>
      <c r="L364">
        <v>0</v>
      </c>
      <c r="M364">
        <f t="shared" si="17"/>
        <v>0</v>
      </c>
      <c r="N364">
        <v>0</v>
      </c>
    </row>
    <row r="365" spans="1:14" x14ac:dyDescent="0.2">
      <c r="A365" t="s">
        <v>376</v>
      </c>
      <c r="B365" t="s">
        <v>450</v>
      </c>
      <c r="C365" t="s">
        <v>700</v>
      </c>
      <c r="D365" t="s">
        <v>810</v>
      </c>
      <c r="E365" t="s">
        <v>848</v>
      </c>
      <c r="F365" t="s">
        <v>856</v>
      </c>
      <c r="G365" t="s">
        <v>860</v>
      </c>
      <c r="H365">
        <v>3.18</v>
      </c>
      <c r="I365">
        <f t="shared" si="15"/>
        <v>3.7300000000000004</v>
      </c>
      <c r="J365">
        <v>4.28</v>
      </c>
      <c r="K365">
        <f t="shared" si="16"/>
        <v>4.3499999999999996</v>
      </c>
      <c r="L365">
        <v>4.42</v>
      </c>
      <c r="M365">
        <f t="shared" si="17"/>
        <v>4.72</v>
      </c>
      <c r="N365">
        <v>5.0199999999999996</v>
      </c>
    </row>
    <row r="366" spans="1:14" x14ac:dyDescent="0.2">
      <c r="A366" t="s">
        <v>374</v>
      </c>
      <c r="B366" t="s">
        <v>450</v>
      </c>
      <c r="C366" t="s">
        <v>700</v>
      </c>
      <c r="D366" t="s">
        <v>810</v>
      </c>
      <c r="E366" t="s">
        <v>848</v>
      </c>
      <c r="F366" t="s">
        <v>856</v>
      </c>
      <c r="G366" t="s">
        <v>860</v>
      </c>
      <c r="H366">
        <v>3.18</v>
      </c>
      <c r="I366">
        <f t="shared" si="15"/>
        <v>3.7300000000000004</v>
      </c>
      <c r="J366">
        <v>4.28</v>
      </c>
      <c r="K366">
        <f t="shared" si="16"/>
        <v>4.3499999999999996</v>
      </c>
      <c r="L366">
        <v>4.42</v>
      </c>
      <c r="M366">
        <f t="shared" si="17"/>
        <v>4.72</v>
      </c>
      <c r="N366">
        <v>5.0199999999999996</v>
      </c>
    </row>
    <row r="367" spans="1:14" x14ac:dyDescent="0.2">
      <c r="A367" t="s">
        <v>377</v>
      </c>
      <c r="B367" t="s">
        <v>450</v>
      </c>
      <c r="C367" t="s">
        <v>700</v>
      </c>
      <c r="D367" t="s">
        <v>810</v>
      </c>
      <c r="E367" t="s">
        <v>848</v>
      </c>
      <c r="F367" t="s">
        <v>856</v>
      </c>
      <c r="G367" t="s">
        <v>860</v>
      </c>
      <c r="H367">
        <v>3.18</v>
      </c>
      <c r="I367">
        <f t="shared" si="15"/>
        <v>3.7300000000000004</v>
      </c>
      <c r="J367">
        <v>4.28</v>
      </c>
      <c r="K367">
        <f t="shared" si="16"/>
        <v>4.3499999999999996</v>
      </c>
      <c r="L367">
        <v>4.42</v>
      </c>
      <c r="M367">
        <f t="shared" si="17"/>
        <v>4.72</v>
      </c>
      <c r="N367" s="6">
        <v>5.0199999999999996</v>
      </c>
    </row>
    <row r="368" spans="1:14" x14ac:dyDescent="0.2">
      <c r="A368" t="s">
        <v>375</v>
      </c>
      <c r="B368" t="s">
        <v>450</v>
      </c>
      <c r="C368" t="s">
        <v>700</v>
      </c>
      <c r="D368" t="s">
        <v>810</v>
      </c>
      <c r="E368" t="s">
        <v>848</v>
      </c>
      <c r="F368" t="s">
        <v>856</v>
      </c>
      <c r="G368" t="s">
        <v>860</v>
      </c>
      <c r="H368">
        <v>3.18</v>
      </c>
      <c r="I368">
        <f t="shared" si="15"/>
        <v>3.7300000000000004</v>
      </c>
      <c r="J368">
        <v>4.28</v>
      </c>
      <c r="K368">
        <f t="shared" si="16"/>
        <v>4.3499999999999996</v>
      </c>
      <c r="L368">
        <v>4.42</v>
      </c>
      <c r="M368">
        <f t="shared" si="17"/>
        <v>4.72</v>
      </c>
      <c r="N368">
        <v>5.0199999999999996</v>
      </c>
    </row>
    <row r="369" spans="1:14" x14ac:dyDescent="0.2">
      <c r="A369" t="s">
        <v>379</v>
      </c>
      <c r="B369" t="s">
        <v>451</v>
      </c>
      <c r="C369" t="s">
        <v>702</v>
      </c>
      <c r="D369" t="s">
        <v>756</v>
      </c>
      <c r="E369" t="s">
        <v>848</v>
      </c>
      <c r="F369" t="s">
        <v>855</v>
      </c>
      <c r="G369" t="s">
        <v>855</v>
      </c>
      <c r="H369">
        <v>7.19</v>
      </c>
      <c r="I369">
        <f t="shared" si="15"/>
        <v>7.2450000000000001</v>
      </c>
      <c r="J369">
        <v>7.3</v>
      </c>
      <c r="K369">
        <f t="shared" si="16"/>
        <v>7.4249999999999998</v>
      </c>
      <c r="L369">
        <v>7.55</v>
      </c>
      <c r="M369">
        <f t="shared" si="17"/>
        <v>8.0649999999999995</v>
      </c>
      <c r="N369">
        <v>8.58</v>
      </c>
    </row>
    <row r="370" spans="1:14" x14ac:dyDescent="0.2">
      <c r="A370" t="s">
        <v>364</v>
      </c>
      <c r="B370" t="s">
        <v>447</v>
      </c>
      <c r="C370" t="s">
        <v>693</v>
      </c>
      <c r="D370" t="s">
        <v>837</v>
      </c>
      <c r="E370" t="s">
        <v>848</v>
      </c>
      <c r="F370" t="s">
        <v>849</v>
      </c>
      <c r="G370" t="s">
        <v>849</v>
      </c>
      <c r="H370">
        <v>0</v>
      </c>
      <c r="I370">
        <f t="shared" si="15"/>
        <v>0</v>
      </c>
      <c r="J370">
        <v>0</v>
      </c>
      <c r="K370">
        <f t="shared" si="16"/>
        <v>0</v>
      </c>
      <c r="L370">
        <v>0</v>
      </c>
      <c r="M370">
        <f t="shared" si="17"/>
        <v>0</v>
      </c>
      <c r="N370" s="6">
        <v>0</v>
      </c>
    </row>
    <row r="371" spans="1:14" x14ac:dyDescent="0.2">
      <c r="A371" t="s">
        <v>363</v>
      </c>
      <c r="B371" t="s">
        <v>447</v>
      </c>
      <c r="C371" t="s">
        <v>692</v>
      </c>
      <c r="D371" t="s">
        <v>837</v>
      </c>
      <c r="E371" t="s">
        <v>848</v>
      </c>
      <c r="F371" t="s">
        <v>850</v>
      </c>
      <c r="G371" t="s">
        <v>858</v>
      </c>
      <c r="H371">
        <v>0</v>
      </c>
      <c r="I371">
        <f t="shared" si="15"/>
        <v>0</v>
      </c>
      <c r="J371">
        <v>0</v>
      </c>
      <c r="K371">
        <f t="shared" si="16"/>
        <v>0</v>
      </c>
      <c r="L371">
        <v>0</v>
      </c>
      <c r="M371">
        <f t="shared" si="17"/>
        <v>0</v>
      </c>
      <c r="N371">
        <v>0</v>
      </c>
    </row>
    <row r="372" spans="1:14" x14ac:dyDescent="0.2">
      <c r="A372" t="s">
        <v>365</v>
      </c>
      <c r="B372" t="s">
        <v>447</v>
      </c>
      <c r="C372" t="s">
        <v>694</v>
      </c>
      <c r="D372" t="s">
        <v>838</v>
      </c>
      <c r="E372" t="s">
        <v>848</v>
      </c>
      <c r="F372" t="s">
        <v>850</v>
      </c>
      <c r="G372" t="s">
        <v>858</v>
      </c>
      <c r="H372">
        <v>0</v>
      </c>
      <c r="I372">
        <f t="shared" si="15"/>
        <v>0</v>
      </c>
      <c r="J372">
        <v>0</v>
      </c>
      <c r="K372">
        <f t="shared" si="16"/>
        <v>0</v>
      </c>
      <c r="L372">
        <v>0</v>
      </c>
      <c r="M372">
        <f t="shared" si="17"/>
        <v>0</v>
      </c>
      <c r="N372">
        <v>0</v>
      </c>
    </row>
    <row r="373" spans="1:14" x14ac:dyDescent="0.2">
      <c r="A373" t="s">
        <v>390</v>
      </c>
      <c r="B373" t="s">
        <v>447</v>
      </c>
      <c r="C373" t="s">
        <v>706</v>
      </c>
      <c r="D373" t="s">
        <v>754</v>
      </c>
      <c r="E373" t="s">
        <v>848</v>
      </c>
      <c r="F373" t="s">
        <v>849</v>
      </c>
      <c r="G373" t="s">
        <v>849</v>
      </c>
      <c r="H373">
        <v>0</v>
      </c>
      <c r="I373">
        <f t="shared" si="15"/>
        <v>0</v>
      </c>
      <c r="J373">
        <v>0</v>
      </c>
      <c r="K373" s="5">
        <f t="shared" si="16"/>
        <v>0</v>
      </c>
      <c r="L373" s="5">
        <v>0</v>
      </c>
      <c r="M373">
        <f t="shared" si="17"/>
        <v>0</v>
      </c>
      <c r="N373">
        <v>0</v>
      </c>
    </row>
    <row r="374" spans="1:14" x14ac:dyDescent="0.2">
      <c r="A374" t="s">
        <v>378</v>
      </c>
      <c r="B374" t="s">
        <v>450</v>
      </c>
      <c r="C374" t="s">
        <v>701</v>
      </c>
      <c r="D374" t="s">
        <v>810</v>
      </c>
      <c r="E374" t="s">
        <v>848</v>
      </c>
      <c r="F374" t="s">
        <v>856</v>
      </c>
      <c r="G374" t="s">
        <v>860</v>
      </c>
      <c r="H374">
        <v>1.03</v>
      </c>
      <c r="I374">
        <f t="shared" si="15"/>
        <v>2.6550000000000002</v>
      </c>
      <c r="J374">
        <v>4.28</v>
      </c>
      <c r="K374">
        <f t="shared" si="16"/>
        <v>4.3499999999999996</v>
      </c>
      <c r="L374">
        <v>4.42</v>
      </c>
      <c r="M374">
        <f t="shared" si="17"/>
        <v>4.72</v>
      </c>
      <c r="N374">
        <v>5.0199999999999996</v>
      </c>
    </row>
    <row r="375" spans="1:14" x14ac:dyDescent="0.2">
      <c r="A375" t="s">
        <v>386</v>
      </c>
      <c r="B375" t="s">
        <v>447</v>
      </c>
      <c r="C375" t="s">
        <v>705</v>
      </c>
      <c r="D375" t="s">
        <v>754</v>
      </c>
      <c r="E375" t="s">
        <v>848</v>
      </c>
      <c r="F375" t="s">
        <v>854</v>
      </c>
      <c r="G375" t="s">
        <v>860</v>
      </c>
      <c r="H375">
        <v>2.16</v>
      </c>
      <c r="I375">
        <f t="shared" si="15"/>
        <v>2.2650000000000001</v>
      </c>
      <c r="J375">
        <v>2.37</v>
      </c>
      <c r="K375">
        <f t="shared" si="16"/>
        <v>2.4050000000000002</v>
      </c>
      <c r="L375">
        <v>2.44</v>
      </c>
      <c r="M375">
        <f t="shared" si="17"/>
        <v>2.61</v>
      </c>
      <c r="N375">
        <v>2.78</v>
      </c>
    </row>
    <row r="376" spans="1:14" x14ac:dyDescent="0.2">
      <c r="A376" t="s">
        <v>382</v>
      </c>
      <c r="B376" t="s">
        <v>447</v>
      </c>
      <c r="C376" t="s">
        <v>705</v>
      </c>
      <c r="D376" t="s">
        <v>754</v>
      </c>
      <c r="E376" t="s">
        <v>848</v>
      </c>
      <c r="F376" t="s">
        <v>854</v>
      </c>
      <c r="G376" t="s">
        <v>860</v>
      </c>
      <c r="H376">
        <v>2.16</v>
      </c>
      <c r="I376">
        <f t="shared" si="15"/>
        <v>2.2650000000000001</v>
      </c>
      <c r="J376">
        <v>2.37</v>
      </c>
      <c r="K376">
        <f t="shared" si="16"/>
        <v>2.4050000000000002</v>
      </c>
      <c r="L376">
        <v>2.44</v>
      </c>
      <c r="M376">
        <f t="shared" si="17"/>
        <v>2.61</v>
      </c>
      <c r="N376">
        <v>2.78</v>
      </c>
    </row>
    <row r="377" spans="1:14" x14ac:dyDescent="0.2">
      <c r="A377" t="s">
        <v>385</v>
      </c>
      <c r="B377" t="s">
        <v>447</v>
      </c>
      <c r="C377" t="s">
        <v>705</v>
      </c>
      <c r="D377" t="s">
        <v>754</v>
      </c>
      <c r="E377" t="s">
        <v>848</v>
      </c>
      <c r="F377" t="s">
        <v>854</v>
      </c>
      <c r="G377" t="s">
        <v>860</v>
      </c>
      <c r="H377">
        <v>2.16</v>
      </c>
      <c r="I377">
        <f t="shared" si="15"/>
        <v>2.2650000000000001</v>
      </c>
      <c r="J377">
        <v>2.37</v>
      </c>
      <c r="K377">
        <f t="shared" si="16"/>
        <v>2.4050000000000002</v>
      </c>
      <c r="L377">
        <v>2.44</v>
      </c>
      <c r="M377">
        <f t="shared" si="17"/>
        <v>2.61</v>
      </c>
      <c r="N377">
        <v>2.78</v>
      </c>
    </row>
    <row r="378" spans="1:14" x14ac:dyDescent="0.2">
      <c r="A378" t="s">
        <v>387</v>
      </c>
      <c r="B378" t="s">
        <v>447</v>
      </c>
      <c r="C378" t="s">
        <v>705</v>
      </c>
      <c r="D378" t="s">
        <v>754</v>
      </c>
      <c r="E378" t="s">
        <v>848</v>
      </c>
      <c r="F378" t="s">
        <v>854</v>
      </c>
      <c r="G378" t="s">
        <v>860</v>
      </c>
      <c r="H378">
        <v>2.16</v>
      </c>
      <c r="I378">
        <f t="shared" si="15"/>
        <v>2.2650000000000001</v>
      </c>
      <c r="J378">
        <v>2.37</v>
      </c>
      <c r="K378">
        <f t="shared" si="16"/>
        <v>2.4050000000000002</v>
      </c>
      <c r="L378">
        <v>2.44</v>
      </c>
      <c r="M378">
        <f t="shared" si="17"/>
        <v>2.61</v>
      </c>
      <c r="N378">
        <v>2.78</v>
      </c>
    </row>
    <row r="379" spans="1:14" x14ac:dyDescent="0.2">
      <c r="A379" t="s">
        <v>389</v>
      </c>
      <c r="B379" t="s">
        <v>447</v>
      </c>
      <c r="C379" t="s">
        <v>705</v>
      </c>
      <c r="D379" t="s">
        <v>754</v>
      </c>
      <c r="E379" t="s">
        <v>848</v>
      </c>
      <c r="F379" t="s">
        <v>854</v>
      </c>
      <c r="G379" t="s">
        <v>860</v>
      </c>
      <c r="H379">
        <v>2.16</v>
      </c>
      <c r="I379">
        <f t="shared" si="15"/>
        <v>2.2650000000000001</v>
      </c>
      <c r="J379">
        <v>2.37</v>
      </c>
      <c r="K379">
        <f t="shared" si="16"/>
        <v>2.4050000000000002</v>
      </c>
      <c r="L379">
        <v>2.44</v>
      </c>
      <c r="M379">
        <f t="shared" si="17"/>
        <v>2.61</v>
      </c>
      <c r="N379">
        <v>2.78</v>
      </c>
    </row>
    <row r="380" spans="1:14" x14ac:dyDescent="0.2">
      <c r="A380" t="s">
        <v>388</v>
      </c>
      <c r="B380" t="s">
        <v>447</v>
      </c>
      <c r="C380" t="s">
        <v>705</v>
      </c>
      <c r="D380" t="s">
        <v>754</v>
      </c>
      <c r="E380" t="s">
        <v>848</v>
      </c>
      <c r="F380" t="s">
        <v>854</v>
      </c>
      <c r="G380" t="s">
        <v>860</v>
      </c>
      <c r="H380">
        <v>2.16</v>
      </c>
      <c r="I380">
        <f t="shared" si="15"/>
        <v>2.2650000000000001</v>
      </c>
      <c r="J380">
        <v>2.37</v>
      </c>
      <c r="K380">
        <f t="shared" si="16"/>
        <v>2.4050000000000002</v>
      </c>
      <c r="L380">
        <v>2.44</v>
      </c>
      <c r="M380">
        <f t="shared" si="17"/>
        <v>2.61</v>
      </c>
      <c r="N380">
        <v>2.78</v>
      </c>
    </row>
    <row r="381" spans="1:14" x14ac:dyDescent="0.2">
      <c r="A381" t="s">
        <v>383</v>
      </c>
      <c r="B381" t="s">
        <v>447</v>
      </c>
      <c r="C381" t="s">
        <v>705</v>
      </c>
      <c r="D381" t="s">
        <v>754</v>
      </c>
      <c r="E381" t="s">
        <v>848</v>
      </c>
      <c r="F381" t="s">
        <v>854</v>
      </c>
      <c r="G381" t="s">
        <v>860</v>
      </c>
      <c r="H381">
        <v>2.16</v>
      </c>
      <c r="I381">
        <f t="shared" si="15"/>
        <v>2.2650000000000001</v>
      </c>
      <c r="J381">
        <v>2.37</v>
      </c>
      <c r="K381">
        <f t="shared" si="16"/>
        <v>2.4050000000000002</v>
      </c>
      <c r="L381">
        <v>2.44</v>
      </c>
      <c r="M381">
        <f t="shared" si="17"/>
        <v>2.61</v>
      </c>
      <c r="N381">
        <v>2.78</v>
      </c>
    </row>
    <row r="382" spans="1:14" x14ac:dyDescent="0.2">
      <c r="A382" t="s">
        <v>384</v>
      </c>
      <c r="B382" t="s">
        <v>447</v>
      </c>
      <c r="C382" t="s">
        <v>705</v>
      </c>
      <c r="D382" t="s">
        <v>754</v>
      </c>
      <c r="E382" t="s">
        <v>848</v>
      </c>
      <c r="F382" t="s">
        <v>854</v>
      </c>
      <c r="G382" t="s">
        <v>860</v>
      </c>
      <c r="H382">
        <v>2.16</v>
      </c>
      <c r="I382">
        <f t="shared" si="15"/>
        <v>2.2650000000000001</v>
      </c>
      <c r="J382">
        <v>2.37</v>
      </c>
      <c r="K382">
        <f t="shared" si="16"/>
        <v>2.4050000000000002</v>
      </c>
      <c r="L382">
        <v>2.44</v>
      </c>
      <c r="M382">
        <f t="shared" si="17"/>
        <v>2.61</v>
      </c>
      <c r="N382">
        <v>2.78</v>
      </c>
    </row>
    <row r="383" spans="1:14" x14ac:dyDescent="0.2">
      <c r="A383" t="s">
        <v>391</v>
      </c>
      <c r="B383" t="s">
        <v>451</v>
      </c>
      <c r="C383" t="s">
        <v>707</v>
      </c>
      <c r="D383" t="s">
        <v>756</v>
      </c>
      <c r="E383" t="s">
        <v>848</v>
      </c>
      <c r="F383" t="s">
        <v>855</v>
      </c>
      <c r="G383" t="s">
        <v>855</v>
      </c>
      <c r="H383">
        <v>7.19</v>
      </c>
      <c r="I383">
        <f t="shared" si="15"/>
        <v>7.2450000000000001</v>
      </c>
      <c r="J383">
        <v>7.3</v>
      </c>
      <c r="K383">
        <f t="shared" si="16"/>
        <v>7.4249999999999998</v>
      </c>
      <c r="L383">
        <v>7.55</v>
      </c>
      <c r="M383">
        <f t="shared" si="17"/>
        <v>8.0649999999999995</v>
      </c>
      <c r="N383">
        <v>8.58</v>
      </c>
    </row>
    <row r="384" spans="1:14" x14ac:dyDescent="0.2">
      <c r="A384" t="s">
        <v>392</v>
      </c>
      <c r="B384" t="s">
        <v>451</v>
      </c>
      <c r="C384" t="s">
        <v>708</v>
      </c>
      <c r="D384" t="s">
        <v>756</v>
      </c>
      <c r="E384" t="s">
        <v>848</v>
      </c>
      <c r="F384" t="s">
        <v>855</v>
      </c>
      <c r="G384" t="s">
        <v>855</v>
      </c>
      <c r="H384">
        <v>7.19</v>
      </c>
      <c r="I384">
        <f t="shared" si="15"/>
        <v>7.2450000000000001</v>
      </c>
      <c r="J384">
        <v>7.3</v>
      </c>
      <c r="K384">
        <f t="shared" si="16"/>
        <v>7.4249999999999998</v>
      </c>
      <c r="L384">
        <v>7.55</v>
      </c>
      <c r="M384">
        <f t="shared" si="17"/>
        <v>8.0649999999999995</v>
      </c>
      <c r="N384">
        <v>8.58</v>
      </c>
    </row>
    <row r="385" spans="1:14" x14ac:dyDescent="0.2">
      <c r="A385" t="s">
        <v>393</v>
      </c>
      <c r="B385" t="s">
        <v>449</v>
      </c>
      <c r="C385" t="s">
        <v>709</v>
      </c>
      <c r="D385" t="s">
        <v>746</v>
      </c>
      <c r="E385" t="s">
        <v>848</v>
      </c>
      <c r="F385" t="s">
        <v>855</v>
      </c>
      <c r="G385" t="s">
        <v>855</v>
      </c>
      <c r="H385">
        <v>7.19</v>
      </c>
      <c r="I385">
        <f t="shared" si="15"/>
        <v>7.2450000000000001</v>
      </c>
      <c r="J385">
        <v>7.3</v>
      </c>
      <c r="K385">
        <f t="shared" si="16"/>
        <v>7.4249999999999998</v>
      </c>
      <c r="L385">
        <v>7.55</v>
      </c>
      <c r="M385">
        <f t="shared" si="17"/>
        <v>8.0649999999999995</v>
      </c>
      <c r="N385" s="10">
        <v>8.58</v>
      </c>
    </row>
    <row r="386" spans="1:14" x14ac:dyDescent="0.2">
      <c r="A386" t="s">
        <v>394</v>
      </c>
      <c r="B386" t="s">
        <v>451</v>
      </c>
      <c r="C386" t="s">
        <v>710</v>
      </c>
      <c r="D386" t="s">
        <v>756</v>
      </c>
      <c r="E386" t="s">
        <v>848</v>
      </c>
      <c r="F386" t="s">
        <v>855</v>
      </c>
      <c r="G386" t="s">
        <v>855</v>
      </c>
      <c r="H386">
        <v>7.19</v>
      </c>
      <c r="I386">
        <f t="shared" ref="I386:I439" si="18">AVERAGE(H386,J386)</f>
        <v>7.2450000000000001</v>
      </c>
      <c r="J386">
        <v>7.3</v>
      </c>
      <c r="K386">
        <f t="shared" ref="K386:K439" si="19">AVERAGE(J386,L386)</f>
        <v>7.4249999999999998</v>
      </c>
      <c r="L386">
        <v>7.55</v>
      </c>
      <c r="M386">
        <f t="shared" ref="M386:M439" si="20">AVERAGE(L386,N386)</f>
        <v>8.0649999999999995</v>
      </c>
      <c r="N386" s="7">
        <v>8.58</v>
      </c>
    </row>
    <row r="387" spans="1:14" x14ac:dyDescent="0.2">
      <c r="A387" t="s">
        <v>368</v>
      </c>
      <c r="B387" t="s">
        <v>451</v>
      </c>
      <c r="C387" t="s">
        <v>697</v>
      </c>
      <c r="D387" t="s">
        <v>756</v>
      </c>
      <c r="E387" t="s">
        <v>848</v>
      </c>
      <c r="F387" t="s">
        <v>854</v>
      </c>
      <c r="G387" t="s">
        <v>862</v>
      </c>
      <c r="H387">
        <v>10.69</v>
      </c>
      <c r="I387">
        <f t="shared" si="18"/>
        <v>9.09</v>
      </c>
      <c r="J387">
        <v>7.49</v>
      </c>
      <c r="K387">
        <f t="shared" si="19"/>
        <v>7.6150000000000002</v>
      </c>
      <c r="L387">
        <v>7.74</v>
      </c>
      <c r="M387">
        <f t="shared" si="20"/>
        <v>8.2650000000000006</v>
      </c>
      <c r="N387" s="6">
        <v>8.7899999999999991</v>
      </c>
    </row>
    <row r="388" spans="1:14" x14ac:dyDescent="0.2">
      <c r="A388" t="s">
        <v>369</v>
      </c>
      <c r="B388" t="s">
        <v>451</v>
      </c>
      <c r="C388" t="s">
        <v>698</v>
      </c>
      <c r="D388" t="s">
        <v>756</v>
      </c>
      <c r="E388" t="s">
        <v>848</v>
      </c>
      <c r="F388" t="s">
        <v>854</v>
      </c>
      <c r="G388" t="s">
        <v>861</v>
      </c>
      <c r="H388">
        <v>10.69</v>
      </c>
      <c r="I388">
        <f t="shared" si="18"/>
        <v>10.695</v>
      </c>
      <c r="J388">
        <v>10.7</v>
      </c>
      <c r="K388">
        <f t="shared" si="19"/>
        <v>10.875</v>
      </c>
      <c r="L388">
        <v>11.05</v>
      </c>
      <c r="M388">
        <f t="shared" si="20"/>
        <v>11.81</v>
      </c>
      <c r="N388" s="6">
        <v>12.57</v>
      </c>
    </row>
    <row r="389" spans="1:14" x14ac:dyDescent="0.2">
      <c r="A389" t="s">
        <v>395</v>
      </c>
      <c r="B389" t="s">
        <v>449</v>
      </c>
      <c r="C389" t="s">
        <v>711</v>
      </c>
      <c r="D389" t="s">
        <v>746</v>
      </c>
      <c r="E389" t="s">
        <v>848</v>
      </c>
      <c r="F389" t="s">
        <v>855</v>
      </c>
      <c r="G389" t="s">
        <v>855</v>
      </c>
      <c r="H389">
        <v>7.19</v>
      </c>
      <c r="I389">
        <f t="shared" si="18"/>
        <v>7.2450000000000001</v>
      </c>
      <c r="J389">
        <v>7.3</v>
      </c>
      <c r="K389">
        <f t="shared" si="19"/>
        <v>7.4249999999999998</v>
      </c>
      <c r="L389">
        <v>7.55</v>
      </c>
      <c r="M389">
        <f t="shared" si="20"/>
        <v>8.0649999999999995</v>
      </c>
      <c r="N389" s="10">
        <v>8.58</v>
      </c>
    </row>
    <row r="390" spans="1:14" x14ac:dyDescent="0.2">
      <c r="A390" t="s">
        <v>398</v>
      </c>
      <c r="B390" t="s">
        <v>449</v>
      </c>
      <c r="C390" t="s">
        <v>712</v>
      </c>
      <c r="D390" t="s">
        <v>783</v>
      </c>
      <c r="E390" t="s">
        <v>848</v>
      </c>
      <c r="F390" t="s">
        <v>854</v>
      </c>
      <c r="G390" t="s">
        <v>861</v>
      </c>
      <c r="H390">
        <v>10.69</v>
      </c>
      <c r="I390">
        <f t="shared" si="18"/>
        <v>10.695</v>
      </c>
      <c r="J390">
        <v>10.7</v>
      </c>
      <c r="K390">
        <f t="shared" si="19"/>
        <v>10.875</v>
      </c>
      <c r="L390">
        <v>11.05</v>
      </c>
      <c r="M390">
        <f t="shared" si="20"/>
        <v>11.81</v>
      </c>
      <c r="N390">
        <v>12.57</v>
      </c>
    </row>
    <row r="391" spans="1:14" x14ac:dyDescent="0.2">
      <c r="A391" t="s">
        <v>397</v>
      </c>
      <c r="B391" t="s">
        <v>449</v>
      </c>
      <c r="C391" t="s">
        <v>712</v>
      </c>
      <c r="D391" t="s">
        <v>783</v>
      </c>
      <c r="E391" t="s">
        <v>848</v>
      </c>
      <c r="F391" t="s">
        <v>854</v>
      </c>
      <c r="G391" t="s">
        <v>861</v>
      </c>
      <c r="H391">
        <v>10.69</v>
      </c>
      <c r="I391">
        <f t="shared" si="18"/>
        <v>10.695</v>
      </c>
      <c r="J391">
        <v>10.7</v>
      </c>
      <c r="K391">
        <f t="shared" si="19"/>
        <v>10.875</v>
      </c>
      <c r="L391">
        <v>11.05</v>
      </c>
      <c r="M391">
        <f t="shared" si="20"/>
        <v>11.81</v>
      </c>
      <c r="N391">
        <v>12.57</v>
      </c>
    </row>
    <row r="392" spans="1:14" x14ac:dyDescent="0.2">
      <c r="A392" t="s">
        <v>399</v>
      </c>
      <c r="B392" t="s">
        <v>449</v>
      </c>
      <c r="C392" t="s">
        <v>712</v>
      </c>
      <c r="D392" t="s">
        <v>783</v>
      </c>
      <c r="E392" t="s">
        <v>848</v>
      </c>
      <c r="F392" t="s">
        <v>854</v>
      </c>
      <c r="G392" t="s">
        <v>861</v>
      </c>
      <c r="H392">
        <v>10.69</v>
      </c>
      <c r="I392">
        <f t="shared" si="18"/>
        <v>10.695</v>
      </c>
      <c r="J392">
        <v>10.7</v>
      </c>
      <c r="K392">
        <f t="shared" si="19"/>
        <v>10.875</v>
      </c>
      <c r="L392">
        <v>11.05</v>
      </c>
      <c r="M392">
        <f t="shared" si="20"/>
        <v>11.81</v>
      </c>
      <c r="N392">
        <v>12.57</v>
      </c>
    </row>
    <row r="393" spans="1:14" x14ac:dyDescent="0.2">
      <c r="A393" t="s">
        <v>396</v>
      </c>
      <c r="B393" t="s">
        <v>449</v>
      </c>
      <c r="C393" t="s">
        <v>712</v>
      </c>
      <c r="D393" t="s">
        <v>783</v>
      </c>
      <c r="E393" t="s">
        <v>848</v>
      </c>
      <c r="F393" t="s">
        <v>854</v>
      </c>
      <c r="G393" t="s">
        <v>861</v>
      </c>
      <c r="H393">
        <v>10.69</v>
      </c>
      <c r="I393">
        <f t="shared" si="18"/>
        <v>10.695</v>
      </c>
      <c r="J393">
        <v>10.7</v>
      </c>
      <c r="K393">
        <f t="shared" si="19"/>
        <v>10.875</v>
      </c>
      <c r="L393">
        <v>11.05</v>
      </c>
      <c r="M393">
        <f t="shared" si="20"/>
        <v>11.81</v>
      </c>
      <c r="N393">
        <v>12.57</v>
      </c>
    </row>
    <row r="394" spans="1:14" x14ac:dyDescent="0.2">
      <c r="A394" t="s">
        <v>410</v>
      </c>
      <c r="B394" t="s">
        <v>448</v>
      </c>
      <c r="C394" t="s">
        <v>716</v>
      </c>
      <c r="D394" t="s">
        <v>765</v>
      </c>
      <c r="E394" t="s">
        <v>848</v>
      </c>
      <c r="F394" t="s">
        <v>849</v>
      </c>
      <c r="G394" t="s">
        <v>849</v>
      </c>
      <c r="H394">
        <v>0</v>
      </c>
      <c r="I394">
        <f t="shared" si="18"/>
        <v>0</v>
      </c>
      <c r="J394">
        <v>0</v>
      </c>
      <c r="K394">
        <f t="shared" si="19"/>
        <v>0</v>
      </c>
      <c r="L394">
        <v>0</v>
      </c>
      <c r="M394">
        <f t="shared" si="20"/>
        <v>0</v>
      </c>
      <c r="N394">
        <v>0</v>
      </c>
    </row>
    <row r="395" spans="1:14" x14ac:dyDescent="0.2">
      <c r="A395" t="s">
        <v>401</v>
      </c>
      <c r="B395" t="s">
        <v>449</v>
      </c>
      <c r="C395" t="s">
        <v>714</v>
      </c>
      <c r="D395" t="s">
        <v>821</v>
      </c>
      <c r="E395" t="s">
        <v>848</v>
      </c>
      <c r="F395" t="s">
        <v>856</v>
      </c>
      <c r="G395" t="s">
        <v>860</v>
      </c>
      <c r="H395">
        <v>1.03</v>
      </c>
      <c r="I395">
        <f t="shared" si="18"/>
        <v>2.6550000000000002</v>
      </c>
      <c r="J395">
        <v>4.28</v>
      </c>
      <c r="K395">
        <f t="shared" si="19"/>
        <v>4.3849999999999998</v>
      </c>
      <c r="L395">
        <v>4.49</v>
      </c>
      <c r="M395">
        <f t="shared" si="20"/>
        <v>4.7949999999999999</v>
      </c>
      <c r="N395">
        <v>5.0999999999999996</v>
      </c>
    </row>
    <row r="396" spans="1:14" x14ac:dyDescent="0.2">
      <c r="A396" t="s">
        <v>402</v>
      </c>
      <c r="B396" t="s">
        <v>449</v>
      </c>
      <c r="C396" t="s">
        <v>714</v>
      </c>
      <c r="D396" t="s">
        <v>821</v>
      </c>
      <c r="E396" t="s">
        <v>848</v>
      </c>
      <c r="F396" t="s">
        <v>856</v>
      </c>
      <c r="G396" t="s">
        <v>860</v>
      </c>
      <c r="H396">
        <v>1.03</v>
      </c>
      <c r="I396">
        <f t="shared" si="18"/>
        <v>2.6550000000000002</v>
      </c>
      <c r="J396">
        <v>4.28</v>
      </c>
      <c r="K396">
        <f t="shared" si="19"/>
        <v>4.3849999999999998</v>
      </c>
      <c r="L396">
        <v>4.49</v>
      </c>
      <c r="M396">
        <f t="shared" si="20"/>
        <v>4.7949999999999999</v>
      </c>
      <c r="N396" s="6">
        <v>5.0999999999999996</v>
      </c>
    </row>
    <row r="397" spans="1:14" x14ac:dyDescent="0.2">
      <c r="A397" t="s">
        <v>407</v>
      </c>
      <c r="B397" t="s">
        <v>448</v>
      </c>
      <c r="C397" t="s">
        <v>715</v>
      </c>
      <c r="D397" t="s">
        <v>746</v>
      </c>
      <c r="E397" t="s">
        <v>848</v>
      </c>
      <c r="F397" t="s">
        <v>854</v>
      </c>
      <c r="G397" t="s">
        <v>861</v>
      </c>
      <c r="H397">
        <v>10.69</v>
      </c>
      <c r="I397">
        <f t="shared" si="18"/>
        <v>10.695</v>
      </c>
      <c r="J397">
        <v>10.7</v>
      </c>
      <c r="K397">
        <f t="shared" si="19"/>
        <v>10.875</v>
      </c>
      <c r="L397">
        <v>11.05</v>
      </c>
      <c r="M397">
        <f t="shared" si="20"/>
        <v>11.81</v>
      </c>
      <c r="N397" s="7">
        <v>12.57</v>
      </c>
    </row>
    <row r="398" spans="1:14" x14ac:dyDescent="0.2">
      <c r="A398" t="s">
        <v>405</v>
      </c>
      <c r="B398" t="s">
        <v>448</v>
      </c>
      <c r="C398" t="s">
        <v>715</v>
      </c>
      <c r="D398" t="s">
        <v>746</v>
      </c>
      <c r="E398" t="s">
        <v>848</v>
      </c>
      <c r="F398" t="s">
        <v>854</v>
      </c>
      <c r="G398" t="s">
        <v>861</v>
      </c>
      <c r="H398">
        <v>10.69</v>
      </c>
      <c r="I398">
        <f t="shared" si="18"/>
        <v>10.695</v>
      </c>
      <c r="J398">
        <v>10.7</v>
      </c>
      <c r="K398">
        <f t="shared" si="19"/>
        <v>10.875</v>
      </c>
      <c r="L398">
        <v>11.05</v>
      </c>
      <c r="M398">
        <f t="shared" si="20"/>
        <v>11.81</v>
      </c>
      <c r="N398" s="7">
        <v>12.57</v>
      </c>
    </row>
    <row r="399" spans="1:14" x14ac:dyDescent="0.2">
      <c r="A399" t="s">
        <v>408</v>
      </c>
      <c r="B399" t="s">
        <v>448</v>
      </c>
      <c r="C399" t="s">
        <v>715</v>
      </c>
      <c r="D399" t="s">
        <v>746</v>
      </c>
      <c r="E399" t="s">
        <v>848</v>
      </c>
      <c r="F399" t="s">
        <v>854</v>
      </c>
      <c r="G399" t="s">
        <v>861</v>
      </c>
      <c r="H399">
        <v>10.69</v>
      </c>
      <c r="I399">
        <f t="shared" si="18"/>
        <v>10.695</v>
      </c>
      <c r="J399">
        <v>10.7</v>
      </c>
      <c r="K399">
        <f t="shared" si="19"/>
        <v>10.875</v>
      </c>
      <c r="L399">
        <v>11.05</v>
      </c>
      <c r="M399">
        <f t="shared" si="20"/>
        <v>11.81</v>
      </c>
      <c r="N399" s="7">
        <v>12.57</v>
      </c>
    </row>
    <row r="400" spans="1:14" x14ac:dyDescent="0.2">
      <c r="A400" t="s">
        <v>409</v>
      </c>
      <c r="B400" t="s">
        <v>448</v>
      </c>
      <c r="C400" t="s">
        <v>715</v>
      </c>
      <c r="D400" t="s">
        <v>746</v>
      </c>
      <c r="E400" t="s">
        <v>848</v>
      </c>
      <c r="F400" t="s">
        <v>854</v>
      </c>
      <c r="G400" t="s">
        <v>861</v>
      </c>
      <c r="H400">
        <v>10.69</v>
      </c>
      <c r="I400">
        <f t="shared" si="18"/>
        <v>10.695</v>
      </c>
      <c r="J400">
        <v>10.7</v>
      </c>
      <c r="K400">
        <f t="shared" si="19"/>
        <v>10.875</v>
      </c>
      <c r="L400">
        <v>11.05</v>
      </c>
      <c r="M400">
        <f t="shared" si="20"/>
        <v>11.81</v>
      </c>
      <c r="N400" s="7">
        <v>12.57</v>
      </c>
    </row>
    <row r="401" spans="1:14" x14ac:dyDescent="0.2">
      <c r="A401" t="s">
        <v>406</v>
      </c>
      <c r="B401" t="s">
        <v>448</v>
      </c>
      <c r="C401" t="s">
        <v>715</v>
      </c>
      <c r="D401" t="s">
        <v>746</v>
      </c>
      <c r="E401" t="s">
        <v>848</v>
      </c>
      <c r="F401" t="s">
        <v>854</v>
      </c>
      <c r="G401" t="s">
        <v>861</v>
      </c>
      <c r="H401">
        <v>10.69</v>
      </c>
      <c r="I401">
        <f t="shared" si="18"/>
        <v>10.695</v>
      </c>
      <c r="J401">
        <v>10.7</v>
      </c>
      <c r="K401">
        <f t="shared" si="19"/>
        <v>10.875</v>
      </c>
      <c r="L401">
        <v>11.05</v>
      </c>
      <c r="M401">
        <f t="shared" si="20"/>
        <v>11.81</v>
      </c>
      <c r="N401" s="7">
        <v>12.57</v>
      </c>
    </row>
    <row r="402" spans="1:14" x14ac:dyDescent="0.2">
      <c r="A402" t="s">
        <v>404</v>
      </c>
      <c r="B402" t="s">
        <v>448</v>
      </c>
      <c r="C402" t="s">
        <v>715</v>
      </c>
      <c r="D402" t="s">
        <v>746</v>
      </c>
      <c r="E402" t="s">
        <v>848</v>
      </c>
      <c r="F402" t="s">
        <v>854</v>
      </c>
      <c r="G402" t="s">
        <v>861</v>
      </c>
      <c r="H402">
        <v>10.69</v>
      </c>
      <c r="I402">
        <f t="shared" si="18"/>
        <v>10.695</v>
      </c>
      <c r="J402">
        <v>10.7</v>
      </c>
      <c r="K402">
        <f t="shared" si="19"/>
        <v>10.875</v>
      </c>
      <c r="L402">
        <v>11.05</v>
      </c>
      <c r="M402">
        <f t="shared" si="20"/>
        <v>11.81</v>
      </c>
      <c r="N402" s="7">
        <v>12.57</v>
      </c>
    </row>
    <row r="403" spans="1:14" x14ac:dyDescent="0.2">
      <c r="A403" t="s">
        <v>403</v>
      </c>
      <c r="B403" t="s">
        <v>448</v>
      </c>
      <c r="C403" t="s">
        <v>715</v>
      </c>
      <c r="D403" t="s">
        <v>746</v>
      </c>
      <c r="E403" t="s">
        <v>848</v>
      </c>
      <c r="F403" t="s">
        <v>854</v>
      </c>
      <c r="G403" t="s">
        <v>861</v>
      </c>
      <c r="H403">
        <v>10.69</v>
      </c>
      <c r="I403">
        <f t="shared" si="18"/>
        <v>10.695</v>
      </c>
      <c r="J403">
        <v>10.7</v>
      </c>
      <c r="K403">
        <f t="shared" si="19"/>
        <v>10.875</v>
      </c>
      <c r="L403">
        <v>11.05</v>
      </c>
      <c r="M403">
        <f t="shared" si="20"/>
        <v>11.81</v>
      </c>
      <c r="N403" s="10">
        <v>12.57</v>
      </c>
    </row>
    <row r="404" spans="1:14" x14ac:dyDescent="0.2">
      <c r="A404" t="s">
        <v>432</v>
      </c>
      <c r="B404" t="s">
        <v>450</v>
      </c>
      <c r="C404" t="s">
        <v>735</v>
      </c>
      <c r="D404" t="s">
        <v>755</v>
      </c>
      <c r="E404" t="s">
        <v>848</v>
      </c>
      <c r="F404" t="s">
        <v>855</v>
      </c>
      <c r="G404" t="s">
        <v>855</v>
      </c>
      <c r="H404">
        <v>7.19</v>
      </c>
      <c r="I404">
        <f t="shared" si="18"/>
        <v>7.2450000000000001</v>
      </c>
      <c r="J404">
        <v>7.3</v>
      </c>
      <c r="K404">
        <f t="shared" si="19"/>
        <v>7.4249999999999998</v>
      </c>
      <c r="L404">
        <v>7.55</v>
      </c>
      <c r="M404">
        <f t="shared" si="20"/>
        <v>8.0649999999999995</v>
      </c>
      <c r="N404" s="10">
        <v>8.58</v>
      </c>
    </row>
    <row r="405" spans="1:14" x14ac:dyDescent="0.2">
      <c r="A405" t="s">
        <v>433</v>
      </c>
      <c r="B405" t="s">
        <v>450</v>
      </c>
      <c r="C405" t="s">
        <v>735</v>
      </c>
      <c r="D405" t="s">
        <v>755</v>
      </c>
      <c r="E405" t="s">
        <v>848</v>
      </c>
      <c r="F405" t="s">
        <v>855</v>
      </c>
      <c r="G405" t="s">
        <v>855</v>
      </c>
      <c r="H405">
        <v>7.19</v>
      </c>
      <c r="I405">
        <f t="shared" si="18"/>
        <v>7.2450000000000001</v>
      </c>
      <c r="J405">
        <v>7.3</v>
      </c>
      <c r="K405">
        <f t="shared" si="19"/>
        <v>7.4249999999999998</v>
      </c>
      <c r="L405">
        <v>7.55</v>
      </c>
      <c r="M405">
        <f t="shared" si="20"/>
        <v>8.0649999999999995</v>
      </c>
      <c r="N405" s="10">
        <v>8.58</v>
      </c>
    </row>
    <row r="406" spans="1:14" x14ac:dyDescent="0.2">
      <c r="A406" t="s">
        <v>411</v>
      </c>
      <c r="B406" t="s">
        <v>449</v>
      </c>
      <c r="C406" t="s">
        <v>717</v>
      </c>
      <c r="D406" t="s">
        <v>781</v>
      </c>
      <c r="E406" t="s">
        <v>848</v>
      </c>
      <c r="F406" t="s">
        <v>850</v>
      </c>
      <c r="G406" t="s">
        <v>858</v>
      </c>
      <c r="H406">
        <v>0</v>
      </c>
      <c r="I406">
        <f t="shared" si="18"/>
        <v>0</v>
      </c>
      <c r="J406">
        <v>0</v>
      </c>
      <c r="K406">
        <f t="shared" si="19"/>
        <v>0</v>
      </c>
      <c r="L406">
        <v>0</v>
      </c>
      <c r="M406">
        <f t="shared" si="20"/>
        <v>0</v>
      </c>
      <c r="N406">
        <v>0</v>
      </c>
    </row>
    <row r="407" spans="1:14" x14ac:dyDescent="0.2">
      <c r="A407" t="s">
        <v>414</v>
      </c>
      <c r="B407" t="s">
        <v>449</v>
      </c>
      <c r="C407" t="s">
        <v>719</v>
      </c>
      <c r="D407" t="s">
        <v>807</v>
      </c>
      <c r="E407" t="s">
        <v>848</v>
      </c>
      <c r="F407" t="s">
        <v>849</v>
      </c>
      <c r="G407" t="s">
        <v>849</v>
      </c>
      <c r="H407">
        <v>0</v>
      </c>
      <c r="I407">
        <f t="shared" si="18"/>
        <v>0</v>
      </c>
      <c r="J407">
        <v>0</v>
      </c>
      <c r="K407">
        <f t="shared" si="19"/>
        <v>0</v>
      </c>
      <c r="L407">
        <v>0</v>
      </c>
      <c r="M407">
        <f t="shared" si="20"/>
        <v>0</v>
      </c>
      <c r="N407">
        <v>0</v>
      </c>
    </row>
    <row r="408" spans="1:14" x14ac:dyDescent="0.2">
      <c r="A408" t="s">
        <v>415</v>
      </c>
      <c r="B408" t="s">
        <v>450</v>
      </c>
      <c r="C408" t="s">
        <v>720</v>
      </c>
      <c r="D408" t="s">
        <v>754</v>
      </c>
      <c r="E408" t="s">
        <v>848</v>
      </c>
      <c r="F408" t="s">
        <v>849</v>
      </c>
      <c r="G408" t="s">
        <v>849</v>
      </c>
      <c r="H408">
        <v>0</v>
      </c>
      <c r="I408">
        <f t="shared" si="18"/>
        <v>0</v>
      </c>
      <c r="J408">
        <v>0</v>
      </c>
      <c r="K408">
        <f t="shared" si="19"/>
        <v>0</v>
      </c>
      <c r="L408">
        <v>0</v>
      </c>
      <c r="M408">
        <f t="shared" si="20"/>
        <v>0</v>
      </c>
      <c r="N408">
        <v>0</v>
      </c>
    </row>
    <row r="409" spans="1:14" x14ac:dyDescent="0.2">
      <c r="A409" t="s">
        <v>416</v>
      </c>
      <c r="B409" t="s">
        <v>450</v>
      </c>
      <c r="C409" t="s">
        <v>721</v>
      </c>
      <c r="D409" t="s">
        <v>837</v>
      </c>
      <c r="E409" t="s">
        <v>848</v>
      </c>
      <c r="F409" t="s">
        <v>850</v>
      </c>
      <c r="G409" t="s">
        <v>858</v>
      </c>
      <c r="H409">
        <v>0</v>
      </c>
      <c r="I409">
        <f t="shared" si="18"/>
        <v>0</v>
      </c>
      <c r="J409">
        <v>0</v>
      </c>
      <c r="K409">
        <f t="shared" si="19"/>
        <v>0</v>
      </c>
      <c r="L409">
        <v>0</v>
      </c>
      <c r="M409">
        <f t="shared" si="20"/>
        <v>0</v>
      </c>
      <c r="N409">
        <v>0</v>
      </c>
    </row>
    <row r="410" spans="1:14" x14ac:dyDescent="0.2">
      <c r="A410" t="s">
        <v>418</v>
      </c>
      <c r="B410" t="s">
        <v>450</v>
      </c>
      <c r="C410" t="s">
        <v>722</v>
      </c>
      <c r="D410" t="s">
        <v>840</v>
      </c>
      <c r="E410" t="s">
        <v>848</v>
      </c>
      <c r="F410" t="s">
        <v>850</v>
      </c>
      <c r="G410" t="s">
        <v>858</v>
      </c>
      <c r="H410">
        <v>0</v>
      </c>
      <c r="I410">
        <f t="shared" si="18"/>
        <v>0</v>
      </c>
      <c r="J410">
        <v>0</v>
      </c>
      <c r="K410">
        <f t="shared" si="19"/>
        <v>0</v>
      </c>
      <c r="L410">
        <v>0</v>
      </c>
      <c r="M410">
        <f t="shared" si="20"/>
        <v>0</v>
      </c>
      <c r="N410">
        <v>0</v>
      </c>
    </row>
    <row r="411" spans="1:14" x14ac:dyDescent="0.2">
      <c r="A411" t="s">
        <v>417</v>
      </c>
      <c r="B411" t="s">
        <v>450</v>
      </c>
      <c r="C411" t="s">
        <v>722</v>
      </c>
      <c r="D411" t="s">
        <v>840</v>
      </c>
      <c r="E411" t="s">
        <v>848</v>
      </c>
      <c r="F411" t="s">
        <v>850</v>
      </c>
      <c r="G411" t="s">
        <v>858</v>
      </c>
      <c r="H411">
        <v>0</v>
      </c>
      <c r="I411">
        <f t="shared" si="18"/>
        <v>0</v>
      </c>
      <c r="J411">
        <v>0</v>
      </c>
      <c r="K411">
        <f t="shared" si="19"/>
        <v>0</v>
      </c>
      <c r="L411">
        <v>0</v>
      </c>
      <c r="M411">
        <f t="shared" si="20"/>
        <v>0</v>
      </c>
      <c r="N411">
        <v>0</v>
      </c>
    </row>
    <row r="412" spans="1:14" x14ac:dyDescent="0.2">
      <c r="A412" t="s">
        <v>419</v>
      </c>
      <c r="B412" t="s">
        <v>447</v>
      </c>
      <c r="C412" t="s">
        <v>723</v>
      </c>
      <c r="D412" t="s">
        <v>751</v>
      </c>
      <c r="E412" t="s">
        <v>848</v>
      </c>
      <c r="F412" t="s">
        <v>853</v>
      </c>
      <c r="G412" t="s">
        <v>853</v>
      </c>
      <c r="H412">
        <v>10.39</v>
      </c>
      <c r="I412">
        <f t="shared" si="18"/>
        <v>6.5500000000000007</v>
      </c>
      <c r="J412">
        <v>2.71</v>
      </c>
      <c r="K412">
        <f t="shared" si="19"/>
        <v>1.355</v>
      </c>
      <c r="L412">
        <v>0</v>
      </c>
      <c r="M412">
        <f t="shared" si="20"/>
        <v>0</v>
      </c>
      <c r="N412">
        <v>0</v>
      </c>
    </row>
    <row r="413" spans="1:14" x14ac:dyDescent="0.2">
      <c r="A413" t="s">
        <v>426</v>
      </c>
      <c r="B413" t="s">
        <v>450</v>
      </c>
      <c r="C413" t="s">
        <v>729</v>
      </c>
      <c r="D413" t="s">
        <v>765</v>
      </c>
      <c r="E413" t="s">
        <v>848</v>
      </c>
      <c r="F413" t="s">
        <v>850</v>
      </c>
      <c r="G413" t="s">
        <v>858</v>
      </c>
      <c r="H413">
        <v>0</v>
      </c>
      <c r="I413">
        <f t="shared" si="18"/>
        <v>0</v>
      </c>
      <c r="J413">
        <v>0</v>
      </c>
      <c r="K413">
        <f t="shared" si="19"/>
        <v>0</v>
      </c>
      <c r="L413">
        <v>0</v>
      </c>
      <c r="M413">
        <f t="shared" si="20"/>
        <v>0</v>
      </c>
      <c r="N413">
        <v>0</v>
      </c>
    </row>
    <row r="414" spans="1:14" x14ac:dyDescent="0.2">
      <c r="A414" t="s">
        <v>421</v>
      </c>
      <c r="B414" t="s">
        <v>449</v>
      </c>
      <c r="C414" t="s">
        <v>725</v>
      </c>
      <c r="D414" t="s">
        <v>841</v>
      </c>
      <c r="E414" t="s">
        <v>848</v>
      </c>
      <c r="F414" t="s">
        <v>850</v>
      </c>
      <c r="G414" t="s">
        <v>858</v>
      </c>
      <c r="H414">
        <v>0</v>
      </c>
      <c r="I414">
        <f t="shared" si="18"/>
        <v>0</v>
      </c>
      <c r="J414">
        <v>0</v>
      </c>
      <c r="K414">
        <f t="shared" si="19"/>
        <v>0</v>
      </c>
      <c r="L414">
        <v>0</v>
      </c>
      <c r="M414">
        <f t="shared" si="20"/>
        <v>0</v>
      </c>
      <c r="N414">
        <v>0</v>
      </c>
    </row>
    <row r="415" spans="1:14" x14ac:dyDescent="0.2">
      <c r="A415" t="s">
        <v>422</v>
      </c>
      <c r="B415" t="s">
        <v>448</v>
      </c>
      <c r="C415" t="s">
        <v>726</v>
      </c>
      <c r="D415" t="s">
        <v>842</v>
      </c>
      <c r="E415" t="s">
        <v>848</v>
      </c>
      <c r="F415" t="s">
        <v>850</v>
      </c>
      <c r="G415" t="s">
        <v>858</v>
      </c>
      <c r="H415">
        <v>0</v>
      </c>
      <c r="I415">
        <f t="shared" si="18"/>
        <v>0</v>
      </c>
      <c r="J415">
        <v>0</v>
      </c>
      <c r="K415">
        <f t="shared" si="19"/>
        <v>0</v>
      </c>
      <c r="L415">
        <v>0</v>
      </c>
      <c r="M415">
        <f t="shared" si="20"/>
        <v>0</v>
      </c>
      <c r="N415">
        <v>0</v>
      </c>
    </row>
    <row r="416" spans="1:14" x14ac:dyDescent="0.2">
      <c r="A416" t="s">
        <v>430</v>
      </c>
      <c r="B416" t="s">
        <v>447</v>
      </c>
      <c r="C416" t="s">
        <v>733</v>
      </c>
      <c r="D416" t="s">
        <v>767</v>
      </c>
      <c r="E416" t="s">
        <v>848</v>
      </c>
      <c r="F416" t="s">
        <v>853</v>
      </c>
      <c r="G416" t="s">
        <v>853</v>
      </c>
      <c r="H416">
        <v>10.39</v>
      </c>
      <c r="I416">
        <f t="shared" si="18"/>
        <v>6.5500000000000007</v>
      </c>
      <c r="J416">
        <v>2.71</v>
      </c>
      <c r="K416">
        <f t="shared" si="19"/>
        <v>1.355</v>
      </c>
      <c r="L416">
        <v>0</v>
      </c>
      <c r="M416">
        <f t="shared" si="20"/>
        <v>0</v>
      </c>
      <c r="N416" s="6">
        <v>0</v>
      </c>
    </row>
    <row r="417" spans="1:14" x14ac:dyDescent="0.2">
      <c r="A417" t="s">
        <v>429</v>
      </c>
      <c r="B417" t="s">
        <v>450</v>
      </c>
      <c r="C417" t="s">
        <v>732</v>
      </c>
      <c r="D417" t="s">
        <v>787</v>
      </c>
      <c r="E417" t="s">
        <v>848</v>
      </c>
      <c r="F417" t="s">
        <v>850</v>
      </c>
      <c r="G417" t="s">
        <v>858</v>
      </c>
      <c r="H417">
        <v>0</v>
      </c>
      <c r="I417">
        <f t="shared" si="18"/>
        <v>0</v>
      </c>
      <c r="J417">
        <v>0</v>
      </c>
      <c r="K417">
        <f t="shared" si="19"/>
        <v>0</v>
      </c>
      <c r="L417">
        <v>0</v>
      </c>
      <c r="M417">
        <f t="shared" si="20"/>
        <v>0</v>
      </c>
      <c r="N417" s="6">
        <v>0</v>
      </c>
    </row>
    <row r="418" spans="1:14" x14ac:dyDescent="0.2">
      <c r="A418" t="s">
        <v>431</v>
      </c>
      <c r="B418" t="s">
        <v>448</v>
      </c>
      <c r="C418" t="s">
        <v>734</v>
      </c>
      <c r="D418" t="s">
        <v>817</v>
      </c>
      <c r="E418" t="s">
        <v>848</v>
      </c>
      <c r="F418" t="s">
        <v>850</v>
      </c>
      <c r="G418" t="s">
        <v>858</v>
      </c>
      <c r="H418">
        <v>0</v>
      </c>
      <c r="I418">
        <f t="shared" si="18"/>
        <v>0</v>
      </c>
      <c r="J418">
        <v>0</v>
      </c>
      <c r="K418">
        <f t="shared" si="19"/>
        <v>0</v>
      </c>
      <c r="L418">
        <v>0</v>
      </c>
      <c r="M418">
        <f t="shared" si="20"/>
        <v>0</v>
      </c>
      <c r="N418">
        <v>0</v>
      </c>
    </row>
    <row r="419" spans="1:14" x14ac:dyDescent="0.2">
      <c r="A419" t="s">
        <v>423</v>
      </c>
      <c r="B419" t="s">
        <v>448</v>
      </c>
      <c r="C419" t="s">
        <v>727</v>
      </c>
      <c r="D419" t="s">
        <v>754</v>
      </c>
      <c r="E419" t="s">
        <v>848</v>
      </c>
      <c r="F419" t="s">
        <v>855</v>
      </c>
      <c r="G419" t="s">
        <v>855</v>
      </c>
      <c r="H419">
        <v>7.19</v>
      </c>
      <c r="I419">
        <f t="shared" si="18"/>
        <v>7.2450000000000001</v>
      </c>
      <c r="J419">
        <v>7.3</v>
      </c>
      <c r="K419">
        <f t="shared" si="19"/>
        <v>7.4249999999999998</v>
      </c>
      <c r="L419">
        <v>7.55</v>
      </c>
      <c r="M419">
        <f t="shared" si="20"/>
        <v>8.0649999999999995</v>
      </c>
      <c r="N419" s="10">
        <v>8.58</v>
      </c>
    </row>
    <row r="420" spans="1:14" x14ac:dyDescent="0.2">
      <c r="A420" t="s">
        <v>424</v>
      </c>
      <c r="B420" t="s">
        <v>448</v>
      </c>
      <c r="C420" t="s">
        <v>727</v>
      </c>
      <c r="D420" t="s">
        <v>754</v>
      </c>
      <c r="E420" t="s">
        <v>848</v>
      </c>
      <c r="F420" t="s">
        <v>855</v>
      </c>
      <c r="G420" t="s">
        <v>855</v>
      </c>
      <c r="H420">
        <v>7.19</v>
      </c>
      <c r="I420">
        <f t="shared" si="18"/>
        <v>7.2450000000000001</v>
      </c>
      <c r="J420">
        <v>7.3</v>
      </c>
      <c r="K420">
        <f t="shared" si="19"/>
        <v>7.4249999999999998</v>
      </c>
      <c r="L420">
        <v>7.55</v>
      </c>
      <c r="M420">
        <f t="shared" si="20"/>
        <v>8.0649999999999995</v>
      </c>
      <c r="N420" s="10">
        <v>8.58</v>
      </c>
    </row>
    <row r="421" spans="1:14" x14ac:dyDescent="0.2">
      <c r="A421" t="s">
        <v>434</v>
      </c>
      <c r="B421" t="s">
        <v>449</v>
      </c>
      <c r="C421" t="s">
        <v>736</v>
      </c>
      <c r="D421" t="s">
        <v>760</v>
      </c>
      <c r="E421" t="s">
        <v>848</v>
      </c>
      <c r="F421" t="s">
        <v>853</v>
      </c>
      <c r="G421" t="s">
        <v>853</v>
      </c>
      <c r="H421">
        <v>10.39</v>
      </c>
      <c r="I421">
        <f t="shared" si="18"/>
        <v>6.5500000000000007</v>
      </c>
      <c r="J421">
        <v>2.71</v>
      </c>
      <c r="K421">
        <f t="shared" si="19"/>
        <v>1.355</v>
      </c>
      <c r="L421">
        <v>0</v>
      </c>
      <c r="M421">
        <f t="shared" si="20"/>
        <v>0</v>
      </c>
      <c r="N421">
        <v>0</v>
      </c>
    </row>
    <row r="422" spans="1:14" x14ac:dyDescent="0.2">
      <c r="A422" t="s">
        <v>435</v>
      </c>
      <c r="B422" t="s">
        <v>450</v>
      </c>
      <c r="C422" t="s">
        <v>737</v>
      </c>
      <c r="D422" t="s">
        <v>844</v>
      </c>
      <c r="E422" t="s">
        <v>848</v>
      </c>
      <c r="F422" t="s">
        <v>850</v>
      </c>
      <c r="G422" t="s">
        <v>858</v>
      </c>
      <c r="H422">
        <v>0</v>
      </c>
      <c r="I422">
        <f t="shared" si="18"/>
        <v>0</v>
      </c>
      <c r="J422">
        <v>0</v>
      </c>
      <c r="K422">
        <f t="shared" si="19"/>
        <v>0</v>
      </c>
      <c r="L422">
        <v>0</v>
      </c>
      <c r="M422">
        <f t="shared" si="20"/>
        <v>0</v>
      </c>
      <c r="N422">
        <v>0</v>
      </c>
    </row>
    <row r="423" spans="1:14" x14ac:dyDescent="0.2">
      <c r="A423" t="s">
        <v>420</v>
      </c>
      <c r="B423" t="s">
        <v>447</v>
      </c>
      <c r="C423" t="s">
        <v>724</v>
      </c>
      <c r="D423" t="s">
        <v>754</v>
      </c>
      <c r="E423" t="s">
        <v>848</v>
      </c>
      <c r="F423" t="s">
        <v>853</v>
      </c>
      <c r="G423" t="s">
        <v>853</v>
      </c>
      <c r="H423">
        <v>10.39</v>
      </c>
      <c r="I423">
        <f t="shared" si="18"/>
        <v>6.5500000000000007</v>
      </c>
      <c r="J423">
        <v>2.71</v>
      </c>
      <c r="K423">
        <f t="shared" si="19"/>
        <v>1.355</v>
      </c>
      <c r="L423">
        <v>0</v>
      </c>
      <c r="M423">
        <f t="shared" si="20"/>
        <v>0</v>
      </c>
      <c r="N423">
        <v>0</v>
      </c>
    </row>
    <row r="424" spans="1:14" x14ac:dyDescent="0.2">
      <c r="A424" t="s">
        <v>427</v>
      </c>
      <c r="B424" t="s">
        <v>449</v>
      </c>
      <c r="C424" t="s">
        <v>730</v>
      </c>
      <c r="D424" t="s">
        <v>731</v>
      </c>
      <c r="E424" t="s">
        <v>848</v>
      </c>
      <c r="F424" t="s">
        <v>850</v>
      </c>
      <c r="G424" t="s">
        <v>858</v>
      </c>
      <c r="H424">
        <v>0</v>
      </c>
      <c r="I424">
        <f t="shared" si="18"/>
        <v>0</v>
      </c>
      <c r="J424">
        <v>0</v>
      </c>
      <c r="K424">
        <f t="shared" si="19"/>
        <v>0</v>
      </c>
      <c r="L424">
        <v>0</v>
      </c>
      <c r="M424">
        <f t="shared" si="20"/>
        <v>0</v>
      </c>
      <c r="N424">
        <v>0</v>
      </c>
    </row>
    <row r="425" spans="1:14" x14ac:dyDescent="0.2">
      <c r="A425" t="s">
        <v>428</v>
      </c>
      <c r="B425" t="s">
        <v>449</v>
      </c>
      <c r="C425" t="s">
        <v>731</v>
      </c>
      <c r="D425" t="s">
        <v>731</v>
      </c>
      <c r="E425" t="s">
        <v>848</v>
      </c>
      <c r="F425" t="s">
        <v>853</v>
      </c>
      <c r="G425" t="s">
        <v>853</v>
      </c>
      <c r="H425">
        <v>10.39</v>
      </c>
      <c r="I425">
        <f t="shared" si="18"/>
        <v>6.5500000000000007</v>
      </c>
      <c r="J425">
        <v>2.71</v>
      </c>
      <c r="K425">
        <f t="shared" si="19"/>
        <v>1.355</v>
      </c>
      <c r="L425">
        <v>0</v>
      </c>
      <c r="M425">
        <f t="shared" si="20"/>
        <v>0</v>
      </c>
      <c r="N425" s="6">
        <v>0</v>
      </c>
    </row>
    <row r="426" spans="1:14" x14ac:dyDescent="0.2">
      <c r="A426" t="s">
        <v>425</v>
      </c>
      <c r="B426" t="s">
        <v>449</v>
      </c>
      <c r="C426" t="s">
        <v>728</v>
      </c>
      <c r="D426" t="s">
        <v>843</v>
      </c>
      <c r="E426" t="s">
        <v>848</v>
      </c>
      <c r="F426" t="s">
        <v>850</v>
      </c>
      <c r="G426" t="s">
        <v>858</v>
      </c>
      <c r="H426">
        <v>0</v>
      </c>
      <c r="I426">
        <f t="shared" si="18"/>
        <v>0</v>
      </c>
      <c r="J426">
        <v>0</v>
      </c>
      <c r="K426">
        <f t="shared" si="19"/>
        <v>0</v>
      </c>
      <c r="L426">
        <v>0</v>
      </c>
      <c r="M426">
        <f t="shared" si="20"/>
        <v>0</v>
      </c>
      <c r="N426" s="6">
        <v>0</v>
      </c>
    </row>
    <row r="427" spans="1:14" x14ac:dyDescent="0.2">
      <c r="A427" t="s">
        <v>413</v>
      </c>
      <c r="B427" t="s">
        <v>449</v>
      </c>
      <c r="C427" t="s">
        <v>718</v>
      </c>
      <c r="D427" t="s">
        <v>751</v>
      </c>
      <c r="E427" t="s">
        <v>848</v>
      </c>
      <c r="F427" t="s">
        <v>856</v>
      </c>
      <c r="G427" t="s">
        <v>860</v>
      </c>
      <c r="H427" s="4">
        <v>1.03</v>
      </c>
      <c r="I427" s="4">
        <f t="shared" si="18"/>
        <v>2.6550000000000002</v>
      </c>
      <c r="J427" s="4">
        <v>4.28</v>
      </c>
      <c r="K427" s="4">
        <f t="shared" si="19"/>
        <v>4.3849999999999998</v>
      </c>
      <c r="L427" s="4">
        <v>4.49</v>
      </c>
      <c r="M427" s="4">
        <f t="shared" si="20"/>
        <v>4.7949999999999999</v>
      </c>
      <c r="N427" s="4">
        <v>5.0999999999999996</v>
      </c>
    </row>
    <row r="428" spans="1:14" x14ac:dyDescent="0.2">
      <c r="A428" t="s">
        <v>412</v>
      </c>
      <c r="B428" t="s">
        <v>449</v>
      </c>
      <c r="C428" t="s">
        <v>718</v>
      </c>
      <c r="D428" t="s">
        <v>751</v>
      </c>
      <c r="E428" t="s">
        <v>848</v>
      </c>
      <c r="F428" t="s">
        <v>856</v>
      </c>
      <c r="G428" t="s">
        <v>860</v>
      </c>
      <c r="H428" s="4">
        <v>1.03</v>
      </c>
      <c r="I428" s="4">
        <f t="shared" si="18"/>
        <v>2.6550000000000002</v>
      </c>
      <c r="J428" s="4">
        <v>4.28</v>
      </c>
      <c r="K428" s="4">
        <f t="shared" si="19"/>
        <v>4.3849999999999998</v>
      </c>
      <c r="L428" s="4">
        <v>4.49</v>
      </c>
      <c r="M428" s="4">
        <f t="shared" si="20"/>
        <v>4.7949999999999999</v>
      </c>
      <c r="N428" s="4">
        <v>5.0999999999999996</v>
      </c>
    </row>
    <row r="429" spans="1:14" x14ac:dyDescent="0.2">
      <c r="A429" t="s">
        <v>436</v>
      </c>
      <c r="B429" t="s">
        <v>449</v>
      </c>
      <c r="C429" t="s">
        <v>738</v>
      </c>
      <c r="D429" t="s">
        <v>845</v>
      </c>
      <c r="E429" t="s">
        <v>848</v>
      </c>
      <c r="F429" t="s">
        <v>850</v>
      </c>
      <c r="G429" t="s">
        <v>858</v>
      </c>
      <c r="H429">
        <v>0</v>
      </c>
      <c r="I429">
        <f t="shared" si="18"/>
        <v>0</v>
      </c>
      <c r="J429">
        <v>0</v>
      </c>
      <c r="K429">
        <f t="shared" si="19"/>
        <v>0</v>
      </c>
      <c r="L429">
        <v>0</v>
      </c>
      <c r="M429">
        <f t="shared" si="20"/>
        <v>0</v>
      </c>
      <c r="N429">
        <v>0</v>
      </c>
    </row>
    <row r="430" spans="1:14" x14ac:dyDescent="0.2">
      <c r="A430" t="s">
        <v>437</v>
      </c>
      <c r="B430" t="s">
        <v>450</v>
      </c>
      <c r="C430" s="4" t="s">
        <v>739</v>
      </c>
      <c r="D430" t="s">
        <v>754</v>
      </c>
      <c r="E430" t="s">
        <v>848</v>
      </c>
      <c r="F430" t="s">
        <v>854</v>
      </c>
      <c r="G430" t="s">
        <v>862</v>
      </c>
      <c r="H430">
        <v>7.19</v>
      </c>
      <c r="I430">
        <f t="shared" si="18"/>
        <v>7.34</v>
      </c>
      <c r="J430">
        <v>7.49</v>
      </c>
      <c r="K430">
        <f t="shared" si="19"/>
        <v>7.6150000000000002</v>
      </c>
      <c r="L430">
        <v>7.74</v>
      </c>
      <c r="M430">
        <f t="shared" si="20"/>
        <v>8.2650000000000006</v>
      </c>
      <c r="N430">
        <v>8.7899999999999991</v>
      </c>
    </row>
    <row r="431" spans="1:14" x14ac:dyDescent="0.2">
      <c r="A431" t="s">
        <v>438</v>
      </c>
      <c r="B431" t="s">
        <v>450</v>
      </c>
      <c r="C431" s="4" t="s">
        <v>739</v>
      </c>
      <c r="D431" t="s">
        <v>754</v>
      </c>
      <c r="E431" t="s">
        <v>848</v>
      </c>
      <c r="F431" t="s">
        <v>854</v>
      </c>
      <c r="G431" t="s">
        <v>862</v>
      </c>
      <c r="H431">
        <v>7.19</v>
      </c>
      <c r="I431">
        <f t="shared" si="18"/>
        <v>7.34</v>
      </c>
      <c r="J431">
        <v>7.49</v>
      </c>
      <c r="K431">
        <f t="shared" si="19"/>
        <v>7.6150000000000002</v>
      </c>
      <c r="L431">
        <v>7.74</v>
      </c>
      <c r="M431">
        <f t="shared" si="20"/>
        <v>8.2650000000000006</v>
      </c>
      <c r="N431">
        <v>8.7899999999999991</v>
      </c>
    </row>
    <row r="432" spans="1:14" x14ac:dyDescent="0.2">
      <c r="A432" t="s">
        <v>443</v>
      </c>
      <c r="B432" t="s">
        <v>450</v>
      </c>
      <c r="C432" t="s">
        <v>741</v>
      </c>
      <c r="D432" t="s">
        <v>846</v>
      </c>
      <c r="E432" t="s">
        <v>848</v>
      </c>
      <c r="F432" t="s">
        <v>850</v>
      </c>
      <c r="G432" t="s">
        <v>858</v>
      </c>
      <c r="H432">
        <v>0</v>
      </c>
      <c r="I432">
        <f t="shared" si="18"/>
        <v>0</v>
      </c>
      <c r="J432">
        <v>0</v>
      </c>
      <c r="K432">
        <f t="shared" si="19"/>
        <v>0</v>
      </c>
      <c r="L432">
        <v>0</v>
      </c>
      <c r="M432">
        <f t="shared" si="20"/>
        <v>0</v>
      </c>
      <c r="N432">
        <v>0</v>
      </c>
    </row>
    <row r="433" spans="1:14" x14ac:dyDescent="0.2">
      <c r="A433" t="s">
        <v>444</v>
      </c>
      <c r="B433" t="s">
        <v>450</v>
      </c>
      <c r="C433" t="s">
        <v>742</v>
      </c>
      <c r="D433" t="s">
        <v>847</v>
      </c>
      <c r="E433" t="s">
        <v>848</v>
      </c>
      <c r="F433" t="s">
        <v>854</v>
      </c>
      <c r="G433" t="s">
        <v>863</v>
      </c>
      <c r="H433">
        <v>7.19</v>
      </c>
      <c r="I433">
        <f t="shared" si="18"/>
        <v>7.34</v>
      </c>
      <c r="J433">
        <v>7.49</v>
      </c>
      <c r="K433">
        <f t="shared" si="19"/>
        <v>7.6150000000000002</v>
      </c>
      <c r="L433">
        <v>7.74</v>
      </c>
      <c r="M433">
        <f t="shared" si="20"/>
        <v>8.2650000000000006</v>
      </c>
      <c r="N433">
        <v>8.7899999999999991</v>
      </c>
    </row>
    <row r="434" spans="1:14" x14ac:dyDescent="0.2">
      <c r="A434" t="s">
        <v>445</v>
      </c>
      <c r="B434" t="s">
        <v>448</v>
      </c>
      <c r="C434" t="s">
        <v>743</v>
      </c>
      <c r="D434" t="s">
        <v>804</v>
      </c>
      <c r="E434" t="s">
        <v>848</v>
      </c>
      <c r="F434" t="s">
        <v>850</v>
      </c>
      <c r="G434" t="s">
        <v>858</v>
      </c>
      <c r="H434">
        <v>0</v>
      </c>
      <c r="I434">
        <f t="shared" si="18"/>
        <v>0</v>
      </c>
      <c r="J434">
        <v>0</v>
      </c>
      <c r="K434">
        <f t="shared" si="19"/>
        <v>0</v>
      </c>
      <c r="L434">
        <v>0</v>
      </c>
      <c r="M434">
        <f t="shared" si="20"/>
        <v>0</v>
      </c>
      <c r="N434">
        <v>0</v>
      </c>
    </row>
    <row r="435" spans="1:14" x14ac:dyDescent="0.2">
      <c r="A435" t="s">
        <v>446</v>
      </c>
      <c r="B435" t="s">
        <v>448</v>
      </c>
      <c r="C435" t="s">
        <v>744</v>
      </c>
      <c r="D435" t="s">
        <v>790</v>
      </c>
      <c r="E435" t="s">
        <v>848</v>
      </c>
      <c r="F435" t="s">
        <v>853</v>
      </c>
      <c r="G435" t="s">
        <v>853</v>
      </c>
      <c r="H435">
        <v>10.39</v>
      </c>
      <c r="I435">
        <f t="shared" si="18"/>
        <v>6.5500000000000007</v>
      </c>
      <c r="J435">
        <v>2.71</v>
      </c>
      <c r="K435">
        <f t="shared" si="19"/>
        <v>1.355</v>
      </c>
      <c r="L435">
        <v>0</v>
      </c>
      <c r="M435">
        <f t="shared" si="20"/>
        <v>0</v>
      </c>
      <c r="N435">
        <v>0</v>
      </c>
    </row>
    <row r="436" spans="1:14" x14ac:dyDescent="0.2">
      <c r="A436" t="s">
        <v>442</v>
      </c>
      <c r="B436" t="s">
        <v>448</v>
      </c>
      <c r="C436" t="s">
        <v>740</v>
      </c>
      <c r="D436" t="s">
        <v>751</v>
      </c>
      <c r="E436" t="s">
        <v>848</v>
      </c>
      <c r="F436" t="s">
        <v>852</v>
      </c>
      <c r="G436" t="s">
        <v>860</v>
      </c>
      <c r="H436">
        <v>1.03</v>
      </c>
      <c r="I436">
        <f t="shared" si="18"/>
        <v>2.6550000000000002</v>
      </c>
      <c r="J436">
        <v>4.28</v>
      </c>
      <c r="K436">
        <f t="shared" si="19"/>
        <v>4.2450000000000001</v>
      </c>
      <c r="L436">
        <v>4.21</v>
      </c>
      <c r="M436">
        <f t="shared" si="20"/>
        <v>4.4950000000000001</v>
      </c>
      <c r="N436">
        <v>4.78</v>
      </c>
    </row>
    <row r="437" spans="1:14" x14ac:dyDescent="0.2">
      <c r="A437" t="s">
        <v>441</v>
      </c>
      <c r="B437" t="s">
        <v>448</v>
      </c>
      <c r="C437" t="s">
        <v>740</v>
      </c>
      <c r="D437" t="s">
        <v>751</v>
      </c>
      <c r="E437" t="s">
        <v>848</v>
      </c>
      <c r="F437" t="s">
        <v>852</v>
      </c>
      <c r="G437" t="s">
        <v>860</v>
      </c>
      <c r="H437">
        <v>1.03</v>
      </c>
      <c r="I437">
        <f t="shared" si="18"/>
        <v>2.6550000000000002</v>
      </c>
      <c r="J437">
        <v>4.28</v>
      </c>
      <c r="K437">
        <f t="shared" si="19"/>
        <v>4.2450000000000001</v>
      </c>
      <c r="L437">
        <v>4.21</v>
      </c>
      <c r="M437">
        <f t="shared" si="20"/>
        <v>4.4950000000000001</v>
      </c>
      <c r="N437">
        <v>4.78</v>
      </c>
    </row>
    <row r="438" spans="1:14" x14ac:dyDescent="0.2">
      <c r="A438" t="s">
        <v>439</v>
      </c>
      <c r="B438" t="s">
        <v>448</v>
      </c>
      <c r="C438" t="s">
        <v>740</v>
      </c>
      <c r="D438" t="s">
        <v>751</v>
      </c>
      <c r="E438" t="s">
        <v>848</v>
      </c>
      <c r="F438" t="s">
        <v>852</v>
      </c>
      <c r="G438" t="s">
        <v>860</v>
      </c>
      <c r="H438">
        <v>1.03</v>
      </c>
      <c r="I438">
        <f t="shared" si="18"/>
        <v>2.6550000000000002</v>
      </c>
      <c r="J438">
        <v>4.28</v>
      </c>
      <c r="K438">
        <f t="shared" si="19"/>
        <v>4.2450000000000001</v>
      </c>
      <c r="L438">
        <v>4.21</v>
      </c>
      <c r="M438">
        <f t="shared" si="20"/>
        <v>4.4950000000000001</v>
      </c>
      <c r="N438">
        <v>4.78</v>
      </c>
    </row>
    <row r="439" spans="1:14" x14ac:dyDescent="0.2">
      <c r="A439" t="s">
        <v>440</v>
      </c>
      <c r="B439" t="s">
        <v>448</v>
      </c>
      <c r="C439" t="s">
        <v>740</v>
      </c>
      <c r="D439" t="s">
        <v>751</v>
      </c>
      <c r="E439" t="s">
        <v>848</v>
      </c>
      <c r="F439" t="s">
        <v>852</v>
      </c>
      <c r="G439" t="s">
        <v>860</v>
      </c>
      <c r="H439">
        <v>1.03</v>
      </c>
      <c r="I439">
        <f t="shared" si="18"/>
        <v>2.6550000000000002</v>
      </c>
      <c r="J439">
        <v>4.28</v>
      </c>
      <c r="K439">
        <f t="shared" si="19"/>
        <v>4.2450000000000001</v>
      </c>
      <c r="L439">
        <v>4.21</v>
      </c>
      <c r="M439">
        <f t="shared" si="20"/>
        <v>4.4950000000000001</v>
      </c>
      <c r="N439">
        <v>4.78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7021-8197-3A4E-B458-85FDE31241F4}">
  <sheetPr filterMode="1"/>
  <dimension ref="A1:J439"/>
  <sheetViews>
    <sheetView zoomScale="120" zoomScaleNormal="120" workbookViewId="0">
      <selection activeCell="D305" sqref="D305"/>
    </sheetView>
  </sheetViews>
  <sheetFormatPr baseColWidth="10" defaultRowHeight="15" x14ac:dyDescent="0.2"/>
  <cols>
    <col min="1" max="1" width="11" bestFit="1" customWidth="1"/>
    <col min="2" max="3" width="11" customWidth="1"/>
    <col min="4" max="10" width="15.1640625" bestFit="1" customWidth="1"/>
  </cols>
  <sheetData>
    <row r="1" spans="1:10" x14ac:dyDescent="0.2">
      <c r="A1" s="12" t="s">
        <v>0</v>
      </c>
      <c r="B1" s="14" t="s">
        <v>1</v>
      </c>
      <c r="C1" s="14" t="s">
        <v>5</v>
      </c>
      <c r="D1" t="s">
        <v>880</v>
      </c>
      <c r="E1" t="s">
        <v>881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</row>
    <row r="2" spans="1:10" hidden="1" x14ac:dyDescent="0.2">
      <c r="A2" t="s">
        <v>9</v>
      </c>
      <c r="B2" t="str">
        <f>VLOOKUP($A2,Table4[#All],2,FALSE)</f>
        <v>SA1</v>
      </c>
      <c r="C2" t="str">
        <f>VLOOKUP($A2,Table4[#All],6,FALSE)</f>
        <v>Battery</v>
      </c>
      <c r="D2">
        <f>VLOOKUP($A2,Table4[#All],9,FALSE)*VLOOKUP($A2,Table1[#All],8,FALSE)+VLOOKUP($A2,Table14[#All],8,FALSE)</f>
        <v>0</v>
      </c>
      <c r="E2">
        <f>VLOOKUP($A2,Table4[#All],9,FALSE)*VLOOKUP($A2,Table1[#All],9,FALSE)+VLOOKUP($A2,Table14[#All],9,FALSE)</f>
        <v>0</v>
      </c>
      <c r="F2">
        <f>VLOOKUP($A2,Table4[#All],9,FALSE)*VLOOKUP($A2,Table1[#All],10,FALSE)+VLOOKUP($A2,Table14[#All],10,FALSE)</f>
        <v>0</v>
      </c>
      <c r="G2">
        <f>VLOOKUP($A2,Table4[#All],9,FALSE)*VLOOKUP($A2,Table1[#All],11,FALSE)+VLOOKUP($A2,Table14[#All],11,FALSE)</f>
        <v>0</v>
      </c>
      <c r="H2">
        <f>VLOOKUP($A2,Table4[#All],9,FALSE)*VLOOKUP($A2,Table1[#All],12,FALSE)+VLOOKUP($A2,Table14[#All],12,FALSE)</f>
        <v>0</v>
      </c>
      <c r="I2">
        <f>VLOOKUP($A2,Table4[#All],9,FALSE)*VLOOKUP($A2,Table1[#All],13,FALSE)+VLOOKUP($A2,Table14[#All],13,FALSE)</f>
        <v>0</v>
      </c>
      <c r="J2">
        <f>VLOOKUP($A2,Table4[#All],9,FALSE)*VLOOKUP($A2,Table1[#All],14,FALSE)+VLOOKUP($A2,Table14[#All],14,FALSE)</f>
        <v>0</v>
      </c>
    </row>
    <row r="3" spans="1:10" hidden="1" x14ac:dyDescent="0.2">
      <c r="A3" t="s">
        <v>10</v>
      </c>
      <c r="B3" t="str">
        <f>VLOOKUP($A3,Table4[#All],2,FALSE)</f>
        <v>SA1</v>
      </c>
      <c r="C3" t="str">
        <f>VLOOKUP($A3,Table4[#All],6,FALSE)</f>
        <v>Solar</v>
      </c>
      <c r="D3">
        <f>VLOOKUP($A3,Table4[#All],9,FALSE)*VLOOKUP($A3,Table1[#All],8,FALSE)+VLOOKUP($A3,Table14[#All],8,FALSE)</f>
        <v>0</v>
      </c>
      <c r="E3">
        <f>VLOOKUP($A3,Table4[#All],9,FALSE)*VLOOKUP($A3,Table1[#All],9,FALSE)+VLOOKUP($A3,Table14[#All],9,FALSE)</f>
        <v>0</v>
      </c>
      <c r="F3">
        <f>VLOOKUP($A3,Table4[#All],9,FALSE)*VLOOKUP($A3,Table1[#All],10,FALSE)+VLOOKUP($A3,Table14[#All],10,FALSE)</f>
        <v>0</v>
      </c>
      <c r="G3">
        <f>VLOOKUP($A3,Table4[#All],9,FALSE)*VLOOKUP($A3,Table1[#All],11,FALSE)+VLOOKUP($A3,Table14[#All],11,FALSE)</f>
        <v>0</v>
      </c>
      <c r="H3">
        <f>VLOOKUP($A3,Table4[#All],9,FALSE)*VLOOKUP($A3,Table1[#All],12,FALSE)+VLOOKUP($A3,Table14[#All],12,FALSE)</f>
        <v>0</v>
      </c>
      <c r="I3">
        <f>VLOOKUP($A3,Table4[#All],9,FALSE)*VLOOKUP($A3,Table1[#All],13,FALSE)+VLOOKUP($A3,Table14[#All],13,FALSE)</f>
        <v>0</v>
      </c>
      <c r="J3">
        <f>VLOOKUP($A3,Table4[#All],9,FALSE)*VLOOKUP($A3,Table1[#All],14,FALSE)+VLOOKUP($A3,Table14[#All],14,FALSE)</f>
        <v>0</v>
      </c>
    </row>
    <row r="4" spans="1:10" hidden="1" x14ac:dyDescent="0.2">
      <c r="A4" t="s">
        <v>147</v>
      </c>
      <c r="B4" t="str">
        <f>VLOOKUP($A4,Table4[#All],2,FALSE)</f>
        <v>SA1</v>
      </c>
      <c r="C4" t="str">
        <f>VLOOKUP($A4,Table4[#All],6,FALSE)</f>
        <v>Gas</v>
      </c>
      <c r="D4">
        <f>VLOOKUP($A4,Table4[#All],9,FALSE)*VLOOKUP($A4,Table1[#All],8,FALSE)+VLOOKUP($A4,Table14[#All],8,FALSE)</f>
        <v>152.30840000000001</v>
      </c>
      <c r="E4">
        <f>VLOOKUP($A4,Table4[#All],9,FALSE)*VLOOKUP($A4,Table1[#All],9,FALSE)+VLOOKUP($A4,Table14[#All],9,FALSE)</f>
        <v>152.3134</v>
      </c>
      <c r="F4">
        <f>VLOOKUP($A4,Table4[#All],9,FALSE)*VLOOKUP($A4,Table1[#All],10,FALSE)+VLOOKUP($A4,Table14[#All],10,FALSE)</f>
        <v>163.43719999999999</v>
      </c>
      <c r="G4">
        <f>VLOOKUP($A4,Table4[#All],9,FALSE)*VLOOKUP($A4,Table1[#All],11,FALSE)+VLOOKUP($A4,Table14[#All],11,FALSE)</f>
        <v>178.0959</v>
      </c>
      <c r="H4">
        <f>VLOOKUP($A4,Table4[#All],9,FALSE)*VLOOKUP($A4,Table1[#All],12,FALSE)+VLOOKUP($A4,Table14[#All],12,FALSE)</f>
        <v>186.31740000000002</v>
      </c>
      <c r="I4">
        <f>VLOOKUP($A4,Table4[#All],9,FALSE)*VLOOKUP($A4,Table1[#All],13,FALSE)+VLOOKUP($A4,Table14[#All],13,FALSE)</f>
        <v>265.64050000000003</v>
      </c>
      <c r="J4">
        <f>VLOOKUP($A4,Table4[#All],9,FALSE)*VLOOKUP($A4,Table1[#All],14,FALSE)+VLOOKUP($A4,Table14[#All],14,FALSE)</f>
        <v>260.10960000000006</v>
      </c>
    </row>
    <row r="5" spans="1:10" hidden="1" x14ac:dyDescent="0.2">
      <c r="A5" t="s">
        <v>337</v>
      </c>
      <c r="B5" t="str">
        <f>VLOOKUP($A5,Table4[#All],2,FALSE)</f>
        <v>VIC1</v>
      </c>
      <c r="C5" t="str">
        <f>VLOOKUP($A5,Table4[#All],6,FALSE)</f>
        <v>Gas</v>
      </c>
      <c r="D5">
        <f>VLOOKUP($A5,Table4[#All],9,FALSE)*VLOOKUP($A5,Table1[#All],8,FALSE)+VLOOKUP($A5,Table14[#All],8,FALSE)</f>
        <v>164.30500000000001</v>
      </c>
      <c r="E5">
        <f>VLOOKUP($A5,Table4[#All],9,FALSE)*VLOOKUP($A5,Table1[#All],9,FALSE)+VLOOKUP($A5,Table14[#All],9,FALSE)</f>
        <v>171.625</v>
      </c>
      <c r="F5">
        <f>VLOOKUP($A5,Table4[#All],9,FALSE)*VLOOKUP($A5,Table1[#All],10,FALSE)+VLOOKUP($A5,Table14[#All],10,FALSE)</f>
        <v>160.8038</v>
      </c>
      <c r="G5">
        <f>VLOOKUP($A5,Table4[#All],9,FALSE)*VLOOKUP($A5,Table1[#All],11,FALSE)+VLOOKUP($A5,Table14[#All],11,FALSE)</f>
        <v>156.73610000000002</v>
      </c>
      <c r="H5">
        <f>VLOOKUP($A5,Table4[#All],9,FALSE)*VLOOKUP($A5,Table1[#All],12,FALSE)+VLOOKUP($A5,Table14[#All],12,FALSE)</f>
        <v>169.93180000000001</v>
      </c>
      <c r="I5">
        <f>VLOOKUP($A5,Table4[#All],9,FALSE)*VLOOKUP($A5,Table1[#All],13,FALSE)+VLOOKUP($A5,Table14[#All],13,FALSE)</f>
        <v>258.47179999999997</v>
      </c>
      <c r="J5">
        <f>VLOOKUP($A5,Table4[#All],9,FALSE)*VLOOKUP($A5,Table1[#All],14,FALSE)+VLOOKUP($A5,Table14[#All],14,FALSE)</f>
        <v>254.69650000000001</v>
      </c>
    </row>
    <row r="6" spans="1:10" hidden="1" x14ac:dyDescent="0.2">
      <c r="A6" t="s">
        <v>11</v>
      </c>
      <c r="B6" t="str">
        <f>VLOOKUP($A6,Table4[#All],2,FALSE)</f>
        <v>SA1</v>
      </c>
      <c r="C6" t="str">
        <f>VLOOKUP($A6,Table4[#All],6,FALSE)</f>
        <v>Liquid</v>
      </c>
      <c r="D6">
        <f>VLOOKUP($A6,Table4[#All],9,FALSE)*VLOOKUP($A6,Table1[#All],8,FALSE)+VLOOKUP($A6,Table14[#All],8,FALSE)</f>
        <v>485.03000000000003</v>
      </c>
      <c r="E6">
        <f>VLOOKUP($A6,Table4[#All],9,FALSE)*VLOOKUP($A6,Table1[#All],9,FALSE)+VLOOKUP($A6,Table14[#All],9,FALSE)</f>
        <v>488.09</v>
      </c>
      <c r="F6">
        <f>VLOOKUP($A6,Table4[#All],9,FALSE)*VLOOKUP($A6,Table1[#All],10,FALSE)+VLOOKUP($A6,Table14[#All],10,FALSE)</f>
        <v>520.44500000000005</v>
      </c>
      <c r="G6">
        <f>VLOOKUP($A6,Table4[#All],9,FALSE)*VLOOKUP($A6,Table1[#All],11,FALSE)+VLOOKUP($A6,Table14[#All],11,FALSE)</f>
        <v>530.41500000000008</v>
      </c>
      <c r="H6">
        <f>VLOOKUP($A6,Table4[#All],9,FALSE)*VLOOKUP($A6,Table1[#All],12,FALSE)+VLOOKUP($A6,Table14[#All],12,FALSE)</f>
        <v>522.16</v>
      </c>
      <c r="I6">
        <f>VLOOKUP($A6,Table4[#All],9,FALSE)*VLOOKUP($A6,Table1[#All],13,FALSE)+VLOOKUP($A6,Table14[#All],13,FALSE)</f>
        <v>587.97</v>
      </c>
      <c r="J6">
        <f>VLOOKUP($A6,Table4[#All],9,FALSE)*VLOOKUP($A6,Table1[#All],14,FALSE)+VLOOKUP($A6,Table14[#All],14,FALSE)</f>
        <v>580.61000000000013</v>
      </c>
    </row>
    <row r="7" spans="1:10" hidden="1" x14ac:dyDescent="0.2">
      <c r="A7" t="s">
        <v>12</v>
      </c>
      <c r="B7" t="str">
        <f>VLOOKUP($A7,Table4[#All],2,FALSE)</f>
        <v>VIC1</v>
      </c>
      <c r="C7" t="str">
        <f>VLOOKUP($A7,Table4[#All],6,FALSE)</f>
        <v>Coal-Brown</v>
      </c>
      <c r="D7">
        <f>VLOOKUP($A7,Table4[#All],9,FALSE)*VLOOKUP($A7,Table1[#All],8,FALSE)+VLOOKUP($A7,Table14[#All],8,FALSE)</f>
        <v>8.4141999999999992</v>
      </c>
      <c r="E7">
        <f>VLOOKUP($A7,Table4[#All],9,FALSE)*VLOOKUP($A7,Table1[#All],9,FALSE)+VLOOKUP($A7,Table14[#All],9,FALSE)</f>
        <v>10.039200000000001</v>
      </c>
      <c r="F7">
        <f>VLOOKUP($A7,Table4[#All],9,FALSE)*VLOOKUP($A7,Table1[#All],10,FALSE)+VLOOKUP($A7,Table14[#All],10,FALSE)</f>
        <v>11.9024</v>
      </c>
      <c r="G7">
        <f>VLOOKUP($A7,Table4[#All],9,FALSE)*VLOOKUP($A7,Table1[#All],11,FALSE)+VLOOKUP($A7,Table14[#All],11,FALSE)</f>
        <v>12.2247</v>
      </c>
      <c r="H7">
        <f>VLOOKUP($A7,Table4[#All],9,FALSE)*VLOOKUP($A7,Table1[#All],12,FALSE)+VLOOKUP($A7,Table14[#All],12,FALSE)</f>
        <v>12.1897</v>
      </c>
      <c r="I7">
        <f>VLOOKUP($A7,Table4[#All],9,FALSE)*VLOOKUP($A7,Table1[#All],13,FALSE)+VLOOKUP($A7,Table14[#All],13,FALSE)</f>
        <v>13.546600000000002</v>
      </c>
      <c r="J7">
        <f>VLOOKUP($A7,Table4[#All],9,FALSE)*VLOOKUP($A7,Table1[#All],14,FALSE)+VLOOKUP($A7,Table14[#All],14,FALSE)</f>
        <v>13.831600000000002</v>
      </c>
    </row>
    <row r="8" spans="1:10" hidden="1" x14ac:dyDescent="0.2">
      <c r="A8" t="s">
        <v>13</v>
      </c>
      <c r="B8" t="str">
        <f>VLOOKUP($A8,Table4[#All],2,FALSE)</f>
        <v>VIC1</v>
      </c>
      <c r="C8" t="str">
        <f>VLOOKUP($A8,Table4[#All],6,FALSE)</f>
        <v>Wind</v>
      </c>
      <c r="D8">
        <f>VLOOKUP($A8,Table4[#All],9,FALSE)*VLOOKUP($A8,Table1[#All],8,FALSE)+VLOOKUP($A8,Table14[#All],8,FALSE)</f>
        <v>10.39</v>
      </c>
      <c r="E8">
        <f>VLOOKUP($A8,Table4[#All],9,FALSE)*VLOOKUP($A8,Table1[#All],9,FALSE)+VLOOKUP($A8,Table14[#All],9,FALSE)</f>
        <v>6.5500000000000007</v>
      </c>
      <c r="F8">
        <f>VLOOKUP($A8,Table4[#All],9,FALSE)*VLOOKUP($A8,Table1[#All],10,FALSE)+VLOOKUP($A8,Table14[#All],10,FALSE)</f>
        <v>2.71</v>
      </c>
      <c r="G8">
        <f>VLOOKUP($A8,Table4[#All],9,FALSE)*VLOOKUP($A8,Table1[#All],11,FALSE)+VLOOKUP($A8,Table14[#All],11,FALSE)</f>
        <v>1.355</v>
      </c>
      <c r="H8">
        <f>VLOOKUP($A8,Table4[#All],9,FALSE)*VLOOKUP($A8,Table1[#All],12,FALSE)+VLOOKUP($A8,Table14[#All],12,FALSE)</f>
        <v>0</v>
      </c>
      <c r="I8">
        <f>VLOOKUP($A8,Table4[#All],9,FALSE)*VLOOKUP($A8,Table1[#All],13,FALSE)+VLOOKUP($A8,Table14[#All],13,FALSE)</f>
        <v>0</v>
      </c>
      <c r="J8">
        <f>VLOOKUP($A8,Table4[#All],9,FALSE)*VLOOKUP($A8,Table1[#All],14,FALSE)+VLOOKUP($A8,Table14[#All],14,FALSE)</f>
        <v>0</v>
      </c>
    </row>
    <row r="9" spans="1:10" hidden="1" x14ac:dyDescent="0.2">
      <c r="A9" t="s">
        <v>14</v>
      </c>
      <c r="B9" t="str">
        <f>VLOOKUP($A9,Table4[#All],2,FALSE)</f>
        <v>NSW1</v>
      </c>
      <c r="C9" t="str">
        <f>VLOOKUP($A9,Table4[#All],6,FALSE)</f>
        <v>Solar</v>
      </c>
      <c r="D9">
        <f>VLOOKUP($A9,Table4[#All],9,FALSE)*VLOOKUP($A9,Table1[#All],8,FALSE)+VLOOKUP($A9,Table14[#All],8,FALSE)</f>
        <v>0</v>
      </c>
      <c r="E9">
        <f>VLOOKUP($A9,Table4[#All],9,FALSE)*VLOOKUP($A9,Table1[#All],9,FALSE)+VLOOKUP($A9,Table14[#All],9,FALSE)</f>
        <v>0</v>
      </c>
      <c r="F9">
        <f>VLOOKUP($A9,Table4[#All],9,FALSE)*VLOOKUP($A9,Table1[#All],10,FALSE)+VLOOKUP($A9,Table14[#All],10,FALSE)</f>
        <v>0</v>
      </c>
      <c r="G9">
        <f>VLOOKUP($A9,Table4[#All],9,FALSE)*VLOOKUP($A9,Table1[#All],11,FALSE)+VLOOKUP($A9,Table14[#All],11,FALSE)</f>
        <v>0</v>
      </c>
      <c r="H9">
        <f>VLOOKUP($A9,Table4[#All],9,FALSE)*VLOOKUP($A9,Table1[#All],12,FALSE)+VLOOKUP($A9,Table14[#All],12,FALSE)</f>
        <v>0</v>
      </c>
      <c r="I9">
        <f>VLOOKUP($A9,Table4[#All],9,FALSE)*VLOOKUP($A9,Table1[#All],13,FALSE)+VLOOKUP($A9,Table14[#All],13,FALSE)</f>
        <v>0</v>
      </c>
      <c r="J9">
        <f>VLOOKUP($A9,Table4[#All],9,FALSE)*VLOOKUP($A9,Table1[#All],14,FALSE)+VLOOKUP($A9,Table14[#All],14,FALSE)</f>
        <v>0</v>
      </c>
    </row>
    <row r="10" spans="1:10" hidden="1" x14ac:dyDescent="0.2">
      <c r="A10" t="s">
        <v>18</v>
      </c>
      <c r="B10" t="str">
        <f>VLOOKUP($A10,Table4[#All],2,FALSE)</f>
        <v>VIC1</v>
      </c>
      <c r="C10" t="str">
        <f>VLOOKUP($A10,Table4[#All],6,FALSE)</f>
        <v>Battery</v>
      </c>
      <c r="D10">
        <f>VLOOKUP($A10,Table4[#All],9,FALSE)*VLOOKUP($A10,Table1[#All],8,FALSE)+VLOOKUP($A10,Table14[#All],8,FALSE)</f>
        <v>0</v>
      </c>
      <c r="E10">
        <f>VLOOKUP($A10,Table4[#All],9,FALSE)*VLOOKUP($A10,Table1[#All],9,FALSE)+VLOOKUP($A10,Table14[#All],9,FALSE)</f>
        <v>0</v>
      </c>
      <c r="F10">
        <f>VLOOKUP($A10,Table4[#All],9,FALSE)*VLOOKUP($A10,Table1[#All],10,FALSE)+VLOOKUP($A10,Table14[#All],10,FALSE)</f>
        <v>0</v>
      </c>
      <c r="G10">
        <f>VLOOKUP($A10,Table4[#All],9,FALSE)*VLOOKUP($A10,Table1[#All],11,FALSE)+VLOOKUP($A10,Table14[#All],11,FALSE)</f>
        <v>0</v>
      </c>
      <c r="H10">
        <f>VLOOKUP($A10,Table4[#All],9,FALSE)*VLOOKUP($A10,Table1[#All],12,FALSE)+VLOOKUP($A10,Table14[#All],12,FALSE)</f>
        <v>0</v>
      </c>
      <c r="I10">
        <f>VLOOKUP($A10,Table4[#All],9,FALSE)*VLOOKUP($A10,Table1[#All],13,FALSE)+VLOOKUP($A10,Table14[#All],13,FALSE)</f>
        <v>0</v>
      </c>
      <c r="J10">
        <f>VLOOKUP($A10,Table4[#All],9,FALSE)*VLOOKUP($A10,Table1[#All],14,FALSE)+VLOOKUP($A10,Table14[#All],14,FALSE)</f>
        <v>0</v>
      </c>
    </row>
    <row r="11" spans="1:10" hidden="1" x14ac:dyDescent="0.2">
      <c r="A11" t="s">
        <v>17</v>
      </c>
      <c r="B11" t="str">
        <f>VLOOKUP($A11,Table4[#All],2,FALSE)</f>
        <v>VIC1</v>
      </c>
      <c r="C11" t="str">
        <f>VLOOKUP($A11,Table4[#All],6,FALSE)</f>
        <v>Wind</v>
      </c>
      <c r="D11">
        <f>VLOOKUP($A11,Table4[#All],9,FALSE)*VLOOKUP($A11,Table1[#All],8,FALSE)+VLOOKUP($A11,Table14[#All],8,FALSE)</f>
        <v>10.39</v>
      </c>
      <c r="E11">
        <f>VLOOKUP($A11,Table4[#All],9,FALSE)*VLOOKUP($A11,Table1[#All],9,FALSE)+VLOOKUP($A11,Table14[#All],9,FALSE)</f>
        <v>6.5500000000000007</v>
      </c>
      <c r="F11">
        <f>VLOOKUP($A11,Table4[#All],9,FALSE)*VLOOKUP($A11,Table1[#All],10,FALSE)+VLOOKUP($A11,Table14[#All],10,FALSE)</f>
        <v>2.71</v>
      </c>
      <c r="G11">
        <f>VLOOKUP($A11,Table4[#All],9,FALSE)*VLOOKUP($A11,Table1[#All],11,FALSE)+VLOOKUP($A11,Table14[#All],11,FALSE)</f>
        <v>1.355</v>
      </c>
      <c r="H11">
        <f>VLOOKUP($A11,Table4[#All],9,FALSE)*VLOOKUP($A11,Table1[#All],12,FALSE)+VLOOKUP($A11,Table14[#All],12,FALSE)</f>
        <v>0</v>
      </c>
      <c r="I11">
        <f>VLOOKUP($A11,Table4[#All],9,FALSE)*VLOOKUP($A11,Table1[#All],13,FALSE)+VLOOKUP($A11,Table14[#All],13,FALSE)</f>
        <v>0</v>
      </c>
      <c r="J11">
        <f>VLOOKUP($A11,Table4[#All],9,FALSE)*VLOOKUP($A11,Table1[#All],14,FALSE)+VLOOKUP($A11,Table14[#All],14,FALSE)</f>
        <v>0</v>
      </c>
    </row>
    <row r="12" spans="1:10" hidden="1" x14ac:dyDescent="0.2">
      <c r="A12" t="s">
        <v>19</v>
      </c>
      <c r="B12" t="str">
        <f>VLOOKUP($A12,Table4[#All],2,FALSE)</f>
        <v>NSW1</v>
      </c>
      <c r="C12" t="str">
        <f>VLOOKUP($A12,Table4[#All],6,FALSE)</f>
        <v>Wind</v>
      </c>
      <c r="D12">
        <f>VLOOKUP($A12,Table4[#All],9,FALSE)*VLOOKUP($A12,Table1[#All],8,FALSE)+VLOOKUP($A12,Table14[#All],8,FALSE)</f>
        <v>10.39</v>
      </c>
      <c r="E12">
        <f>VLOOKUP($A12,Table4[#All],9,FALSE)*VLOOKUP($A12,Table1[#All],9,FALSE)+VLOOKUP($A12,Table14[#All],9,FALSE)</f>
        <v>6.5500000000000007</v>
      </c>
      <c r="F12">
        <f>VLOOKUP($A12,Table4[#All],9,FALSE)*VLOOKUP($A12,Table1[#All],10,FALSE)+VLOOKUP($A12,Table14[#All],10,FALSE)</f>
        <v>2.71</v>
      </c>
      <c r="G12">
        <f>VLOOKUP($A12,Table4[#All],9,FALSE)*VLOOKUP($A12,Table1[#All],11,FALSE)+VLOOKUP($A12,Table14[#All],11,FALSE)</f>
        <v>1.355</v>
      </c>
      <c r="H12">
        <f>VLOOKUP($A12,Table4[#All],9,FALSE)*VLOOKUP($A12,Table1[#All],12,FALSE)+VLOOKUP($A12,Table14[#All],12,FALSE)</f>
        <v>0</v>
      </c>
      <c r="I12">
        <f>VLOOKUP($A12,Table4[#All],9,FALSE)*VLOOKUP($A12,Table1[#All],13,FALSE)+VLOOKUP($A12,Table14[#All],13,FALSE)</f>
        <v>0</v>
      </c>
      <c r="J12">
        <f>VLOOKUP($A12,Table4[#All],9,FALSE)*VLOOKUP($A12,Table1[#All],14,FALSE)+VLOOKUP($A12,Table14[#All],14,FALSE)</f>
        <v>0</v>
      </c>
    </row>
    <row r="13" spans="1:10" hidden="1" x14ac:dyDescent="0.2">
      <c r="A13" t="s">
        <v>20</v>
      </c>
      <c r="B13" t="str">
        <f>VLOOKUP($A13,Table4[#All],2,FALSE)</f>
        <v>NSW1</v>
      </c>
      <c r="C13" t="str">
        <f>VLOOKUP($A13,Table4[#All],6,FALSE)</f>
        <v>Wind</v>
      </c>
      <c r="D13">
        <f>VLOOKUP($A13,Table4[#All],9,FALSE)*VLOOKUP($A13,Table1[#All],8,FALSE)+VLOOKUP($A13,Table14[#All],8,FALSE)</f>
        <v>10.39</v>
      </c>
      <c r="E13">
        <f>VLOOKUP($A13,Table4[#All],9,FALSE)*VLOOKUP($A13,Table1[#All],9,FALSE)+VLOOKUP($A13,Table14[#All],9,FALSE)</f>
        <v>6.5500000000000007</v>
      </c>
      <c r="F13">
        <f>VLOOKUP($A13,Table4[#All],9,FALSE)*VLOOKUP($A13,Table1[#All],10,FALSE)+VLOOKUP($A13,Table14[#All],10,FALSE)</f>
        <v>2.71</v>
      </c>
      <c r="G13">
        <f>VLOOKUP($A13,Table4[#All],9,FALSE)*VLOOKUP($A13,Table1[#All],11,FALSE)+VLOOKUP($A13,Table14[#All],11,FALSE)</f>
        <v>1.355</v>
      </c>
      <c r="H13">
        <f>VLOOKUP($A13,Table4[#All],9,FALSE)*VLOOKUP($A13,Table1[#All],12,FALSE)+VLOOKUP($A13,Table14[#All],12,FALSE)</f>
        <v>0</v>
      </c>
      <c r="I13">
        <f>VLOOKUP($A13,Table4[#All],9,FALSE)*VLOOKUP($A13,Table1[#All],13,FALSE)+VLOOKUP($A13,Table14[#All],13,FALSE)</f>
        <v>0</v>
      </c>
      <c r="J13">
        <f>VLOOKUP($A13,Table4[#All],9,FALSE)*VLOOKUP($A13,Table1[#All],14,FALSE)+VLOOKUP($A13,Table14[#All],14,FALSE)</f>
        <v>0</v>
      </c>
    </row>
    <row r="14" spans="1:10" hidden="1" x14ac:dyDescent="0.2">
      <c r="A14" t="s">
        <v>21</v>
      </c>
      <c r="B14" t="str">
        <f>VLOOKUP($A14,Table4[#All],2,FALSE)</f>
        <v>VIC1</v>
      </c>
      <c r="C14" t="str">
        <f>VLOOKUP($A14,Table4[#All],6,FALSE)</f>
        <v>Solar</v>
      </c>
      <c r="D14">
        <f>VLOOKUP($A14,Table4[#All],9,FALSE)*VLOOKUP($A14,Table1[#All],8,FALSE)+VLOOKUP($A14,Table14[#All],8,FALSE)</f>
        <v>0</v>
      </c>
      <c r="E14">
        <f>VLOOKUP($A14,Table4[#All],9,FALSE)*VLOOKUP($A14,Table1[#All],9,FALSE)+VLOOKUP($A14,Table14[#All],9,FALSE)</f>
        <v>0</v>
      </c>
      <c r="F14">
        <f>VLOOKUP($A14,Table4[#All],9,FALSE)*VLOOKUP($A14,Table1[#All],10,FALSE)+VLOOKUP($A14,Table14[#All],10,FALSE)</f>
        <v>0</v>
      </c>
      <c r="G14">
        <f>VLOOKUP($A14,Table4[#All],9,FALSE)*VLOOKUP($A14,Table1[#All],11,FALSE)+VLOOKUP($A14,Table14[#All],11,FALSE)</f>
        <v>0</v>
      </c>
      <c r="H14">
        <f>VLOOKUP($A14,Table4[#All],9,FALSE)*VLOOKUP($A14,Table1[#All],12,FALSE)+VLOOKUP($A14,Table14[#All],12,FALSE)</f>
        <v>0</v>
      </c>
      <c r="I14">
        <f>VLOOKUP($A14,Table4[#All],9,FALSE)*VLOOKUP($A14,Table1[#All],13,FALSE)+VLOOKUP($A14,Table14[#All],13,FALSE)</f>
        <v>0</v>
      </c>
      <c r="J14">
        <f>VLOOKUP($A14,Table4[#All],9,FALSE)*VLOOKUP($A14,Table1[#All],14,FALSE)+VLOOKUP($A14,Table14[#All],14,FALSE)</f>
        <v>0</v>
      </c>
    </row>
    <row r="15" spans="1:10" hidden="1" x14ac:dyDescent="0.2">
      <c r="A15" t="s">
        <v>22</v>
      </c>
      <c r="B15" t="str">
        <f>VLOOKUP($A15,Table4[#All],2,FALSE)</f>
        <v>QLD1</v>
      </c>
      <c r="C15" t="str">
        <f>VLOOKUP($A15,Table4[#All],6,FALSE)</f>
        <v>Gas</v>
      </c>
      <c r="D15">
        <f>VLOOKUP($A15,Table4[#All],9,FALSE)*VLOOKUP($A15,Table1[#All],8,FALSE)+VLOOKUP($A15,Table14[#All],8,FALSE)</f>
        <v>95.283699999999996</v>
      </c>
      <c r="E15">
        <f>VLOOKUP($A15,Table4[#All],9,FALSE)*VLOOKUP($A15,Table1[#All],9,FALSE)+VLOOKUP($A15,Table14[#All],9,FALSE)</f>
        <v>95.288700000000006</v>
      </c>
      <c r="F15">
        <f>VLOOKUP($A15,Table4[#All],9,FALSE)*VLOOKUP($A15,Table1[#All],10,FALSE)+VLOOKUP($A15,Table14[#All],10,FALSE)</f>
        <v>95.031800000000004</v>
      </c>
      <c r="G15">
        <f>VLOOKUP($A15,Table4[#All],9,FALSE)*VLOOKUP($A15,Table1[#All],11,FALSE)+VLOOKUP($A15,Table14[#All],11,FALSE)</f>
        <v>93.460800000000006</v>
      </c>
      <c r="H15">
        <f>VLOOKUP($A15,Table4[#All],9,FALSE)*VLOOKUP($A15,Table1[#All],12,FALSE)+VLOOKUP($A15,Table14[#All],12,FALSE)</f>
        <v>98.17540000000001</v>
      </c>
      <c r="I15">
        <f>VLOOKUP($A15,Table4[#All],9,FALSE)*VLOOKUP($A15,Table1[#All],13,FALSE)+VLOOKUP($A15,Table14[#All],13,FALSE)</f>
        <v>166.59290000000001</v>
      </c>
      <c r="J15">
        <f>VLOOKUP($A15,Table4[#All],9,FALSE)*VLOOKUP($A15,Table1[#All],14,FALSE)+VLOOKUP($A15,Table14[#All],14,FALSE)</f>
        <v>161.15459999999999</v>
      </c>
    </row>
    <row r="16" spans="1:10" hidden="1" x14ac:dyDescent="0.2">
      <c r="A16" t="s">
        <v>23</v>
      </c>
      <c r="B16" t="str">
        <f>VLOOKUP($A16,Table4[#All],2,FALSE)</f>
        <v>SA1</v>
      </c>
      <c r="C16" t="str">
        <f>VLOOKUP($A16,Table4[#All],6,FALSE)</f>
        <v>Gas</v>
      </c>
      <c r="D16">
        <f>VLOOKUP($A16,Table4[#All],9,FALSE)*VLOOKUP($A16,Table1[#All],8,FALSE)+VLOOKUP($A16,Table14[#All],8,FALSE)</f>
        <v>86.245000000000005</v>
      </c>
      <c r="E16">
        <f>VLOOKUP($A16,Table4[#All],9,FALSE)*VLOOKUP($A16,Table1[#All],9,FALSE)+VLOOKUP($A16,Table14[#All],9,FALSE)</f>
        <v>86.245000000000005</v>
      </c>
      <c r="F16">
        <f>VLOOKUP($A16,Table4[#All],9,FALSE)*VLOOKUP($A16,Table1[#All],10,FALSE)+VLOOKUP($A16,Table14[#All],10,FALSE)</f>
        <v>93.661599999999993</v>
      </c>
      <c r="G16">
        <f>VLOOKUP($A16,Table4[#All],9,FALSE)*VLOOKUP($A16,Table1[#All],11,FALSE)+VLOOKUP($A16,Table14[#All],11,FALSE)</f>
        <v>100.48480000000001</v>
      </c>
      <c r="H16">
        <f>VLOOKUP($A16,Table4[#All],9,FALSE)*VLOOKUP($A16,Table1[#All],12,FALSE)+VLOOKUP($A16,Table14[#All],12,FALSE)</f>
        <v>104.78319999999999</v>
      </c>
      <c r="I16">
        <f>VLOOKUP($A16,Table4[#All],9,FALSE)*VLOOKUP($A16,Table1[#All],13,FALSE)+VLOOKUP($A16,Table14[#All],13,FALSE)</f>
        <v>148.70150000000001</v>
      </c>
      <c r="J16">
        <f>VLOOKUP($A16,Table4[#All],9,FALSE)*VLOOKUP($A16,Table1[#All],14,FALSE)+VLOOKUP($A16,Table14[#All],14,FALSE)</f>
        <v>146.06880000000001</v>
      </c>
    </row>
    <row r="17" spans="1:10" hidden="1" x14ac:dyDescent="0.2">
      <c r="A17" t="s">
        <v>24</v>
      </c>
      <c r="B17" t="str">
        <f>VLOOKUP($A17,Table4[#All],2,FALSE)</f>
        <v>QLD1</v>
      </c>
      <c r="C17" t="str">
        <f>VLOOKUP($A17,Table4[#All],6,FALSE)</f>
        <v>Hydro</v>
      </c>
      <c r="D17">
        <f>VLOOKUP($A17,Table4[#All],9,FALSE)*VLOOKUP($A17,Table1[#All],8,FALSE)+VLOOKUP($A17,Table14[#All],8,FALSE)</f>
        <v>7.19</v>
      </c>
      <c r="E17">
        <f>VLOOKUP($A17,Table4[#All],9,FALSE)*VLOOKUP($A17,Table1[#All],9,FALSE)+VLOOKUP($A17,Table14[#All],9,FALSE)</f>
        <v>7.2450000000000001</v>
      </c>
      <c r="F17">
        <f>VLOOKUP($A17,Table4[#All],9,FALSE)*VLOOKUP($A17,Table1[#All],10,FALSE)+VLOOKUP($A17,Table14[#All],10,FALSE)</f>
        <v>7.3</v>
      </c>
      <c r="G17">
        <f>VLOOKUP($A17,Table4[#All],9,FALSE)*VLOOKUP($A17,Table1[#All],11,FALSE)+VLOOKUP($A17,Table14[#All],11,FALSE)</f>
        <v>7.4249999999999998</v>
      </c>
      <c r="H17">
        <f>VLOOKUP($A17,Table4[#All],9,FALSE)*VLOOKUP($A17,Table1[#All],12,FALSE)+VLOOKUP($A17,Table14[#All],12,FALSE)</f>
        <v>7.55</v>
      </c>
      <c r="I17">
        <f>VLOOKUP($A17,Table4[#All],9,FALSE)*VLOOKUP($A17,Table1[#All],13,FALSE)+VLOOKUP($A17,Table14[#All],13,FALSE)</f>
        <v>8.0649999999999995</v>
      </c>
      <c r="J17">
        <f>VLOOKUP($A17,Table4[#All],9,FALSE)*VLOOKUP($A17,Table1[#All],14,FALSE)+VLOOKUP($A17,Table14[#All],14,FALSE)</f>
        <v>8.58</v>
      </c>
    </row>
    <row r="18" spans="1:10" hidden="1" x14ac:dyDescent="0.2">
      <c r="A18" t="s">
        <v>25</v>
      </c>
      <c r="B18" t="str">
        <f>VLOOKUP($A18,Table4[#All],2,FALSE)</f>
        <v>QLD1</v>
      </c>
      <c r="C18" t="str">
        <f>VLOOKUP($A18,Table4[#All],6,FALSE)</f>
        <v>Hydro</v>
      </c>
      <c r="D18">
        <f>VLOOKUP($A18,Table4[#All],9,FALSE)*VLOOKUP($A18,Table1[#All],8,FALSE)+VLOOKUP($A18,Table14[#All],8,FALSE)</f>
        <v>7.19</v>
      </c>
      <c r="E18">
        <f>VLOOKUP($A18,Table4[#All],9,FALSE)*VLOOKUP($A18,Table1[#All],9,FALSE)+VLOOKUP($A18,Table14[#All],9,FALSE)</f>
        <v>7.2450000000000001</v>
      </c>
      <c r="F18">
        <f>VLOOKUP($A18,Table4[#All],9,FALSE)*VLOOKUP($A18,Table1[#All],10,FALSE)+VLOOKUP($A18,Table14[#All],10,FALSE)</f>
        <v>7.3</v>
      </c>
      <c r="G18">
        <f>VLOOKUP($A18,Table4[#All],9,FALSE)*VLOOKUP($A18,Table1[#All],11,FALSE)+VLOOKUP($A18,Table14[#All],11,FALSE)</f>
        <v>7.4249999999999998</v>
      </c>
      <c r="H18">
        <f>VLOOKUP($A18,Table4[#All],9,FALSE)*VLOOKUP($A18,Table1[#All],12,FALSE)+VLOOKUP($A18,Table14[#All],12,FALSE)</f>
        <v>7.55</v>
      </c>
      <c r="I18">
        <f>VLOOKUP($A18,Table4[#All],9,FALSE)*VLOOKUP($A18,Table1[#All],13,FALSE)+VLOOKUP($A18,Table14[#All],13,FALSE)</f>
        <v>8.0649999999999995</v>
      </c>
      <c r="J18">
        <f>VLOOKUP($A18,Table4[#All],9,FALSE)*VLOOKUP($A18,Table1[#All],14,FALSE)+VLOOKUP($A18,Table14[#All],14,FALSE)</f>
        <v>8.58</v>
      </c>
    </row>
    <row r="19" spans="1:10" hidden="1" x14ac:dyDescent="0.2">
      <c r="A19" t="s">
        <v>26</v>
      </c>
      <c r="B19" t="str">
        <f>VLOOKUP($A19,Table4[#All],2,FALSE)</f>
        <v>TAS1</v>
      </c>
      <c r="C19" t="str">
        <f>VLOOKUP($A19,Table4[#All],6,FALSE)</f>
        <v>Hydro</v>
      </c>
      <c r="D19">
        <f>VLOOKUP($A19,Table4[#All],9,FALSE)*VLOOKUP($A19,Table1[#All],8,FALSE)+VLOOKUP($A19,Table14[#All],8,FALSE)</f>
        <v>7.19</v>
      </c>
      <c r="E19">
        <f>VLOOKUP($A19,Table4[#All],9,FALSE)*VLOOKUP($A19,Table1[#All],9,FALSE)+VLOOKUP($A19,Table14[#All],9,FALSE)</f>
        <v>7.2450000000000001</v>
      </c>
      <c r="F19">
        <f>VLOOKUP($A19,Table4[#All],9,FALSE)*VLOOKUP($A19,Table1[#All],10,FALSE)+VLOOKUP($A19,Table14[#All],10,FALSE)</f>
        <v>7.3</v>
      </c>
      <c r="G19">
        <f>VLOOKUP($A19,Table4[#All],9,FALSE)*VLOOKUP($A19,Table1[#All],11,FALSE)+VLOOKUP($A19,Table14[#All],11,FALSE)</f>
        <v>7.4249999999999998</v>
      </c>
      <c r="H19">
        <f>VLOOKUP($A19,Table4[#All],9,FALSE)*VLOOKUP($A19,Table1[#All],12,FALSE)+VLOOKUP($A19,Table14[#All],12,FALSE)</f>
        <v>7.55</v>
      </c>
      <c r="I19">
        <f>VLOOKUP($A19,Table4[#All],9,FALSE)*VLOOKUP($A19,Table1[#All],13,FALSE)+VLOOKUP($A19,Table14[#All],13,FALSE)</f>
        <v>8.0649999999999995</v>
      </c>
      <c r="J19">
        <f>VLOOKUP($A19,Table4[#All],9,FALSE)*VLOOKUP($A19,Table1[#All],14,FALSE)+VLOOKUP($A19,Table14[#All],14,FALSE)</f>
        <v>8.58</v>
      </c>
    </row>
    <row r="20" spans="1:10" hidden="1" x14ac:dyDescent="0.2">
      <c r="A20" t="s">
        <v>44</v>
      </c>
      <c r="B20" t="str">
        <f>VLOOKUP($A20,Table4[#All],2,FALSE)</f>
        <v>QLD1</v>
      </c>
      <c r="C20" t="str">
        <f>VLOOKUP($A20,Table4[#All],6,FALSE)</f>
        <v>Battery</v>
      </c>
      <c r="D20">
        <f>VLOOKUP($A20,Table4[#All],9,FALSE)*VLOOKUP($A20,Table1[#All],8,FALSE)+VLOOKUP($A20,Table14[#All],8,FALSE)</f>
        <v>0</v>
      </c>
      <c r="E20">
        <f>VLOOKUP($A20,Table4[#All],9,FALSE)*VLOOKUP($A20,Table1[#All],9,FALSE)+VLOOKUP($A20,Table14[#All],9,FALSE)</f>
        <v>0</v>
      </c>
      <c r="F20">
        <f>VLOOKUP($A20,Table4[#All],9,FALSE)*VLOOKUP($A20,Table1[#All],10,FALSE)+VLOOKUP($A20,Table14[#All],10,FALSE)</f>
        <v>0</v>
      </c>
      <c r="G20">
        <f>VLOOKUP($A20,Table4[#All],9,FALSE)*VLOOKUP($A20,Table1[#All],11,FALSE)+VLOOKUP($A20,Table14[#All],11,FALSE)</f>
        <v>0</v>
      </c>
      <c r="H20">
        <f>VLOOKUP($A20,Table4[#All],9,FALSE)*VLOOKUP($A20,Table1[#All],12,FALSE)+VLOOKUP($A20,Table14[#All],12,FALSE)</f>
        <v>0</v>
      </c>
      <c r="I20">
        <f>VLOOKUP($A20,Table4[#All],9,FALSE)*VLOOKUP($A20,Table1[#All],13,FALSE)+VLOOKUP($A20,Table14[#All],13,FALSE)</f>
        <v>0</v>
      </c>
      <c r="J20">
        <f>VLOOKUP($A20,Table4[#All],9,FALSE)*VLOOKUP($A20,Table1[#All],14,FALSE)+VLOOKUP($A20,Table14[#All],14,FALSE)</f>
        <v>0</v>
      </c>
    </row>
    <row r="21" spans="1:10" hidden="1" x14ac:dyDescent="0.2">
      <c r="A21" t="s">
        <v>372</v>
      </c>
      <c r="B21" t="str">
        <f>VLOOKUP($A21,Table4[#All],2,FALSE)</f>
        <v>TAS1</v>
      </c>
      <c r="C21" t="str">
        <f>VLOOKUP($A21,Table4[#All],6,FALSE)</f>
        <v>Gas</v>
      </c>
      <c r="D21">
        <f>VLOOKUP($A21,Table4[#All],9,FALSE)*VLOOKUP($A21,Table1[#All],8,FALSE)+VLOOKUP($A21,Table14[#All],8,FALSE)</f>
        <v>150.68699999999998</v>
      </c>
      <c r="E21">
        <f>VLOOKUP($A21,Table4[#All],9,FALSE)*VLOOKUP($A21,Table1[#All],9,FALSE)+VLOOKUP($A21,Table14[#All],9,FALSE)</f>
        <v>150.69199999999998</v>
      </c>
      <c r="F21">
        <f>VLOOKUP($A21,Table4[#All],9,FALSE)*VLOOKUP($A21,Table1[#All],10,FALSE)+VLOOKUP($A21,Table14[#All],10,FALSE)</f>
        <v>146.583</v>
      </c>
      <c r="G21">
        <f>VLOOKUP($A21,Table4[#All],9,FALSE)*VLOOKUP($A21,Table1[#All],11,FALSE)+VLOOKUP($A21,Table14[#All],11,FALSE)</f>
        <v>150.50899999999999</v>
      </c>
      <c r="H21">
        <f>VLOOKUP($A21,Table4[#All],9,FALSE)*VLOOKUP($A21,Table1[#All],12,FALSE)+VLOOKUP($A21,Table14[#All],12,FALSE)</f>
        <v>160.48500000000001</v>
      </c>
      <c r="I21">
        <f>VLOOKUP($A21,Table4[#All],9,FALSE)*VLOOKUP($A21,Table1[#All],13,FALSE)+VLOOKUP($A21,Table14[#All],13,FALSE)</f>
        <v>191.73699999999999</v>
      </c>
      <c r="J21">
        <f>VLOOKUP($A21,Table4[#All],9,FALSE)*VLOOKUP($A21,Table1[#All],14,FALSE)+VLOOKUP($A21,Table14[#All],14,FALSE)</f>
        <v>188.38299999999998</v>
      </c>
    </row>
    <row r="22" spans="1:10" hidden="1" x14ac:dyDescent="0.2">
      <c r="A22" t="s">
        <v>370</v>
      </c>
      <c r="B22" t="str">
        <f>VLOOKUP($A22,Table4[#All],2,FALSE)</f>
        <v>TAS1</v>
      </c>
      <c r="C22" t="str">
        <f>VLOOKUP($A22,Table4[#All],6,FALSE)</f>
        <v>Gas</v>
      </c>
      <c r="D22">
        <f>VLOOKUP($A22,Table4[#All],9,FALSE)*VLOOKUP($A22,Table1[#All],8,FALSE)+VLOOKUP($A22,Table14[#All],8,FALSE)</f>
        <v>150.68699999999998</v>
      </c>
      <c r="E22">
        <f>VLOOKUP($A22,Table4[#All],9,FALSE)*VLOOKUP($A22,Table1[#All],9,FALSE)+VLOOKUP($A22,Table14[#All],9,FALSE)</f>
        <v>150.69199999999998</v>
      </c>
      <c r="F22">
        <f>VLOOKUP($A22,Table4[#All],9,FALSE)*VLOOKUP($A22,Table1[#All],10,FALSE)+VLOOKUP($A22,Table14[#All],10,FALSE)</f>
        <v>146.583</v>
      </c>
      <c r="G22">
        <f>VLOOKUP($A22,Table4[#All],9,FALSE)*VLOOKUP($A22,Table1[#All],11,FALSE)+VLOOKUP($A22,Table14[#All],11,FALSE)</f>
        <v>150.50899999999999</v>
      </c>
      <c r="H22">
        <f>VLOOKUP($A22,Table4[#All],9,FALSE)*VLOOKUP($A22,Table1[#All],12,FALSE)+VLOOKUP($A22,Table14[#All],12,FALSE)</f>
        <v>160.48500000000001</v>
      </c>
      <c r="I22">
        <f>VLOOKUP($A22,Table4[#All],9,FALSE)*VLOOKUP($A22,Table1[#All],13,FALSE)+VLOOKUP($A22,Table14[#All],13,FALSE)</f>
        <v>191.73699999999999</v>
      </c>
      <c r="J22">
        <f>VLOOKUP($A22,Table4[#All],9,FALSE)*VLOOKUP($A22,Table1[#All],14,FALSE)+VLOOKUP($A22,Table14[#All],14,FALSE)</f>
        <v>188.38299999999998</v>
      </c>
    </row>
    <row r="23" spans="1:10" hidden="1" x14ac:dyDescent="0.2">
      <c r="A23" t="s">
        <v>371</v>
      </c>
      <c r="B23" t="str">
        <f>VLOOKUP($A23,Table4[#All],2,FALSE)</f>
        <v>TAS1</v>
      </c>
      <c r="C23" t="str">
        <f>VLOOKUP($A23,Table4[#All],6,FALSE)</f>
        <v>Gas</v>
      </c>
      <c r="D23">
        <f>VLOOKUP($A23,Table4[#All],9,FALSE)*VLOOKUP($A23,Table1[#All],8,FALSE)+VLOOKUP($A23,Table14[#All],8,FALSE)</f>
        <v>150.68699999999998</v>
      </c>
      <c r="E23">
        <f>VLOOKUP($A23,Table4[#All],9,FALSE)*VLOOKUP($A23,Table1[#All],9,FALSE)+VLOOKUP($A23,Table14[#All],9,FALSE)</f>
        <v>150.69199999999998</v>
      </c>
      <c r="F23">
        <f>VLOOKUP($A23,Table4[#All],9,FALSE)*VLOOKUP($A23,Table1[#All],10,FALSE)+VLOOKUP($A23,Table14[#All],10,FALSE)</f>
        <v>146.583</v>
      </c>
      <c r="G23">
        <f>VLOOKUP($A23,Table4[#All],9,FALSE)*VLOOKUP($A23,Table1[#All],11,FALSE)+VLOOKUP($A23,Table14[#All],11,FALSE)</f>
        <v>150.50899999999999</v>
      </c>
      <c r="H23">
        <f>VLOOKUP($A23,Table4[#All],9,FALSE)*VLOOKUP($A23,Table1[#All],12,FALSE)+VLOOKUP($A23,Table14[#All],12,FALSE)</f>
        <v>160.48500000000001</v>
      </c>
      <c r="I23">
        <f>VLOOKUP($A23,Table4[#All],9,FALSE)*VLOOKUP($A23,Table1[#All],13,FALSE)+VLOOKUP($A23,Table14[#All],13,FALSE)</f>
        <v>191.73699999999999</v>
      </c>
      <c r="J23">
        <f>VLOOKUP($A23,Table4[#All],9,FALSE)*VLOOKUP($A23,Table1[#All],14,FALSE)+VLOOKUP($A23,Table14[#All],14,FALSE)</f>
        <v>188.38299999999998</v>
      </c>
    </row>
    <row r="24" spans="1:10" hidden="1" x14ac:dyDescent="0.2">
      <c r="A24" t="s">
        <v>16</v>
      </c>
      <c r="B24" t="str">
        <f>VLOOKUP($A24,Table4[#All],2,FALSE)</f>
        <v>VIC1</v>
      </c>
      <c r="C24" t="str">
        <f>VLOOKUP($A24,Table4[#All],6,FALSE)</f>
        <v>Gas</v>
      </c>
      <c r="D24">
        <f>VLOOKUP($A24,Table4[#All],9,FALSE)*VLOOKUP($A24,Table1[#All],8,FALSE)+VLOOKUP($A24,Table14[#All],8,FALSE)</f>
        <v>108.35769999999999</v>
      </c>
      <c r="E24">
        <f>VLOOKUP($A24,Table4[#All],9,FALSE)*VLOOKUP($A24,Table1[#All],9,FALSE)+VLOOKUP($A24,Table14[#All],9,FALSE)</f>
        <v>113.49769999999998</v>
      </c>
      <c r="F24">
        <f>VLOOKUP($A24,Table4[#All],9,FALSE)*VLOOKUP($A24,Table1[#All],10,FALSE)+VLOOKUP($A24,Table14[#All],10,FALSE)</f>
        <v>116.0702</v>
      </c>
      <c r="G24">
        <f>VLOOKUP($A24,Table4[#All],9,FALSE)*VLOOKUP($A24,Table1[#All],11,FALSE)+VLOOKUP($A24,Table14[#All],11,FALSE)</f>
        <v>113.26690000000001</v>
      </c>
      <c r="H24">
        <f>VLOOKUP($A24,Table4[#All],9,FALSE)*VLOOKUP($A24,Table1[#All],12,FALSE)+VLOOKUP($A24,Table14[#All],12,FALSE)</f>
        <v>122.58219999999999</v>
      </c>
      <c r="I24">
        <f>VLOOKUP($A24,Table4[#All],9,FALSE)*VLOOKUP($A24,Table1[#All],13,FALSE)+VLOOKUP($A24,Table14[#All],13,FALSE)</f>
        <v>204.1671</v>
      </c>
      <c r="J24">
        <f>VLOOKUP($A24,Table4[#All],9,FALSE)*VLOOKUP($A24,Table1[#All],14,FALSE)+VLOOKUP($A24,Table14[#All],14,FALSE)</f>
        <v>201.33259999999999</v>
      </c>
    </row>
    <row r="25" spans="1:10" hidden="1" x14ac:dyDescent="0.2">
      <c r="A25" t="s">
        <v>15</v>
      </c>
      <c r="B25" t="str">
        <f>VLOOKUP($A25,Table4[#All],2,FALSE)</f>
        <v>VIC1</v>
      </c>
      <c r="C25" t="str">
        <f>VLOOKUP($A25,Table4[#All],6,FALSE)</f>
        <v>Gas</v>
      </c>
      <c r="D25">
        <f>VLOOKUP($A25,Table4[#All],9,FALSE)*VLOOKUP($A25,Table1[#All],8,FALSE)+VLOOKUP($A25,Table14[#All],8,FALSE)</f>
        <v>108.35769999999999</v>
      </c>
      <c r="E25">
        <f>VLOOKUP($A25,Table4[#All],9,FALSE)*VLOOKUP($A25,Table1[#All],9,FALSE)+VLOOKUP($A25,Table14[#All],9,FALSE)</f>
        <v>113.49769999999998</v>
      </c>
      <c r="F25">
        <f>VLOOKUP($A25,Table4[#All],9,FALSE)*VLOOKUP($A25,Table1[#All],10,FALSE)+VLOOKUP($A25,Table14[#All],10,FALSE)</f>
        <v>116.0702</v>
      </c>
      <c r="G25">
        <f>VLOOKUP($A25,Table4[#All],9,FALSE)*VLOOKUP($A25,Table1[#All],11,FALSE)+VLOOKUP($A25,Table14[#All],11,FALSE)</f>
        <v>113.26690000000001</v>
      </c>
      <c r="H25">
        <f>VLOOKUP($A25,Table4[#All],9,FALSE)*VLOOKUP($A25,Table1[#All],12,FALSE)+VLOOKUP($A25,Table14[#All],12,FALSE)</f>
        <v>122.58219999999999</v>
      </c>
      <c r="I25">
        <f>VLOOKUP($A25,Table4[#All],9,FALSE)*VLOOKUP($A25,Table1[#All],13,FALSE)+VLOOKUP($A25,Table14[#All],13,FALSE)</f>
        <v>204.1671</v>
      </c>
      <c r="J25">
        <f>VLOOKUP($A25,Table4[#All],9,FALSE)*VLOOKUP($A25,Table1[#All],14,FALSE)+VLOOKUP($A25,Table14[#All],14,FALSE)</f>
        <v>201.33259999999999</v>
      </c>
    </row>
    <row r="26" spans="1:10" hidden="1" x14ac:dyDescent="0.2">
      <c r="A26" t="s">
        <v>31</v>
      </c>
      <c r="B26" t="str">
        <f>VLOOKUP($A26,Table4[#All],2,FALSE)</f>
        <v>TAS1</v>
      </c>
      <c r="C26" t="str">
        <f>VLOOKUP($A26,Table4[#All],6,FALSE)</f>
        <v>Gas</v>
      </c>
      <c r="D26">
        <f>VLOOKUP($A26,Table4[#All],9,FALSE)*VLOOKUP($A26,Table1[#All],8,FALSE)+VLOOKUP($A26,Table14[#All],8,FALSE)</f>
        <v>117.58999999999999</v>
      </c>
      <c r="E26">
        <f>VLOOKUP($A26,Table4[#All],9,FALSE)*VLOOKUP($A26,Table1[#All],9,FALSE)+VLOOKUP($A26,Table14[#All],9,FALSE)</f>
        <v>117.595</v>
      </c>
      <c r="F26">
        <f>VLOOKUP($A26,Table4[#All],9,FALSE)*VLOOKUP($A26,Table1[#All],10,FALSE)+VLOOKUP($A26,Table14[#All],10,FALSE)</f>
        <v>130.74869999999999</v>
      </c>
      <c r="G26">
        <f>VLOOKUP($A26,Table4[#All],9,FALSE)*VLOOKUP($A26,Table1[#All],11,FALSE)+VLOOKUP($A26,Table14[#All],11,FALSE)</f>
        <v>134.23759999999999</v>
      </c>
      <c r="H26">
        <f>VLOOKUP($A26,Table4[#All],9,FALSE)*VLOOKUP($A26,Table1[#All],12,FALSE)+VLOOKUP($A26,Table14[#All],12,FALSE)</f>
        <v>143.07150000000001</v>
      </c>
      <c r="I26">
        <f>VLOOKUP($A26,Table4[#All],9,FALSE)*VLOOKUP($A26,Table1[#All],13,FALSE)+VLOOKUP($A26,Table14[#All],13,FALSE)</f>
        <v>219.94429999999997</v>
      </c>
      <c r="J26">
        <f>VLOOKUP($A26,Table4[#All],9,FALSE)*VLOOKUP($A26,Table1[#All],14,FALSE)+VLOOKUP($A26,Table14[#All],14,FALSE)</f>
        <v>217.4973</v>
      </c>
    </row>
    <row r="27" spans="1:10" hidden="1" x14ac:dyDescent="0.2">
      <c r="A27" t="s">
        <v>32</v>
      </c>
      <c r="B27" t="str">
        <f>VLOOKUP($A27,Table4[#All],2,FALSE)</f>
        <v>TAS1</v>
      </c>
      <c r="C27" t="str">
        <f>VLOOKUP($A27,Table4[#All],6,FALSE)</f>
        <v>Gas</v>
      </c>
      <c r="D27">
        <f>VLOOKUP($A27,Table4[#All],9,FALSE)*VLOOKUP($A27,Table1[#All],8,FALSE)+VLOOKUP($A27,Table14[#All],8,FALSE)</f>
        <v>117.58999999999999</v>
      </c>
      <c r="E27">
        <f>VLOOKUP($A27,Table4[#All],9,FALSE)*VLOOKUP($A27,Table1[#All],9,FALSE)+VLOOKUP($A27,Table14[#All],9,FALSE)</f>
        <v>117.595</v>
      </c>
      <c r="F27">
        <f>VLOOKUP($A27,Table4[#All],9,FALSE)*VLOOKUP($A27,Table1[#All],10,FALSE)+VLOOKUP($A27,Table14[#All],10,FALSE)</f>
        <v>130.74869999999999</v>
      </c>
      <c r="G27">
        <f>VLOOKUP($A27,Table4[#All],9,FALSE)*VLOOKUP($A27,Table1[#All],11,FALSE)+VLOOKUP($A27,Table14[#All],11,FALSE)</f>
        <v>134.23759999999999</v>
      </c>
      <c r="H27">
        <f>VLOOKUP($A27,Table4[#All],9,FALSE)*VLOOKUP($A27,Table1[#All],12,FALSE)+VLOOKUP($A27,Table14[#All],12,FALSE)</f>
        <v>143.07150000000001</v>
      </c>
      <c r="I27">
        <f>VLOOKUP($A27,Table4[#All],9,FALSE)*VLOOKUP($A27,Table1[#All],13,FALSE)+VLOOKUP($A27,Table14[#All],13,FALSE)</f>
        <v>219.94429999999997</v>
      </c>
      <c r="J27">
        <f>VLOOKUP($A27,Table4[#All],9,FALSE)*VLOOKUP($A27,Table1[#All],14,FALSE)+VLOOKUP($A27,Table14[#All],14,FALSE)</f>
        <v>217.4973</v>
      </c>
    </row>
    <row r="28" spans="1:10" hidden="1" x14ac:dyDescent="0.2">
      <c r="A28" t="s">
        <v>35</v>
      </c>
      <c r="B28" t="str">
        <f>VLOOKUP($A28,Table4[#All],2,FALSE)</f>
        <v>NSW1</v>
      </c>
      <c r="C28" t="str">
        <f>VLOOKUP($A28,Table4[#All],6,FALSE)</f>
        <v>Solar</v>
      </c>
      <c r="D28">
        <f>VLOOKUP($A28,Table4[#All],9,FALSE)*VLOOKUP($A28,Table1[#All],8,FALSE)+VLOOKUP($A28,Table14[#All],8,FALSE)</f>
        <v>0</v>
      </c>
      <c r="E28">
        <f>VLOOKUP($A28,Table4[#All],9,FALSE)*VLOOKUP($A28,Table1[#All],9,FALSE)+VLOOKUP($A28,Table14[#All],9,FALSE)</f>
        <v>0</v>
      </c>
      <c r="F28">
        <f>VLOOKUP($A28,Table4[#All],9,FALSE)*VLOOKUP($A28,Table1[#All],10,FALSE)+VLOOKUP($A28,Table14[#All],10,FALSE)</f>
        <v>0</v>
      </c>
      <c r="G28">
        <f>VLOOKUP($A28,Table4[#All],9,FALSE)*VLOOKUP($A28,Table1[#All],11,FALSE)+VLOOKUP($A28,Table14[#All],11,FALSE)</f>
        <v>0</v>
      </c>
      <c r="H28">
        <f>VLOOKUP($A28,Table4[#All],9,FALSE)*VLOOKUP($A28,Table1[#All],12,FALSE)+VLOOKUP($A28,Table14[#All],12,FALSE)</f>
        <v>0</v>
      </c>
      <c r="I28">
        <f>VLOOKUP($A28,Table4[#All],9,FALSE)*VLOOKUP($A28,Table1[#All],13,FALSE)+VLOOKUP($A28,Table14[#All],13,FALSE)</f>
        <v>0</v>
      </c>
      <c r="J28">
        <f>VLOOKUP($A28,Table4[#All],9,FALSE)*VLOOKUP($A28,Table1[#All],14,FALSE)+VLOOKUP($A28,Table14[#All],14,FALSE)</f>
        <v>0</v>
      </c>
    </row>
    <row r="29" spans="1:10" hidden="1" x14ac:dyDescent="0.2">
      <c r="A29" t="s">
        <v>51</v>
      </c>
      <c r="B29" t="str">
        <f>VLOOKUP($A29,Table4[#All],2,FALSE)</f>
        <v>NSW1</v>
      </c>
      <c r="C29" t="str">
        <f>VLOOKUP($A29,Table4[#All],6,FALSE)</f>
        <v>Battery</v>
      </c>
      <c r="D29">
        <f>VLOOKUP($A29,Table4[#All],9,FALSE)*VLOOKUP($A29,Table1[#All],8,FALSE)+VLOOKUP($A29,Table14[#All],8,FALSE)</f>
        <v>0</v>
      </c>
      <c r="E29">
        <f>VLOOKUP($A29,Table4[#All],9,FALSE)*VLOOKUP($A29,Table1[#All],9,FALSE)+VLOOKUP($A29,Table14[#All],9,FALSE)</f>
        <v>0</v>
      </c>
      <c r="F29">
        <f>VLOOKUP($A29,Table4[#All],9,FALSE)*VLOOKUP($A29,Table1[#All],10,FALSE)+VLOOKUP($A29,Table14[#All],10,FALSE)</f>
        <v>0</v>
      </c>
      <c r="G29">
        <f>VLOOKUP($A29,Table4[#All],9,FALSE)*VLOOKUP($A29,Table1[#All],11,FALSE)+VLOOKUP($A29,Table14[#All],11,FALSE)</f>
        <v>0</v>
      </c>
      <c r="H29">
        <f>VLOOKUP($A29,Table4[#All],9,FALSE)*VLOOKUP($A29,Table1[#All],12,FALSE)+VLOOKUP($A29,Table14[#All],12,FALSE)</f>
        <v>0</v>
      </c>
      <c r="I29">
        <f>VLOOKUP($A29,Table4[#All],9,FALSE)*VLOOKUP($A29,Table1[#All],13,FALSE)+VLOOKUP($A29,Table14[#All],13,FALSE)</f>
        <v>0</v>
      </c>
      <c r="J29">
        <f>VLOOKUP($A29,Table4[#All],9,FALSE)*VLOOKUP($A29,Table1[#All],14,FALSE)+VLOOKUP($A29,Table14[#All],14,FALSE)</f>
        <v>0</v>
      </c>
    </row>
    <row r="30" spans="1:10" hidden="1" x14ac:dyDescent="0.2">
      <c r="A30" t="s">
        <v>36</v>
      </c>
      <c r="B30" t="str">
        <f>VLOOKUP($A30,Table4[#All],2,FALSE)</f>
        <v>NSW1</v>
      </c>
      <c r="C30" t="str">
        <f>VLOOKUP($A30,Table4[#All],6,FALSE)</f>
        <v>Hydro</v>
      </c>
      <c r="D30">
        <f>VLOOKUP($A30,Table4[#All],9,FALSE)*VLOOKUP($A30,Table1[#All],8,FALSE)+VLOOKUP($A30,Table14[#All],8,FALSE)</f>
        <v>7.19</v>
      </c>
      <c r="E30">
        <f>VLOOKUP($A30,Table4[#All],9,FALSE)*VLOOKUP($A30,Table1[#All],9,FALSE)+VLOOKUP($A30,Table14[#All],9,FALSE)</f>
        <v>7.2450000000000001</v>
      </c>
      <c r="F30">
        <f>VLOOKUP($A30,Table4[#All],9,FALSE)*VLOOKUP($A30,Table1[#All],10,FALSE)+VLOOKUP($A30,Table14[#All],10,FALSE)</f>
        <v>7.3</v>
      </c>
      <c r="G30">
        <f>VLOOKUP($A30,Table4[#All],9,FALSE)*VLOOKUP($A30,Table1[#All],11,FALSE)+VLOOKUP($A30,Table14[#All],11,FALSE)</f>
        <v>7.4249999999999998</v>
      </c>
      <c r="H30">
        <f>VLOOKUP($A30,Table4[#All],9,FALSE)*VLOOKUP($A30,Table1[#All],12,FALSE)+VLOOKUP($A30,Table14[#All],12,FALSE)</f>
        <v>7.55</v>
      </c>
      <c r="I30">
        <f>VLOOKUP($A30,Table4[#All],9,FALSE)*VLOOKUP($A30,Table1[#All],13,FALSE)+VLOOKUP($A30,Table14[#All],13,FALSE)</f>
        <v>8.0649999999999995</v>
      </c>
      <c r="J30">
        <f>VLOOKUP($A30,Table4[#All],9,FALSE)*VLOOKUP($A30,Table1[#All],14,FALSE)+VLOOKUP($A30,Table14[#All],14,FALSE)</f>
        <v>8.58</v>
      </c>
    </row>
    <row r="31" spans="1:10" hidden="1" x14ac:dyDescent="0.2">
      <c r="A31" t="s">
        <v>37</v>
      </c>
      <c r="B31" t="str">
        <f>VLOOKUP($A31,Table4[#All],2,FALSE)</f>
        <v>QLD1</v>
      </c>
      <c r="C31" t="str">
        <f>VLOOKUP($A31,Table4[#All],6,FALSE)</f>
        <v>Solar</v>
      </c>
      <c r="D31">
        <f>VLOOKUP($A31,Table4[#All],9,FALSE)*VLOOKUP($A31,Table1[#All],8,FALSE)+VLOOKUP($A31,Table14[#All],8,FALSE)</f>
        <v>0</v>
      </c>
      <c r="E31">
        <f>VLOOKUP($A31,Table4[#All],9,FALSE)*VLOOKUP($A31,Table1[#All],9,FALSE)+VLOOKUP($A31,Table14[#All],9,FALSE)</f>
        <v>0</v>
      </c>
      <c r="F31">
        <f>VLOOKUP($A31,Table4[#All],9,FALSE)*VLOOKUP($A31,Table1[#All],10,FALSE)+VLOOKUP($A31,Table14[#All],10,FALSE)</f>
        <v>0</v>
      </c>
      <c r="G31">
        <f>VLOOKUP($A31,Table4[#All],9,FALSE)*VLOOKUP($A31,Table1[#All],11,FALSE)+VLOOKUP($A31,Table14[#All],11,FALSE)</f>
        <v>0</v>
      </c>
      <c r="H31">
        <f>VLOOKUP($A31,Table4[#All],9,FALSE)*VLOOKUP($A31,Table1[#All],12,FALSE)+VLOOKUP($A31,Table14[#All],12,FALSE)</f>
        <v>0</v>
      </c>
      <c r="I31">
        <f>VLOOKUP($A31,Table4[#All],9,FALSE)*VLOOKUP($A31,Table1[#All],13,FALSE)+VLOOKUP($A31,Table14[#All],13,FALSE)</f>
        <v>0</v>
      </c>
      <c r="J31">
        <f>VLOOKUP($A31,Table4[#All],9,FALSE)*VLOOKUP($A31,Table1[#All],14,FALSE)+VLOOKUP($A31,Table14[#All],14,FALSE)</f>
        <v>0</v>
      </c>
    </row>
    <row r="32" spans="1:10" hidden="1" x14ac:dyDescent="0.2">
      <c r="A32" t="s">
        <v>381</v>
      </c>
      <c r="B32" t="str">
        <f>VLOOKUP($A32,Table4[#All],2,FALSE)</f>
        <v>SA1</v>
      </c>
      <c r="C32" t="str">
        <f>VLOOKUP($A32,Table4[#All],6,FALSE)</f>
        <v>Wind</v>
      </c>
      <c r="D32">
        <f>VLOOKUP($A32,Table4[#All],9,FALSE)*VLOOKUP($A32,Table1[#All],8,FALSE)+VLOOKUP($A32,Table14[#All],8,FALSE)</f>
        <v>10.39</v>
      </c>
      <c r="E32">
        <f>VLOOKUP($A32,Table4[#All],9,FALSE)*VLOOKUP($A32,Table1[#All],9,FALSE)+VLOOKUP($A32,Table14[#All],9,FALSE)</f>
        <v>6.5500000000000007</v>
      </c>
      <c r="F32">
        <f>VLOOKUP($A32,Table4[#All],9,FALSE)*VLOOKUP($A32,Table1[#All],10,FALSE)+VLOOKUP($A32,Table14[#All],10,FALSE)</f>
        <v>2.71</v>
      </c>
      <c r="G32">
        <f>VLOOKUP($A32,Table4[#All],9,FALSE)*VLOOKUP($A32,Table1[#All],11,FALSE)+VLOOKUP($A32,Table14[#All],11,FALSE)</f>
        <v>1.355</v>
      </c>
      <c r="H32">
        <f>VLOOKUP($A32,Table4[#All],9,FALSE)*VLOOKUP($A32,Table1[#All],12,FALSE)+VLOOKUP($A32,Table14[#All],12,FALSE)</f>
        <v>0</v>
      </c>
      <c r="I32">
        <f>VLOOKUP($A32,Table4[#All],9,FALSE)*VLOOKUP($A32,Table1[#All],13,FALSE)+VLOOKUP($A32,Table14[#All],13,FALSE)</f>
        <v>0</v>
      </c>
      <c r="J32">
        <f>VLOOKUP($A32,Table4[#All],9,FALSE)*VLOOKUP($A32,Table1[#All],14,FALSE)+VLOOKUP($A32,Table14[#All],14,FALSE)</f>
        <v>0</v>
      </c>
    </row>
    <row r="33" spans="1:10" hidden="1" x14ac:dyDescent="0.2">
      <c r="A33" t="s">
        <v>55</v>
      </c>
      <c r="B33" t="str">
        <f>VLOOKUP($A33,Table4[#All],2,FALSE)</f>
        <v>SA1</v>
      </c>
      <c r="C33" t="str">
        <f>VLOOKUP($A33,Table4[#All],6,FALSE)</f>
        <v>Solar</v>
      </c>
      <c r="D33">
        <f>VLOOKUP($A33,Table4[#All],9,FALSE)*VLOOKUP($A33,Table1[#All],8,FALSE)+VLOOKUP($A33,Table14[#All],8,FALSE)</f>
        <v>0</v>
      </c>
      <c r="E33">
        <f>VLOOKUP($A33,Table4[#All],9,FALSE)*VLOOKUP($A33,Table1[#All],9,FALSE)+VLOOKUP($A33,Table14[#All],9,FALSE)</f>
        <v>0</v>
      </c>
      <c r="F33">
        <f>VLOOKUP($A33,Table4[#All],9,FALSE)*VLOOKUP($A33,Table1[#All],10,FALSE)+VLOOKUP($A33,Table14[#All],10,FALSE)</f>
        <v>0</v>
      </c>
      <c r="G33">
        <f>VLOOKUP($A33,Table4[#All],9,FALSE)*VLOOKUP($A33,Table1[#All],11,FALSE)+VLOOKUP($A33,Table14[#All],11,FALSE)</f>
        <v>0</v>
      </c>
      <c r="H33">
        <f>VLOOKUP($A33,Table4[#All],9,FALSE)*VLOOKUP($A33,Table1[#All],12,FALSE)+VLOOKUP($A33,Table14[#All],12,FALSE)</f>
        <v>0</v>
      </c>
      <c r="I33">
        <f>VLOOKUP($A33,Table4[#All],9,FALSE)*VLOOKUP($A33,Table1[#All],13,FALSE)+VLOOKUP($A33,Table14[#All],13,FALSE)</f>
        <v>0</v>
      </c>
      <c r="J33">
        <f>VLOOKUP($A33,Table4[#All],9,FALSE)*VLOOKUP($A33,Table1[#All],14,FALSE)+VLOOKUP($A33,Table14[#All],14,FALSE)</f>
        <v>0</v>
      </c>
    </row>
    <row r="34" spans="1:10" hidden="1" x14ac:dyDescent="0.2">
      <c r="A34" t="s">
        <v>56</v>
      </c>
      <c r="B34" t="str">
        <f>VLOOKUP($A34,Table4[#All],2,FALSE)</f>
        <v>SA1</v>
      </c>
      <c r="C34" t="str">
        <f>VLOOKUP($A34,Table4[#All],6,FALSE)</f>
        <v>Solar</v>
      </c>
      <c r="D34">
        <f>VLOOKUP($A34,Table4[#All],9,FALSE)*VLOOKUP($A34,Table1[#All],8,FALSE)+VLOOKUP($A34,Table14[#All],8,FALSE)</f>
        <v>0</v>
      </c>
      <c r="E34">
        <f>VLOOKUP($A34,Table4[#All],9,FALSE)*VLOOKUP($A34,Table1[#All],9,FALSE)+VLOOKUP($A34,Table14[#All],9,FALSE)</f>
        <v>0</v>
      </c>
      <c r="F34">
        <f>VLOOKUP($A34,Table4[#All],9,FALSE)*VLOOKUP($A34,Table1[#All],10,FALSE)+VLOOKUP($A34,Table14[#All],10,FALSE)</f>
        <v>0</v>
      </c>
      <c r="G34">
        <f>VLOOKUP($A34,Table4[#All],9,FALSE)*VLOOKUP($A34,Table1[#All],11,FALSE)+VLOOKUP($A34,Table14[#All],11,FALSE)</f>
        <v>0</v>
      </c>
      <c r="H34">
        <f>VLOOKUP($A34,Table4[#All],9,FALSE)*VLOOKUP($A34,Table1[#All],12,FALSE)+VLOOKUP($A34,Table14[#All],12,FALSE)</f>
        <v>0</v>
      </c>
      <c r="I34">
        <f>VLOOKUP($A34,Table4[#All],9,FALSE)*VLOOKUP($A34,Table1[#All],13,FALSE)+VLOOKUP($A34,Table14[#All],13,FALSE)</f>
        <v>0</v>
      </c>
      <c r="J34">
        <f>VLOOKUP($A34,Table4[#All],9,FALSE)*VLOOKUP($A34,Table1[#All],14,FALSE)+VLOOKUP($A34,Table14[#All],14,FALSE)</f>
        <v>0</v>
      </c>
    </row>
    <row r="35" spans="1:10" hidden="1" x14ac:dyDescent="0.2">
      <c r="A35" t="s">
        <v>38</v>
      </c>
      <c r="B35" t="str">
        <f>VLOOKUP($A35,Table4[#All],2,FALSE)</f>
        <v>NSW1</v>
      </c>
      <c r="C35" t="str">
        <f>VLOOKUP($A35,Table4[#All],6,FALSE)</f>
        <v>Wind</v>
      </c>
      <c r="D35">
        <f>VLOOKUP($A35,Table4[#All],9,FALSE)*VLOOKUP($A35,Table1[#All],8,FALSE)+VLOOKUP($A35,Table14[#All],8,FALSE)</f>
        <v>10.39</v>
      </c>
      <c r="E35">
        <f>VLOOKUP($A35,Table4[#All],9,FALSE)*VLOOKUP($A35,Table1[#All],9,FALSE)+VLOOKUP($A35,Table14[#All],9,FALSE)</f>
        <v>6.5500000000000007</v>
      </c>
      <c r="F35">
        <f>VLOOKUP($A35,Table4[#All],9,FALSE)*VLOOKUP($A35,Table1[#All],10,FALSE)+VLOOKUP($A35,Table14[#All],10,FALSE)</f>
        <v>2.71</v>
      </c>
      <c r="G35">
        <f>VLOOKUP($A35,Table4[#All],9,FALSE)*VLOOKUP($A35,Table1[#All],11,FALSE)+VLOOKUP($A35,Table14[#All],11,FALSE)</f>
        <v>1.355</v>
      </c>
      <c r="H35">
        <f>VLOOKUP($A35,Table4[#All],9,FALSE)*VLOOKUP($A35,Table1[#All],12,FALSE)+VLOOKUP($A35,Table14[#All],12,FALSE)</f>
        <v>0</v>
      </c>
      <c r="I35">
        <f>VLOOKUP($A35,Table4[#All],9,FALSE)*VLOOKUP($A35,Table1[#All],13,FALSE)+VLOOKUP($A35,Table14[#All],13,FALSE)</f>
        <v>0</v>
      </c>
      <c r="J35">
        <f>VLOOKUP($A35,Table4[#All],9,FALSE)*VLOOKUP($A35,Table1[#All],14,FALSE)+VLOOKUP($A35,Table14[#All],14,FALSE)</f>
        <v>0</v>
      </c>
    </row>
    <row r="36" spans="1:10" hidden="1" x14ac:dyDescent="0.2">
      <c r="A36" t="s">
        <v>39</v>
      </c>
      <c r="B36" t="str">
        <f>VLOOKUP($A36,Table4[#All],2,FALSE)</f>
        <v>NSW1</v>
      </c>
      <c r="C36" t="str">
        <f>VLOOKUP($A36,Table4[#All],6,FALSE)</f>
        <v>Wind</v>
      </c>
      <c r="D36">
        <f>VLOOKUP($A36,Table4[#All],9,FALSE)*VLOOKUP($A36,Table1[#All],8,FALSE)+VLOOKUP($A36,Table14[#All],8,FALSE)</f>
        <v>10.39</v>
      </c>
      <c r="E36">
        <f>VLOOKUP($A36,Table4[#All],9,FALSE)*VLOOKUP($A36,Table1[#All],9,FALSE)+VLOOKUP($A36,Table14[#All],9,FALSE)</f>
        <v>6.5500000000000007</v>
      </c>
      <c r="F36">
        <f>VLOOKUP($A36,Table4[#All],9,FALSE)*VLOOKUP($A36,Table1[#All],10,FALSE)+VLOOKUP($A36,Table14[#All],10,FALSE)</f>
        <v>2.71</v>
      </c>
      <c r="G36">
        <f>VLOOKUP($A36,Table4[#All],9,FALSE)*VLOOKUP($A36,Table1[#All],11,FALSE)+VLOOKUP($A36,Table14[#All],11,FALSE)</f>
        <v>1.355</v>
      </c>
      <c r="H36">
        <f>VLOOKUP($A36,Table4[#All],9,FALSE)*VLOOKUP($A36,Table1[#All],12,FALSE)+VLOOKUP($A36,Table14[#All],12,FALSE)</f>
        <v>0</v>
      </c>
      <c r="I36">
        <f>VLOOKUP($A36,Table4[#All],9,FALSE)*VLOOKUP($A36,Table1[#All],13,FALSE)+VLOOKUP($A36,Table14[#All],13,FALSE)</f>
        <v>0</v>
      </c>
      <c r="J36">
        <f>VLOOKUP($A36,Table4[#All],9,FALSE)*VLOOKUP($A36,Table1[#All],14,FALSE)+VLOOKUP($A36,Table14[#All],14,FALSE)</f>
        <v>0</v>
      </c>
    </row>
    <row r="37" spans="1:10" hidden="1" x14ac:dyDescent="0.2">
      <c r="A37" t="s">
        <v>40</v>
      </c>
      <c r="B37" t="str">
        <f>VLOOKUP($A37,Table4[#All],2,FALSE)</f>
        <v>SA1</v>
      </c>
      <c r="C37" t="str">
        <f>VLOOKUP($A37,Table4[#All],6,FALSE)</f>
        <v>Gas</v>
      </c>
      <c r="D37">
        <f>VLOOKUP($A37,Table4[#All],9,FALSE)*VLOOKUP($A37,Table1[#All],8,FALSE)+VLOOKUP($A37,Table14[#All],8,FALSE)</f>
        <v>119.1116</v>
      </c>
      <c r="E37">
        <f>VLOOKUP($A37,Table4[#All],9,FALSE)*VLOOKUP($A37,Table1[#All],9,FALSE)+VLOOKUP($A37,Table14[#All],9,FALSE)</f>
        <v>119.11660000000001</v>
      </c>
      <c r="F37">
        <f>VLOOKUP($A37,Table4[#All],9,FALSE)*VLOOKUP($A37,Table1[#All],10,FALSE)+VLOOKUP($A37,Table14[#All],10,FALSE)</f>
        <v>117.08359999999999</v>
      </c>
      <c r="G37">
        <f>VLOOKUP($A37,Table4[#All],9,FALSE)*VLOOKUP($A37,Table1[#All],11,FALSE)+VLOOKUP($A37,Table14[#All],11,FALSE)</f>
        <v>127.3467</v>
      </c>
      <c r="H37">
        <f>VLOOKUP($A37,Table4[#All],9,FALSE)*VLOOKUP($A37,Table1[#All],12,FALSE)+VLOOKUP($A37,Table14[#All],12,FALSE)</f>
        <v>133.12620000000001</v>
      </c>
      <c r="I37">
        <f>VLOOKUP($A37,Table4[#All],9,FALSE)*VLOOKUP($A37,Table1[#All],13,FALSE)+VLOOKUP($A37,Table14[#All],13,FALSE)</f>
        <v>205.75379999999998</v>
      </c>
      <c r="J37">
        <f>VLOOKUP($A37,Table4[#All],9,FALSE)*VLOOKUP($A37,Table1[#All],14,FALSE)+VLOOKUP($A37,Table14[#All],14,FALSE)</f>
        <v>201.9564</v>
      </c>
    </row>
    <row r="38" spans="1:10" hidden="1" x14ac:dyDescent="0.2">
      <c r="A38" t="s">
        <v>43</v>
      </c>
      <c r="B38" t="str">
        <f>VLOOKUP($A38,Table4[#All],2,FALSE)</f>
        <v>NSW1</v>
      </c>
      <c r="C38" t="str">
        <f>VLOOKUP($A38,Table4[#All],6,FALSE)</f>
        <v>Solar</v>
      </c>
      <c r="D38">
        <f>VLOOKUP($A38,Table4[#All],9,FALSE)*VLOOKUP($A38,Table1[#All],8,FALSE)+VLOOKUP($A38,Table14[#All],8,FALSE)</f>
        <v>0</v>
      </c>
      <c r="E38">
        <f>VLOOKUP($A38,Table4[#All],9,FALSE)*VLOOKUP($A38,Table1[#All],9,FALSE)+VLOOKUP($A38,Table14[#All],9,FALSE)</f>
        <v>0</v>
      </c>
      <c r="F38">
        <f>VLOOKUP($A38,Table4[#All],9,FALSE)*VLOOKUP($A38,Table1[#All],10,FALSE)+VLOOKUP($A38,Table14[#All],10,FALSE)</f>
        <v>0</v>
      </c>
      <c r="G38">
        <f>VLOOKUP($A38,Table4[#All],9,FALSE)*VLOOKUP($A38,Table1[#All],11,FALSE)+VLOOKUP($A38,Table14[#All],11,FALSE)</f>
        <v>0</v>
      </c>
      <c r="H38">
        <f>VLOOKUP($A38,Table4[#All],9,FALSE)*VLOOKUP($A38,Table1[#All],12,FALSE)+VLOOKUP($A38,Table14[#All],12,FALSE)</f>
        <v>0</v>
      </c>
      <c r="I38">
        <f>VLOOKUP($A38,Table4[#All],9,FALSE)*VLOOKUP($A38,Table1[#All],13,FALSE)+VLOOKUP($A38,Table14[#All],13,FALSE)</f>
        <v>0</v>
      </c>
      <c r="J38">
        <f>VLOOKUP($A38,Table4[#All],9,FALSE)*VLOOKUP($A38,Table1[#All],14,FALSE)+VLOOKUP($A38,Table14[#All],14,FALSE)</f>
        <v>0</v>
      </c>
    </row>
    <row r="39" spans="1:10" hidden="1" x14ac:dyDescent="0.2">
      <c r="A39" t="s">
        <v>41</v>
      </c>
      <c r="B39" t="str">
        <f>VLOOKUP($A39,Table4[#All],2,FALSE)</f>
        <v>SA1</v>
      </c>
      <c r="C39" t="str">
        <f>VLOOKUP($A39,Table4[#All],6,FALSE)</f>
        <v>Battery</v>
      </c>
      <c r="D39">
        <f>VLOOKUP($A39,Table4[#All],9,FALSE)*VLOOKUP($A39,Table1[#All],8,FALSE)+VLOOKUP($A39,Table14[#All],8,FALSE)</f>
        <v>0</v>
      </c>
      <c r="E39">
        <f>VLOOKUP($A39,Table4[#All],9,FALSE)*VLOOKUP($A39,Table1[#All],9,FALSE)+VLOOKUP($A39,Table14[#All],9,FALSE)</f>
        <v>0</v>
      </c>
      <c r="F39">
        <f>VLOOKUP($A39,Table4[#All],9,FALSE)*VLOOKUP($A39,Table1[#All],10,FALSE)+VLOOKUP($A39,Table14[#All],10,FALSE)</f>
        <v>0</v>
      </c>
      <c r="G39">
        <f>VLOOKUP($A39,Table4[#All],9,FALSE)*VLOOKUP($A39,Table1[#All],11,FALSE)+VLOOKUP($A39,Table14[#All],11,FALSE)</f>
        <v>0</v>
      </c>
      <c r="H39">
        <f>VLOOKUP($A39,Table4[#All],9,FALSE)*VLOOKUP($A39,Table1[#All],12,FALSE)+VLOOKUP($A39,Table14[#All],12,FALSE)</f>
        <v>0</v>
      </c>
      <c r="I39">
        <f>VLOOKUP($A39,Table4[#All],9,FALSE)*VLOOKUP($A39,Table1[#All],13,FALSE)+VLOOKUP($A39,Table14[#All],13,FALSE)</f>
        <v>0</v>
      </c>
      <c r="J39">
        <f>VLOOKUP($A39,Table4[#All],9,FALSE)*VLOOKUP($A39,Table1[#All],14,FALSE)+VLOOKUP($A39,Table14[#All],14,FALSE)</f>
        <v>0</v>
      </c>
    </row>
    <row r="40" spans="1:10" hidden="1" x14ac:dyDescent="0.2">
      <c r="A40" t="s">
        <v>42</v>
      </c>
      <c r="B40" t="str">
        <f>VLOOKUP($A40,Table4[#All],2,FALSE)</f>
        <v>SA1</v>
      </c>
      <c r="C40" t="str">
        <f>VLOOKUP($A40,Table4[#All],6,FALSE)</f>
        <v>Solar</v>
      </c>
      <c r="D40">
        <f>VLOOKUP($A40,Table4[#All],9,FALSE)*VLOOKUP($A40,Table1[#All],8,FALSE)+VLOOKUP($A40,Table14[#All],8,FALSE)</f>
        <v>0</v>
      </c>
      <c r="E40">
        <f>VLOOKUP($A40,Table4[#All],9,FALSE)*VLOOKUP($A40,Table1[#All],9,FALSE)+VLOOKUP($A40,Table14[#All],9,FALSE)</f>
        <v>0</v>
      </c>
      <c r="F40">
        <f>VLOOKUP($A40,Table4[#All],9,FALSE)*VLOOKUP($A40,Table1[#All],10,FALSE)+VLOOKUP($A40,Table14[#All],10,FALSE)</f>
        <v>0</v>
      </c>
      <c r="G40">
        <f>VLOOKUP($A40,Table4[#All],9,FALSE)*VLOOKUP($A40,Table1[#All],11,FALSE)+VLOOKUP($A40,Table14[#All],11,FALSE)</f>
        <v>0</v>
      </c>
      <c r="H40">
        <f>VLOOKUP($A40,Table4[#All],9,FALSE)*VLOOKUP($A40,Table1[#All],12,FALSE)+VLOOKUP($A40,Table14[#All],12,FALSE)</f>
        <v>0</v>
      </c>
      <c r="I40">
        <f>VLOOKUP($A40,Table4[#All],9,FALSE)*VLOOKUP($A40,Table1[#All],13,FALSE)+VLOOKUP($A40,Table14[#All],13,FALSE)</f>
        <v>0</v>
      </c>
      <c r="J40">
        <f>VLOOKUP($A40,Table4[#All],9,FALSE)*VLOOKUP($A40,Table1[#All],14,FALSE)+VLOOKUP($A40,Table14[#All],14,FALSE)</f>
        <v>0</v>
      </c>
    </row>
    <row r="41" spans="1:10" hidden="1" x14ac:dyDescent="0.2">
      <c r="A41" t="s">
        <v>49</v>
      </c>
      <c r="B41" t="str">
        <f>VLOOKUP($A41,Table4[#All],2,FALSE)</f>
        <v>QLD1</v>
      </c>
      <c r="C41" t="str">
        <f>VLOOKUP($A41,Table4[#All],6,FALSE)</f>
        <v>Gas</v>
      </c>
      <c r="D41">
        <f>VLOOKUP($A41,Table4[#All],9,FALSE)*VLOOKUP($A41,Table1[#All],8,FALSE)+VLOOKUP($A41,Table14[#All],8,FALSE)</f>
        <v>117.15999999999998</v>
      </c>
      <c r="E41">
        <f>VLOOKUP($A41,Table4[#All],9,FALSE)*VLOOKUP($A41,Table1[#All],9,FALSE)+VLOOKUP($A41,Table14[#All],9,FALSE)</f>
        <v>117.16499999999999</v>
      </c>
      <c r="F41">
        <f>VLOOKUP($A41,Table4[#All],9,FALSE)*VLOOKUP($A41,Table1[#All],10,FALSE)+VLOOKUP($A41,Table14[#All],10,FALSE)</f>
        <v>123.72199999999999</v>
      </c>
      <c r="G41">
        <f>VLOOKUP($A41,Table4[#All],9,FALSE)*VLOOKUP($A41,Table1[#All],11,FALSE)+VLOOKUP($A41,Table14[#All],11,FALSE)</f>
        <v>121.557</v>
      </c>
      <c r="H41">
        <f>VLOOKUP($A41,Table4[#All],9,FALSE)*VLOOKUP($A41,Table1[#All],12,FALSE)+VLOOKUP($A41,Table14[#All],12,FALSE)</f>
        <v>127.81599999999999</v>
      </c>
      <c r="I41">
        <f>VLOOKUP($A41,Table4[#All],9,FALSE)*VLOOKUP($A41,Table1[#All],13,FALSE)+VLOOKUP($A41,Table14[#All],13,FALSE)</f>
        <v>219.602</v>
      </c>
      <c r="J41">
        <f>VLOOKUP($A41,Table4[#All],9,FALSE)*VLOOKUP($A41,Table1[#All],14,FALSE)+VLOOKUP($A41,Table14[#All],14,FALSE)</f>
        <v>210.88499999999996</v>
      </c>
    </row>
    <row r="42" spans="1:10" hidden="1" x14ac:dyDescent="0.2">
      <c r="A42" t="s">
        <v>48</v>
      </c>
      <c r="B42" t="str">
        <f>VLOOKUP($A42,Table4[#All],2,FALSE)</f>
        <v>QLD1</v>
      </c>
      <c r="C42" t="str">
        <f>VLOOKUP($A42,Table4[#All],6,FALSE)</f>
        <v>Gas</v>
      </c>
      <c r="D42">
        <f>VLOOKUP($A42,Table4[#All],9,FALSE)*VLOOKUP($A42,Table1[#All],8,FALSE)+VLOOKUP($A42,Table14[#All],8,FALSE)</f>
        <v>117.15999999999998</v>
      </c>
      <c r="E42">
        <f>VLOOKUP($A42,Table4[#All],9,FALSE)*VLOOKUP($A42,Table1[#All],9,FALSE)+VLOOKUP($A42,Table14[#All],9,FALSE)</f>
        <v>117.16499999999999</v>
      </c>
      <c r="F42">
        <f>VLOOKUP($A42,Table4[#All],9,FALSE)*VLOOKUP($A42,Table1[#All],10,FALSE)+VLOOKUP($A42,Table14[#All],10,FALSE)</f>
        <v>123.72199999999999</v>
      </c>
      <c r="G42">
        <f>VLOOKUP($A42,Table4[#All],9,FALSE)*VLOOKUP($A42,Table1[#All],11,FALSE)+VLOOKUP($A42,Table14[#All],11,FALSE)</f>
        <v>121.557</v>
      </c>
      <c r="H42">
        <f>VLOOKUP($A42,Table4[#All],9,FALSE)*VLOOKUP($A42,Table1[#All],12,FALSE)+VLOOKUP($A42,Table14[#All],12,FALSE)</f>
        <v>127.81599999999999</v>
      </c>
      <c r="I42">
        <f>VLOOKUP($A42,Table4[#All],9,FALSE)*VLOOKUP($A42,Table1[#All],13,FALSE)+VLOOKUP($A42,Table14[#All],13,FALSE)</f>
        <v>219.602</v>
      </c>
      <c r="J42">
        <f>VLOOKUP($A42,Table4[#All],9,FALSE)*VLOOKUP($A42,Table1[#All],14,FALSE)+VLOOKUP($A42,Table14[#All],14,FALSE)</f>
        <v>210.88499999999996</v>
      </c>
    </row>
    <row r="43" spans="1:10" hidden="1" x14ac:dyDescent="0.2">
      <c r="A43" t="s">
        <v>50</v>
      </c>
      <c r="B43" t="str">
        <f>VLOOKUP($A43,Table4[#All],2,FALSE)</f>
        <v>QLD1</v>
      </c>
      <c r="C43" t="str">
        <f>VLOOKUP($A43,Table4[#All],6,FALSE)</f>
        <v>Gas</v>
      </c>
      <c r="D43">
        <f>VLOOKUP($A43,Table4[#All],9,FALSE)*VLOOKUP($A43,Table1[#All],8,FALSE)+VLOOKUP($A43,Table14[#All],8,FALSE)</f>
        <v>117.15999999999998</v>
      </c>
      <c r="E43">
        <f>VLOOKUP($A43,Table4[#All],9,FALSE)*VLOOKUP($A43,Table1[#All],9,FALSE)+VLOOKUP($A43,Table14[#All],9,FALSE)</f>
        <v>117.16499999999999</v>
      </c>
      <c r="F43">
        <f>VLOOKUP($A43,Table4[#All],9,FALSE)*VLOOKUP($A43,Table1[#All],10,FALSE)+VLOOKUP($A43,Table14[#All],10,FALSE)</f>
        <v>123.72199999999999</v>
      </c>
      <c r="G43">
        <f>VLOOKUP($A43,Table4[#All],9,FALSE)*VLOOKUP($A43,Table1[#All],11,FALSE)+VLOOKUP($A43,Table14[#All],11,FALSE)</f>
        <v>121.557</v>
      </c>
      <c r="H43">
        <f>VLOOKUP($A43,Table4[#All],9,FALSE)*VLOOKUP($A43,Table1[#All],12,FALSE)+VLOOKUP($A43,Table14[#All],12,FALSE)</f>
        <v>127.81599999999999</v>
      </c>
      <c r="I43">
        <f>VLOOKUP($A43,Table4[#All],9,FALSE)*VLOOKUP($A43,Table1[#All],13,FALSE)+VLOOKUP($A43,Table14[#All],13,FALSE)</f>
        <v>219.602</v>
      </c>
      <c r="J43">
        <f>VLOOKUP($A43,Table4[#All],9,FALSE)*VLOOKUP($A43,Table1[#All],14,FALSE)+VLOOKUP($A43,Table14[#All],14,FALSE)</f>
        <v>210.88499999999996</v>
      </c>
    </row>
    <row r="44" spans="1:10" hidden="1" x14ac:dyDescent="0.2">
      <c r="A44" t="s">
        <v>45</v>
      </c>
      <c r="B44" t="str">
        <f>VLOOKUP($A44,Table4[#All],2,FALSE)</f>
        <v>QLD1</v>
      </c>
      <c r="C44" t="str">
        <f>VLOOKUP($A44,Table4[#All],6,FALSE)</f>
        <v>Gas</v>
      </c>
      <c r="D44">
        <f>VLOOKUP($A44,Table4[#All],9,FALSE)*VLOOKUP($A44,Table1[#All],8,FALSE)+VLOOKUP($A44,Table14[#All],8,FALSE)</f>
        <v>117.15999999999998</v>
      </c>
      <c r="E44">
        <f>VLOOKUP($A44,Table4[#All],9,FALSE)*VLOOKUP($A44,Table1[#All],9,FALSE)+VLOOKUP($A44,Table14[#All],9,FALSE)</f>
        <v>117.16499999999999</v>
      </c>
      <c r="F44">
        <f>VLOOKUP($A44,Table4[#All],9,FALSE)*VLOOKUP($A44,Table1[#All],10,FALSE)+VLOOKUP($A44,Table14[#All],10,FALSE)</f>
        <v>123.72199999999999</v>
      </c>
      <c r="G44">
        <f>VLOOKUP($A44,Table4[#All],9,FALSE)*VLOOKUP($A44,Table1[#All],11,FALSE)+VLOOKUP($A44,Table14[#All],11,FALSE)</f>
        <v>121.557</v>
      </c>
      <c r="H44">
        <f>VLOOKUP($A44,Table4[#All],9,FALSE)*VLOOKUP($A44,Table1[#All],12,FALSE)+VLOOKUP($A44,Table14[#All],12,FALSE)</f>
        <v>127.81599999999999</v>
      </c>
      <c r="I44">
        <f>VLOOKUP($A44,Table4[#All],9,FALSE)*VLOOKUP($A44,Table1[#All],13,FALSE)+VLOOKUP($A44,Table14[#All],13,FALSE)</f>
        <v>219.602</v>
      </c>
      <c r="J44">
        <f>VLOOKUP($A44,Table4[#All],9,FALSE)*VLOOKUP($A44,Table1[#All],14,FALSE)+VLOOKUP($A44,Table14[#All],14,FALSE)</f>
        <v>210.88499999999996</v>
      </c>
    </row>
    <row r="45" spans="1:10" hidden="1" x14ac:dyDescent="0.2">
      <c r="A45" t="s">
        <v>46</v>
      </c>
      <c r="B45" t="str">
        <f>VLOOKUP($A45,Table4[#All],2,FALSE)</f>
        <v>QLD1</v>
      </c>
      <c r="C45" t="str">
        <f>VLOOKUP($A45,Table4[#All],6,FALSE)</f>
        <v>Gas</v>
      </c>
      <c r="D45">
        <f>VLOOKUP($A45,Table4[#All],9,FALSE)*VLOOKUP($A45,Table1[#All],8,FALSE)+VLOOKUP($A45,Table14[#All],8,FALSE)</f>
        <v>117.15999999999998</v>
      </c>
      <c r="E45">
        <f>VLOOKUP($A45,Table4[#All],9,FALSE)*VLOOKUP($A45,Table1[#All],9,FALSE)+VLOOKUP($A45,Table14[#All],9,FALSE)</f>
        <v>117.16499999999999</v>
      </c>
      <c r="F45">
        <f>VLOOKUP($A45,Table4[#All],9,FALSE)*VLOOKUP($A45,Table1[#All],10,FALSE)+VLOOKUP($A45,Table14[#All],10,FALSE)</f>
        <v>123.72199999999999</v>
      </c>
      <c r="G45">
        <f>VLOOKUP($A45,Table4[#All],9,FALSE)*VLOOKUP($A45,Table1[#All],11,FALSE)+VLOOKUP($A45,Table14[#All],11,FALSE)</f>
        <v>121.557</v>
      </c>
      <c r="H45">
        <f>VLOOKUP($A45,Table4[#All],9,FALSE)*VLOOKUP($A45,Table1[#All],12,FALSE)+VLOOKUP($A45,Table14[#All],12,FALSE)</f>
        <v>127.81599999999999</v>
      </c>
      <c r="I45">
        <f>VLOOKUP($A45,Table4[#All],9,FALSE)*VLOOKUP($A45,Table1[#All],13,FALSE)+VLOOKUP($A45,Table14[#All],13,FALSE)</f>
        <v>219.602</v>
      </c>
      <c r="J45">
        <f>VLOOKUP($A45,Table4[#All],9,FALSE)*VLOOKUP($A45,Table1[#All],14,FALSE)+VLOOKUP($A45,Table14[#All],14,FALSE)</f>
        <v>210.88499999999996</v>
      </c>
    </row>
    <row r="46" spans="1:10" hidden="1" x14ac:dyDescent="0.2">
      <c r="A46" t="s">
        <v>47</v>
      </c>
      <c r="B46" t="str">
        <f>VLOOKUP($A46,Table4[#All],2,FALSE)</f>
        <v>QLD1</v>
      </c>
      <c r="C46" t="str">
        <f>VLOOKUP($A46,Table4[#All],6,FALSE)</f>
        <v>Gas</v>
      </c>
      <c r="D46">
        <f>VLOOKUP($A46,Table4[#All],9,FALSE)*VLOOKUP($A46,Table1[#All],8,FALSE)+VLOOKUP($A46,Table14[#All],8,FALSE)</f>
        <v>117.15999999999998</v>
      </c>
      <c r="E46">
        <f>VLOOKUP($A46,Table4[#All],9,FALSE)*VLOOKUP($A46,Table1[#All],9,FALSE)+VLOOKUP($A46,Table14[#All],9,FALSE)</f>
        <v>117.16499999999999</v>
      </c>
      <c r="F46">
        <f>VLOOKUP($A46,Table4[#All],9,FALSE)*VLOOKUP($A46,Table1[#All],10,FALSE)+VLOOKUP($A46,Table14[#All],10,FALSE)</f>
        <v>123.72199999999999</v>
      </c>
      <c r="G46">
        <f>VLOOKUP($A46,Table4[#All],9,FALSE)*VLOOKUP($A46,Table1[#All],11,FALSE)+VLOOKUP($A46,Table14[#All],11,FALSE)</f>
        <v>121.557</v>
      </c>
      <c r="H46">
        <f>VLOOKUP($A46,Table4[#All],9,FALSE)*VLOOKUP($A46,Table1[#All],12,FALSE)+VLOOKUP($A46,Table14[#All],12,FALSE)</f>
        <v>127.81599999999999</v>
      </c>
      <c r="I46">
        <f>VLOOKUP($A46,Table4[#All],9,FALSE)*VLOOKUP($A46,Table1[#All],13,FALSE)+VLOOKUP($A46,Table14[#All],13,FALSE)</f>
        <v>219.602</v>
      </c>
      <c r="J46">
        <f>VLOOKUP($A46,Table4[#All],9,FALSE)*VLOOKUP($A46,Table1[#All],14,FALSE)+VLOOKUP($A46,Table14[#All],14,FALSE)</f>
        <v>210.88499999999996</v>
      </c>
    </row>
    <row r="47" spans="1:10" hidden="1" x14ac:dyDescent="0.2">
      <c r="A47" t="s">
        <v>52</v>
      </c>
      <c r="B47" t="str">
        <f>VLOOKUP($A47,Table4[#All],2,FALSE)</f>
        <v>NSW1</v>
      </c>
      <c r="C47" t="str">
        <f>VLOOKUP($A47,Table4[#All],6,FALSE)</f>
        <v>Solar</v>
      </c>
      <c r="D47">
        <f>VLOOKUP($A47,Table4[#All],9,FALSE)*VLOOKUP($A47,Table1[#All],8,FALSE)+VLOOKUP($A47,Table14[#All],8,FALSE)</f>
        <v>0</v>
      </c>
      <c r="E47">
        <f>VLOOKUP($A47,Table4[#All],9,FALSE)*VLOOKUP($A47,Table1[#All],9,FALSE)+VLOOKUP($A47,Table14[#All],9,FALSE)</f>
        <v>0</v>
      </c>
      <c r="F47">
        <f>VLOOKUP($A47,Table4[#All],9,FALSE)*VLOOKUP($A47,Table1[#All],10,FALSE)+VLOOKUP($A47,Table14[#All],10,FALSE)</f>
        <v>0</v>
      </c>
      <c r="G47">
        <f>VLOOKUP($A47,Table4[#All],9,FALSE)*VLOOKUP($A47,Table1[#All],11,FALSE)+VLOOKUP($A47,Table14[#All],11,FALSE)</f>
        <v>0</v>
      </c>
      <c r="H47">
        <f>VLOOKUP($A47,Table4[#All],9,FALSE)*VLOOKUP($A47,Table1[#All],12,FALSE)+VLOOKUP($A47,Table14[#All],12,FALSE)</f>
        <v>0</v>
      </c>
      <c r="I47">
        <f>VLOOKUP($A47,Table4[#All],9,FALSE)*VLOOKUP($A47,Table1[#All],13,FALSE)+VLOOKUP($A47,Table14[#All],13,FALSE)</f>
        <v>0</v>
      </c>
      <c r="J47">
        <f>VLOOKUP($A47,Table4[#All],9,FALSE)*VLOOKUP($A47,Table1[#All],14,FALSE)+VLOOKUP($A47,Table14[#All],14,FALSE)</f>
        <v>0</v>
      </c>
    </row>
    <row r="48" spans="1:10" hidden="1" x14ac:dyDescent="0.2">
      <c r="A48" t="s">
        <v>33</v>
      </c>
      <c r="B48" t="str">
        <f>VLOOKUP($A48,Table4[#All],2,FALSE)</f>
        <v>VIC1</v>
      </c>
      <c r="C48" t="str">
        <f>VLOOKUP($A48,Table4[#All],6,FALSE)</f>
        <v>Wind</v>
      </c>
      <c r="D48">
        <f>VLOOKUP($A48,Table4[#All],9,FALSE)*VLOOKUP($A48,Table1[#All],8,FALSE)+VLOOKUP($A48,Table14[#All],8,FALSE)</f>
        <v>10.39</v>
      </c>
      <c r="E48">
        <f>VLOOKUP($A48,Table4[#All],9,FALSE)*VLOOKUP($A48,Table1[#All],9,FALSE)+VLOOKUP($A48,Table14[#All],9,FALSE)</f>
        <v>6.5500000000000007</v>
      </c>
      <c r="F48">
        <f>VLOOKUP($A48,Table4[#All],9,FALSE)*VLOOKUP($A48,Table1[#All],10,FALSE)+VLOOKUP($A48,Table14[#All],10,FALSE)</f>
        <v>2.71</v>
      </c>
      <c r="G48">
        <f>VLOOKUP($A48,Table4[#All],9,FALSE)*VLOOKUP($A48,Table1[#All],11,FALSE)+VLOOKUP($A48,Table14[#All],11,FALSE)</f>
        <v>1.355</v>
      </c>
      <c r="H48">
        <f>VLOOKUP($A48,Table4[#All],9,FALSE)*VLOOKUP($A48,Table1[#All],12,FALSE)+VLOOKUP($A48,Table14[#All],12,FALSE)</f>
        <v>0</v>
      </c>
      <c r="I48">
        <f>VLOOKUP($A48,Table4[#All],9,FALSE)*VLOOKUP($A48,Table1[#All],13,FALSE)+VLOOKUP($A48,Table14[#All],13,FALSE)</f>
        <v>0</v>
      </c>
      <c r="J48">
        <f>VLOOKUP($A48,Table4[#All],9,FALSE)*VLOOKUP($A48,Table1[#All],14,FALSE)+VLOOKUP($A48,Table14[#All],14,FALSE)</f>
        <v>0</v>
      </c>
    </row>
    <row r="49" spans="1:10" hidden="1" x14ac:dyDescent="0.2">
      <c r="A49" t="s">
        <v>34</v>
      </c>
      <c r="B49" t="str">
        <f>VLOOKUP($A49,Table4[#All],2,FALSE)</f>
        <v>VIC1</v>
      </c>
      <c r="C49" t="str">
        <f>VLOOKUP($A49,Table4[#All],6,FALSE)</f>
        <v>Wind</v>
      </c>
      <c r="D49">
        <f>VLOOKUP($A49,Table4[#All],9,FALSE)*VLOOKUP($A49,Table1[#All],8,FALSE)+VLOOKUP($A49,Table14[#All],8,FALSE)</f>
        <v>10.39</v>
      </c>
      <c r="E49">
        <f>VLOOKUP($A49,Table4[#All],9,FALSE)*VLOOKUP($A49,Table1[#All],9,FALSE)+VLOOKUP($A49,Table14[#All],9,FALSE)</f>
        <v>6.5500000000000007</v>
      </c>
      <c r="F49">
        <f>VLOOKUP($A49,Table4[#All],9,FALSE)*VLOOKUP($A49,Table1[#All],10,FALSE)+VLOOKUP($A49,Table14[#All],10,FALSE)</f>
        <v>2.71</v>
      </c>
      <c r="G49">
        <f>VLOOKUP($A49,Table4[#All],9,FALSE)*VLOOKUP($A49,Table1[#All],11,FALSE)+VLOOKUP($A49,Table14[#All],11,FALSE)</f>
        <v>1.355</v>
      </c>
      <c r="H49">
        <f>VLOOKUP($A49,Table4[#All],9,FALSE)*VLOOKUP($A49,Table1[#All],12,FALSE)+VLOOKUP($A49,Table14[#All],12,FALSE)</f>
        <v>0</v>
      </c>
      <c r="I49">
        <f>VLOOKUP($A49,Table4[#All],9,FALSE)*VLOOKUP($A49,Table1[#All],13,FALSE)+VLOOKUP($A49,Table14[#All],13,FALSE)</f>
        <v>0</v>
      </c>
      <c r="J49">
        <f>VLOOKUP($A49,Table4[#All],9,FALSE)*VLOOKUP($A49,Table1[#All],14,FALSE)+VLOOKUP($A49,Table14[#All],14,FALSE)</f>
        <v>0</v>
      </c>
    </row>
    <row r="50" spans="1:10" hidden="1" x14ac:dyDescent="0.2">
      <c r="A50" t="s">
        <v>54</v>
      </c>
      <c r="B50" t="str">
        <f>VLOOKUP($A50,Table4[#All],2,FALSE)</f>
        <v>VIC1</v>
      </c>
      <c r="C50" t="str">
        <f>VLOOKUP($A50,Table4[#All],6,FALSE)</f>
        <v>Battery</v>
      </c>
      <c r="D50">
        <f>VLOOKUP($A50,Table4[#All],9,FALSE)*VLOOKUP($A50,Table1[#All],8,FALSE)+VLOOKUP($A50,Table14[#All],8,FALSE)</f>
        <v>0</v>
      </c>
      <c r="E50">
        <f>VLOOKUP($A50,Table4[#All],9,FALSE)*VLOOKUP($A50,Table1[#All],9,FALSE)+VLOOKUP($A50,Table14[#All],9,FALSE)</f>
        <v>0</v>
      </c>
      <c r="F50">
        <f>VLOOKUP($A50,Table4[#All],9,FALSE)*VLOOKUP($A50,Table1[#All],10,FALSE)+VLOOKUP($A50,Table14[#All],10,FALSE)</f>
        <v>0</v>
      </c>
      <c r="G50">
        <f>VLOOKUP($A50,Table4[#All],9,FALSE)*VLOOKUP($A50,Table1[#All],11,FALSE)+VLOOKUP($A50,Table14[#All],11,FALSE)</f>
        <v>0</v>
      </c>
      <c r="H50">
        <f>VLOOKUP($A50,Table4[#All],9,FALSE)*VLOOKUP($A50,Table1[#All],12,FALSE)+VLOOKUP($A50,Table14[#All],12,FALSE)</f>
        <v>0</v>
      </c>
      <c r="I50">
        <f>VLOOKUP($A50,Table4[#All],9,FALSE)*VLOOKUP($A50,Table1[#All],13,FALSE)+VLOOKUP($A50,Table14[#All],13,FALSE)</f>
        <v>0</v>
      </c>
      <c r="J50">
        <f>VLOOKUP($A50,Table4[#All],9,FALSE)*VLOOKUP($A50,Table1[#All],14,FALSE)+VLOOKUP($A50,Table14[#All],14,FALSE)</f>
        <v>0</v>
      </c>
    </row>
    <row r="51" spans="1:10" hidden="1" x14ac:dyDescent="0.2">
      <c r="A51" t="s">
        <v>53</v>
      </c>
      <c r="B51" t="str">
        <f>VLOOKUP($A51,Table4[#All],2,FALSE)</f>
        <v>VIC1</v>
      </c>
      <c r="C51" t="str">
        <f>VLOOKUP($A51,Table4[#All],6,FALSE)</f>
        <v>Wind</v>
      </c>
      <c r="D51">
        <f>VLOOKUP($A51,Table4[#All],9,FALSE)*VLOOKUP($A51,Table1[#All],8,FALSE)+VLOOKUP($A51,Table14[#All],8,FALSE)</f>
        <v>10.39</v>
      </c>
      <c r="E51">
        <f>VLOOKUP($A51,Table4[#All],9,FALSE)*VLOOKUP($A51,Table1[#All],9,FALSE)+VLOOKUP($A51,Table14[#All],9,FALSE)</f>
        <v>6.5500000000000007</v>
      </c>
      <c r="F51">
        <f>VLOOKUP($A51,Table4[#All],9,FALSE)*VLOOKUP($A51,Table1[#All],10,FALSE)+VLOOKUP($A51,Table14[#All],10,FALSE)</f>
        <v>2.71</v>
      </c>
      <c r="G51">
        <f>VLOOKUP($A51,Table4[#All],9,FALSE)*VLOOKUP($A51,Table1[#All],11,FALSE)+VLOOKUP($A51,Table14[#All],11,FALSE)</f>
        <v>1.355</v>
      </c>
      <c r="H51">
        <f>VLOOKUP($A51,Table4[#All],9,FALSE)*VLOOKUP($A51,Table1[#All],12,FALSE)+VLOOKUP($A51,Table14[#All],12,FALSE)</f>
        <v>0</v>
      </c>
      <c r="I51">
        <f>VLOOKUP($A51,Table4[#All],9,FALSE)*VLOOKUP($A51,Table1[#All],13,FALSE)+VLOOKUP($A51,Table14[#All],13,FALSE)</f>
        <v>0</v>
      </c>
      <c r="J51">
        <f>VLOOKUP($A51,Table4[#All],9,FALSE)*VLOOKUP($A51,Table1[#All],14,FALSE)+VLOOKUP($A51,Table14[#All],14,FALSE)</f>
        <v>0</v>
      </c>
    </row>
    <row r="52" spans="1:10" hidden="1" x14ac:dyDescent="0.2">
      <c r="A52" t="s">
        <v>29</v>
      </c>
      <c r="B52" t="str">
        <f>VLOOKUP($A52,Table4[#All],2,FALSE)</f>
        <v>NSW1</v>
      </c>
      <c r="C52" t="str">
        <f>VLOOKUP($A52,Table4[#All],6,FALSE)</f>
        <v>Coal-Black</v>
      </c>
      <c r="D52">
        <f>VLOOKUP($A52,Table4[#All],9,FALSE)*VLOOKUP($A52,Table1[#All],8,FALSE)+VLOOKUP($A52,Table14[#All],8,FALSE)</f>
        <v>15.174999999999999</v>
      </c>
      <c r="E52">
        <f>VLOOKUP($A52,Table4[#All],9,FALSE)*VLOOKUP($A52,Table1[#All],9,FALSE)+VLOOKUP($A52,Table14[#All],9,FALSE)</f>
        <v>17.177199999999999</v>
      </c>
      <c r="F52">
        <f>VLOOKUP($A52,Table4[#All],9,FALSE)*VLOOKUP($A52,Table1[#All],10,FALSE)+VLOOKUP($A52,Table14[#All],10,FALSE)</f>
        <v>19.462299999999999</v>
      </c>
      <c r="G52">
        <f>VLOOKUP($A52,Table4[#All],9,FALSE)*VLOOKUP($A52,Table1[#All],11,FALSE)+VLOOKUP($A52,Table14[#All],11,FALSE)</f>
        <v>20.793199999999999</v>
      </c>
      <c r="H52">
        <f>VLOOKUP($A52,Table4[#All],9,FALSE)*VLOOKUP($A52,Table1[#All],12,FALSE)+VLOOKUP($A52,Table14[#All],12,FALSE)</f>
        <v>20.9925</v>
      </c>
      <c r="I52">
        <f>VLOOKUP($A52,Table4[#All],9,FALSE)*VLOOKUP($A52,Table1[#All],13,FALSE)+VLOOKUP($A52,Table14[#All],13,FALSE)</f>
        <v>23.4664</v>
      </c>
      <c r="J52">
        <f>VLOOKUP($A52,Table4[#All],9,FALSE)*VLOOKUP($A52,Table1[#All],14,FALSE)+VLOOKUP($A52,Table14[#All],14,FALSE)</f>
        <v>24.054299999999998</v>
      </c>
    </row>
    <row r="53" spans="1:10" hidden="1" x14ac:dyDescent="0.2">
      <c r="A53" t="s">
        <v>28</v>
      </c>
      <c r="B53" t="str">
        <f>VLOOKUP($A53,Table4[#All],2,FALSE)</f>
        <v>NSW1</v>
      </c>
      <c r="C53" t="str">
        <f>VLOOKUP($A53,Table4[#All],6,FALSE)</f>
        <v>Coal-Black</v>
      </c>
      <c r="D53">
        <f>VLOOKUP($A53,Table4[#All],9,FALSE)*VLOOKUP($A53,Table1[#All],8,FALSE)+VLOOKUP($A53,Table14[#All],8,FALSE)</f>
        <v>15.174999999999999</v>
      </c>
      <c r="E53">
        <f>VLOOKUP($A53,Table4[#All],9,FALSE)*VLOOKUP($A53,Table1[#All],9,FALSE)+VLOOKUP($A53,Table14[#All],9,FALSE)</f>
        <v>17.177199999999999</v>
      </c>
      <c r="F53">
        <f>VLOOKUP($A53,Table4[#All],9,FALSE)*VLOOKUP($A53,Table1[#All],10,FALSE)+VLOOKUP($A53,Table14[#All],10,FALSE)</f>
        <v>19.462299999999999</v>
      </c>
      <c r="G53">
        <f>VLOOKUP($A53,Table4[#All],9,FALSE)*VLOOKUP($A53,Table1[#All],11,FALSE)+VLOOKUP($A53,Table14[#All],11,FALSE)</f>
        <v>20.793199999999999</v>
      </c>
      <c r="H53">
        <f>VLOOKUP($A53,Table4[#All],9,FALSE)*VLOOKUP($A53,Table1[#All],12,FALSE)+VLOOKUP($A53,Table14[#All],12,FALSE)</f>
        <v>20.9925</v>
      </c>
      <c r="I53">
        <f>VLOOKUP($A53,Table4[#All],9,FALSE)*VLOOKUP($A53,Table1[#All],13,FALSE)+VLOOKUP($A53,Table14[#All],13,FALSE)</f>
        <v>23.4664</v>
      </c>
      <c r="J53">
        <f>VLOOKUP($A53,Table4[#All],9,FALSE)*VLOOKUP($A53,Table1[#All],14,FALSE)+VLOOKUP($A53,Table14[#All],14,FALSE)</f>
        <v>24.054299999999998</v>
      </c>
    </row>
    <row r="54" spans="1:10" hidden="1" x14ac:dyDescent="0.2">
      <c r="A54" t="s">
        <v>30</v>
      </c>
      <c r="B54" t="str">
        <f>VLOOKUP($A54,Table4[#All],2,FALSE)</f>
        <v>NSW1</v>
      </c>
      <c r="C54" t="str">
        <f>VLOOKUP($A54,Table4[#All],6,FALSE)</f>
        <v>Coal-Black</v>
      </c>
      <c r="D54">
        <f>VLOOKUP($A54,Table4[#All],9,FALSE)*VLOOKUP($A54,Table1[#All],8,FALSE)+VLOOKUP($A54,Table14[#All],8,FALSE)</f>
        <v>15.174999999999999</v>
      </c>
      <c r="E54">
        <f>VLOOKUP($A54,Table4[#All],9,FALSE)*VLOOKUP($A54,Table1[#All],9,FALSE)+VLOOKUP($A54,Table14[#All],9,FALSE)</f>
        <v>17.177199999999999</v>
      </c>
      <c r="F54">
        <f>VLOOKUP($A54,Table4[#All],9,FALSE)*VLOOKUP($A54,Table1[#All],10,FALSE)+VLOOKUP($A54,Table14[#All],10,FALSE)</f>
        <v>19.462299999999999</v>
      </c>
      <c r="G54">
        <f>VLOOKUP($A54,Table4[#All],9,FALSE)*VLOOKUP($A54,Table1[#All],11,FALSE)+VLOOKUP($A54,Table14[#All],11,FALSE)</f>
        <v>20.793199999999999</v>
      </c>
      <c r="H54">
        <f>VLOOKUP($A54,Table4[#All],9,FALSE)*VLOOKUP($A54,Table1[#All],12,FALSE)+VLOOKUP($A54,Table14[#All],12,FALSE)</f>
        <v>20.9925</v>
      </c>
      <c r="I54">
        <f>VLOOKUP($A54,Table4[#All],9,FALSE)*VLOOKUP($A54,Table1[#All],13,FALSE)+VLOOKUP($A54,Table14[#All],13,FALSE)</f>
        <v>23.4664</v>
      </c>
      <c r="J54">
        <f>VLOOKUP($A54,Table4[#All],9,FALSE)*VLOOKUP($A54,Table1[#All],14,FALSE)+VLOOKUP($A54,Table14[#All],14,FALSE)</f>
        <v>24.054299999999998</v>
      </c>
    </row>
    <row r="55" spans="1:10" hidden="1" x14ac:dyDescent="0.2">
      <c r="A55" t="s">
        <v>27</v>
      </c>
      <c r="B55" t="str">
        <f>VLOOKUP($A55,Table4[#All],2,FALSE)</f>
        <v>NSW1</v>
      </c>
      <c r="C55" t="str">
        <f>VLOOKUP($A55,Table4[#All],6,FALSE)</f>
        <v>Coal-Black</v>
      </c>
      <c r="D55">
        <f>VLOOKUP($A55,Table4[#All],9,FALSE)*VLOOKUP($A55,Table1[#All],8,FALSE)+VLOOKUP($A55,Table14[#All],8,FALSE)</f>
        <v>15.174999999999999</v>
      </c>
      <c r="E55">
        <f>VLOOKUP($A55,Table4[#All],9,FALSE)*VLOOKUP($A55,Table1[#All],9,FALSE)+VLOOKUP($A55,Table14[#All],9,FALSE)</f>
        <v>17.177199999999999</v>
      </c>
      <c r="F55">
        <f>VLOOKUP($A55,Table4[#All],9,FALSE)*VLOOKUP($A55,Table1[#All],10,FALSE)+VLOOKUP($A55,Table14[#All],10,FALSE)</f>
        <v>19.462299999999999</v>
      </c>
      <c r="G55">
        <f>VLOOKUP($A55,Table4[#All],9,FALSE)*VLOOKUP($A55,Table1[#All],11,FALSE)+VLOOKUP($A55,Table14[#All],11,FALSE)</f>
        <v>20.793199999999999</v>
      </c>
      <c r="H55">
        <f>VLOOKUP($A55,Table4[#All],9,FALSE)*VLOOKUP($A55,Table1[#All],12,FALSE)+VLOOKUP($A55,Table14[#All],12,FALSE)</f>
        <v>20.9925</v>
      </c>
      <c r="I55">
        <f>VLOOKUP($A55,Table4[#All],9,FALSE)*VLOOKUP($A55,Table1[#All],13,FALSE)+VLOOKUP($A55,Table14[#All],13,FALSE)</f>
        <v>23.4664</v>
      </c>
      <c r="J55">
        <f>VLOOKUP($A55,Table4[#All],9,FALSE)*VLOOKUP($A55,Table1[#All],14,FALSE)+VLOOKUP($A55,Table14[#All],14,FALSE)</f>
        <v>24.054299999999998</v>
      </c>
    </row>
    <row r="56" spans="1:10" hidden="1" x14ac:dyDescent="0.2">
      <c r="A56" t="s">
        <v>59</v>
      </c>
      <c r="B56" t="str">
        <f>VLOOKUP($A56,Table4[#All],2,FALSE)</f>
        <v>QLD1</v>
      </c>
      <c r="C56" t="str">
        <f>VLOOKUP($A56,Table4[#All],6,FALSE)</f>
        <v>Coal-Black</v>
      </c>
      <c r="D56">
        <f>VLOOKUP($A56,Table4[#All],9,FALSE)*VLOOKUP($A56,Table1[#All],8,FALSE)+VLOOKUP($A56,Table14[#All],8,FALSE)</f>
        <v>19.940799999999999</v>
      </c>
      <c r="E56">
        <f>VLOOKUP($A56,Table4[#All],9,FALSE)*VLOOKUP($A56,Table1[#All],9,FALSE)+VLOOKUP($A56,Table14[#All],9,FALSE)</f>
        <v>21.565799999999999</v>
      </c>
      <c r="F56">
        <f>VLOOKUP($A56,Table4[#All],9,FALSE)*VLOOKUP($A56,Table1[#All],10,FALSE)+VLOOKUP($A56,Table14[#All],10,FALSE)</f>
        <v>24.859400000000001</v>
      </c>
      <c r="G56">
        <f>VLOOKUP($A56,Table4[#All],9,FALSE)*VLOOKUP($A56,Table1[#All],11,FALSE)+VLOOKUP($A56,Table14[#All],11,FALSE)</f>
        <v>23.260799999999996</v>
      </c>
      <c r="H56">
        <f>VLOOKUP($A56,Table4[#All],9,FALSE)*VLOOKUP($A56,Table1[#All],12,FALSE)+VLOOKUP($A56,Table14[#All],12,FALSE)</f>
        <v>23.238099999999996</v>
      </c>
      <c r="I56">
        <f>VLOOKUP($A56,Table4[#All],9,FALSE)*VLOOKUP($A56,Table1[#All],13,FALSE)+VLOOKUP($A56,Table14[#All],13,FALSE)</f>
        <v>26.133699999999997</v>
      </c>
      <c r="J56">
        <f>VLOOKUP($A56,Table4[#All],9,FALSE)*VLOOKUP($A56,Table1[#All],14,FALSE)+VLOOKUP($A56,Table14[#All],14,FALSE)</f>
        <v>26.526399999999999</v>
      </c>
    </row>
    <row r="57" spans="1:10" hidden="1" x14ac:dyDescent="0.2">
      <c r="A57" t="s">
        <v>57</v>
      </c>
      <c r="B57" t="str">
        <f>VLOOKUP($A57,Table4[#All],2,FALSE)</f>
        <v>QLD1</v>
      </c>
      <c r="C57" t="str">
        <f>VLOOKUP($A57,Table4[#All],6,FALSE)</f>
        <v>Coal-Black</v>
      </c>
      <c r="D57">
        <f>VLOOKUP($A57,Table4[#All],9,FALSE)*VLOOKUP($A57,Table1[#All],8,FALSE)+VLOOKUP($A57,Table14[#All],8,FALSE)</f>
        <v>19.940799999999999</v>
      </c>
      <c r="E57">
        <f>VLOOKUP($A57,Table4[#All],9,FALSE)*VLOOKUP($A57,Table1[#All],9,FALSE)+VLOOKUP($A57,Table14[#All],9,FALSE)</f>
        <v>21.565799999999999</v>
      </c>
      <c r="F57">
        <f>VLOOKUP($A57,Table4[#All],9,FALSE)*VLOOKUP($A57,Table1[#All],10,FALSE)+VLOOKUP($A57,Table14[#All],10,FALSE)</f>
        <v>24.859400000000001</v>
      </c>
      <c r="G57">
        <f>VLOOKUP($A57,Table4[#All],9,FALSE)*VLOOKUP($A57,Table1[#All],11,FALSE)+VLOOKUP($A57,Table14[#All],11,FALSE)</f>
        <v>23.260799999999996</v>
      </c>
      <c r="H57">
        <f>VLOOKUP($A57,Table4[#All],9,FALSE)*VLOOKUP($A57,Table1[#All],12,FALSE)+VLOOKUP($A57,Table14[#All],12,FALSE)</f>
        <v>23.238099999999996</v>
      </c>
      <c r="I57">
        <f>VLOOKUP($A57,Table4[#All],9,FALSE)*VLOOKUP($A57,Table1[#All],13,FALSE)+VLOOKUP($A57,Table14[#All],13,FALSE)</f>
        <v>26.133699999999997</v>
      </c>
      <c r="J57">
        <f>VLOOKUP($A57,Table4[#All],9,FALSE)*VLOOKUP($A57,Table1[#All],14,FALSE)+VLOOKUP($A57,Table14[#All],14,FALSE)</f>
        <v>26.526399999999999</v>
      </c>
    </row>
    <row r="58" spans="1:10" hidden="1" x14ac:dyDescent="0.2">
      <c r="A58" t="s">
        <v>58</v>
      </c>
      <c r="B58" t="str">
        <f>VLOOKUP($A58,Table4[#All],2,FALSE)</f>
        <v>QLD1</v>
      </c>
      <c r="C58" t="str">
        <f>VLOOKUP($A58,Table4[#All],6,FALSE)</f>
        <v>Coal-Black</v>
      </c>
      <c r="D58">
        <f>VLOOKUP($A58,Table4[#All],9,FALSE)*VLOOKUP($A58,Table1[#All],8,FALSE)+VLOOKUP($A58,Table14[#All],8,FALSE)</f>
        <v>19.940799999999999</v>
      </c>
      <c r="E58">
        <f>VLOOKUP($A58,Table4[#All],9,FALSE)*VLOOKUP($A58,Table1[#All],9,FALSE)+VLOOKUP($A58,Table14[#All],9,FALSE)</f>
        <v>21.565799999999999</v>
      </c>
      <c r="F58">
        <f>VLOOKUP($A58,Table4[#All],9,FALSE)*VLOOKUP($A58,Table1[#All],10,FALSE)+VLOOKUP($A58,Table14[#All],10,FALSE)</f>
        <v>24.859400000000001</v>
      </c>
      <c r="G58">
        <f>VLOOKUP($A58,Table4[#All],9,FALSE)*VLOOKUP($A58,Table1[#All],11,FALSE)+VLOOKUP($A58,Table14[#All],11,FALSE)</f>
        <v>23.260799999999996</v>
      </c>
      <c r="H58">
        <f>VLOOKUP($A58,Table4[#All],9,FALSE)*VLOOKUP($A58,Table1[#All],12,FALSE)+VLOOKUP($A58,Table14[#All],12,FALSE)</f>
        <v>23.238099999999996</v>
      </c>
      <c r="I58">
        <f>VLOOKUP($A58,Table4[#All],9,FALSE)*VLOOKUP($A58,Table1[#All],13,FALSE)+VLOOKUP($A58,Table14[#All],13,FALSE)</f>
        <v>26.133699999999997</v>
      </c>
      <c r="J58">
        <f>VLOOKUP($A58,Table4[#All],9,FALSE)*VLOOKUP($A58,Table1[#All],14,FALSE)+VLOOKUP($A58,Table14[#All],14,FALSE)</f>
        <v>26.526399999999999</v>
      </c>
    </row>
    <row r="59" spans="1:10" hidden="1" x14ac:dyDescent="0.2">
      <c r="A59" t="s">
        <v>61</v>
      </c>
      <c r="B59" t="str">
        <f>VLOOKUP($A59,Table4[#All],2,FALSE)</f>
        <v>QLD1</v>
      </c>
      <c r="C59" t="str">
        <f>VLOOKUP($A59,Table4[#All],6,FALSE)</f>
        <v>Coal-Black</v>
      </c>
      <c r="D59">
        <f>VLOOKUP($A59,Table4[#All],9,FALSE)*VLOOKUP($A59,Table1[#All],8,FALSE)+VLOOKUP($A59,Table14[#All],8,FALSE)</f>
        <v>19.940799999999999</v>
      </c>
      <c r="E59">
        <f>VLOOKUP($A59,Table4[#All],9,FALSE)*VLOOKUP($A59,Table1[#All],9,FALSE)+VLOOKUP($A59,Table14[#All],9,FALSE)</f>
        <v>21.565799999999999</v>
      </c>
      <c r="F59">
        <f>VLOOKUP($A59,Table4[#All],9,FALSE)*VLOOKUP($A59,Table1[#All],10,FALSE)+VLOOKUP($A59,Table14[#All],10,FALSE)</f>
        <v>24.859400000000001</v>
      </c>
      <c r="G59">
        <f>VLOOKUP($A59,Table4[#All],9,FALSE)*VLOOKUP($A59,Table1[#All],11,FALSE)+VLOOKUP($A59,Table14[#All],11,FALSE)</f>
        <v>23.260799999999996</v>
      </c>
      <c r="H59">
        <f>VLOOKUP($A59,Table4[#All],9,FALSE)*VLOOKUP($A59,Table1[#All],12,FALSE)+VLOOKUP($A59,Table14[#All],12,FALSE)</f>
        <v>23.238099999999996</v>
      </c>
      <c r="I59">
        <f>VLOOKUP($A59,Table4[#All],9,FALSE)*VLOOKUP($A59,Table1[#All],13,FALSE)+VLOOKUP($A59,Table14[#All],13,FALSE)</f>
        <v>26.133699999999997</v>
      </c>
      <c r="J59">
        <f>VLOOKUP($A59,Table4[#All],9,FALSE)*VLOOKUP($A59,Table1[#All],14,FALSE)+VLOOKUP($A59,Table14[#All],14,FALSE)</f>
        <v>26.526399999999999</v>
      </c>
    </row>
    <row r="60" spans="1:10" hidden="1" x14ac:dyDescent="0.2">
      <c r="A60" t="s">
        <v>60</v>
      </c>
      <c r="B60" t="str">
        <f>VLOOKUP($A60,Table4[#All],2,FALSE)</f>
        <v>QLD1</v>
      </c>
      <c r="C60" t="str">
        <f>VLOOKUP($A60,Table4[#All],6,FALSE)</f>
        <v>Coal-Black</v>
      </c>
      <c r="D60">
        <f>VLOOKUP($A60,Table4[#All],9,FALSE)*VLOOKUP($A60,Table1[#All],8,FALSE)+VLOOKUP($A60,Table14[#All],8,FALSE)</f>
        <v>19.940799999999999</v>
      </c>
      <c r="E60">
        <f>VLOOKUP($A60,Table4[#All],9,FALSE)*VLOOKUP($A60,Table1[#All],9,FALSE)+VLOOKUP($A60,Table14[#All],9,FALSE)</f>
        <v>21.565799999999999</v>
      </c>
      <c r="F60">
        <f>VLOOKUP($A60,Table4[#All],9,FALSE)*VLOOKUP($A60,Table1[#All],10,FALSE)+VLOOKUP($A60,Table14[#All],10,FALSE)</f>
        <v>24.859400000000001</v>
      </c>
      <c r="G60">
        <f>VLOOKUP($A60,Table4[#All],9,FALSE)*VLOOKUP($A60,Table1[#All],11,FALSE)+VLOOKUP($A60,Table14[#All],11,FALSE)</f>
        <v>23.260799999999996</v>
      </c>
      <c r="H60">
        <f>VLOOKUP($A60,Table4[#All],9,FALSE)*VLOOKUP($A60,Table1[#All],12,FALSE)+VLOOKUP($A60,Table14[#All],12,FALSE)</f>
        <v>23.238099999999996</v>
      </c>
      <c r="I60">
        <f>VLOOKUP($A60,Table4[#All],9,FALSE)*VLOOKUP($A60,Table1[#All],13,FALSE)+VLOOKUP($A60,Table14[#All],13,FALSE)</f>
        <v>26.133699999999997</v>
      </c>
      <c r="J60">
        <f>VLOOKUP($A60,Table4[#All],9,FALSE)*VLOOKUP($A60,Table1[#All],14,FALSE)+VLOOKUP($A60,Table14[#All],14,FALSE)</f>
        <v>26.526399999999999</v>
      </c>
    </row>
    <row r="61" spans="1:10" hidden="1" x14ac:dyDescent="0.2">
      <c r="A61" t="s">
        <v>65</v>
      </c>
      <c r="B61" t="str">
        <f>VLOOKUP($A61,Table4[#All],2,FALSE)</f>
        <v>NSW1</v>
      </c>
      <c r="C61" t="str">
        <f>VLOOKUP($A61,Table4[#All],6,FALSE)</f>
        <v>Battery</v>
      </c>
      <c r="D61">
        <f>VLOOKUP($A61,Table4[#All],9,FALSE)*VLOOKUP($A61,Table1[#All],8,FALSE)+VLOOKUP($A61,Table14[#All],8,FALSE)</f>
        <v>0</v>
      </c>
      <c r="E61">
        <f>VLOOKUP($A61,Table4[#All],9,FALSE)*VLOOKUP($A61,Table1[#All],9,FALSE)+VLOOKUP($A61,Table14[#All],9,FALSE)</f>
        <v>0</v>
      </c>
      <c r="F61">
        <f>VLOOKUP($A61,Table4[#All],9,FALSE)*VLOOKUP($A61,Table1[#All],10,FALSE)+VLOOKUP($A61,Table14[#All],10,FALSE)</f>
        <v>0</v>
      </c>
      <c r="G61">
        <f>VLOOKUP($A61,Table4[#All],9,FALSE)*VLOOKUP($A61,Table1[#All],11,FALSE)+VLOOKUP($A61,Table14[#All],11,FALSE)</f>
        <v>0</v>
      </c>
      <c r="H61">
        <f>VLOOKUP($A61,Table4[#All],9,FALSE)*VLOOKUP($A61,Table1[#All],12,FALSE)+VLOOKUP($A61,Table14[#All],12,FALSE)</f>
        <v>0</v>
      </c>
      <c r="I61">
        <f>VLOOKUP($A61,Table4[#All],9,FALSE)*VLOOKUP($A61,Table1[#All],13,FALSE)+VLOOKUP($A61,Table14[#All],13,FALSE)</f>
        <v>0</v>
      </c>
      <c r="J61">
        <f>VLOOKUP($A61,Table4[#All],9,FALSE)*VLOOKUP($A61,Table1[#All],14,FALSE)+VLOOKUP($A61,Table14[#All],14,FALSE)</f>
        <v>0</v>
      </c>
    </row>
    <row r="62" spans="1:10" hidden="1" x14ac:dyDescent="0.2">
      <c r="A62" t="s">
        <v>66</v>
      </c>
      <c r="B62" t="str">
        <f>VLOOKUP($A62,Table4[#All],2,FALSE)</f>
        <v>SA1</v>
      </c>
      <c r="C62" t="str">
        <f>VLOOKUP($A62,Table4[#All],6,FALSE)</f>
        <v>Wind</v>
      </c>
      <c r="D62">
        <f>VLOOKUP($A62,Table4[#All],9,FALSE)*VLOOKUP($A62,Table1[#All],8,FALSE)+VLOOKUP($A62,Table14[#All],8,FALSE)</f>
        <v>10.39</v>
      </c>
      <c r="E62">
        <f>VLOOKUP($A62,Table4[#All],9,FALSE)*VLOOKUP($A62,Table1[#All],9,FALSE)+VLOOKUP($A62,Table14[#All],9,FALSE)</f>
        <v>6.5500000000000007</v>
      </c>
      <c r="F62">
        <f>VLOOKUP($A62,Table4[#All],9,FALSE)*VLOOKUP($A62,Table1[#All],10,FALSE)+VLOOKUP($A62,Table14[#All],10,FALSE)</f>
        <v>2.71</v>
      </c>
      <c r="G62">
        <f>VLOOKUP($A62,Table4[#All],9,FALSE)*VLOOKUP($A62,Table1[#All],11,FALSE)+VLOOKUP($A62,Table14[#All],11,FALSE)</f>
        <v>1.355</v>
      </c>
      <c r="H62">
        <f>VLOOKUP($A62,Table4[#All],9,FALSE)*VLOOKUP($A62,Table1[#All],12,FALSE)+VLOOKUP($A62,Table14[#All],12,FALSE)</f>
        <v>0</v>
      </c>
      <c r="I62">
        <f>VLOOKUP($A62,Table4[#All],9,FALSE)*VLOOKUP($A62,Table1[#All],13,FALSE)+VLOOKUP($A62,Table14[#All],13,FALSE)</f>
        <v>0</v>
      </c>
      <c r="J62">
        <f>VLOOKUP($A62,Table4[#All],9,FALSE)*VLOOKUP($A62,Table1[#All],14,FALSE)+VLOOKUP($A62,Table14[#All],14,FALSE)</f>
        <v>0</v>
      </c>
    </row>
    <row r="63" spans="1:10" hidden="1" x14ac:dyDescent="0.2">
      <c r="A63" t="s">
        <v>72</v>
      </c>
      <c r="B63" t="str">
        <f>VLOOKUP($A63,Table4[#All],2,FALSE)</f>
        <v>SA1</v>
      </c>
      <c r="C63" t="str">
        <f>VLOOKUP($A63,Table4[#All],6,FALSE)</f>
        <v>Battery</v>
      </c>
      <c r="D63">
        <f>VLOOKUP($A63,Table4[#All],9,FALSE)*VLOOKUP($A63,Table1[#All],8,FALSE)+VLOOKUP($A63,Table14[#All],8,FALSE)</f>
        <v>0</v>
      </c>
      <c r="E63">
        <f>VLOOKUP($A63,Table4[#All],9,FALSE)*VLOOKUP($A63,Table1[#All],9,FALSE)+VLOOKUP($A63,Table14[#All],9,FALSE)</f>
        <v>0</v>
      </c>
      <c r="F63">
        <f>VLOOKUP($A63,Table4[#All],9,FALSE)*VLOOKUP($A63,Table1[#All],10,FALSE)+VLOOKUP($A63,Table14[#All],10,FALSE)</f>
        <v>0</v>
      </c>
      <c r="G63">
        <f>VLOOKUP($A63,Table4[#All],9,FALSE)*VLOOKUP($A63,Table1[#All],11,FALSE)+VLOOKUP($A63,Table14[#All],11,FALSE)</f>
        <v>0</v>
      </c>
      <c r="H63">
        <f>VLOOKUP($A63,Table4[#All],9,FALSE)*VLOOKUP($A63,Table1[#All],12,FALSE)+VLOOKUP($A63,Table14[#All],12,FALSE)</f>
        <v>0</v>
      </c>
      <c r="I63">
        <f>VLOOKUP($A63,Table4[#All],9,FALSE)*VLOOKUP($A63,Table1[#All],13,FALSE)+VLOOKUP($A63,Table14[#All],13,FALSE)</f>
        <v>0</v>
      </c>
      <c r="J63">
        <f>VLOOKUP($A63,Table4[#All],9,FALSE)*VLOOKUP($A63,Table1[#All],14,FALSE)+VLOOKUP($A63,Table14[#All],14,FALSE)</f>
        <v>0</v>
      </c>
    </row>
    <row r="64" spans="1:10" hidden="1" x14ac:dyDescent="0.2">
      <c r="A64" t="s">
        <v>68</v>
      </c>
      <c r="B64" t="str">
        <f>VLOOKUP($A64,Table4[#All],2,FALSE)</f>
        <v>TAS1</v>
      </c>
      <c r="C64" t="str">
        <f>VLOOKUP($A64,Table4[#All],6,FALSE)</f>
        <v>Hydro</v>
      </c>
      <c r="D64">
        <f>VLOOKUP($A64,Table4[#All],9,FALSE)*VLOOKUP($A64,Table1[#All],8,FALSE)+VLOOKUP($A64,Table14[#All],8,FALSE)</f>
        <v>7.19</v>
      </c>
      <c r="E64">
        <f>VLOOKUP($A64,Table4[#All],9,FALSE)*VLOOKUP($A64,Table1[#All],9,FALSE)+VLOOKUP($A64,Table14[#All],9,FALSE)</f>
        <v>7.2450000000000001</v>
      </c>
      <c r="F64">
        <f>VLOOKUP($A64,Table4[#All],9,FALSE)*VLOOKUP($A64,Table1[#All],10,FALSE)+VLOOKUP($A64,Table14[#All],10,FALSE)</f>
        <v>7.3</v>
      </c>
      <c r="G64">
        <f>VLOOKUP($A64,Table4[#All],9,FALSE)*VLOOKUP($A64,Table1[#All],11,FALSE)+VLOOKUP($A64,Table14[#All],11,FALSE)</f>
        <v>7.4249999999999998</v>
      </c>
      <c r="H64">
        <f>VLOOKUP($A64,Table4[#All],9,FALSE)*VLOOKUP($A64,Table1[#All],12,FALSE)+VLOOKUP($A64,Table14[#All],12,FALSE)</f>
        <v>7.55</v>
      </c>
      <c r="I64">
        <f>VLOOKUP($A64,Table4[#All],9,FALSE)*VLOOKUP($A64,Table1[#All],13,FALSE)+VLOOKUP($A64,Table14[#All],13,FALSE)</f>
        <v>8.0649999999999995</v>
      </c>
      <c r="J64">
        <f>VLOOKUP($A64,Table4[#All],9,FALSE)*VLOOKUP($A64,Table1[#All],14,FALSE)+VLOOKUP($A64,Table14[#All],14,FALSE)</f>
        <v>8.58</v>
      </c>
    </row>
    <row r="65" spans="1:10" hidden="1" x14ac:dyDescent="0.2">
      <c r="A65" t="s">
        <v>87</v>
      </c>
      <c r="B65" t="str">
        <f>VLOOKUP($A65,Table4[#All],2,FALSE)</f>
        <v>NSW1</v>
      </c>
      <c r="C65" t="str">
        <f>VLOOKUP($A65,Table4[#All],6,FALSE)</f>
        <v>Gas</v>
      </c>
      <c r="D65">
        <f>VLOOKUP($A65,Table4[#All],9,FALSE)*VLOOKUP($A65,Table1[#All],8,FALSE)+VLOOKUP($A65,Table14[#All],8,FALSE)</f>
        <v>117.73909999999999</v>
      </c>
      <c r="E65">
        <f>VLOOKUP($A65,Table4[#All],9,FALSE)*VLOOKUP($A65,Table1[#All],9,FALSE)+VLOOKUP($A65,Table14[#All],9,FALSE)</f>
        <v>118.82409999999999</v>
      </c>
      <c r="F65">
        <f>VLOOKUP($A65,Table4[#All],9,FALSE)*VLOOKUP($A65,Table1[#All],10,FALSE)+VLOOKUP($A65,Table14[#All],10,FALSE)</f>
        <v>128.41889999999998</v>
      </c>
      <c r="G65">
        <f>VLOOKUP($A65,Table4[#All],9,FALSE)*VLOOKUP($A65,Table1[#All],11,FALSE)+VLOOKUP($A65,Table14[#All],11,FALSE)</f>
        <v>131.976</v>
      </c>
      <c r="H65">
        <f>VLOOKUP($A65,Table4[#All],9,FALSE)*VLOOKUP($A65,Table1[#All],12,FALSE)+VLOOKUP($A65,Table14[#All],12,FALSE)</f>
        <v>138.1515</v>
      </c>
      <c r="I65">
        <f>VLOOKUP($A65,Table4[#All],9,FALSE)*VLOOKUP($A65,Table1[#All],13,FALSE)+VLOOKUP($A65,Table14[#All],13,FALSE)</f>
        <v>225.31870000000001</v>
      </c>
      <c r="J65">
        <f>VLOOKUP($A65,Table4[#All],9,FALSE)*VLOOKUP($A65,Table1[#All],14,FALSE)+VLOOKUP($A65,Table14[#All],14,FALSE)</f>
        <v>221.71470000000002</v>
      </c>
    </row>
    <row r="66" spans="1:10" hidden="1" x14ac:dyDescent="0.2">
      <c r="A66" t="s">
        <v>88</v>
      </c>
      <c r="B66" t="str">
        <f>VLOOKUP($A66,Table4[#All],2,FALSE)</f>
        <v>NSW1</v>
      </c>
      <c r="C66" t="str">
        <f>VLOOKUP($A66,Table4[#All],6,FALSE)</f>
        <v>Gas</v>
      </c>
      <c r="D66">
        <f>VLOOKUP($A66,Table4[#All],9,FALSE)*VLOOKUP($A66,Table1[#All],8,FALSE)+VLOOKUP($A66,Table14[#All],8,FALSE)</f>
        <v>117.73909999999999</v>
      </c>
      <c r="E66">
        <f>VLOOKUP($A66,Table4[#All],9,FALSE)*VLOOKUP($A66,Table1[#All],9,FALSE)+VLOOKUP($A66,Table14[#All],9,FALSE)</f>
        <v>118.82409999999999</v>
      </c>
      <c r="F66">
        <f>VLOOKUP($A66,Table4[#All],9,FALSE)*VLOOKUP($A66,Table1[#All],10,FALSE)+VLOOKUP($A66,Table14[#All],10,FALSE)</f>
        <v>128.41889999999998</v>
      </c>
      <c r="G66">
        <f>VLOOKUP($A66,Table4[#All],9,FALSE)*VLOOKUP($A66,Table1[#All],11,FALSE)+VLOOKUP($A66,Table14[#All],11,FALSE)</f>
        <v>131.976</v>
      </c>
      <c r="H66">
        <f>VLOOKUP($A66,Table4[#All],9,FALSE)*VLOOKUP($A66,Table1[#All],12,FALSE)+VLOOKUP($A66,Table14[#All],12,FALSE)</f>
        <v>138.1515</v>
      </c>
      <c r="I66">
        <f>VLOOKUP($A66,Table4[#All],9,FALSE)*VLOOKUP($A66,Table1[#All],13,FALSE)+VLOOKUP($A66,Table14[#All],13,FALSE)</f>
        <v>225.31870000000001</v>
      </c>
      <c r="J66">
        <f>VLOOKUP($A66,Table4[#All],9,FALSE)*VLOOKUP($A66,Table1[#All],14,FALSE)+VLOOKUP($A66,Table14[#All],14,FALSE)</f>
        <v>221.71470000000002</v>
      </c>
    </row>
    <row r="67" spans="1:10" hidden="1" x14ac:dyDescent="0.2">
      <c r="A67" t="s">
        <v>90</v>
      </c>
      <c r="B67" t="str">
        <f>VLOOKUP($A67,Table4[#All],2,FALSE)</f>
        <v>NSW1</v>
      </c>
      <c r="C67" t="str">
        <f>VLOOKUP($A67,Table4[#All],6,FALSE)</f>
        <v>Gas</v>
      </c>
      <c r="D67">
        <f>VLOOKUP($A67,Table4[#All],9,FALSE)*VLOOKUP($A67,Table1[#All],8,FALSE)+VLOOKUP($A67,Table14[#All],8,FALSE)</f>
        <v>117.73909999999999</v>
      </c>
      <c r="E67">
        <f>VLOOKUP($A67,Table4[#All],9,FALSE)*VLOOKUP($A67,Table1[#All],9,FALSE)+VLOOKUP($A67,Table14[#All],9,FALSE)</f>
        <v>118.82409999999999</v>
      </c>
      <c r="F67">
        <f>VLOOKUP($A67,Table4[#All],9,FALSE)*VLOOKUP($A67,Table1[#All],10,FALSE)+VLOOKUP($A67,Table14[#All],10,FALSE)</f>
        <v>128.41889999999998</v>
      </c>
      <c r="G67">
        <f>VLOOKUP($A67,Table4[#All],9,FALSE)*VLOOKUP($A67,Table1[#All],11,FALSE)+VLOOKUP($A67,Table14[#All],11,FALSE)</f>
        <v>131.976</v>
      </c>
      <c r="H67">
        <f>VLOOKUP($A67,Table4[#All],9,FALSE)*VLOOKUP($A67,Table1[#All],12,FALSE)+VLOOKUP($A67,Table14[#All],12,FALSE)</f>
        <v>138.1515</v>
      </c>
      <c r="I67">
        <f>VLOOKUP($A67,Table4[#All],9,FALSE)*VLOOKUP($A67,Table1[#All],13,FALSE)+VLOOKUP($A67,Table14[#All],13,FALSE)</f>
        <v>225.31870000000001</v>
      </c>
      <c r="J67">
        <f>VLOOKUP($A67,Table4[#All],9,FALSE)*VLOOKUP($A67,Table1[#All],14,FALSE)+VLOOKUP($A67,Table14[#All],14,FALSE)</f>
        <v>221.71470000000002</v>
      </c>
    </row>
    <row r="68" spans="1:10" hidden="1" x14ac:dyDescent="0.2">
      <c r="A68" t="s">
        <v>89</v>
      </c>
      <c r="B68" t="str">
        <f>VLOOKUP($A68,Table4[#All],2,FALSE)</f>
        <v>NSW1</v>
      </c>
      <c r="C68" t="str">
        <f>VLOOKUP($A68,Table4[#All],6,FALSE)</f>
        <v>Gas</v>
      </c>
      <c r="D68">
        <f>VLOOKUP($A68,Table4[#All],9,FALSE)*VLOOKUP($A68,Table1[#All],8,FALSE)+VLOOKUP($A68,Table14[#All],8,FALSE)</f>
        <v>117.73909999999999</v>
      </c>
      <c r="E68">
        <f>VLOOKUP($A68,Table4[#All],9,FALSE)*VLOOKUP($A68,Table1[#All],9,FALSE)+VLOOKUP($A68,Table14[#All],9,FALSE)</f>
        <v>118.82409999999999</v>
      </c>
      <c r="F68">
        <f>VLOOKUP($A68,Table4[#All],9,FALSE)*VLOOKUP($A68,Table1[#All],10,FALSE)+VLOOKUP($A68,Table14[#All],10,FALSE)</f>
        <v>128.41889999999998</v>
      </c>
      <c r="G68">
        <f>VLOOKUP($A68,Table4[#All],9,FALSE)*VLOOKUP($A68,Table1[#All],11,FALSE)+VLOOKUP($A68,Table14[#All],11,FALSE)</f>
        <v>131.976</v>
      </c>
      <c r="H68">
        <f>VLOOKUP($A68,Table4[#All],9,FALSE)*VLOOKUP($A68,Table1[#All],12,FALSE)+VLOOKUP($A68,Table14[#All],12,FALSE)</f>
        <v>138.1515</v>
      </c>
      <c r="I68">
        <f>VLOOKUP($A68,Table4[#All],9,FALSE)*VLOOKUP($A68,Table1[#All],13,FALSE)+VLOOKUP($A68,Table14[#All],13,FALSE)</f>
        <v>225.31870000000001</v>
      </c>
      <c r="J68">
        <f>VLOOKUP($A68,Table4[#All],9,FALSE)*VLOOKUP($A68,Table1[#All],14,FALSE)+VLOOKUP($A68,Table14[#All],14,FALSE)</f>
        <v>221.71470000000002</v>
      </c>
    </row>
    <row r="69" spans="1:10" hidden="1" x14ac:dyDescent="0.2">
      <c r="A69" t="s">
        <v>71</v>
      </c>
      <c r="B69" t="str">
        <f>VLOOKUP($A69,Table4[#All],2,FALSE)</f>
        <v>QLD1</v>
      </c>
      <c r="C69" t="str">
        <f>VLOOKUP($A69,Table4[#All],6,FALSE)</f>
        <v>Battery</v>
      </c>
      <c r="D69">
        <f>VLOOKUP($A69,Table4[#All],9,FALSE)*VLOOKUP($A69,Table1[#All],8,FALSE)+VLOOKUP($A69,Table14[#All],8,FALSE)</f>
        <v>0</v>
      </c>
      <c r="E69">
        <f>VLOOKUP($A69,Table4[#All],9,FALSE)*VLOOKUP($A69,Table1[#All],9,FALSE)+VLOOKUP($A69,Table14[#All],9,FALSE)</f>
        <v>0</v>
      </c>
      <c r="F69">
        <f>VLOOKUP($A69,Table4[#All],9,FALSE)*VLOOKUP($A69,Table1[#All],10,FALSE)+VLOOKUP($A69,Table14[#All],10,FALSE)</f>
        <v>0</v>
      </c>
      <c r="G69">
        <f>VLOOKUP($A69,Table4[#All],9,FALSE)*VLOOKUP($A69,Table1[#All],11,FALSE)+VLOOKUP($A69,Table14[#All],11,FALSE)</f>
        <v>0</v>
      </c>
      <c r="H69">
        <f>VLOOKUP($A69,Table4[#All],9,FALSE)*VLOOKUP($A69,Table1[#All],12,FALSE)+VLOOKUP($A69,Table14[#All],12,FALSE)</f>
        <v>0</v>
      </c>
      <c r="I69">
        <f>VLOOKUP($A69,Table4[#All],9,FALSE)*VLOOKUP($A69,Table1[#All],13,FALSE)+VLOOKUP($A69,Table14[#All],13,FALSE)</f>
        <v>0</v>
      </c>
      <c r="J69">
        <f>VLOOKUP($A69,Table4[#All],9,FALSE)*VLOOKUP($A69,Table1[#All],14,FALSE)+VLOOKUP($A69,Table14[#All],14,FALSE)</f>
        <v>0</v>
      </c>
    </row>
    <row r="70" spans="1:10" hidden="1" x14ac:dyDescent="0.2">
      <c r="A70" t="s">
        <v>70</v>
      </c>
      <c r="B70" t="str">
        <f>VLOOKUP($A70,Table4[#All],2,FALSE)</f>
        <v>QLD1</v>
      </c>
      <c r="C70" t="str">
        <f>VLOOKUP($A70,Table4[#All],6,FALSE)</f>
        <v>Solar</v>
      </c>
      <c r="D70">
        <f>VLOOKUP($A70,Table4[#All],9,FALSE)*VLOOKUP($A70,Table1[#All],8,FALSE)+VLOOKUP($A70,Table14[#All],8,FALSE)</f>
        <v>0</v>
      </c>
      <c r="E70">
        <f>VLOOKUP($A70,Table4[#All],9,FALSE)*VLOOKUP($A70,Table1[#All],9,FALSE)+VLOOKUP($A70,Table14[#All],9,FALSE)</f>
        <v>0</v>
      </c>
      <c r="F70">
        <f>VLOOKUP($A70,Table4[#All],9,FALSE)*VLOOKUP($A70,Table1[#All],10,FALSE)+VLOOKUP($A70,Table14[#All],10,FALSE)</f>
        <v>0</v>
      </c>
      <c r="G70">
        <f>VLOOKUP($A70,Table4[#All],9,FALSE)*VLOOKUP($A70,Table1[#All],11,FALSE)+VLOOKUP($A70,Table14[#All],11,FALSE)</f>
        <v>0</v>
      </c>
      <c r="H70">
        <f>VLOOKUP($A70,Table4[#All],9,FALSE)*VLOOKUP($A70,Table1[#All],12,FALSE)+VLOOKUP($A70,Table14[#All],12,FALSE)</f>
        <v>0</v>
      </c>
      <c r="I70">
        <f>VLOOKUP($A70,Table4[#All],9,FALSE)*VLOOKUP($A70,Table1[#All],13,FALSE)+VLOOKUP($A70,Table14[#All],13,FALSE)</f>
        <v>0</v>
      </c>
      <c r="J70">
        <f>VLOOKUP($A70,Table4[#All],9,FALSE)*VLOOKUP($A70,Table1[#All],14,FALSE)+VLOOKUP($A70,Table14[#All],14,FALSE)</f>
        <v>0</v>
      </c>
    </row>
    <row r="71" spans="1:10" hidden="1" x14ac:dyDescent="0.2">
      <c r="A71" t="s">
        <v>69</v>
      </c>
      <c r="B71" t="str">
        <f>VLOOKUP($A71,Table4[#All],2,FALSE)</f>
        <v>VIC1</v>
      </c>
      <c r="C71" t="str">
        <f>VLOOKUP($A71,Table4[#All],6,FALSE)</f>
        <v>Wind</v>
      </c>
      <c r="D71">
        <f>VLOOKUP($A71,Table4[#All],9,FALSE)*VLOOKUP($A71,Table1[#All],8,FALSE)+VLOOKUP($A71,Table14[#All],8,FALSE)</f>
        <v>10.39</v>
      </c>
      <c r="E71">
        <f>VLOOKUP($A71,Table4[#All],9,FALSE)*VLOOKUP($A71,Table1[#All],9,FALSE)+VLOOKUP($A71,Table14[#All],9,FALSE)</f>
        <v>6.5500000000000007</v>
      </c>
      <c r="F71">
        <f>VLOOKUP($A71,Table4[#All],9,FALSE)*VLOOKUP($A71,Table1[#All],10,FALSE)+VLOOKUP($A71,Table14[#All],10,FALSE)</f>
        <v>2.71</v>
      </c>
      <c r="G71">
        <f>VLOOKUP($A71,Table4[#All],9,FALSE)*VLOOKUP($A71,Table1[#All],11,FALSE)+VLOOKUP($A71,Table14[#All],11,FALSE)</f>
        <v>1.355</v>
      </c>
      <c r="H71">
        <f>VLOOKUP($A71,Table4[#All],9,FALSE)*VLOOKUP($A71,Table1[#All],12,FALSE)+VLOOKUP($A71,Table14[#All],12,FALSE)</f>
        <v>0</v>
      </c>
      <c r="I71">
        <f>VLOOKUP($A71,Table4[#All],9,FALSE)*VLOOKUP($A71,Table1[#All],13,FALSE)+VLOOKUP($A71,Table14[#All],13,FALSE)</f>
        <v>0</v>
      </c>
      <c r="J71">
        <f>VLOOKUP($A71,Table4[#All],9,FALSE)*VLOOKUP($A71,Table1[#All],14,FALSE)+VLOOKUP($A71,Table14[#All],14,FALSE)</f>
        <v>0</v>
      </c>
    </row>
    <row r="72" spans="1:10" hidden="1" x14ac:dyDescent="0.2">
      <c r="A72" t="s">
        <v>73</v>
      </c>
      <c r="B72" t="str">
        <f>VLOOKUP($A72,Table4[#All],2,FALSE)</f>
        <v>QLD1</v>
      </c>
      <c r="C72" t="str">
        <f>VLOOKUP($A72,Table4[#All],6,FALSE)</f>
        <v>Solar</v>
      </c>
      <c r="D72">
        <f>VLOOKUP($A72,Table4[#All],9,FALSE)*VLOOKUP($A72,Table1[#All],8,FALSE)+VLOOKUP($A72,Table14[#All],8,FALSE)</f>
        <v>0</v>
      </c>
      <c r="E72">
        <f>VLOOKUP($A72,Table4[#All],9,FALSE)*VLOOKUP($A72,Table1[#All],9,FALSE)+VLOOKUP($A72,Table14[#All],9,FALSE)</f>
        <v>0</v>
      </c>
      <c r="F72">
        <f>VLOOKUP($A72,Table4[#All],9,FALSE)*VLOOKUP($A72,Table1[#All],10,FALSE)+VLOOKUP($A72,Table14[#All],10,FALSE)</f>
        <v>0</v>
      </c>
      <c r="G72">
        <f>VLOOKUP($A72,Table4[#All],9,FALSE)*VLOOKUP($A72,Table1[#All],11,FALSE)+VLOOKUP($A72,Table14[#All],11,FALSE)</f>
        <v>0</v>
      </c>
      <c r="H72">
        <f>VLOOKUP($A72,Table4[#All],9,FALSE)*VLOOKUP($A72,Table1[#All],12,FALSE)+VLOOKUP($A72,Table14[#All],12,FALSE)</f>
        <v>0</v>
      </c>
      <c r="I72">
        <f>VLOOKUP($A72,Table4[#All],9,FALSE)*VLOOKUP($A72,Table1[#All],13,FALSE)+VLOOKUP($A72,Table14[#All],13,FALSE)</f>
        <v>0</v>
      </c>
      <c r="J72">
        <f>VLOOKUP($A72,Table4[#All],9,FALSE)*VLOOKUP($A72,Table1[#All],14,FALSE)+VLOOKUP($A72,Table14[#All],14,FALSE)</f>
        <v>0</v>
      </c>
    </row>
    <row r="73" spans="1:10" hidden="1" x14ac:dyDescent="0.2">
      <c r="A73" t="s">
        <v>74</v>
      </c>
      <c r="B73" t="str">
        <f>VLOOKUP($A73,Table4[#All],2,FALSE)</f>
        <v>SA1</v>
      </c>
      <c r="C73" t="str">
        <f>VLOOKUP($A73,Table4[#All],6,FALSE)</f>
        <v>Wind</v>
      </c>
      <c r="D73">
        <f>VLOOKUP($A73,Table4[#All],9,FALSE)*VLOOKUP($A73,Table1[#All],8,FALSE)+VLOOKUP($A73,Table14[#All],8,FALSE)</f>
        <v>10.39</v>
      </c>
      <c r="E73">
        <f>VLOOKUP($A73,Table4[#All],9,FALSE)*VLOOKUP($A73,Table1[#All],9,FALSE)+VLOOKUP($A73,Table14[#All],9,FALSE)</f>
        <v>6.5500000000000007</v>
      </c>
      <c r="F73">
        <f>VLOOKUP($A73,Table4[#All],9,FALSE)*VLOOKUP($A73,Table1[#All],10,FALSE)+VLOOKUP($A73,Table14[#All],10,FALSE)</f>
        <v>2.71</v>
      </c>
      <c r="G73">
        <f>VLOOKUP($A73,Table4[#All],9,FALSE)*VLOOKUP($A73,Table1[#All],11,FALSE)+VLOOKUP($A73,Table14[#All],11,FALSE)</f>
        <v>1.355</v>
      </c>
      <c r="H73">
        <f>VLOOKUP($A73,Table4[#All],9,FALSE)*VLOOKUP($A73,Table1[#All],12,FALSE)+VLOOKUP($A73,Table14[#All],12,FALSE)</f>
        <v>0</v>
      </c>
      <c r="I73">
        <f>VLOOKUP($A73,Table4[#All],9,FALSE)*VLOOKUP($A73,Table1[#All],13,FALSE)+VLOOKUP($A73,Table14[#All],13,FALSE)</f>
        <v>0</v>
      </c>
      <c r="J73">
        <f>VLOOKUP($A73,Table4[#All],9,FALSE)*VLOOKUP($A73,Table1[#All],14,FALSE)+VLOOKUP($A73,Table14[#All],14,FALSE)</f>
        <v>0</v>
      </c>
    </row>
    <row r="74" spans="1:10" hidden="1" x14ac:dyDescent="0.2">
      <c r="A74" t="s">
        <v>75</v>
      </c>
      <c r="B74" t="str">
        <f>VLOOKUP($A74,Table4[#All],2,FALSE)</f>
        <v>QLD1</v>
      </c>
      <c r="C74" t="str">
        <f>VLOOKUP($A74,Table4[#All],6,FALSE)</f>
        <v>Solar</v>
      </c>
      <c r="D74">
        <f>VLOOKUP($A74,Table4[#All],9,FALSE)*VLOOKUP($A74,Table1[#All],8,FALSE)+VLOOKUP($A74,Table14[#All],8,FALSE)</f>
        <v>0</v>
      </c>
      <c r="E74">
        <f>VLOOKUP($A74,Table4[#All],9,FALSE)*VLOOKUP($A74,Table1[#All],9,FALSE)+VLOOKUP($A74,Table14[#All],9,FALSE)</f>
        <v>0</v>
      </c>
      <c r="F74">
        <f>VLOOKUP($A74,Table4[#All],9,FALSE)*VLOOKUP($A74,Table1[#All],10,FALSE)+VLOOKUP($A74,Table14[#All],10,FALSE)</f>
        <v>0</v>
      </c>
      <c r="G74">
        <f>VLOOKUP($A74,Table4[#All],9,FALSE)*VLOOKUP($A74,Table1[#All],11,FALSE)+VLOOKUP($A74,Table14[#All],11,FALSE)</f>
        <v>0</v>
      </c>
      <c r="H74">
        <f>VLOOKUP($A74,Table4[#All],9,FALSE)*VLOOKUP($A74,Table1[#All],12,FALSE)+VLOOKUP($A74,Table14[#All],12,FALSE)</f>
        <v>0</v>
      </c>
      <c r="I74">
        <f>VLOOKUP($A74,Table4[#All],9,FALSE)*VLOOKUP($A74,Table1[#All],13,FALSE)+VLOOKUP($A74,Table14[#All],13,FALSE)</f>
        <v>0</v>
      </c>
      <c r="J74">
        <f>VLOOKUP($A74,Table4[#All],9,FALSE)*VLOOKUP($A74,Table1[#All],14,FALSE)+VLOOKUP($A74,Table14[#All],14,FALSE)</f>
        <v>0</v>
      </c>
    </row>
    <row r="75" spans="1:10" hidden="1" x14ac:dyDescent="0.2">
      <c r="A75" t="s">
        <v>76</v>
      </c>
      <c r="B75" t="str">
        <f>VLOOKUP($A75,Table4[#All],2,FALSE)</f>
        <v>VIC1</v>
      </c>
      <c r="C75" t="str">
        <f>VLOOKUP($A75,Table4[#All],6,FALSE)</f>
        <v>Hydro</v>
      </c>
      <c r="D75">
        <f>VLOOKUP($A75,Table4[#All],9,FALSE)*VLOOKUP($A75,Table1[#All],8,FALSE)+VLOOKUP($A75,Table14[#All],8,FALSE)</f>
        <v>7.19</v>
      </c>
      <c r="E75">
        <f>VLOOKUP($A75,Table4[#All],9,FALSE)*VLOOKUP($A75,Table1[#All],9,FALSE)+VLOOKUP($A75,Table14[#All],9,FALSE)</f>
        <v>7.2450000000000001</v>
      </c>
      <c r="F75">
        <f>VLOOKUP($A75,Table4[#All],9,FALSE)*VLOOKUP($A75,Table1[#All],10,FALSE)+VLOOKUP($A75,Table14[#All],10,FALSE)</f>
        <v>7.3</v>
      </c>
      <c r="G75">
        <f>VLOOKUP($A75,Table4[#All],9,FALSE)*VLOOKUP($A75,Table1[#All],11,FALSE)+VLOOKUP($A75,Table14[#All],11,FALSE)</f>
        <v>7.4249999999999998</v>
      </c>
      <c r="H75">
        <f>VLOOKUP($A75,Table4[#All],9,FALSE)*VLOOKUP($A75,Table1[#All],12,FALSE)+VLOOKUP($A75,Table14[#All],12,FALSE)</f>
        <v>7.55</v>
      </c>
      <c r="I75">
        <f>VLOOKUP($A75,Table4[#All],9,FALSE)*VLOOKUP($A75,Table1[#All],13,FALSE)+VLOOKUP($A75,Table14[#All],13,FALSE)</f>
        <v>8.0649999999999995</v>
      </c>
      <c r="J75">
        <f>VLOOKUP($A75,Table4[#All],9,FALSE)*VLOOKUP($A75,Table1[#All],14,FALSE)+VLOOKUP($A75,Table14[#All],14,FALSE)</f>
        <v>8.58</v>
      </c>
    </row>
    <row r="76" spans="1:10" hidden="1" x14ac:dyDescent="0.2">
      <c r="A76" t="s">
        <v>77</v>
      </c>
      <c r="B76" t="str">
        <f>VLOOKUP($A76,Table4[#All],2,FALSE)</f>
        <v>VIC1</v>
      </c>
      <c r="C76" t="str">
        <f>VLOOKUP($A76,Table4[#All],6,FALSE)</f>
        <v>Hydro</v>
      </c>
      <c r="D76">
        <f>VLOOKUP($A76,Table4[#All],9,FALSE)*VLOOKUP($A76,Table1[#All],8,FALSE)+VLOOKUP($A76,Table14[#All],8,FALSE)</f>
        <v>7.19</v>
      </c>
      <c r="E76">
        <f>VLOOKUP($A76,Table4[#All],9,FALSE)*VLOOKUP($A76,Table1[#All],9,FALSE)+VLOOKUP($A76,Table14[#All],9,FALSE)</f>
        <v>7.2450000000000001</v>
      </c>
      <c r="F76">
        <f>VLOOKUP($A76,Table4[#All],9,FALSE)*VLOOKUP($A76,Table1[#All],10,FALSE)+VLOOKUP($A76,Table14[#All],10,FALSE)</f>
        <v>7.3</v>
      </c>
      <c r="G76">
        <f>VLOOKUP($A76,Table4[#All],9,FALSE)*VLOOKUP($A76,Table1[#All],11,FALSE)+VLOOKUP($A76,Table14[#All],11,FALSE)</f>
        <v>7.4249999999999998</v>
      </c>
      <c r="H76">
        <f>VLOOKUP($A76,Table4[#All],9,FALSE)*VLOOKUP($A76,Table1[#All],12,FALSE)+VLOOKUP($A76,Table14[#All],12,FALSE)</f>
        <v>7.55</v>
      </c>
      <c r="I76">
        <f>VLOOKUP($A76,Table4[#All],9,FALSE)*VLOOKUP($A76,Table1[#All],13,FALSE)+VLOOKUP($A76,Table14[#All],13,FALSE)</f>
        <v>8.0649999999999995</v>
      </c>
      <c r="J76">
        <f>VLOOKUP($A76,Table4[#All],9,FALSE)*VLOOKUP($A76,Table1[#All],14,FALSE)+VLOOKUP($A76,Table14[#All],14,FALSE)</f>
        <v>8.58</v>
      </c>
    </row>
    <row r="77" spans="1:10" hidden="1" x14ac:dyDescent="0.2">
      <c r="A77" t="s">
        <v>64</v>
      </c>
      <c r="B77" t="str">
        <f>VLOOKUP($A77,Table4[#All],2,FALSE)</f>
        <v>SA1</v>
      </c>
      <c r="C77" t="str">
        <f>VLOOKUP($A77,Table4[#All],6,FALSE)</f>
        <v>Wind</v>
      </c>
      <c r="D77">
        <f>VLOOKUP($A77,Table4[#All],9,FALSE)*VLOOKUP($A77,Table1[#All],8,FALSE)+VLOOKUP($A77,Table14[#All],8,FALSE)</f>
        <v>10.39</v>
      </c>
      <c r="E77">
        <f>VLOOKUP($A77,Table4[#All],9,FALSE)*VLOOKUP($A77,Table1[#All],9,FALSE)+VLOOKUP($A77,Table14[#All],9,FALSE)</f>
        <v>6.5500000000000007</v>
      </c>
      <c r="F77">
        <f>VLOOKUP($A77,Table4[#All],9,FALSE)*VLOOKUP($A77,Table1[#All],10,FALSE)+VLOOKUP($A77,Table14[#All],10,FALSE)</f>
        <v>2.71</v>
      </c>
      <c r="G77">
        <f>VLOOKUP($A77,Table4[#All],9,FALSE)*VLOOKUP($A77,Table1[#All],11,FALSE)+VLOOKUP($A77,Table14[#All],11,FALSE)</f>
        <v>1.355</v>
      </c>
      <c r="H77">
        <f>VLOOKUP($A77,Table4[#All],9,FALSE)*VLOOKUP($A77,Table1[#All],12,FALSE)+VLOOKUP($A77,Table14[#All],12,FALSE)</f>
        <v>0</v>
      </c>
      <c r="I77">
        <f>VLOOKUP($A77,Table4[#All],9,FALSE)*VLOOKUP($A77,Table1[#All],13,FALSE)+VLOOKUP($A77,Table14[#All],13,FALSE)</f>
        <v>0</v>
      </c>
      <c r="J77">
        <f>VLOOKUP($A77,Table4[#All],9,FALSE)*VLOOKUP($A77,Table1[#All],14,FALSE)+VLOOKUP($A77,Table14[#All],14,FALSE)</f>
        <v>0</v>
      </c>
    </row>
    <row r="78" spans="1:10" hidden="1" x14ac:dyDescent="0.2">
      <c r="A78" t="s">
        <v>78</v>
      </c>
      <c r="B78" t="str">
        <f>VLOOKUP($A78,Table4[#All],2,FALSE)</f>
        <v>VIC1</v>
      </c>
      <c r="C78" t="str">
        <f>VLOOKUP($A78,Table4[#All],6,FALSE)</f>
        <v>Solar</v>
      </c>
      <c r="D78">
        <f>VLOOKUP($A78,Table4[#All],9,FALSE)*VLOOKUP($A78,Table1[#All],8,FALSE)+VLOOKUP($A78,Table14[#All],8,FALSE)</f>
        <v>0</v>
      </c>
      <c r="E78">
        <f>VLOOKUP($A78,Table4[#All],9,FALSE)*VLOOKUP($A78,Table1[#All],9,FALSE)+VLOOKUP($A78,Table14[#All],9,FALSE)</f>
        <v>0</v>
      </c>
      <c r="F78">
        <f>VLOOKUP($A78,Table4[#All],9,FALSE)*VLOOKUP($A78,Table1[#All],10,FALSE)+VLOOKUP($A78,Table14[#All],10,FALSE)</f>
        <v>0</v>
      </c>
      <c r="G78">
        <f>VLOOKUP($A78,Table4[#All],9,FALSE)*VLOOKUP($A78,Table1[#All],11,FALSE)+VLOOKUP($A78,Table14[#All],11,FALSE)</f>
        <v>0</v>
      </c>
      <c r="H78">
        <f>VLOOKUP($A78,Table4[#All],9,FALSE)*VLOOKUP($A78,Table1[#All],12,FALSE)+VLOOKUP($A78,Table14[#All],12,FALSE)</f>
        <v>0</v>
      </c>
      <c r="I78">
        <f>VLOOKUP($A78,Table4[#All],9,FALSE)*VLOOKUP($A78,Table1[#All],13,FALSE)+VLOOKUP($A78,Table14[#All],13,FALSE)</f>
        <v>0</v>
      </c>
      <c r="J78">
        <f>VLOOKUP($A78,Table4[#All],9,FALSE)*VLOOKUP($A78,Table1[#All],14,FALSE)+VLOOKUP($A78,Table14[#All],14,FALSE)</f>
        <v>0</v>
      </c>
    </row>
    <row r="79" spans="1:10" hidden="1" x14ac:dyDescent="0.2">
      <c r="A79" t="s">
        <v>79</v>
      </c>
      <c r="B79" t="str">
        <f>VLOOKUP($A79,Table4[#All],2,FALSE)</f>
        <v>NSW1</v>
      </c>
      <c r="C79" t="str">
        <f>VLOOKUP($A79,Table4[#All],6,FALSE)</f>
        <v>Solar</v>
      </c>
      <c r="D79">
        <f>VLOOKUP($A79,Table4[#All],9,FALSE)*VLOOKUP($A79,Table1[#All],8,FALSE)+VLOOKUP($A79,Table14[#All],8,FALSE)</f>
        <v>0</v>
      </c>
      <c r="E79">
        <f>VLOOKUP($A79,Table4[#All],9,FALSE)*VLOOKUP($A79,Table1[#All],9,FALSE)+VLOOKUP($A79,Table14[#All],9,FALSE)</f>
        <v>0</v>
      </c>
      <c r="F79">
        <f>VLOOKUP($A79,Table4[#All],9,FALSE)*VLOOKUP($A79,Table1[#All],10,FALSE)+VLOOKUP($A79,Table14[#All],10,FALSE)</f>
        <v>0</v>
      </c>
      <c r="G79">
        <f>VLOOKUP($A79,Table4[#All],9,FALSE)*VLOOKUP($A79,Table1[#All],11,FALSE)+VLOOKUP($A79,Table14[#All],11,FALSE)</f>
        <v>0</v>
      </c>
      <c r="H79">
        <f>VLOOKUP($A79,Table4[#All],9,FALSE)*VLOOKUP($A79,Table1[#All],12,FALSE)+VLOOKUP($A79,Table14[#All],12,FALSE)</f>
        <v>0</v>
      </c>
      <c r="I79">
        <f>VLOOKUP($A79,Table4[#All],9,FALSE)*VLOOKUP($A79,Table1[#All],13,FALSE)+VLOOKUP($A79,Table14[#All],13,FALSE)</f>
        <v>0</v>
      </c>
      <c r="J79">
        <f>VLOOKUP($A79,Table4[#All],9,FALSE)*VLOOKUP($A79,Table1[#All],14,FALSE)+VLOOKUP($A79,Table14[#All],14,FALSE)</f>
        <v>0</v>
      </c>
    </row>
    <row r="80" spans="1:10" hidden="1" x14ac:dyDescent="0.2">
      <c r="A80" t="s">
        <v>82</v>
      </c>
      <c r="B80" t="str">
        <f>VLOOKUP($A80,Table4[#All],2,FALSE)</f>
        <v>QLD1</v>
      </c>
      <c r="C80" t="str">
        <f>VLOOKUP($A80,Table4[#All],6,FALSE)</f>
        <v>Coal-Black</v>
      </c>
      <c r="D80">
        <f>VLOOKUP($A80,Table4[#All],9,FALSE)*VLOOKUP($A80,Table1[#All],8,FALSE)+VLOOKUP($A80,Table14[#All],8,FALSE)</f>
        <v>25.428400000000003</v>
      </c>
      <c r="E80">
        <f>VLOOKUP($A80,Table4[#All],9,FALSE)*VLOOKUP($A80,Table1[#All],9,FALSE)+VLOOKUP($A80,Table14[#All],9,FALSE)</f>
        <v>27.053400000000003</v>
      </c>
      <c r="F80">
        <f>VLOOKUP($A80,Table4[#All],9,FALSE)*VLOOKUP($A80,Table1[#All],10,FALSE)+VLOOKUP($A80,Table14[#All],10,FALSE)</f>
        <v>30.831200000000006</v>
      </c>
      <c r="G80">
        <f>VLOOKUP($A80,Table4[#All],9,FALSE)*VLOOKUP($A80,Table1[#All],11,FALSE)+VLOOKUP($A80,Table14[#All],11,FALSE)</f>
        <v>28.748400000000004</v>
      </c>
      <c r="H80">
        <f>VLOOKUP($A80,Table4[#All],9,FALSE)*VLOOKUP($A80,Table1[#All],12,FALSE)+VLOOKUP($A80,Table14[#All],12,FALSE)</f>
        <v>28.698799999999999</v>
      </c>
      <c r="I80">
        <f>VLOOKUP($A80,Table4[#All],9,FALSE)*VLOOKUP($A80,Table1[#All],13,FALSE)+VLOOKUP($A80,Table14[#All],13,FALSE)</f>
        <v>32.3476</v>
      </c>
      <c r="J80">
        <f>VLOOKUP($A80,Table4[#All],9,FALSE)*VLOOKUP($A80,Table1[#All],14,FALSE)+VLOOKUP($A80,Table14[#All],14,FALSE)</f>
        <v>32.767200000000003</v>
      </c>
    </row>
    <row r="81" spans="1:10" hidden="1" x14ac:dyDescent="0.2">
      <c r="A81" t="s">
        <v>83</v>
      </c>
      <c r="B81" t="str">
        <f>VLOOKUP($A81,Table4[#All],2,FALSE)</f>
        <v>QLD1</v>
      </c>
      <c r="C81" t="str">
        <f>VLOOKUP($A81,Table4[#All],6,FALSE)</f>
        <v>Coal-Black</v>
      </c>
      <c r="D81">
        <f>VLOOKUP($A81,Table4[#All],9,FALSE)*VLOOKUP($A81,Table1[#All],8,FALSE)+VLOOKUP($A81,Table14[#All],8,FALSE)</f>
        <v>25.428400000000003</v>
      </c>
      <c r="E81">
        <f>VLOOKUP($A81,Table4[#All],9,FALSE)*VLOOKUP($A81,Table1[#All],9,FALSE)+VLOOKUP($A81,Table14[#All],9,FALSE)</f>
        <v>27.053400000000003</v>
      </c>
      <c r="F81">
        <f>VLOOKUP($A81,Table4[#All],9,FALSE)*VLOOKUP($A81,Table1[#All],10,FALSE)+VLOOKUP($A81,Table14[#All],10,FALSE)</f>
        <v>30.831200000000006</v>
      </c>
      <c r="G81">
        <f>VLOOKUP($A81,Table4[#All],9,FALSE)*VLOOKUP($A81,Table1[#All],11,FALSE)+VLOOKUP($A81,Table14[#All],11,FALSE)</f>
        <v>28.748400000000004</v>
      </c>
      <c r="H81">
        <f>VLOOKUP($A81,Table4[#All],9,FALSE)*VLOOKUP($A81,Table1[#All],12,FALSE)+VLOOKUP($A81,Table14[#All],12,FALSE)</f>
        <v>28.698799999999999</v>
      </c>
      <c r="I81">
        <f>VLOOKUP($A81,Table4[#All],9,FALSE)*VLOOKUP($A81,Table1[#All],13,FALSE)+VLOOKUP($A81,Table14[#All],13,FALSE)</f>
        <v>32.3476</v>
      </c>
      <c r="J81">
        <f>VLOOKUP($A81,Table4[#All],9,FALSE)*VLOOKUP($A81,Table1[#All],14,FALSE)+VLOOKUP($A81,Table14[#All],14,FALSE)</f>
        <v>32.767200000000003</v>
      </c>
    </row>
    <row r="82" spans="1:10" hidden="1" x14ac:dyDescent="0.2">
      <c r="A82" t="s">
        <v>84</v>
      </c>
      <c r="B82" t="str">
        <f>VLOOKUP($A82,Table4[#All],2,FALSE)</f>
        <v>QLD1</v>
      </c>
      <c r="C82" t="str">
        <f>VLOOKUP($A82,Table4[#All],6,FALSE)</f>
        <v>Coal-Black</v>
      </c>
      <c r="D82">
        <f>VLOOKUP($A82,Table4[#All],9,FALSE)*VLOOKUP($A82,Table1[#All],8,FALSE)+VLOOKUP($A82,Table14[#All],8,FALSE)</f>
        <v>25.428400000000003</v>
      </c>
      <c r="E82">
        <f>VLOOKUP($A82,Table4[#All],9,FALSE)*VLOOKUP($A82,Table1[#All],9,FALSE)+VLOOKUP($A82,Table14[#All],9,FALSE)</f>
        <v>27.053400000000003</v>
      </c>
      <c r="F82">
        <f>VLOOKUP($A82,Table4[#All],9,FALSE)*VLOOKUP($A82,Table1[#All],10,FALSE)+VLOOKUP($A82,Table14[#All],10,FALSE)</f>
        <v>30.831200000000006</v>
      </c>
      <c r="G82">
        <f>VLOOKUP($A82,Table4[#All],9,FALSE)*VLOOKUP($A82,Table1[#All],11,FALSE)+VLOOKUP($A82,Table14[#All],11,FALSE)</f>
        <v>28.748400000000004</v>
      </c>
      <c r="H82">
        <f>VLOOKUP($A82,Table4[#All],9,FALSE)*VLOOKUP($A82,Table1[#All],12,FALSE)+VLOOKUP($A82,Table14[#All],12,FALSE)</f>
        <v>28.698799999999999</v>
      </c>
      <c r="I82">
        <f>VLOOKUP($A82,Table4[#All],9,FALSE)*VLOOKUP($A82,Table1[#All],13,FALSE)+VLOOKUP($A82,Table14[#All],13,FALSE)</f>
        <v>32.3476</v>
      </c>
      <c r="J82">
        <f>VLOOKUP($A82,Table4[#All],9,FALSE)*VLOOKUP($A82,Table1[#All],14,FALSE)+VLOOKUP($A82,Table14[#All],14,FALSE)</f>
        <v>32.767200000000003</v>
      </c>
    </row>
    <row r="83" spans="1:10" hidden="1" x14ac:dyDescent="0.2">
      <c r="A83" t="s">
        <v>85</v>
      </c>
      <c r="B83" t="str">
        <f>VLOOKUP($A83,Table4[#All],2,FALSE)</f>
        <v>QLD1</v>
      </c>
      <c r="C83" t="str">
        <f>VLOOKUP($A83,Table4[#All],6,FALSE)</f>
        <v>Coal-Black</v>
      </c>
      <c r="D83">
        <f>VLOOKUP($A83,Table4[#All],9,FALSE)*VLOOKUP($A83,Table1[#All],8,FALSE)+VLOOKUP($A83,Table14[#All],8,FALSE)</f>
        <v>25.428400000000003</v>
      </c>
      <c r="E83">
        <f>VLOOKUP($A83,Table4[#All],9,FALSE)*VLOOKUP($A83,Table1[#All],9,FALSE)+VLOOKUP($A83,Table14[#All],9,FALSE)</f>
        <v>27.053400000000003</v>
      </c>
      <c r="F83">
        <f>VLOOKUP($A83,Table4[#All],9,FALSE)*VLOOKUP($A83,Table1[#All],10,FALSE)+VLOOKUP($A83,Table14[#All],10,FALSE)</f>
        <v>30.831200000000006</v>
      </c>
      <c r="G83">
        <f>VLOOKUP($A83,Table4[#All],9,FALSE)*VLOOKUP($A83,Table1[#All],11,FALSE)+VLOOKUP($A83,Table14[#All],11,FALSE)</f>
        <v>28.748400000000004</v>
      </c>
      <c r="H83">
        <f>VLOOKUP($A83,Table4[#All],9,FALSE)*VLOOKUP($A83,Table1[#All],12,FALSE)+VLOOKUP($A83,Table14[#All],12,FALSE)</f>
        <v>28.698799999999999</v>
      </c>
      <c r="I83">
        <f>VLOOKUP($A83,Table4[#All],9,FALSE)*VLOOKUP($A83,Table1[#All],13,FALSE)+VLOOKUP($A83,Table14[#All],13,FALSE)</f>
        <v>32.3476</v>
      </c>
      <c r="J83">
        <f>VLOOKUP($A83,Table4[#All],9,FALSE)*VLOOKUP($A83,Table1[#All],14,FALSE)+VLOOKUP($A83,Table14[#All],14,FALSE)</f>
        <v>32.767200000000003</v>
      </c>
    </row>
    <row r="84" spans="1:10" hidden="1" x14ac:dyDescent="0.2">
      <c r="A84" t="s">
        <v>81</v>
      </c>
      <c r="B84" t="str">
        <f>VLOOKUP($A84,Table4[#All],2,FALSE)</f>
        <v>QLD1</v>
      </c>
      <c r="C84" t="str">
        <f>VLOOKUP($A84,Table4[#All],6,FALSE)</f>
        <v>Coal-Black</v>
      </c>
      <c r="D84">
        <f>VLOOKUP($A84,Table4[#All],9,FALSE)*VLOOKUP($A84,Table1[#All],8,FALSE)+VLOOKUP($A84,Table14[#All],8,FALSE)</f>
        <v>25.428400000000003</v>
      </c>
      <c r="E84">
        <f>VLOOKUP($A84,Table4[#All],9,FALSE)*VLOOKUP($A84,Table1[#All],9,FALSE)+VLOOKUP($A84,Table14[#All],9,FALSE)</f>
        <v>27.053400000000003</v>
      </c>
      <c r="F84">
        <f>VLOOKUP($A84,Table4[#All],9,FALSE)*VLOOKUP($A84,Table1[#All],10,FALSE)+VLOOKUP($A84,Table14[#All],10,FALSE)</f>
        <v>30.831200000000006</v>
      </c>
      <c r="G84">
        <f>VLOOKUP($A84,Table4[#All],9,FALSE)*VLOOKUP($A84,Table1[#All],11,FALSE)+VLOOKUP($A84,Table14[#All],11,FALSE)</f>
        <v>28.748400000000004</v>
      </c>
      <c r="H84">
        <f>VLOOKUP($A84,Table4[#All],9,FALSE)*VLOOKUP($A84,Table1[#All],12,FALSE)+VLOOKUP($A84,Table14[#All],12,FALSE)</f>
        <v>28.698799999999999</v>
      </c>
      <c r="I84">
        <f>VLOOKUP($A84,Table4[#All],9,FALSE)*VLOOKUP($A84,Table1[#All],13,FALSE)+VLOOKUP($A84,Table14[#All],13,FALSE)</f>
        <v>32.3476</v>
      </c>
      <c r="J84">
        <f>VLOOKUP($A84,Table4[#All],9,FALSE)*VLOOKUP($A84,Table1[#All],14,FALSE)+VLOOKUP($A84,Table14[#All],14,FALSE)</f>
        <v>32.767200000000003</v>
      </c>
    </row>
    <row r="85" spans="1:10" hidden="1" x14ac:dyDescent="0.2">
      <c r="A85" t="s">
        <v>91</v>
      </c>
      <c r="B85" t="str">
        <f>VLOOKUP($A85,Table4[#All],2,FALSE)</f>
        <v>QLD1</v>
      </c>
      <c r="C85" t="str">
        <f>VLOOKUP($A85,Table4[#All],6,FALSE)</f>
        <v>Solar</v>
      </c>
      <c r="D85">
        <f>VLOOKUP($A85,Table4[#All],9,FALSE)*VLOOKUP($A85,Table1[#All],8,FALSE)+VLOOKUP($A85,Table14[#All],8,FALSE)</f>
        <v>0</v>
      </c>
      <c r="E85">
        <f>VLOOKUP($A85,Table4[#All],9,FALSE)*VLOOKUP($A85,Table1[#All],9,FALSE)+VLOOKUP($A85,Table14[#All],9,FALSE)</f>
        <v>0</v>
      </c>
      <c r="F85">
        <f>VLOOKUP($A85,Table4[#All],9,FALSE)*VLOOKUP($A85,Table1[#All],10,FALSE)+VLOOKUP($A85,Table14[#All],10,FALSE)</f>
        <v>0</v>
      </c>
      <c r="G85">
        <f>VLOOKUP($A85,Table4[#All],9,FALSE)*VLOOKUP($A85,Table1[#All],11,FALSE)+VLOOKUP($A85,Table14[#All],11,FALSE)</f>
        <v>0</v>
      </c>
      <c r="H85">
        <f>VLOOKUP($A85,Table4[#All],9,FALSE)*VLOOKUP($A85,Table1[#All],12,FALSE)+VLOOKUP($A85,Table14[#All],12,FALSE)</f>
        <v>0</v>
      </c>
      <c r="I85">
        <f>VLOOKUP($A85,Table4[#All],9,FALSE)*VLOOKUP($A85,Table1[#All],13,FALSE)+VLOOKUP($A85,Table14[#All],13,FALSE)</f>
        <v>0</v>
      </c>
      <c r="J85">
        <f>VLOOKUP($A85,Table4[#All],9,FALSE)*VLOOKUP($A85,Table1[#All],14,FALSE)+VLOOKUP($A85,Table14[#All],14,FALSE)</f>
        <v>0</v>
      </c>
    </row>
    <row r="86" spans="1:10" hidden="1" x14ac:dyDescent="0.2">
      <c r="A86" t="s">
        <v>80</v>
      </c>
      <c r="B86" t="str">
        <f>VLOOKUP($A86,Table4[#All],2,FALSE)</f>
        <v>NSW1</v>
      </c>
      <c r="C86" t="str">
        <f>VLOOKUP($A86,Table4[#All],6,FALSE)</f>
        <v>Wind</v>
      </c>
      <c r="D86">
        <f>VLOOKUP($A86,Table4[#All],9,FALSE)*VLOOKUP($A86,Table1[#All],8,FALSE)+VLOOKUP($A86,Table14[#All],8,FALSE)</f>
        <v>10.39</v>
      </c>
      <c r="E86">
        <f>VLOOKUP($A86,Table4[#All],9,FALSE)*VLOOKUP($A86,Table1[#All],9,FALSE)+VLOOKUP($A86,Table14[#All],9,FALSE)</f>
        <v>6.5500000000000007</v>
      </c>
      <c r="F86">
        <f>VLOOKUP($A86,Table4[#All],9,FALSE)*VLOOKUP($A86,Table1[#All],10,FALSE)+VLOOKUP($A86,Table14[#All],10,FALSE)</f>
        <v>2.71</v>
      </c>
      <c r="G86">
        <f>VLOOKUP($A86,Table4[#All],9,FALSE)*VLOOKUP($A86,Table1[#All],11,FALSE)+VLOOKUP($A86,Table14[#All],11,FALSE)</f>
        <v>1.355</v>
      </c>
      <c r="H86">
        <f>VLOOKUP($A86,Table4[#All],9,FALSE)*VLOOKUP($A86,Table1[#All],12,FALSE)+VLOOKUP($A86,Table14[#All],12,FALSE)</f>
        <v>0</v>
      </c>
      <c r="I86">
        <f>VLOOKUP($A86,Table4[#All],9,FALSE)*VLOOKUP($A86,Table1[#All],13,FALSE)+VLOOKUP($A86,Table14[#All],13,FALSE)</f>
        <v>0</v>
      </c>
      <c r="J86">
        <f>VLOOKUP($A86,Table4[#All],9,FALSE)*VLOOKUP($A86,Table1[#All],14,FALSE)+VLOOKUP($A86,Table14[#All],14,FALSE)</f>
        <v>0</v>
      </c>
    </row>
    <row r="87" spans="1:10" hidden="1" x14ac:dyDescent="0.2">
      <c r="A87" t="s">
        <v>93</v>
      </c>
      <c r="B87" t="str">
        <f>VLOOKUP($A87,Table4[#All],2,FALSE)</f>
        <v>QLD1</v>
      </c>
      <c r="C87" t="str">
        <f>VLOOKUP($A87,Table4[#All],6,FALSE)</f>
        <v>Wind</v>
      </c>
      <c r="D87">
        <f>VLOOKUP($A87,Table4[#All],9,FALSE)*VLOOKUP($A87,Table1[#All],8,FALSE)+VLOOKUP($A87,Table14[#All],8,FALSE)</f>
        <v>10.39</v>
      </c>
      <c r="E87">
        <f>VLOOKUP($A87,Table4[#All],9,FALSE)*VLOOKUP($A87,Table1[#All],9,FALSE)+VLOOKUP($A87,Table14[#All],9,FALSE)</f>
        <v>6.5500000000000007</v>
      </c>
      <c r="F87">
        <f>VLOOKUP($A87,Table4[#All],9,FALSE)*VLOOKUP($A87,Table1[#All],10,FALSE)+VLOOKUP($A87,Table14[#All],10,FALSE)</f>
        <v>2.71</v>
      </c>
      <c r="G87">
        <f>VLOOKUP($A87,Table4[#All],9,FALSE)*VLOOKUP($A87,Table1[#All],11,FALSE)+VLOOKUP($A87,Table14[#All],11,FALSE)</f>
        <v>1.355</v>
      </c>
      <c r="H87">
        <f>VLOOKUP($A87,Table4[#All],9,FALSE)*VLOOKUP($A87,Table1[#All],12,FALSE)+VLOOKUP($A87,Table14[#All],12,FALSE)</f>
        <v>0</v>
      </c>
      <c r="I87">
        <f>VLOOKUP($A87,Table4[#All],9,FALSE)*VLOOKUP($A87,Table1[#All],13,FALSE)+VLOOKUP($A87,Table14[#All],13,FALSE)</f>
        <v>0</v>
      </c>
      <c r="J87">
        <f>VLOOKUP($A87,Table4[#All],9,FALSE)*VLOOKUP($A87,Table1[#All],14,FALSE)+VLOOKUP($A87,Table14[#All],14,FALSE)</f>
        <v>0</v>
      </c>
    </row>
    <row r="88" spans="1:10" hidden="1" x14ac:dyDescent="0.2">
      <c r="A88" t="s">
        <v>62</v>
      </c>
      <c r="B88" t="str">
        <f>VLOOKUP($A88,Table4[#All],2,FALSE)</f>
        <v>QLD1</v>
      </c>
      <c r="C88" t="str">
        <f>VLOOKUP($A88,Table4[#All],6,FALSE)</f>
        <v>Coal-Black</v>
      </c>
      <c r="D88">
        <f>VLOOKUP($A88,Table4[#All],9,FALSE)*VLOOKUP($A88,Table1[#All],8,FALSE)+VLOOKUP($A88,Table14[#All],8,FALSE)</f>
        <v>19.430800000000001</v>
      </c>
      <c r="E88">
        <f>VLOOKUP($A88,Table4[#All],9,FALSE)*VLOOKUP($A88,Table1[#All],9,FALSE)+VLOOKUP($A88,Table14[#All],9,FALSE)</f>
        <v>21.055800000000001</v>
      </c>
      <c r="F88">
        <f>VLOOKUP($A88,Table4[#All],9,FALSE)*VLOOKUP($A88,Table1[#All],10,FALSE)+VLOOKUP($A88,Table14[#All],10,FALSE)</f>
        <v>24.304400000000001</v>
      </c>
      <c r="G88">
        <f>VLOOKUP($A88,Table4[#All],9,FALSE)*VLOOKUP($A88,Table1[#All],11,FALSE)+VLOOKUP($A88,Table14[#All],11,FALSE)</f>
        <v>22.750799999999998</v>
      </c>
      <c r="H88">
        <f>VLOOKUP($A88,Table4[#All],9,FALSE)*VLOOKUP($A88,Table1[#All],12,FALSE)+VLOOKUP($A88,Table14[#All],12,FALSE)</f>
        <v>22.730599999999995</v>
      </c>
      <c r="I88">
        <f>VLOOKUP($A88,Table4[#All],9,FALSE)*VLOOKUP($A88,Table1[#All],13,FALSE)+VLOOKUP($A88,Table14[#All],13,FALSE)</f>
        <v>25.556199999999997</v>
      </c>
      <c r="J88">
        <f>VLOOKUP($A88,Table4[#All],9,FALSE)*VLOOKUP($A88,Table1[#All],14,FALSE)+VLOOKUP($A88,Table14[#All],14,FALSE)</f>
        <v>25.946399999999997</v>
      </c>
    </row>
    <row r="89" spans="1:10" hidden="1" x14ac:dyDescent="0.2">
      <c r="A89" t="s">
        <v>63</v>
      </c>
      <c r="B89" t="str">
        <f>VLOOKUP($A89,Table4[#All],2,FALSE)</f>
        <v>QLD1</v>
      </c>
      <c r="C89" t="str">
        <f>VLOOKUP($A89,Table4[#All],6,FALSE)</f>
        <v>Coal-Black</v>
      </c>
      <c r="D89">
        <f>VLOOKUP($A89,Table4[#All],9,FALSE)*VLOOKUP($A89,Table1[#All],8,FALSE)+VLOOKUP($A89,Table14[#All],8,FALSE)</f>
        <v>19.430800000000001</v>
      </c>
      <c r="E89">
        <f>VLOOKUP($A89,Table4[#All],9,FALSE)*VLOOKUP($A89,Table1[#All],9,FALSE)+VLOOKUP($A89,Table14[#All],9,FALSE)</f>
        <v>21.055800000000001</v>
      </c>
      <c r="F89">
        <f>VLOOKUP($A89,Table4[#All],9,FALSE)*VLOOKUP($A89,Table1[#All],10,FALSE)+VLOOKUP($A89,Table14[#All],10,FALSE)</f>
        <v>24.304400000000001</v>
      </c>
      <c r="G89">
        <f>VLOOKUP($A89,Table4[#All],9,FALSE)*VLOOKUP($A89,Table1[#All],11,FALSE)+VLOOKUP($A89,Table14[#All],11,FALSE)</f>
        <v>22.750799999999998</v>
      </c>
      <c r="H89">
        <f>VLOOKUP($A89,Table4[#All],9,FALSE)*VLOOKUP($A89,Table1[#All],12,FALSE)+VLOOKUP($A89,Table14[#All],12,FALSE)</f>
        <v>22.730599999999995</v>
      </c>
      <c r="I89">
        <f>VLOOKUP($A89,Table4[#All],9,FALSE)*VLOOKUP($A89,Table1[#All],13,FALSE)+VLOOKUP($A89,Table14[#All],13,FALSE)</f>
        <v>25.556199999999997</v>
      </c>
      <c r="J89">
        <f>VLOOKUP($A89,Table4[#All],9,FALSE)*VLOOKUP($A89,Table1[#All],14,FALSE)+VLOOKUP($A89,Table14[#All],14,FALSE)</f>
        <v>25.946399999999997</v>
      </c>
    </row>
    <row r="90" spans="1:10" hidden="1" x14ac:dyDescent="0.2">
      <c r="A90" t="s">
        <v>92</v>
      </c>
      <c r="B90" t="str">
        <f>VLOOKUP($A90,Table4[#All],2,FALSE)</f>
        <v>QLD1</v>
      </c>
      <c r="C90" t="str">
        <f>VLOOKUP($A90,Table4[#All],6,FALSE)</f>
        <v>Gas</v>
      </c>
      <c r="D90">
        <f>VLOOKUP($A90,Table4[#All],9,FALSE)*VLOOKUP($A90,Table1[#All],8,FALSE)+VLOOKUP($A90,Table14[#All],8,FALSE)</f>
        <v>73.438000000000002</v>
      </c>
      <c r="E90">
        <f>VLOOKUP($A90,Table4[#All],9,FALSE)*VLOOKUP($A90,Table1[#All],9,FALSE)+VLOOKUP($A90,Table14[#All],9,FALSE)</f>
        <v>73.588000000000008</v>
      </c>
      <c r="F90">
        <f>VLOOKUP($A90,Table4[#All],9,FALSE)*VLOOKUP($A90,Table1[#All],10,FALSE)+VLOOKUP($A90,Table14[#All],10,FALSE)</f>
        <v>79.998800000000003</v>
      </c>
      <c r="G90">
        <f>VLOOKUP($A90,Table4[#All],9,FALSE)*VLOOKUP($A90,Table1[#All],11,FALSE)+VLOOKUP($A90,Table14[#All],11,FALSE)</f>
        <v>67.019800000000004</v>
      </c>
      <c r="H90">
        <f>VLOOKUP($A90,Table4[#All],9,FALSE)*VLOOKUP($A90,Table1[#All],12,FALSE)+VLOOKUP($A90,Table14[#All],12,FALSE)</f>
        <v>71.148800000000008</v>
      </c>
      <c r="I90">
        <f>VLOOKUP($A90,Table4[#All],9,FALSE)*VLOOKUP($A90,Table1[#All],13,FALSE)+VLOOKUP($A90,Table14[#All],13,FALSE)</f>
        <v>104.79780000000001</v>
      </c>
      <c r="J90">
        <f>VLOOKUP($A90,Table4[#All],9,FALSE)*VLOOKUP($A90,Table1[#All],14,FALSE)+VLOOKUP($A90,Table14[#All],14,FALSE)</f>
        <v>103.93960000000001</v>
      </c>
    </row>
    <row r="91" spans="1:10" hidden="1" x14ac:dyDescent="0.2">
      <c r="A91" t="s">
        <v>95</v>
      </c>
      <c r="B91" t="str">
        <f>VLOOKUP($A91,Table4[#All],2,FALSE)</f>
        <v>NSW1</v>
      </c>
      <c r="C91" t="str">
        <f>VLOOKUP($A91,Table4[#All],6,FALSE)</f>
        <v>Wind</v>
      </c>
      <c r="D91">
        <f>VLOOKUP($A91,Table4[#All],9,FALSE)*VLOOKUP($A91,Table1[#All],8,FALSE)+VLOOKUP($A91,Table14[#All],8,FALSE)</f>
        <v>10.39</v>
      </c>
      <c r="E91">
        <f>VLOOKUP($A91,Table4[#All],9,FALSE)*VLOOKUP($A91,Table1[#All],9,FALSE)+VLOOKUP($A91,Table14[#All],9,FALSE)</f>
        <v>6.5500000000000007</v>
      </c>
      <c r="F91">
        <f>VLOOKUP($A91,Table4[#All],9,FALSE)*VLOOKUP($A91,Table1[#All],10,FALSE)+VLOOKUP($A91,Table14[#All],10,FALSE)</f>
        <v>2.71</v>
      </c>
      <c r="G91">
        <f>VLOOKUP($A91,Table4[#All],9,FALSE)*VLOOKUP($A91,Table1[#All],11,FALSE)+VLOOKUP($A91,Table14[#All],11,FALSE)</f>
        <v>1.355</v>
      </c>
      <c r="H91">
        <f>VLOOKUP($A91,Table4[#All],9,FALSE)*VLOOKUP($A91,Table1[#All],12,FALSE)+VLOOKUP($A91,Table14[#All],12,FALSE)</f>
        <v>0</v>
      </c>
      <c r="I91">
        <f>VLOOKUP($A91,Table4[#All],9,FALSE)*VLOOKUP($A91,Table1[#All],13,FALSE)+VLOOKUP($A91,Table14[#All],13,FALSE)</f>
        <v>0</v>
      </c>
      <c r="J91">
        <f>VLOOKUP($A91,Table4[#All],9,FALSE)*VLOOKUP($A91,Table1[#All],14,FALSE)+VLOOKUP($A91,Table14[#All],14,FALSE)</f>
        <v>0</v>
      </c>
    </row>
    <row r="92" spans="1:10" hidden="1" x14ac:dyDescent="0.2">
      <c r="A92" t="s">
        <v>96</v>
      </c>
      <c r="B92" t="str">
        <f>VLOOKUP($A92,Table4[#All],2,FALSE)</f>
        <v>VIC1</v>
      </c>
      <c r="C92" t="str">
        <f>VLOOKUP($A92,Table4[#All],6,FALSE)</f>
        <v>Wind</v>
      </c>
      <c r="D92">
        <f>VLOOKUP($A92,Table4[#All],9,FALSE)*VLOOKUP($A92,Table1[#All],8,FALSE)+VLOOKUP($A92,Table14[#All],8,FALSE)</f>
        <v>10.39</v>
      </c>
      <c r="E92">
        <f>VLOOKUP($A92,Table4[#All],9,FALSE)*VLOOKUP($A92,Table1[#All],9,FALSE)+VLOOKUP($A92,Table14[#All],9,FALSE)</f>
        <v>6.5500000000000007</v>
      </c>
      <c r="F92">
        <f>VLOOKUP($A92,Table4[#All],9,FALSE)*VLOOKUP($A92,Table1[#All],10,FALSE)+VLOOKUP($A92,Table14[#All],10,FALSE)</f>
        <v>2.71</v>
      </c>
      <c r="G92">
        <f>VLOOKUP($A92,Table4[#All],9,FALSE)*VLOOKUP($A92,Table1[#All],11,FALSE)+VLOOKUP($A92,Table14[#All],11,FALSE)</f>
        <v>1.355</v>
      </c>
      <c r="H92">
        <f>VLOOKUP($A92,Table4[#All],9,FALSE)*VLOOKUP($A92,Table1[#All],12,FALSE)+VLOOKUP($A92,Table14[#All],12,FALSE)</f>
        <v>0</v>
      </c>
      <c r="I92">
        <f>VLOOKUP($A92,Table4[#All],9,FALSE)*VLOOKUP($A92,Table1[#All],13,FALSE)+VLOOKUP($A92,Table14[#All],13,FALSE)</f>
        <v>0</v>
      </c>
      <c r="J92">
        <f>VLOOKUP($A92,Table4[#All],9,FALSE)*VLOOKUP($A92,Table1[#All],14,FALSE)+VLOOKUP($A92,Table14[#All],14,FALSE)</f>
        <v>0</v>
      </c>
    </row>
    <row r="93" spans="1:10" hidden="1" x14ac:dyDescent="0.2">
      <c r="A93" t="s">
        <v>97</v>
      </c>
      <c r="B93" t="str">
        <f>VLOOKUP($A93,Table4[#All],2,FALSE)</f>
        <v>NSW1</v>
      </c>
      <c r="C93" t="str">
        <f>VLOOKUP($A93,Table4[#All],6,FALSE)</f>
        <v>Wind</v>
      </c>
      <c r="D93">
        <f>VLOOKUP($A93,Table4[#All],9,FALSE)*VLOOKUP($A93,Table1[#All],8,FALSE)+VLOOKUP($A93,Table14[#All],8,FALSE)</f>
        <v>10.39</v>
      </c>
      <c r="E93">
        <f>VLOOKUP($A93,Table4[#All],9,FALSE)*VLOOKUP($A93,Table1[#All],9,FALSE)+VLOOKUP($A93,Table14[#All],9,FALSE)</f>
        <v>6.5500000000000007</v>
      </c>
      <c r="F93">
        <f>VLOOKUP($A93,Table4[#All],9,FALSE)*VLOOKUP($A93,Table1[#All],10,FALSE)+VLOOKUP($A93,Table14[#All],10,FALSE)</f>
        <v>2.71</v>
      </c>
      <c r="G93">
        <f>VLOOKUP($A93,Table4[#All],9,FALSE)*VLOOKUP($A93,Table1[#All],11,FALSE)+VLOOKUP($A93,Table14[#All],11,FALSE)</f>
        <v>1.355</v>
      </c>
      <c r="H93">
        <f>VLOOKUP($A93,Table4[#All],9,FALSE)*VLOOKUP($A93,Table1[#All],12,FALSE)+VLOOKUP($A93,Table14[#All],12,FALSE)</f>
        <v>0</v>
      </c>
      <c r="I93">
        <f>VLOOKUP($A93,Table4[#All],9,FALSE)*VLOOKUP($A93,Table1[#All],13,FALSE)+VLOOKUP($A93,Table14[#All],13,FALSE)</f>
        <v>0</v>
      </c>
      <c r="J93">
        <f>VLOOKUP($A93,Table4[#All],9,FALSE)*VLOOKUP($A93,Table1[#All],14,FALSE)+VLOOKUP($A93,Table14[#All],14,FALSE)</f>
        <v>0</v>
      </c>
    </row>
    <row r="94" spans="1:10" hidden="1" x14ac:dyDescent="0.2">
      <c r="A94" t="s">
        <v>94</v>
      </c>
      <c r="B94" t="str">
        <f>VLOOKUP($A94,Table4[#All],2,FALSE)</f>
        <v>NSW1</v>
      </c>
      <c r="C94" t="str">
        <f>VLOOKUP($A94,Table4[#All],6,FALSE)</f>
        <v>Solar</v>
      </c>
      <c r="D94">
        <f>VLOOKUP($A94,Table4[#All],9,FALSE)*VLOOKUP($A94,Table1[#All],8,FALSE)+VLOOKUP($A94,Table14[#All],8,FALSE)</f>
        <v>0</v>
      </c>
      <c r="E94">
        <f>VLOOKUP($A94,Table4[#All],9,FALSE)*VLOOKUP($A94,Table1[#All],9,FALSE)+VLOOKUP($A94,Table14[#All],9,FALSE)</f>
        <v>0</v>
      </c>
      <c r="F94">
        <f>VLOOKUP($A94,Table4[#All],9,FALSE)*VLOOKUP($A94,Table1[#All],10,FALSE)+VLOOKUP($A94,Table14[#All],10,FALSE)</f>
        <v>0</v>
      </c>
      <c r="G94">
        <f>VLOOKUP($A94,Table4[#All],9,FALSE)*VLOOKUP($A94,Table1[#All],11,FALSE)+VLOOKUP($A94,Table14[#All],11,FALSE)</f>
        <v>0</v>
      </c>
      <c r="H94">
        <f>VLOOKUP($A94,Table4[#All],9,FALSE)*VLOOKUP($A94,Table1[#All],12,FALSE)+VLOOKUP($A94,Table14[#All],12,FALSE)</f>
        <v>0</v>
      </c>
      <c r="I94">
        <f>VLOOKUP($A94,Table4[#All],9,FALSE)*VLOOKUP($A94,Table1[#All],13,FALSE)+VLOOKUP($A94,Table14[#All],13,FALSE)</f>
        <v>0</v>
      </c>
      <c r="J94">
        <f>VLOOKUP($A94,Table4[#All],9,FALSE)*VLOOKUP($A94,Table1[#All],14,FALSE)+VLOOKUP($A94,Table14[#All],14,FALSE)</f>
        <v>0</v>
      </c>
    </row>
    <row r="95" spans="1:10" hidden="1" x14ac:dyDescent="0.2">
      <c r="A95" t="s">
        <v>86</v>
      </c>
      <c r="B95" t="str">
        <f>VLOOKUP($A95,Table4[#All],2,FALSE)</f>
        <v>QLD1</v>
      </c>
      <c r="C95" t="str">
        <f>VLOOKUP($A95,Table4[#All],6,FALSE)</f>
        <v>Solar</v>
      </c>
      <c r="D95">
        <f>VLOOKUP($A95,Table4[#All],9,FALSE)*VLOOKUP($A95,Table1[#All],8,FALSE)+VLOOKUP($A95,Table14[#All],8,FALSE)</f>
        <v>0</v>
      </c>
      <c r="E95">
        <f>VLOOKUP($A95,Table4[#All],9,FALSE)*VLOOKUP($A95,Table1[#All],9,FALSE)+VLOOKUP($A95,Table14[#All],9,FALSE)</f>
        <v>0</v>
      </c>
      <c r="F95">
        <f>VLOOKUP($A95,Table4[#All],9,FALSE)*VLOOKUP($A95,Table1[#All],10,FALSE)+VLOOKUP($A95,Table14[#All],10,FALSE)</f>
        <v>0</v>
      </c>
      <c r="G95">
        <f>VLOOKUP($A95,Table4[#All],9,FALSE)*VLOOKUP($A95,Table1[#All],11,FALSE)+VLOOKUP($A95,Table14[#All],11,FALSE)</f>
        <v>0</v>
      </c>
      <c r="H95">
        <f>VLOOKUP($A95,Table4[#All],9,FALSE)*VLOOKUP($A95,Table1[#All],12,FALSE)+VLOOKUP($A95,Table14[#All],12,FALSE)</f>
        <v>0</v>
      </c>
      <c r="I95">
        <f>VLOOKUP($A95,Table4[#All],9,FALSE)*VLOOKUP($A95,Table1[#All],13,FALSE)+VLOOKUP($A95,Table14[#All],13,FALSE)</f>
        <v>0</v>
      </c>
      <c r="J95">
        <f>VLOOKUP($A95,Table4[#All],9,FALSE)*VLOOKUP($A95,Table1[#All],14,FALSE)+VLOOKUP($A95,Table14[#All],14,FALSE)</f>
        <v>0</v>
      </c>
    </row>
    <row r="96" spans="1:10" hidden="1" x14ac:dyDescent="0.2">
      <c r="A96" t="s">
        <v>67</v>
      </c>
      <c r="B96" t="str">
        <f>VLOOKUP($A96,Table4[#All],2,FALSE)</f>
        <v>TAS1</v>
      </c>
      <c r="C96" t="str">
        <f>VLOOKUP($A96,Table4[#All],6,FALSE)</f>
        <v>Wind</v>
      </c>
      <c r="D96">
        <f>VLOOKUP($A96,Table4[#All],9,FALSE)*VLOOKUP($A96,Table1[#All],8,FALSE)+VLOOKUP($A96,Table14[#All],8,FALSE)</f>
        <v>10.39</v>
      </c>
      <c r="E96">
        <f>VLOOKUP($A96,Table4[#All],9,FALSE)*VLOOKUP($A96,Table1[#All],9,FALSE)+VLOOKUP($A96,Table14[#All],9,FALSE)</f>
        <v>6.5500000000000007</v>
      </c>
      <c r="F96">
        <f>VLOOKUP($A96,Table4[#All],9,FALSE)*VLOOKUP($A96,Table1[#All],10,FALSE)+VLOOKUP($A96,Table14[#All],10,FALSE)</f>
        <v>2.71</v>
      </c>
      <c r="G96">
        <f>VLOOKUP($A96,Table4[#All],9,FALSE)*VLOOKUP($A96,Table1[#All],11,FALSE)+VLOOKUP($A96,Table14[#All],11,FALSE)</f>
        <v>1.355</v>
      </c>
      <c r="H96">
        <f>VLOOKUP($A96,Table4[#All],9,FALSE)*VLOOKUP($A96,Table1[#All],12,FALSE)+VLOOKUP($A96,Table14[#All],12,FALSE)</f>
        <v>0</v>
      </c>
      <c r="I96">
        <f>VLOOKUP($A96,Table4[#All],9,FALSE)*VLOOKUP($A96,Table1[#All],13,FALSE)+VLOOKUP($A96,Table14[#All],13,FALSE)</f>
        <v>0</v>
      </c>
      <c r="J96">
        <f>VLOOKUP($A96,Table4[#All],9,FALSE)*VLOOKUP($A96,Table1[#All],14,FALSE)+VLOOKUP($A96,Table14[#All],14,FALSE)</f>
        <v>0</v>
      </c>
    </row>
    <row r="97" spans="1:10" hidden="1" x14ac:dyDescent="0.2">
      <c r="A97" t="s">
        <v>98</v>
      </c>
      <c r="B97" t="str">
        <f>VLOOKUP($A97,Table4[#All],2,FALSE)</f>
        <v>SA1</v>
      </c>
      <c r="C97" t="str">
        <f>VLOOKUP($A97,Table4[#All],6,FALSE)</f>
        <v>Battery</v>
      </c>
      <c r="D97">
        <f>VLOOKUP($A97,Table4[#All],9,FALSE)*VLOOKUP($A97,Table1[#All],8,FALSE)+VLOOKUP($A97,Table14[#All],8,FALSE)</f>
        <v>0</v>
      </c>
      <c r="E97">
        <f>VLOOKUP($A97,Table4[#All],9,FALSE)*VLOOKUP($A97,Table1[#All],9,FALSE)+VLOOKUP($A97,Table14[#All],9,FALSE)</f>
        <v>0</v>
      </c>
      <c r="F97">
        <f>VLOOKUP($A97,Table4[#All],9,FALSE)*VLOOKUP($A97,Table1[#All],10,FALSE)+VLOOKUP($A97,Table14[#All],10,FALSE)</f>
        <v>0</v>
      </c>
      <c r="G97">
        <f>VLOOKUP($A97,Table4[#All],9,FALSE)*VLOOKUP($A97,Table1[#All],11,FALSE)+VLOOKUP($A97,Table14[#All],11,FALSE)</f>
        <v>0</v>
      </c>
      <c r="H97">
        <f>VLOOKUP($A97,Table4[#All],9,FALSE)*VLOOKUP($A97,Table1[#All],12,FALSE)+VLOOKUP($A97,Table14[#All],12,FALSE)</f>
        <v>0</v>
      </c>
      <c r="I97">
        <f>VLOOKUP($A97,Table4[#All],9,FALSE)*VLOOKUP($A97,Table1[#All],13,FALSE)+VLOOKUP($A97,Table14[#All],13,FALSE)</f>
        <v>0</v>
      </c>
      <c r="J97">
        <f>VLOOKUP($A97,Table4[#All],9,FALSE)*VLOOKUP($A97,Table1[#All],14,FALSE)+VLOOKUP($A97,Table14[#All],14,FALSE)</f>
        <v>0</v>
      </c>
    </row>
    <row r="98" spans="1:10" hidden="1" x14ac:dyDescent="0.2">
      <c r="A98" t="s">
        <v>102</v>
      </c>
      <c r="B98" t="str">
        <f>VLOOKUP($A98,Table4[#All],2,FALSE)</f>
        <v>NSW1</v>
      </c>
      <c r="C98" t="str">
        <f>VLOOKUP($A98,Table4[#All],6,FALSE)</f>
        <v>Solar</v>
      </c>
      <c r="D98">
        <f>VLOOKUP($A98,Table4[#All],9,FALSE)*VLOOKUP($A98,Table1[#All],8,FALSE)+VLOOKUP($A98,Table14[#All],8,FALSE)</f>
        <v>0</v>
      </c>
      <c r="E98">
        <f>VLOOKUP($A98,Table4[#All],9,FALSE)*VLOOKUP($A98,Table1[#All],9,FALSE)+VLOOKUP($A98,Table14[#All],9,FALSE)</f>
        <v>0</v>
      </c>
      <c r="F98">
        <f>VLOOKUP($A98,Table4[#All],9,FALSE)*VLOOKUP($A98,Table1[#All],10,FALSE)+VLOOKUP($A98,Table14[#All],10,FALSE)</f>
        <v>0</v>
      </c>
      <c r="G98">
        <f>VLOOKUP($A98,Table4[#All],9,FALSE)*VLOOKUP($A98,Table1[#All],11,FALSE)+VLOOKUP($A98,Table14[#All],11,FALSE)</f>
        <v>0</v>
      </c>
      <c r="H98">
        <f>VLOOKUP($A98,Table4[#All],9,FALSE)*VLOOKUP($A98,Table1[#All],12,FALSE)+VLOOKUP($A98,Table14[#All],12,FALSE)</f>
        <v>0</v>
      </c>
      <c r="I98">
        <f>VLOOKUP($A98,Table4[#All],9,FALSE)*VLOOKUP($A98,Table1[#All],13,FALSE)+VLOOKUP($A98,Table14[#All],13,FALSE)</f>
        <v>0</v>
      </c>
      <c r="J98">
        <f>VLOOKUP($A98,Table4[#All],9,FALSE)*VLOOKUP($A98,Table1[#All],14,FALSE)+VLOOKUP($A98,Table14[#All],14,FALSE)</f>
        <v>0</v>
      </c>
    </row>
    <row r="99" spans="1:10" hidden="1" x14ac:dyDescent="0.2">
      <c r="A99" t="s">
        <v>103</v>
      </c>
      <c r="B99" t="str">
        <f>VLOOKUP($A99,Table4[#All],2,FALSE)</f>
        <v>VIC1</v>
      </c>
      <c r="C99" t="str">
        <f>VLOOKUP($A99,Table4[#All],6,FALSE)</f>
        <v>Hydro</v>
      </c>
      <c r="D99">
        <f>VLOOKUP($A99,Table4[#All],9,FALSE)*VLOOKUP($A99,Table1[#All],8,FALSE)+VLOOKUP($A99,Table14[#All],8,FALSE)</f>
        <v>7.19</v>
      </c>
      <c r="E99">
        <f>VLOOKUP($A99,Table4[#All],9,FALSE)*VLOOKUP($A99,Table1[#All],9,FALSE)+VLOOKUP($A99,Table14[#All],9,FALSE)</f>
        <v>7.2450000000000001</v>
      </c>
      <c r="F99">
        <f>VLOOKUP($A99,Table4[#All],9,FALSE)*VLOOKUP($A99,Table1[#All],10,FALSE)+VLOOKUP($A99,Table14[#All],10,FALSE)</f>
        <v>7.3</v>
      </c>
      <c r="G99">
        <f>VLOOKUP($A99,Table4[#All],9,FALSE)*VLOOKUP($A99,Table1[#All],11,FALSE)+VLOOKUP($A99,Table14[#All],11,FALSE)</f>
        <v>7.4249999999999998</v>
      </c>
      <c r="H99">
        <f>VLOOKUP($A99,Table4[#All],9,FALSE)*VLOOKUP($A99,Table1[#All],12,FALSE)+VLOOKUP($A99,Table14[#All],12,FALSE)</f>
        <v>7.55</v>
      </c>
      <c r="I99">
        <f>VLOOKUP($A99,Table4[#All],9,FALSE)*VLOOKUP($A99,Table1[#All],13,FALSE)+VLOOKUP($A99,Table14[#All],13,FALSE)</f>
        <v>8.0649999999999995</v>
      </c>
      <c r="J99">
        <f>VLOOKUP($A99,Table4[#All],9,FALSE)*VLOOKUP($A99,Table1[#All],14,FALSE)+VLOOKUP($A99,Table14[#All],14,FALSE)</f>
        <v>8.58</v>
      </c>
    </row>
    <row r="100" spans="1:10" hidden="1" x14ac:dyDescent="0.2">
      <c r="A100" t="s">
        <v>104</v>
      </c>
      <c r="B100" t="str">
        <f>VLOOKUP($A100,Table4[#All],2,FALSE)</f>
        <v>QLD1</v>
      </c>
      <c r="C100" t="str">
        <f>VLOOKUP($A100,Table4[#All],6,FALSE)</f>
        <v>Solar</v>
      </c>
      <c r="D100">
        <f>VLOOKUP($A100,Table4[#All],9,FALSE)*VLOOKUP($A100,Table1[#All],8,FALSE)+VLOOKUP($A100,Table14[#All],8,FALSE)</f>
        <v>0</v>
      </c>
      <c r="E100">
        <f>VLOOKUP($A100,Table4[#All],9,FALSE)*VLOOKUP($A100,Table1[#All],9,FALSE)+VLOOKUP($A100,Table14[#All],9,FALSE)</f>
        <v>0</v>
      </c>
      <c r="F100">
        <f>VLOOKUP($A100,Table4[#All],9,FALSE)*VLOOKUP($A100,Table1[#All],10,FALSE)+VLOOKUP($A100,Table14[#All],10,FALSE)</f>
        <v>0</v>
      </c>
      <c r="G100">
        <f>VLOOKUP($A100,Table4[#All],9,FALSE)*VLOOKUP($A100,Table1[#All],11,FALSE)+VLOOKUP($A100,Table14[#All],11,FALSE)</f>
        <v>0</v>
      </c>
      <c r="H100">
        <f>VLOOKUP($A100,Table4[#All],9,FALSE)*VLOOKUP($A100,Table1[#All],12,FALSE)+VLOOKUP($A100,Table14[#All],12,FALSE)</f>
        <v>0</v>
      </c>
      <c r="I100">
        <f>VLOOKUP($A100,Table4[#All],9,FALSE)*VLOOKUP($A100,Table1[#All],13,FALSE)+VLOOKUP($A100,Table14[#All],13,FALSE)</f>
        <v>0</v>
      </c>
      <c r="J100">
        <f>VLOOKUP($A100,Table4[#All],9,FALSE)*VLOOKUP($A100,Table1[#All],14,FALSE)+VLOOKUP($A100,Table14[#All],14,FALSE)</f>
        <v>0</v>
      </c>
    </row>
    <row r="101" spans="1:10" hidden="1" x14ac:dyDescent="0.2">
      <c r="A101" t="s">
        <v>99</v>
      </c>
      <c r="B101" t="str">
        <f>VLOOKUP($A101,Table4[#All],2,FALSE)</f>
        <v>QLD1</v>
      </c>
      <c r="C101" t="str">
        <f>VLOOKUP($A101,Table4[#All],6,FALSE)</f>
        <v>Gas</v>
      </c>
      <c r="D101">
        <f>VLOOKUP($A101,Table4[#All],9,FALSE)*VLOOKUP($A101,Table1[#All],8,FALSE)+VLOOKUP($A101,Table14[#All],8,FALSE)</f>
        <v>78.655600000000007</v>
      </c>
      <c r="E101">
        <f>VLOOKUP($A101,Table4[#All],9,FALSE)*VLOOKUP($A101,Table1[#All],9,FALSE)+VLOOKUP($A101,Table14[#All],9,FALSE)</f>
        <v>78.805600000000013</v>
      </c>
      <c r="F101">
        <f>VLOOKUP($A101,Table4[#All],9,FALSE)*VLOOKUP($A101,Table1[#All],10,FALSE)+VLOOKUP($A101,Table14[#All],10,FALSE)</f>
        <v>77.041999999999987</v>
      </c>
      <c r="G101">
        <f>VLOOKUP($A101,Table4[#All],9,FALSE)*VLOOKUP($A101,Table1[#All],11,FALSE)+VLOOKUP($A101,Table14[#All],11,FALSE)</f>
        <v>67.378199999999993</v>
      </c>
      <c r="H101">
        <f>VLOOKUP($A101,Table4[#All],9,FALSE)*VLOOKUP($A101,Table1[#All],12,FALSE)+VLOOKUP($A101,Table14[#All],12,FALSE)</f>
        <v>71.256800000000013</v>
      </c>
      <c r="I101">
        <f>VLOOKUP($A101,Table4[#All],9,FALSE)*VLOOKUP($A101,Table1[#All],13,FALSE)+VLOOKUP($A101,Table14[#All],13,FALSE)</f>
        <v>105.85860000000001</v>
      </c>
      <c r="J101">
        <f>VLOOKUP($A101,Table4[#All],9,FALSE)*VLOOKUP($A101,Table1[#All],14,FALSE)+VLOOKUP($A101,Table14[#All],14,FALSE)</f>
        <v>104.98519999999999</v>
      </c>
    </row>
    <row r="102" spans="1:10" hidden="1" x14ac:dyDescent="0.2">
      <c r="A102" t="s">
        <v>100</v>
      </c>
      <c r="B102" t="str">
        <f>VLOOKUP($A102,Table4[#All],2,FALSE)</f>
        <v>QLD1</v>
      </c>
      <c r="C102" t="str">
        <f>VLOOKUP($A102,Table4[#All],6,FALSE)</f>
        <v>Solar</v>
      </c>
      <c r="D102">
        <f>VLOOKUP($A102,Table4[#All],9,FALSE)*VLOOKUP($A102,Table1[#All],8,FALSE)+VLOOKUP($A102,Table14[#All],8,FALSE)</f>
        <v>0</v>
      </c>
      <c r="E102">
        <f>VLOOKUP($A102,Table4[#All],9,FALSE)*VLOOKUP($A102,Table1[#All],9,FALSE)+VLOOKUP($A102,Table14[#All],9,FALSE)</f>
        <v>0</v>
      </c>
      <c r="F102">
        <f>VLOOKUP($A102,Table4[#All],9,FALSE)*VLOOKUP($A102,Table1[#All],10,FALSE)+VLOOKUP($A102,Table14[#All],10,FALSE)</f>
        <v>0</v>
      </c>
      <c r="G102">
        <f>VLOOKUP($A102,Table4[#All],9,FALSE)*VLOOKUP($A102,Table1[#All],11,FALSE)+VLOOKUP($A102,Table14[#All],11,FALSE)</f>
        <v>0</v>
      </c>
      <c r="H102">
        <f>VLOOKUP($A102,Table4[#All],9,FALSE)*VLOOKUP($A102,Table1[#All],12,FALSE)+VLOOKUP($A102,Table14[#All],12,FALSE)</f>
        <v>0</v>
      </c>
      <c r="I102">
        <f>VLOOKUP($A102,Table4[#All],9,FALSE)*VLOOKUP($A102,Table1[#All],13,FALSE)+VLOOKUP($A102,Table14[#All],13,FALSE)</f>
        <v>0</v>
      </c>
      <c r="J102">
        <f>VLOOKUP($A102,Table4[#All],9,FALSE)*VLOOKUP($A102,Table1[#All],14,FALSE)+VLOOKUP($A102,Table14[#All],14,FALSE)</f>
        <v>0</v>
      </c>
    </row>
    <row r="103" spans="1:10" hidden="1" x14ac:dyDescent="0.2">
      <c r="A103" t="s">
        <v>105</v>
      </c>
      <c r="B103" t="str">
        <f>VLOOKUP($A103,Table4[#All],2,FALSE)</f>
        <v>TAS1</v>
      </c>
      <c r="C103" t="str">
        <f>VLOOKUP($A103,Table4[#All],6,FALSE)</f>
        <v>Hydro</v>
      </c>
      <c r="D103">
        <f>VLOOKUP($A103,Table4[#All],9,FALSE)*VLOOKUP($A103,Table1[#All],8,FALSE)+VLOOKUP($A103,Table14[#All],8,FALSE)</f>
        <v>7.19</v>
      </c>
      <c r="E103">
        <f>VLOOKUP($A103,Table4[#All],9,FALSE)*VLOOKUP($A103,Table1[#All],9,FALSE)+VLOOKUP($A103,Table14[#All],9,FALSE)</f>
        <v>7.2450000000000001</v>
      </c>
      <c r="F103">
        <f>VLOOKUP($A103,Table4[#All],9,FALSE)*VLOOKUP($A103,Table1[#All],10,FALSE)+VLOOKUP($A103,Table14[#All],10,FALSE)</f>
        <v>7.3</v>
      </c>
      <c r="G103">
        <f>VLOOKUP($A103,Table4[#All],9,FALSE)*VLOOKUP($A103,Table1[#All],11,FALSE)+VLOOKUP($A103,Table14[#All],11,FALSE)</f>
        <v>7.4249999999999998</v>
      </c>
      <c r="H103">
        <f>VLOOKUP($A103,Table4[#All],9,FALSE)*VLOOKUP($A103,Table1[#All],12,FALSE)+VLOOKUP($A103,Table14[#All],12,FALSE)</f>
        <v>7.55</v>
      </c>
      <c r="I103">
        <f>VLOOKUP($A103,Table4[#All],9,FALSE)*VLOOKUP($A103,Table1[#All],13,FALSE)+VLOOKUP($A103,Table14[#All],13,FALSE)</f>
        <v>8.0649999999999995</v>
      </c>
      <c r="J103">
        <f>VLOOKUP($A103,Table4[#All],9,FALSE)*VLOOKUP($A103,Table1[#All],14,FALSE)+VLOOKUP($A103,Table14[#All],14,FALSE)</f>
        <v>8.58</v>
      </c>
    </row>
    <row r="104" spans="1:10" hidden="1" x14ac:dyDescent="0.2">
      <c r="A104" t="s">
        <v>270</v>
      </c>
      <c r="B104" t="str">
        <f>VLOOKUP($A104,Table4[#All],2,FALSE)</f>
        <v>NSW1</v>
      </c>
      <c r="C104">
        <f>VLOOKUP($A104,Table4[#All],6,FALSE)</f>
        <v>0</v>
      </c>
      <c r="D104">
        <f>VLOOKUP($A104,Table4[#All],9,FALSE)*VLOOKUP($A104,Table1[#All],8,FALSE)+VLOOKUP($A104,Table14[#All],8,FALSE)</f>
        <v>0</v>
      </c>
      <c r="E104" t="e">
        <f>VLOOKUP($A104,Table4[#All],9,FALSE)*VLOOKUP($A104,Table1[#All],9,FALSE)+VLOOKUP($A104,Table14[#All],9,FALSE)</f>
        <v>#DIV/0!</v>
      </c>
      <c r="F104">
        <f>VLOOKUP($A104,Table4[#All],9,FALSE)*VLOOKUP($A104,Table1[#All],10,FALSE)+VLOOKUP($A104,Table14[#All],10,FALSE)</f>
        <v>0</v>
      </c>
      <c r="G104" t="e">
        <f>VLOOKUP($A104,Table4[#All],9,FALSE)*VLOOKUP($A104,Table1[#All],11,FALSE)+VLOOKUP($A104,Table14[#All],11,FALSE)</f>
        <v>#DIV/0!</v>
      </c>
      <c r="H104">
        <f>VLOOKUP($A104,Table4[#All],9,FALSE)*VLOOKUP($A104,Table1[#All],12,FALSE)+VLOOKUP($A104,Table14[#All],12,FALSE)</f>
        <v>0</v>
      </c>
      <c r="I104" t="e">
        <f>VLOOKUP($A104,Table4[#All],9,FALSE)*VLOOKUP($A104,Table1[#All],13,FALSE)+VLOOKUP($A104,Table14[#All],13,FALSE)</f>
        <v>#DIV/0!</v>
      </c>
      <c r="J104">
        <f>VLOOKUP($A104,Table4[#All],9,FALSE)*VLOOKUP($A104,Table1[#All],14,FALSE)+VLOOKUP($A104,Table14[#All],14,FALSE)</f>
        <v>0</v>
      </c>
    </row>
    <row r="105" spans="1:10" hidden="1" x14ac:dyDescent="0.2">
      <c r="A105" t="s">
        <v>303</v>
      </c>
      <c r="B105" t="str">
        <f>VLOOKUP($A105,Table4[#All],2,FALSE)</f>
        <v>QLD1</v>
      </c>
      <c r="C105">
        <f>VLOOKUP($A105,Table4[#All],6,FALSE)</f>
        <v>0</v>
      </c>
      <c r="D105">
        <f>VLOOKUP($A105,Table4[#All],9,FALSE)*VLOOKUP($A105,Table1[#All],8,FALSE)+VLOOKUP($A105,Table14[#All],8,FALSE)</f>
        <v>0</v>
      </c>
      <c r="E105" t="e">
        <f>VLOOKUP($A105,Table4[#All],9,FALSE)*VLOOKUP($A105,Table1[#All],9,FALSE)+VLOOKUP($A105,Table14[#All],9,FALSE)</f>
        <v>#DIV/0!</v>
      </c>
      <c r="F105">
        <f>VLOOKUP($A105,Table4[#All],9,FALSE)*VLOOKUP($A105,Table1[#All],10,FALSE)+VLOOKUP($A105,Table14[#All],10,FALSE)</f>
        <v>0</v>
      </c>
      <c r="G105" t="e">
        <f>VLOOKUP($A105,Table4[#All],9,FALSE)*VLOOKUP($A105,Table1[#All],11,FALSE)+VLOOKUP($A105,Table14[#All],11,FALSE)</f>
        <v>#DIV/0!</v>
      </c>
      <c r="H105">
        <f>VLOOKUP($A105,Table4[#All],9,FALSE)*VLOOKUP($A105,Table1[#All],12,FALSE)+VLOOKUP($A105,Table14[#All],12,FALSE)</f>
        <v>0</v>
      </c>
      <c r="I105" t="e">
        <f>VLOOKUP($A105,Table4[#All],9,FALSE)*VLOOKUP($A105,Table1[#All],13,FALSE)+VLOOKUP($A105,Table14[#All],13,FALSE)</f>
        <v>#DIV/0!</v>
      </c>
      <c r="J105">
        <f>VLOOKUP($A105,Table4[#All],9,FALSE)*VLOOKUP($A105,Table1[#All],14,FALSE)+VLOOKUP($A105,Table14[#All],14,FALSE)</f>
        <v>0</v>
      </c>
    </row>
    <row r="106" spans="1:10" hidden="1" x14ac:dyDescent="0.2">
      <c r="A106" t="s">
        <v>319</v>
      </c>
      <c r="B106" t="str">
        <f>VLOOKUP($A106,Table4[#All],2,FALSE)</f>
        <v>SA1</v>
      </c>
      <c r="C106">
        <f>VLOOKUP($A106,Table4[#All],6,FALSE)</f>
        <v>0</v>
      </c>
      <c r="D106">
        <f>VLOOKUP($A106,Table4[#All],9,FALSE)*VLOOKUP($A106,Table1[#All],8,FALSE)+VLOOKUP($A106,Table14[#All],8,FALSE)</f>
        <v>0</v>
      </c>
      <c r="E106" t="e">
        <f>VLOOKUP($A106,Table4[#All],9,FALSE)*VLOOKUP($A106,Table1[#All],9,FALSE)+VLOOKUP($A106,Table14[#All],9,FALSE)</f>
        <v>#DIV/0!</v>
      </c>
      <c r="F106">
        <f>VLOOKUP($A106,Table4[#All],9,FALSE)*VLOOKUP($A106,Table1[#All],10,FALSE)+VLOOKUP($A106,Table14[#All],10,FALSE)</f>
        <v>0</v>
      </c>
      <c r="G106" t="e">
        <f>VLOOKUP($A106,Table4[#All],9,FALSE)*VLOOKUP($A106,Table1[#All],11,FALSE)+VLOOKUP($A106,Table14[#All],11,FALSE)</f>
        <v>#DIV/0!</v>
      </c>
      <c r="H106">
        <f>VLOOKUP($A106,Table4[#All],9,FALSE)*VLOOKUP($A106,Table1[#All],12,FALSE)+VLOOKUP($A106,Table14[#All],12,FALSE)</f>
        <v>0</v>
      </c>
      <c r="I106" t="e">
        <f>VLOOKUP($A106,Table4[#All],9,FALSE)*VLOOKUP($A106,Table1[#All],13,FALSE)+VLOOKUP($A106,Table14[#All],13,FALSE)</f>
        <v>#DIV/0!</v>
      </c>
      <c r="J106">
        <f>VLOOKUP($A106,Table4[#All],9,FALSE)*VLOOKUP($A106,Table1[#All],14,FALSE)+VLOOKUP($A106,Table14[#All],14,FALSE)</f>
        <v>0</v>
      </c>
    </row>
    <row r="107" spans="1:10" hidden="1" x14ac:dyDescent="0.2">
      <c r="A107" t="s">
        <v>362</v>
      </c>
      <c r="B107" t="str">
        <f>VLOOKUP($A107,Table4[#All],2,FALSE)</f>
        <v>TAS1</v>
      </c>
      <c r="C107">
        <f>VLOOKUP($A107,Table4[#All],6,FALSE)</f>
        <v>0</v>
      </c>
      <c r="D107">
        <f>VLOOKUP($A107,Table4[#All],9,FALSE)*VLOOKUP($A107,Table1[#All],8,FALSE)+VLOOKUP($A107,Table14[#All],8,FALSE)</f>
        <v>0</v>
      </c>
      <c r="E107" t="e">
        <f>VLOOKUP($A107,Table4[#All],9,FALSE)*VLOOKUP($A107,Table1[#All],9,FALSE)+VLOOKUP($A107,Table14[#All],9,FALSE)</f>
        <v>#DIV/0!</v>
      </c>
      <c r="F107">
        <f>VLOOKUP($A107,Table4[#All],9,FALSE)*VLOOKUP($A107,Table1[#All],10,FALSE)+VLOOKUP($A107,Table14[#All],10,FALSE)</f>
        <v>0</v>
      </c>
      <c r="G107" t="e">
        <f>VLOOKUP($A107,Table4[#All],9,FALSE)*VLOOKUP($A107,Table1[#All],11,FALSE)+VLOOKUP($A107,Table14[#All],11,FALSE)</f>
        <v>#DIV/0!</v>
      </c>
      <c r="H107">
        <f>VLOOKUP($A107,Table4[#All],9,FALSE)*VLOOKUP($A107,Table1[#All],12,FALSE)+VLOOKUP($A107,Table14[#All],12,FALSE)</f>
        <v>0</v>
      </c>
      <c r="I107" t="e">
        <f>VLOOKUP($A107,Table4[#All],9,FALSE)*VLOOKUP($A107,Table1[#All],13,FALSE)+VLOOKUP($A107,Table14[#All],13,FALSE)</f>
        <v>#DIV/0!</v>
      </c>
      <c r="J107">
        <f>VLOOKUP($A107,Table4[#All],9,FALSE)*VLOOKUP($A107,Table1[#All],14,FALSE)+VLOOKUP($A107,Table14[#All],14,FALSE)</f>
        <v>0</v>
      </c>
    </row>
    <row r="108" spans="1:10" hidden="1" x14ac:dyDescent="0.2">
      <c r="A108" t="s">
        <v>400</v>
      </c>
      <c r="B108" t="str">
        <f>VLOOKUP($A108,Table4[#All],2,FALSE)</f>
        <v>VIC1</v>
      </c>
      <c r="C108">
        <f>VLOOKUP($A108,Table4[#All],6,FALSE)</f>
        <v>0</v>
      </c>
      <c r="D108">
        <f>VLOOKUP($A108,Table4[#All],9,FALSE)*VLOOKUP($A108,Table1[#All],8,FALSE)+VLOOKUP($A108,Table14[#All],8,FALSE)</f>
        <v>0</v>
      </c>
      <c r="E108" t="e">
        <f>VLOOKUP($A108,Table4[#All],9,FALSE)*VLOOKUP($A108,Table1[#All],9,FALSE)+VLOOKUP($A108,Table14[#All],9,FALSE)</f>
        <v>#DIV/0!</v>
      </c>
      <c r="F108">
        <f>VLOOKUP($A108,Table4[#All],9,FALSE)*VLOOKUP($A108,Table1[#All],10,FALSE)+VLOOKUP($A108,Table14[#All],10,FALSE)</f>
        <v>0</v>
      </c>
      <c r="G108" t="e">
        <f>VLOOKUP($A108,Table4[#All],9,FALSE)*VLOOKUP($A108,Table1[#All],11,FALSE)+VLOOKUP($A108,Table14[#All],11,FALSE)</f>
        <v>#DIV/0!</v>
      </c>
      <c r="H108">
        <f>VLOOKUP($A108,Table4[#All],9,FALSE)*VLOOKUP($A108,Table1[#All],12,FALSE)+VLOOKUP($A108,Table14[#All],12,FALSE)</f>
        <v>0</v>
      </c>
      <c r="I108" t="e">
        <f>VLOOKUP($A108,Table4[#All],9,FALSE)*VLOOKUP($A108,Table1[#All],13,FALSE)+VLOOKUP($A108,Table14[#All],13,FALSE)</f>
        <v>#DIV/0!</v>
      </c>
      <c r="J108">
        <f>VLOOKUP($A108,Table4[#All],9,FALSE)*VLOOKUP($A108,Table1[#All],14,FALSE)+VLOOKUP($A108,Table14[#All],14,FALSE)</f>
        <v>0</v>
      </c>
    </row>
    <row r="109" spans="1:10" hidden="1" x14ac:dyDescent="0.2">
      <c r="A109" t="s">
        <v>101</v>
      </c>
      <c r="B109" t="str">
        <f>VLOOKUP($A109,Table4[#All],2,FALSE)</f>
        <v>NSW1</v>
      </c>
      <c r="C109" t="str">
        <f>VLOOKUP($A109,Table4[#All],6,FALSE)</f>
        <v>Battery</v>
      </c>
      <c r="D109">
        <f>VLOOKUP($A109,Table4[#All],9,FALSE)*VLOOKUP($A109,Table1[#All],8,FALSE)+VLOOKUP($A109,Table14[#All],8,FALSE)</f>
        <v>0</v>
      </c>
      <c r="E109">
        <f>VLOOKUP($A109,Table4[#All],9,FALSE)*VLOOKUP($A109,Table1[#All],9,FALSE)+VLOOKUP($A109,Table14[#All],9,FALSE)</f>
        <v>0</v>
      </c>
      <c r="F109">
        <f>VLOOKUP($A109,Table4[#All],9,FALSE)*VLOOKUP($A109,Table1[#All],10,FALSE)+VLOOKUP($A109,Table14[#All],10,FALSE)</f>
        <v>0</v>
      </c>
      <c r="G109">
        <f>VLOOKUP($A109,Table4[#All],9,FALSE)*VLOOKUP($A109,Table1[#All],11,FALSE)+VLOOKUP($A109,Table14[#All],11,FALSE)</f>
        <v>0</v>
      </c>
      <c r="H109">
        <f>VLOOKUP($A109,Table4[#All],9,FALSE)*VLOOKUP($A109,Table1[#All],12,FALSE)+VLOOKUP($A109,Table14[#All],12,FALSE)</f>
        <v>0</v>
      </c>
      <c r="I109">
        <f>VLOOKUP($A109,Table4[#All],9,FALSE)*VLOOKUP($A109,Table1[#All],13,FALSE)+VLOOKUP($A109,Table14[#All],13,FALSE)</f>
        <v>0</v>
      </c>
      <c r="J109">
        <f>VLOOKUP($A109,Table4[#All],9,FALSE)*VLOOKUP($A109,Table1[#All],14,FALSE)+VLOOKUP($A109,Table14[#All],14,FALSE)</f>
        <v>0</v>
      </c>
    </row>
    <row r="110" spans="1:10" hidden="1" x14ac:dyDescent="0.2">
      <c r="A110" t="s">
        <v>107</v>
      </c>
      <c r="B110" t="str">
        <f>VLOOKUP($A110,Table4[#All],2,FALSE)</f>
        <v>SA1</v>
      </c>
      <c r="C110" t="str">
        <f>VLOOKUP($A110,Table4[#All],6,FALSE)</f>
        <v>Gas</v>
      </c>
      <c r="D110">
        <f>VLOOKUP($A110,Table4[#All],9,FALSE)*VLOOKUP($A110,Table1[#All],8,FALSE)+VLOOKUP($A110,Table14[#All],8,FALSE)</f>
        <v>153.58520000000001</v>
      </c>
      <c r="E110">
        <f>VLOOKUP($A110,Table4[#All],9,FALSE)*VLOOKUP($A110,Table1[#All],9,FALSE)+VLOOKUP($A110,Table14[#All],9,FALSE)</f>
        <v>153.59020000000001</v>
      </c>
      <c r="F110">
        <f>VLOOKUP($A110,Table4[#All],9,FALSE)*VLOOKUP($A110,Table1[#All],10,FALSE)+VLOOKUP($A110,Table14[#All],10,FALSE)</f>
        <v>150.90919999999997</v>
      </c>
      <c r="G110">
        <f>VLOOKUP($A110,Table4[#All],9,FALSE)*VLOOKUP($A110,Table1[#All],11,FALSE)+VLOOKUP($A110,Table14[#All],11,FALSE)</f>
        <v>164.37989999999999</v>
      </c>
      <c r="H110">
        <f>VLOOKUP($A110,Table4[#All],9,FALSE)*VLOOKUP($A110,Table1[#All],12,FALSE)+VLOOKUP($A110,Table14[#All],12,FALSE)</f>
        <v>171.94140000000002</v>
      </c>
      <c r="I110">
        <f>VLOOKUP($A110,Table4[#All],9,FALSE)*VLOOKUP($A110,Table1[#All],13,FALSE)+VLOOKUP($A110,Table14[#All],13,FALSE)</f>
        <v>267.24859999999995</v>
      </c>
      <c r="J110">
        <f>VLOOKUP($A110,Table4[#All],9,FALSE)*VLOOKUP($A110,Table1[#All],14,FALSE)+VLOOKUP($A110,Table14[#All],14,FALSE)</f>
        <v>261.83080000000001</v>
      </c>
    </row>
    <row r="111" spans="1:10" hidden="1" x14ac:dyDescent="0.2">
      <c r="A111" t="s">
        <v>108</v>
      </c>
      <c r="B111" t="str">
        <f>VLOOKUP($A111,Table4[#All],2,FALSE)</f>
        <v>SA1</v>
      </c>
      <c r="C111" t="str">
        <f>VLOOKUP($A111,Table4[#All],6,FALSE)</f>
        <v>Gas</v>
      </c>
      <c r="D111">
        <f>VLOOKUP($A111,Table4[#All],9,FALSE)*VLOOKUP($A111,Table1[#All],8,FALSE)+VLOOKUP($A111,Table14[#All],8,FALSE)</f>
        <v>153.58520000000001</v>
      </c>
      <c r="E111">
        <f>VLOOKUP($A111,Table4[#All],9,FALSE)*VLOOKUP($A111,Table1[#All],9,FALSE)+VLOOKUP($A111,Table14[#All],9,FALSE)</f>
        <v>153.59020000000001</v>
      </c>
      <c r="F111">
        <f>VLOOKUP($A111,Table4[#All],9,FALSE)*VLOOKUP($A111,Table1[#All],10,FALSE)+VLOOKUP($A111,Table14[#All],10,FALSE)</f>
        <v>150.90919999999997</v>
      </c>
      <c r="G111">
        <f>VLOOKUP($A111,Table4[#All],9,FALSE)*VLOOKUP($A111,Table1[#All],11,FALSE)+VLOOKUP($A111,Table14[#All],11,FALSE)</f>
        <v>164.37989999999999</v>
      </c>
      <c r="H111">
        <f>VLOOKUP($A111,Table4[#All],9,FALSE)*VLOOKUP($A111,Table1[#All],12,FALSE)+VLOOKUP($A111,Table14[#All],12,FALSE)</f>
        <v>171.94140000000002</v>
      </c>
      <c r="I111">
        <f>VLOOKUP($A111,Table4[#All],9,FALSE)*VLOOKUP($A111,Table1[#All],13,FALSE)+VLOOKUP($A111,Table14[#All],13,FALSE)</f>
        <v>267.24859999999995</v>
      </c>
      <c r="J111">
        <f>VLOOKUP($A111,Table4[#All],9,FALSE)*VLOOKUP($A111,Table1[#All],14,FALSE)+VLOOKUP($A111,Table14[#All],14,FALSE)</f>
        <v>261.83080000000001</v>
      </c>
    </row>
    <row r="112" spans="1:10" hidden="1" x14ac:dyDescent="0.2">
      <c r="A112" t="s">
        <v>106</v>
      </c>
      <c r="B112" t="str">
        <f>VLOOKUP($A112,Table4[#All],2,FALSE)</f>
        <v>SA1</v>
      </c>
      <c r="C112" t="str">
        <f>VLOOKUP($A112,Table4[#All],6,FALSE)</f>
        <v>Gas</v>
      </c>
      <c r="D112">
        <f>VLOOKUP($A112,Table4[#All],9,FALSE)*VLOOKUP($A112,Table1[#All],8,FALSE)+VLOOKUP($A112,Table14[#All],8,FALSE)</f>
        <v>153.58520000000001</v>
      </c>
      <c r="E112">
        <f>VLOOKUP($A112,Table4[#All],9,FALSE)*VLOOKUP($A112,Table1[#All],9,FALSE)+VLOOKUP($A112,Table14[#All],9,FALSE)</f>
        <v>153.59020000000001</v>
      </c>
      <c r="F112">
        <f>VLOOKUP($A112,Table4[#All],9,FALSE)*VLOOKUP($A112,Table1[#All],10,FALSE)+VLOOKUP($A112,Table14[#All],10,FALSE)</f>
        <v>150.90919999999997</v>
      </c>
      <c r="G112">
        <f>VLOOKUP($A112,Table4[#All],9,FALSE)*VLOOKUP($A112,Table1[#All],11,FALSE)+VLOOKUP($A112,Table14[#All],11,FALSE)</f>
        <v>164.37989999999999</v>
      </c>
      <c r="H112">
        <f>VLOOKUP($A112,Table4[#All],9,FALSE)*VLOOKUP($A112,Table1[#All],12,FALSE)+VLOOKUP($A112,Table14[#All],12,FALSE)</f>
        <v>171.94140000000002</v>
      </c>
      <c r="I112">
        <f>VLOOKUP($A112,Table4[#All],9,FALSE)*VLOOKUP($A112,Table1[#All],13,FALSE)+VLOOKUP($A112,Table14[#All],13,FALSE)</f>
        <v>267.24859999999995</v>
      </c>
      <c r="J112">
        <f>VLOOKUP($A112,Table4[#All],9,FALSE)*VLOOKUP($A112,Table1[#All],14,FALSE)+VLOOKUP($A112,Table14[#All],14,FALSE)</f>
        <v>261.83080000000001</v>
      </c>
    </row>
    <row r="113" spans="1:10" hidden="1" x14ac:dyDescent="0.2">
      <c r="A113" t="s">
        <v>109</v>
      </c>
      <c r="B113" t="str">
        <f>VLOOKUP($A113,Table4[#All],2,FALSE)</f>
        <v>QLD1</v>
      </c>
      <c r="C113" t="str">
        <f>VLOOKUP($A113,Table4[#All],6,FALSE)</f>
        <v>Wind</v>
      </c>
      <c r="D113">
        <f>VLOOKUP($A113,Table4[#All],9,FALSE)*VLOOKUP($A113,Table1[#All],8,FALSE)+VLOOKUP($A113,Table14[#All],8,FALSE)</f>
        <v>10.39</v>
      </c>
      <c r="E113">
        <f>VLOOKUP($A113,Table4[#All],9,FALSE)*VLOOKUP($A113,Table1[#All],9,FALSE)+VLOOKUP($A113,Table14[#All],9,FALSE)</f>
        <v>6.5500000000000007</v>
      </c>
      <c r="F113">
        <f>VLOOKUP($A113,Table4[#All],9,FALSE)*VLOOKUP($A113,Table1[#All],10,FALSE)+VLOOKUP($A113,Table14[#All],10,FALSE)</f>
        <v>2.71</v>
      </c>
      <c r="G113">
        <f>VLOOKUP($A113,Table4[#All],9,FALSE)*VLOOKUP($A113,Table1[#All],11,FALSE)+VLOOKUP($A113,Table14[#All],11,FALSE)</f>
        <v>1.355</v>
      </c>
      <c r="H113">
        <f>VLOOKUP($A113,Table4[#All],9,FALSE)*VLOOKUP($A113,Table1[#All],12,FALSE)+VLOOKUP($A113,Table14[#All],12,FALSE)</f>
        <v>0</v>
      </c>
      <c r="I113">
        <f>VLOOKUP($A113,Table4[#All],9,FALSE)*VLOOKUP($A113,Table1[#All],13,FALSE)+VLOOKUP($A113,Table14[#All],13,FALSE)</f>
        <v>0</v>
      </c>
      <c r="J113">
        <f>VLOOKUP($A113,Table4[#All],9,FALSE)*VLOOKUP($A113,Table1[#All],14,FALSE)+VLOOKUP($A113,Table14[#All],14,FALSE)</f>
        <v>0</v>
      </c>
    </row>
    <row r="114" spans="1:10" hidden="1" x14ac:dyDescent="0.2">
      <c r="A114" t="s">
        <v>111</v>
      </c>
      <c r="B114" t="str">
        <f>VLOOKUP($A114,Table4[#All],2,FALSE)</f>
        <v>VIC1</v>
      </c>
      <c r="C114" t="str">
        <f>VLOOKUP($A114,Table4[#All],6,FALSE)</f>
        <v>Wind</v>
      </c>
      <c r="D114">
        <f>VLOOKUP($A114,Table4[#All],9,FALSE)*VLOOKUP($A114,Table1[#All],8,FALSE)+VLOOKUP($A114,Table14[#All],8,FALSE)</f>
        <v>10.39</v>
      </c>
      <c r="E114">
        <f>VLOOKUP($A114,Table4[#All],9,FALSE)*VLOOKUP($A114,Table1[#All],9,FALSE)+VLOOKUP($A114,Table14[#All],9,FALSE)</f>
        <v>6.5500000000000007</v>
      </c>
      <c r="F114">
        <f>VLOOKUP($A114,Table4[#All],9,FALSE)*VLOOKUP($A114,Table1[#All],10,FALSE)+VLOOKUP($A114,Table14[#All],10,FALSE)</f>
        <v>2.71</v>
      </c>
      <c r="G114">
        <f>VLOOKUP($A114,Table4[#All],9,FALSE)*VLOOKUP($A114,Table1[#All],11,FALSE)+VLOOKUP($A114,Table14[#All],11,FALSE)</f>
        <v>1.355</v>
      </c>
      <c r="H114">
        <f>VLOOKUP($A114,Table4[#All],9,FALSE)*VLOOKUP($A114,Table1[#All],12,FALSE)+VLOOKUP($A114,Table14[#All],12,FALSE)</f>
        <v>0</v>
      </c>
      <c r="I114">
        <f>VLOOKUP($A114,Table4[#All],9,FALSE)*VLOOKUP($A114,Table1[#All],13,FALSE)+VLOOKUP($A114,Table14[#All],13,FALSE)</f>
        <v>0</v>
      </c>
      <c r="J114">
        <f>VLOOKUP($A114,Table4[#All],9,FALSE)*VLOOKUP($A114,Table1[#All],14,FALSE)+VLOOKUP($A114,Table14[#All],14,FALSE)</f>
        <v>0</v>
      </c>
    </row>
    <row r="115" spans="1:10" hidden="1" x14ac:dyDescent="0.2">
      <c r="A115" t="s">
        <v>112</v>
      </c>
      <c r="B115" t="str">
        <f>VLOOKUP($A115,Table4[#All],2,FALSE)</f>
        <v>VIC1</v>
      </c>
      <c r="C115" t="str">
        <f>VLOOKUP($A115,Table4[#All],6,FALSE)</f>
        <v>Wind</v>
      </c>
      <c r="D115">
        <f>VLOOKUP($A115,Table4[#All],9,FALSE)*VLOOKUP($A115,Table1[#All],8,FALSE)+VLOOKUP($A115,Table14[#All],8,FALSE)</f>
        <v>10.39</v>
      </c>
      <c r="E115">
        <f>VLOOKUP($A115,Table4[#All],9,FALSE)*VLOOKUP($A115,Table1[#All],9,FALSE)+VLOOKUP($A115,Table14[#All],9,FALSE)</f>
        <v>6.5500000000000007</v>
      </c>
      <c r="F115">
        <f>VLOOKUP($A115,Table4[#All],9,FALSE)*VLOOKUP($A115,Table1[#All],10,FALSE)+VLOOKUP($A115,Table14[#All],10,FALSE)</f>
        <v>2.71</v>
      </c>
      <c r="G115">
        <f>VLOOKUP($A115,Table4[#All],9,FALSE)*VLOOKUP($A115,Table1[#All],11,FALSE)+VLOOKUP($A115,Table14[#All],11,FALSE)</f>
        <v>1.355</v>
      </c>
      <c r="H115">
        <f>VLOOKUP($A115,Table4[#All],9,FALSE)*VLOOKUP($A115,Table1[#All],12,FALSE)+VLOOKUP($A115,Table14[#All],12,FALSE)</f>
        <v>0</v>
      </c>
      <c r="I115">
        <f>VLOOKUP($A115,Table4[#All],9,FALSE)*VLOOKUP($A115,Table1[#All],13,FALSE)+VLOOKUP($A115,Table14[#All],13,FALSE)</f>
        <v>0</v>
      </c>
      <c r="J115">
        <f>VLOOKUP($A115,Table4[#All],9,FALSE)*VLOOKUP($A115,Table1[#All],14,FALSE)+VLOOKUP($A115,Table14[#All],14,FALSE)</f>
        <v>0</v>
      </c>
    </row>
    <row r="116" spans="1:10" hidden="1" x14ac:dyDescent="0.2">
      <c r="A116" t="s">
        <v>110</v>
      </c>
      <c r="B116" t="str">
        <f>VLOOKUP($A116,Table4[#All],2,FALSE)</f>
        <v>VIC1</v>
      </c>
      <c r="C116" t="str">
        <f>VLOOKUP($A116,Table4[#All],6,FALSE)</f>
        <v>Wind</v>
      </c>
      <c r="D116">
        <f>VLOOKUP($A116,Table4[#All],9,FALSE)*VLOOKUP($A116,Table1[#All],8,FALSE)+VLOOKUP($A116,Table14[#All],8,FALSE)</f>
        <v>10.39</v>
      </c>
      <c r="E116">
        <f>VLOOKUP($A116,Table4[#All],9,FALSE)*VLOOKUP($A116,Table1[#All],9,FALSE)+VLOOKUP($A116,Table14[#All],9,FALSE)</f>
        <v>6.5500000000000007</v>
      </c>
      <c r="F116">
        <f>VLOOKUP($A116,Table4[#All],9,FALSE)*VLOOKUP($A116,Table1[#All],10,FALSE)+VLOOKUP($A116,Table14[#All],10,FALSE)</f>
        <v>2.71</v>
      </c>
      <c r="G116">
        <f>VLOOKUP($A116,Table4[#All],9,FALSE)*VLOOKUP($A116,Table1[#All],11,FALSE)+VLOOKUP($A116,Table14[#All],11,FALSE)</f>
        <v>1.355</v>
      </c>
      <c r="H116">
        <f>VLOOKUP($A116,Table4[#All],9,FALSE)*VLOOKUP($A116,Table1[#All],12,FALSE)+VLOOKUP($A116,Table14[#All],12,FALSE)</f>
        <v>0</v>
      </c>
      <c r="I116">
        <f>VLOOKUP($A116,Table4[#All],9,FALSE)*VLOOKUP($A116,Table1[#All],13,FALSE)+VLOOKUP($A116,Table14[#All],13,FALSE)</f>
        <v>0</v>
      </c>
      <c r="J116">
        <f>VLOOKUP($A116,Table4[#All],9,FALSE)*VLOOKUP($A116,Table1[#All],14,FALSE)+VLOOKUP($A116,Table14[#All],14,FALSE)</f>
        <v>0</v>
      </c>
    </row>
    <row r="117" spans="1:10" hidden="1" x14ac:dyDescent="0.2">
      <c r="A117" t="s">
        <v>113</v>
      </c>
      <c r="B117" t="str">
        <f>VLOOKUP($A117,Table4[#All],2,FALSE)</f>
        <v>QLD1</v>
      </c>
      <c r="C117" t="str">
        <f>VLOOKUP($A117,Table4[#All],6,FALSE)</f>
        <v>Solar</v>
      </c>
      <c r="D117">
        <f>VLOOKUP($A117,Table4[#All],9,FALSE)*VLOOKUP($A117,Table1[#All],8,FALSE)+VLOOKUP($A117,Table14[#All],8,FALSE)</f>
        <v>0</v>
      </c>
      <c r="E117">
        <f>VLOOKUP($A117,Table4[#All],9,FALSE)*VLOOKUP($A117,Table1[#All],9,FALSE)+VLOOKUP($A117,Table14[#All],9,FALSE)</f>
        <v>0</v>
      </c>
      <c r="F117">
        <f>VLOOKUP($A117,Table4[#All],9,FALSE)*VLOOKUP($A117,Table1[#All],10,FALSE)+VLOOKUP($A117,Table14[#All],10,FALSE)</f>
        <v>0</v>
      </c>
      <c r="G117">
        <f>VLOOKUP($A117,Table4[#All],9,FALSE)*VLOOKUP($A117,Table1[#All],11,FALSE)+VLOOKUP($A117,Table14[#All],11,FALSE)</f>
        <v>0</v>
      </c>
      <c r="H117">
        <f>VLOOKUP($A117,Table4[#All],9,FALSE)*VLOOKUP($A117,Table1[#All],12,FALSE)+VLOOKUP($A117,Table14[#All],12,FALSE)</f>
        <v>0</v>
      </c>
      <c r="I117">
        <f>VLOOKUP($A117,Table4[#All],9,FALSE)*VLOOKUP($A117,Table1[#All],13,FALSE)+VLOOKUP($A117,Table14[#All],13,FALSE)</f>
        <v>0</v>
      </c>
      <c r="J117">
        <f>VLOOKUP($A117,Table4[#All],9,FALSE)*VLOOKUP($A117,Table1[#All],14,FALSE)+VLOOKUP($A117,Table14[#All],14,FALSE)</f>
        <v>0</v>
      </c>
    </row>
    <row r="118" spans="1:10" hidden="1" x14ac:dyDescent="0.2">
      <c r="A118" t="s">
        <v>114</v>
      </c>
      <c r="B118" t="str">
        <f>VLOOKUP($A118,Table4[#All],2,FALSE)</f>
        <v>VIC1</v>
      </c>
      <c r="C118" t="str">
        <f>VLOOKUP($A118,Table4[#All],6,FALSE)</f>
        <v>Hydro</v>
      </c>
      <c r="D118">
        <f>VLOOKUP($A118,Table4[#All],9,FALSE)*VLOOKUP($A118,Table1[#All],8,FALSE)+VLOOKUP($A118,Table14[#All],8,FALSE)</f>
        <v>7.19</v>
      </c>
      <c r="E118">
        <f>VLOOKUP($A118,Table4[#All],9,FALSE)*VLOOKUP($A118,Table1[#All],9,FALSE)+VLOOKUP($A118,Table14[#All],9,FALSE)</f>
        <v>7.2450000000000001</v>
      </c>
      <c r="F118">
        <f>VLOOKUP($A118,Table4[#All],9,FALSE)*VLOOKUP($A118,Table1[#All],10,FALSE)+VLOOKUP($A118,Table14[#All],10,FALSE)</f>
        <v>7.3</v>
      </c>
      <c r="G118">
        <f>VLOOKUP($A118,Table4[#All],9,FALSE)*VLOOKUP($A118,Table1[#All],11,FALSE)+VLOOKUP($A118,Table14[#All],11,FALSE)</f>
        <v>7.4249999999999998</v>
      </c>
      <c r="H118">
        <f>VLOOKUP($A118,Table4[#All],9,FALSE)*VLOOKUP($A118,Table1[#All],12,FALSE)+VLOOKUP($A118,Table14[#All],12,FALSE)</f>
        <v>7.55</v>
      </c>
      <c r="I118">
        <f>VLOOKUP($A118,Table4[#All],9,FALSE)*VLOOKUP($A118,Table1[#All],13,FALSE)+VLOOKUP($A118,Table14[#All],13,FALSE)</f>
        <v>8.0649999999999995</v>
      </c>
      <c r="J118">
        <f>VLOOKUP($A118,Table4[#All],9,FALSE)*VLOOKUP($A118,Table1[#All],14,FALSE)+VLOOKUP($A118,Table14[#All],14,FALSE)</f>
        <v>8.58</v>
      </c>
    </row>
    <row r="119" spans="1:10" hidden="1" x14ac:dyDescent="0.2">
      <c r="A119" t="s">
        <v>115</v>
      </c>
      <c r="B119" t="str">
        <f>VLOOKUP($A119,Table4[#All],2,FALSE)</f>
        <v>VIC1</v>
      </c>
      <c r="C119" t="str">
        <f>VLOOKUP($A119,Table4[#All],6,FALSE)</f>
        <v>Hydro</v>
      </c>
      <c r="D119">
        <f>VLOOKUP($A119,Table4[#All],9,FALSE)*VLOOKUP($A119,Table1[#All],8,FALSE)+VLOOKUP($A119,Table14[#All],8,FALSE)</f>
        <v>7.19</v>
      </c>
      <c r="E119">
        <f>VLOOKUP($A119,Table4[#All],9,FALSE)*VLOOKUP($A119,Table1[#All],9,FALSE)+VLOOKUP($A119,Table14[#All],9,FALSE)</f>
        <v>7.2450000000000001</v>
      </c>
      <c r="F119">
        <f>VLOOKUP($A119,Table4[#All],9,FALSE)*VLOOKUP($A119,Table1[#All],10,FALSE)+VLOOKUP($A119,Table14[#All],10,FALSE)</f>
        <v>7.3</v>
      </c>
      <c r="G119">
        <f>VLOOKUP($A119,Table4[#All],9,FALSE)*VLOOKUP($A119,Table1[#All],11,FALSE)+VLOOKUP($A119,Table14[#All],11,FALSE)</f>
        <v>7.4249999999999998</v>
      </c>
      <c r="H119">
        <f>VLOOKUP($A119,Table4[#All],9,FALSE)*VLOOKUP($A119,Table1[#All],12,FALSE)+VLOOKUP($A119,Table14[#All],12,FALSE)</f>
        <v>7.55</v>
      </c>
      <c r="I119">
        <f>VLOOKUP($A119,Table4[#All],9,FALSE)*VLOOKUP($A119,Table1[#All],13,FALSE)+VLOOKUP($A119,Table14[#All],13,FALSE)</f>
        <v>8.0649999999999995</v>
      </c>
      <c r="J119">
        <f>VLOOKUP($A119,Table4[#All],9,FALSE)*VLOOKUP($A119,Table1[#All],14,FALSE)+VLOOKUP($A119,Table14[#All],14,FALSE)</f>
        <v>8.58</v>
      </c>
    </row>
    <row r="120" spans="1:10" hidden="1" x14ac:dyDescent="0.2">
      <c r="A120" t="s">
        <v>116</v>
      </c>
      <c r="B120" t="str">
        <f>VLOOKUP($A120,Table4[#All],2,FALSE)</f>
        <v>VIC1</v>
      </c>
      <c r="C120" t="str">
        <f>VLOOKUP($A120,Table4[#All],6,FALSE)</f>
        <v>Wind</v>
      </c>
      <c r="D120">
        <f>VLOOKUP($A120,Table4[#All],9,FALSE)*VLOOKUP($A120,Table1[#All],8,FALSE)+VLOOKUP($A120,Table14[#All],8,FALSE)</f>
        <v>10.39</v>
      </c>
      <c r="E120">
        <f>VLOOKUP($A120,Table4[#All],9,FALSE)*VLOOKUP($A120,Table1[#All],9,FALSE)+VLOOKUP($A120,Table14[#All],9,FALSE)</f>
        <v>6.5500000000000007</v>
      </c>
      <c r="F120">
        <f>VLOOKUP($A120,Table4[#All],9,FALSE)*VLOOKUP($A120,Table1[#All],10,FALSE)+VLOOKUP($A120,Table14[#All],10,FALSE)</f>
        <v>2.71</v>
      </c>
      <c r="G120">
        <f>VLOOKUP($A120,Table4[#All],9,FALSE)*VLOOKUP($A120,Table1[#All],11,FALSE)+VLOOKUP($A120,Table14[#All],11,FALSE)</f>
        <v>1.355</v>
      </c>
      <c r="H120">
        <f>VLOOKUP($A120,Table4[#All],9,FALSE)*VLOOKUP($A120,Table1[#All],12,FALSE)+VLOOKUP($A120,Table14[#All],12,FALSE)</f>
        <v>0</v>
      </c>
      <c r="I120">
        <f>VLOOKUP($A120,Table4[#All],9,FALSE)*VLOOKUP($A120,Table1[#All],13,FALSE)+VLOOKUP($A120,Table14[#All],13,FALSE)</f>
        <v>0</v>
      </c>
      <c r="J120">
        <f>VLOOKUP($A120,Table4[#All],9,FALSE)*VLOOKUP($A120,Table1[#All],14,FALSE)+VLOOKUP($A120,Table14[#All],14,FALSE)</f>
        <v>0</v>
      </c>
    </row>
    <row r="121" spans="1:10" hidden="1" x14ac:dyDescent="0.2">
      <c r="A121" t="s">
        <v>117</v>
      </c>
      <c r="B121" t="str">
        <f>VLOOKUP($A121,Table4[#All],2,FALSE)</f>
        <v>QLD1</v>
      </c>
      <c r="C121" t="str">
        <f>VLOOKUP($A121,Table4[#All],6,FALSE)</f>
        <v>Solar</v>
      </c>
      <c r="D121">
        <f>VLOOKUP($A121,Table4[#All],9,FALSE)*VLOOKUP($A121,Table1[#All],8,FALSE)+VLOOKUP($A121,Table14[#All],8,FALSE)</f>
        <v>0</v>
      </c>
      <c r="E121">
        <f>VLOOKUP($A121,Table4[#All],9,FALSE)*VLOOKUP($A121,Table1[#All],9,FALSE)+VLOOKUP($A121,Table14[#All],9,FALSE)</f>
        <v>0</v>
      </c>
      <c r="F121">
        <f>VLOOKUP($A121,Table4[#All],9,FALSE)*VLOOKUP($A121,Table1[#All],10,FALSE)+VLOOKUP($A121,Table14[#All],10,FALSE)</f>
        <v>0</v>
      </c>
      <c r="G121">
        <f>VLOOKUP($A121,Table4[#All],9,FALSE)*VLOOKUP($A121,Table1[#All],11,FALSE)+VLOOKUP($A121,Table14[#All],11,FALSE)</f>
        <v>0</v>
      </c>
      <c r="H121">
        <f>VLOOKUP($A121,Table4[#All],9,FALSE)*VLOOKUP($A121,Table1[#All],12,FALSE)+VLOOKUP($A121,Table14[#All],12,FALSE)</f>
        <v>0</v>
      </c>
      <c r="I121">
        <f>VLOOKUP($A121,Table4[#All],9,FALSE)*VLOOKUP($A121,Table1[#All],13,FALSE)+VLOOKUP($A121,Table14[#All],13,FALSE)</f>
        <v>0</v>
      </c>
      <c r="J121">
        <f>VLOOKUP($A121,Table4[#All],9,FALSE)*VLOOKUP($A121,Table1[#All],14,FALSE)+VLOOKUP($A121,Table14[#All],14,FALSE)</f>
        <v>0</v>
      </c>
    </row>
    <row r="122" spans="1:10" hidden="1" x14ac:dyDescent="0.2">
      <c r="A122" t="s">
        <v>119</v>
      </c>
      <c r="B122" t="str">
        <f>VLOOKUP($A122,Table4[#All],2,FALSE)</f>
        <v>NSW1</v>
      </c>
      <c r="C122" t="str">
        <f>VLOOKUP($A122,Table4[#All],6,FALSE)</f>
        <v>Coal-Black</v>
      </c>
      <c r="D122">
        <f>VLOOKUP($A122,Table4[#All],9,FALSE)*VLOOKUP($A122,Table1[#All],8,FALSE)+VLOOKUP($A122,Table14[#All],8,FALSE)</f>
        <v>23.2834</v>
      </c>
      <c r="E122">
        <f>VLOOKUP($A122,Table4[#All],9,FALSE)*VLOOKUP($A122,Table1[#All],9,FALSE)+VLOOKUP($A122,Table14[#All],9,FALSE)</f>
        <v>26.334900000000001</v>
      </c>
      <c r="F122">
        <f>VLOOKUP($A122,Table4[#All],9,FALSE)*VLOOKUP($A122,Table1[#All],10,FALSE)+VLOOKUP($A122,Table14[#All],10,FALSE)</f>
        <v>42.224900000000005</v>
      </c>
      <c r="G122">
        <f>VLOOKUP($A122,Table4[#All],9,FALSE)*VLOOKUP($A122,Table1[#All],11,FALSE)+VLOOKUP($A122,Table14[#All],11,FALSE)</f>
        <v>34.246400000000001</v>
      </c>
      <c r="H122">
        <f>VLOOKUP($A122,Table4[#All],9,FALSE)*VLOOKUP($A122,Table1[#All],12,FALSE)+VLOOKUP($A122,Table14[#All],12,FALSE)</f>
        <v>35.6828</v>
      </c>
      <c r="I122">
        <f>VLOOKUP($A122,Table4[#All],9,FALSE)*VLOOKUP($A122,Table1[#All],13,FALSE)+VLOOKUP($A122,Table14[#All],13,FALSE)</f>
        <v>96.946899999999999</v>
      </c>
      <c r="J122">
        <f>VLOOKUP($A122,Table4[#All],9,FALSE)*VLOOKUP($A122,Table1[#All],14,FALSE)+VLOOKUP($A122,Table14[#All],14,FALSE)</f>
        <v>46.753799999999998</v>
      </c>
    </row>
    <row r="123" spans="1:10" hidden="1" x14ac:dyDescent="0.2">
      <c r="A123" t="s">
        <v>120</v>
      </c>
      <c r="B123" t="str">
        <f>VLOOKUP($A123,Table4[#All],2,FALSE)</f>
        <v>NSW1</v>
      </c>
      <c r="C123" t="str">
        <f>VLOOKUP($A123,Table4[#All],6,FALSE)</f>
        <v>Coal-Black</v>
      </c>
      <c r="D123">
        <f>VLOOKUP($A123,Table4[#All],9,FALSE)*VLOOKUP($A123,Table1[#All],8,FALSE)+VLOOKUP($A123,Table14[#All],8,FALSE)</f>
        <v>23.2834</v>
      </c>
      <c r="E123">
        <f>VLOOKUP($A123,Table4[#All],9,FALSE)*VLOOKUP($A123,Table1[#All],9,FALSE)+VLOOKUP($A123,Table14[#All],9,FALSE)</f>
        <v>26.334900000000001</v>
      </c>
      <c r="F123">
        <f>VLOOKUP($A123,Table4[#All],9,FALSE)*VLOOKUP($A123,Table1[#All],10,FALSE)+VLOOKUP($A123,Table14[#All],10,FALSE)</f>
        <v>42.224900000000005</v>
      </c>
      <c r="G123">
        <f>VLOOKUP($A123,Table4[#All],9,FALSE)*VLOOKUP($A123,Table1[#All],11,FALSE)+VLOOKUP($A123,Table14[#All],11,FALSE)</f>
        <v>34.246400000000001</v>
      </c>
      <c r="H123">
        <f>VLOOKUP($A123,Table4[#All],9,FALSE)*VLOOKUP($A123,Table1[#All],12,FALSE)+VLOOKUP($A123,Table14[#All],12,FALSE)</f>
        <v>35.6828</v>
      </c>
      <c r="I123">
        <f>VLOOKUP($A123,Table4[#All],9,FALSE)*VLOOKUP($A123,Table1[#All],13,FALSE)+VLOOKUP($A123,Table14[#All],13,FALSE)</f>
        <v>96.946899999999999</v>
      </c>
      <c r="J123">
        <f>VLOOKUP($A123,Table4[#All],9,FALSE)*VLOOKUP($A123,Table1[#All],14,FALSE)+VLOOKUP($A123,Table14[#All],14,FALSE)</f>
        <v>46.753799999999998</v>
      </c>
    </row>
    <row r="124" spans="1:10" hidden="1" x14ac:dyDescent="0.2">
      <c r="A124" t="s">
        <v>121</v>
      </c>
      <c r="B124" t="str">
        <f>VLOOKUP($A124,Table4[#All],2,FALSE)</f>
        <v>NSW1</v>
      </c>
      <c r="C124" t="str">
        <f>VLOOKUP($A124,Table4[#All],6,FALSE)</f>
        <v>Coal-Black</v>
      </c>
      <c r="D124">
        <f>VLOOKUP($A124,Table4[#All],9,FALSE)*VLOOKUP($A124,Table1[#All],8,FALSE)+VLOOKUP($A124,Table14[#All],8,FALSE)</f>
        <v>23.2834</v>
      </c>
      <c r="E124">
        <f>VLOOKUP($A124,Table4[#All],9,FALSE)*VLOOKUP($A124,Table1[#All],9,FALSE)+VLOOKUP($A124,Table14[#All],9,FALSE)</f>
        <v>26.334900000000001</v>
      </c>
      <c r="F124">
        <f>VLOOKUP($A124,Table4[#All],9,FALSE)*VLOOKUP($A124,Table1[#All],10,FALSE)+VLOOKUP($A124,Table14[#All],10,FALSE)</f>
        <v>42.224900000000005</v>
      </c>
      <c r="G124">
        <f>VLOOKUP($A124,Table4[#All],9,FALSE)*VLOOKUP($A124,Table1[#All],11,FALSE)+VLOOKUP($A124,Table14[#All],11,FALSE)</f>
        <v>34.246400000000001</v>
      </c>
      <c r="H124">
        <f>VLOOKUP($A124,Table4[#All],9,FALSE)*VLOOKUP($A124,Table1[#All],12,FALSE)+VLOOKUP($A124,Table14[#All],12,FALSE)</f>
        <v>35.6828</v>
      </c>
      <c r="I124">
        <f>VLOOKUP($A124,Table4[#All],9,FALSE)*VLOOKUP($A124,Table1[#All],13,FALSE)+VLOOKUP($A124,Table14[#All],13,FALSE)</f>
        <v>96.946899999999999</v>
      </c>
      <c r="J124">
        <f>VLOOKUP($A124,Table4[#All],9,FALSE)*VLOOKUP($A124,Table1[#All],14,FALSE)+VLOOKUP($A124,Table14[#All],14,FALSE)</f>
        <v>46.753799999999998</v>
      </c>
    </row>
    <row r="125" spans="1:10" hidden="1" x14ac:dyDescent="0.2">
      <c r="A125" t="s">
        <v>118</v>
      </c>
      <c r="B125" t="str">
        <f>VLOOKUP($A125,Table4[#All],2,FALSE)</f>
        <v>NSW1</v>
      </c>
      <c r="C125" t="str">
        <f>VLOOKUP($A125,Table4[#All],6,FALSE)</f>
        <v>Coal-Black</v>
      </c>
      <c r="D125">
        <f>VLOOKUP($A125,Table4[#All],9,FALSE)*VLOOKUP($A125,Table1[#All],8,FALSE)+VLOOKUP($A125,Table14[#All],8,FALSE)</f>
        <v>23.2834</v>
      </c>
      <c r="E125">
        <f>VLOOKUP($A125,Table4[#All],9,FALSE)*VLOOKUP($A125,Table1[#All],9,FALSE)+VLOOKUP($A125,Table14[#All],9,FALSE)</f>
        <v>26.334900000000001</v>
      </c>
      <c r="F125">
        <f>VLOOKUP($A125,Table4[#All],9,FALSE)*VLOOKUP($A125,Table1[#All],10,FALSE)+VLOOKUP($A125,Table14[#All],10,FALSE)</f>
        <v>42.224900000000005</v>
      </c>
      <c r="G125">
        <f>VLOOKUP($A125,Table4[#All],9,FALSE)*VLOOKUP($A125,Table1[#All],11,FALSE)+VLOOKUP($A125,Table14[#All],11,FALSE)</f>
        <v>34.246400000000001</v>
      </c>
      <c r="H125">
        <f>VLOOKUP($A125,Table4[#All],9,FALSE)*VLOOKUP($A125,Table1[#All],12,FALSE)+VLOOKUP($A125,Table14[#All],12,FALSE)</f>
        <v>35.6828</v>
      </c>
      <c r="I125">
        <f>VLOOKUP($A125,Table4[#All],9,FALSE)*VLOOKUP($A125,Table1[#All],13,FALSE)+VLOOKUP($A125,Table14[#All],13,FALSE)</f>
        <v>96.946899999999999</v>
      </c>
      <c r="J125">
        <f>VLOOKUP($A125,Table4[#All],9,FALSE)*VLOOKUP($A125,Table1[#All],14,FALSE)+VLOOKUP($A125,Table14[#All],14,FALSE)</f>
        <v>46.753799999999998</v>
      </c>
    </row>
    <row r="126" spans="1:10" hidden="1" x14ac:dyDescent="0.2">
      <c r="A126" t="s">
        <v>122</v>
      </c>
      <c r="B126" t="str">
        <f>VLOOKUP($A126,Table4[#All],2,FALSE)</f>
        <v>NSW1</v>
      </c>
      <c r="C126" t="str">
        <f>VLOOKUP($A126,Table4[#All],6,FALSE)</f>
        <v>Solar</v>
      </c>
      <c r="D126">
        <f>VLOOKUP($A126,Table4[#All],9,FALSE)*VLOOKUP($A126,Table1[#All],8,FALSE)+VLOOKUP($A126,Table14[#All],8,FALSE)</f>
        <v>0</v>
      </c>
      <c r="E126">
        <f>VLOOKUP($A126,Table4[#All],9,FALSE)*VLOOKUP($A126,Table1[#All],9,FALSE)+VLOOKUP($A126,Table14[#All],9,FALSE)</f>
        <v>0</v>
      </c>
      <c r="F126">
        <f>VLOOKUP($A126,Table4[#All],9,FALSE)*VLOOKUP($A126,Table1[#All],10,FALSE)+VLOOKUP($A126,Table14[#All],10,FALSE)</f>
        <v>0</v>
      </c>
      <c r="G126">
        <f>VLOOKUP($A126,Table4[#All],9,FALSE)*VLOOKUP($A126,Table1[#All],11,FALSE)+VLOOKUP($A126,Table14[#All],11,FALSE)</f>
        <v>0</v>
      </c>
      <c r="H126">
        <f>VLOOKUP($A126,Table4[#All],9,FALSE)*VLOOKUP($A126,Table1[#All],12,FALSE)+VLOOKUP($A126,Table14[#All],12,FALSE)</f>
        <v>0</v>
      </c>
      <c r="I126">
        <f>VLOOKUP($A126,Table4[#All],9,FALSE)*VLOOKUP($A126,Table1[#All],13,FALSE)+VLOOKUP($A126,Table14[#All],13,FALSE)</f>
        <v>0</v>
      </c>
      <c r="J126">
        <f>VLOOKUP($A126,Table4[#All],9,FALSE)*VLOOKUP($A126,Table1[#All],14,FALSE)+VLOOKUP($A126,Table14[#All],14,FALSE)</f>
        <v>0</v>
      </c>
    </row>
    <row r="127" spans="1:10" hidden="1" x14ac:dyDescent="0.2">
      <c r="A127" t="s">
        <v>123</v>
      </c>
      <c r="B127" t="str">
        <f>VLOOKUP($A127,Table4[#All],2,FALSE)</f>
        <v>TAS1</v>
      </c>
      <c r="C127" t="str">
        <f>VLOOKUP($A127,Table4[#All],6,FALSE)</f>
        <v>Hydro</v>
      </c>
      <c r="D127">
        <f>VLOOKUP($A127,Table4[#All],9,FALSE)*VLOOKUP($A127,Table1[#All],8,FALSE)+VLOOKUP($A127,Table14[#All],8,FALSE)</f>
        <v>7.19</v>
      </c>
      <c r="E127">
        <f>VLOOKUP($A127,Table4[#All],9,FALSE)*VLOOKUP($A127,Table1[#All],9,FALSE)+VLOOKUP($A127,Table14[#All],9,FALSE)</f>
        <v>7.2450000000000001</v>
      </c>
      <c r="F127">
        <f>VLOOKUP($A127,Table4[#All],9,FALSE)*VLOOKUP($A127,Table1[#All],10,FALSE)+VLOOKUP($A127,Table14[#All],10,FALSE)</f>
        <v>7.3</v>
      </c>
      <c r="G127">
        <f>VLOOKUP($A127,Table4[#All],9,FALSE)*VLOOKUP($A127,Table1[#All],11,FALSE)+VLOOKUP($A127,Table14[#All],11,FALSE)</f>
        <v>7.4249999999999998</v>
      </c>
      <c r="H127">
        <f>VLOOKUP($A127,Table4[#All],9,FALSE)*VLOOKUP($A127,Table1[#All],12,FALSE)+VLOOKUP($A127,Table14[#All],12,FALSE)</f>
        <v>7.55</v>
      </c>
      <c r="I127">
        <f>VLOOKUP($A127,Table4[#All],9,FALSE)*VLOOKUP($A127,Table1[#All],13,FALSE)+VLOOKUP($A127,Table14[#All],13,FALSE)</f>
        <v>8.0649999999999995</v>
      </c>
      <c r="J127">
        <f>VLOOKUP($A127,Table4[#All],9,FALSE)*VLOOKUP($A127,Table1[#All],14,FALSE)+VLOOKUP($A127,Table14[#All],14,FALSE)</f>
        <v>8.58</v>
      </c>
    </row>
    <row r="128" spans="1:10" hidden="1" x14ac:dyDescent="0.2">
      <c r="A128" t="s">
        <v>124</v>
      </c>
      <c r="B128" t="str">
        <f>VLOOKUP($A128,Table4[#All],2,FALSE)</f>
        <v>NSW1</v>
      </c>
      <c r="C128" t="str">
        <f>VLOOKUP($A128,Table4[#All],6,FALSE)</f>
        <v>Wind</v>
      </c>
      <c r="D128">
        <f>VLOOKUP($A128,Table4[#All],9,FALSE)*VLOOKUP($A128,Table1[#All],8,FALSE)+VLOOKUP($A128,Table14[#All],8,FALSE)</f>
        <v>10.39</v>
      </c>
      <c r="E128">
        <f>VLOOKUP($A128,Table4[#All],9,FALSE)*VLOOKUP($A128,Table1[#All],9,FALSE)+VLOOKUP($A128,Table14[#All],9,FALSE)</f>
        <v>6.5500000000000007</v>
      </c>
      <c r="F128">
        <f>VLOOKUP($A128,Table4[#All],9,FALSE)*VLOOKUP($A128,Table1[#All],10,FALSE)+VLOOKUP($A128,Table14[#All],10,FALSE)</f>
        <v>2.71</v>
      </c>
      <c r="G128">
        <f>VLOOKUP($A128,Table4[#All],9,FALSE)*VLOOKUP($A128,Table1[#All],11,FALSE)+VLOOKUP($A128,Table14[#All],11,FALSE)</f>
        <v>1.355</v>
      </c>
      <c r="H128">
        <f>VLOOKUP($A128,Table4[#All],9,FALSE)*VLOOKUP($A128,Table1[#All],12,FALSE)+VLOOKUP($A128,Table14[#All],12,FALSE)</f>
        <v>0</v>
      </c>
      <c r="I128">
        <f>VLOOKUP($A128,Table4[#All],9,FALSE)*VLOOKUP($A128,Table1[#All],13,FALSE)+VLOOKUP($A128,Table14[#All],13,FALSE)</f>
        <v>0</v>
      </c>
      <c r="J128">
        <f>VLOOKUP($A128,Table4[#All],9,FALSE)*VLOOKUP($A128,Table1[#All],14,FALSE)+VLOOKUP($A128,Table14[#All],14,FALSE)</f>
        <v>0</v>
      </c>
    </row>
    <row r="129" spans="1:10" hidden="1" x14ac:dyDescent="0.2">
      <c r="A129" t="s">
        <v>126</v>
      </c>
      <c r="B129" t="str">
        <f>VLOOKUP($A129,Table4[#All],2,FALSE)</f>
        <v>QLD1</v>
      </c>
      <c r="C129" t="str">
        <f>VLOOKUP($A129,Table4[#All],6,FALSE)</f>
        <v>Solar</v>
      </c>
      <c r="D129">
        <f>VLOOKUP($A129,Table4[#All],9,FALSE)*VLOOKUP($A129,Table1[#All],8,FALSE)+VLOOKUP($A129,Table14[#All],8,FALSE)</f>
        <v>0</v>
      </c>
      <c r="E129">
        <f>VLOOKUP($A129,Table4[#All],9,FALSE)*VLOOKUP($A129,Table1[#All],9,FALSE)+VLOOKUP($A129,Table14[#All],9,FALSE)</f>
        <v>0</v>
      </c>
      <c r="F129">
        <f>VLOOKUP($A129,Table4[#All],9,FALSE)*VLOOKUP($A129,Table1[#All],10,FALSE)+VLOOKUP($A129,Table14[#All],10,FALSE)</f>
        <v>0</v>
      </c>
      <c r="G129">
        <f>VLOOKUP($A129,Table4[#All],9,FALSE)*VLOOKUP($A129,Table1[#All],11,FALSE)+VLOOKUP($A129,Table14[#All],11,FALSE)</f>
        <v>0</v>
      </c>
      <c r="H129">
        <f>VLOOKUP($A129,Table4[#All],9,FALSE)*VLOOKUP($A129,Table1[#All],12,FALSE)+VLOOKUP($A129,Table14[#All],12,FALSE)</f>
        <v>0</v>
      </c>
      <c r="I129">
        <f>VLOOKUP($A129,Table4[#All],9,FALSE)*VLOOKUP($A129,Table1[#All],13,FALSE)+VLOOKUP($A129,Table14[#All],13,FALSE)</f>
        <v>0</v>
      </c>
      <c r="J129">
        <f>VLOOKUP($A129,Table4[#All],9,FALSE)*VLOOKUP($A129,Table1[#All],14,FALSE)+VLOOKUP($A129,Table14[#All],14,FALSE)</f>
        <v>0</v>
      </c>
    </row>
    <row r="130" spans="1:10" hidden="1" x14ac:dyDescent="0.2">
      <c r="A130" t="s">
        <v>127</v>
      </c>
      <c r="B130" t="str">
        <f>VLOOKUP($A130,Table4[#All],2,FALSE)</f>
        <v>VIC1</v>
      </c>
      <c r="C130" t="str">
        <f>VLOOKUP($A130,Table4[#All],6,FALSE)</f>
        <v>Battery</v>
      </c>
      <c r="D130">
        <f>VLOOKUP($A130,Table4[#All],9,FALSE)*VLOOKUP($A130,Table1[#All],8,FALSE)+VLOOKUP($A130,Table14[#All],8,FALSE)</f>
        <v>0</v>
      </c>
      <c r="E130">
        <f>VLOOKUP($A130,Table4[#All],9,FALSE)*VLOOKUP($A130,Table1[#All],9,FALSE)+VLOOKUP($A130,Table14[#All],9,FALSE)</f>
        <v>0</v>
      </c>
      <c r="F130">
        <f>VLOOKUP($A130,Table4[#All],9,FALSE)*VLOOKUP($A130,Table1[#All],10,FALSE)+VLOOKUP($A130,Table14[#All],10,FALSE)</f>
        <v>0</v>
      </c>
      <c r="G130">
        <f>VLOOKUP($A130,Table4[#All],9,FALSE)*VLOOKUP($A130,Table1[#All],11,FALSE)+VLOOKUP($A130,Table14[#All],11,FALSE)</f>
        <v>0</v>
      </c>
      <c r="H130">
        <f>VLOOKUP($A130,Table4[#All],9,FALSE)*VLOOKUP($A130,Table1[#All],12,FALSE)+VLOOKUP($A130,Table14[#All],12,FALSE)</f>
        <v>0</v>
      </c>
      <c r="I130">
        <f>VLOOKUP($A130,Table4[#All],9,FALSE)*VLOOKUP($A130,Table1[#All],13,FALSE)+VLOOKUP($A130,Table14[#All],13,FALSE)</f>
        <v>0</v>
      </c>
      <c r="J130">
        <f>VLOOKUP($A130,Table4[#All],9,FALSE)*VLOOKUP($A130,Table1[#All],14,FALSE)+VLOOKUP($A130,Table14[#All],14,FALSE)</f>
        <v>0</v>
      </c>
    </row>
    <row r="131" spans="1:10" hidden="1" x14ac:dyDescent="0.2">
      <c r="A131" t="s">
        <v>128</v>
      </c>
      <c r="B131" t="str">
        <f>VLOOKUP($A131,Table4[#All],2,FALSE)</f>
        <v>VIC1</v>
      </c>
      <c r="C131" t="str">
        <f>VLOOKUP($A131,Table4[#All],6,FALSE)</f>
        <v>Solar</v>
      </c>
      <c r="D131">
        <f>VLOOKUP($A131,Table4[#All],9,FALSE)*VLOOKUP($A131,Table1[#All],8,FALSE)+VLOOKUP($A131,Table14[#All],8,FALSE)</f>
        <v>0</v>
      </c>
      <c r="E131">
        <f>VLOOKUP($A131,Table4[#All],9,FALSE)*VLOOKUP($A131,Table1[#All],9,FALSE)+VLOOKUP($A131,Table14[#All],9,FALSE)</f>
        <v>0</v>
      </c>
      <c r="F131">
        <f>VLOOKUP($A131,Table4[#All],9,FALSE)*VLOOKUP($A131,Table1[#All],10,FALSE)+VLOOKUP($A131,Table14[#All],10,FALSE)</f>
        <v>0</v>
      </c>
      <c r="G131">
        <f>VLOOKUP($A131,Table4[#All],9,FALSE)*VLOOKUP($A131,Table1[#All],11,FALSE)+VLOOKUP($A131,Table14[#All],11,FALSE)</f>
        <v>0</v>
      </c>
      <c r="H131">
        <f>VLOOKUP($A131,Table4[#All],9,FALSE)*VLOOKUP($A131,Table1[#All],12,FALSE)+VLOOKUP($A131,Table14[#All],12,FALSE)</f>
        <v>0</v>
      </c>
      <c r="I131">
        <f>VLOOKUP($A131,Table4[#All],9,FALSE)*VLOOKUP($A131,Table1[#All],13,FALSE)+VLOOKUP($A131,Table14[#All],13,FALSE)</f>
        <v>0</v>
      </c>
      <c r="J131">
        <f>VLOOKUP($A131,Table4[#All],9,FALSE)*VLOOKUP($A131,Table1[#All],14,FALSE)+VLOOKUP($A131,Table14[#All],14,FALSE)</f>
        <v>0</v>
      </c>
    </row>
    <row r="132" spans="1:10" hidden="1" x14ac:dyDescent="0.2">
      <c r="A132" t="s">
        <v>125</v>
      </c>
      <c r="B132" t="str">
        <f>VLOOKUP($A132,Table4[#All],2,FALSE)</f>
        <v>VIC1</v>
      </c>
      <c r="C132" t="str">
        <f>VLOOKUP($A132,Table4[#All],6,FALSE)</f>
        <v>Solar</v>
      </c>
      <c r="D132">
        <f>VLOOKUP($A132,Table4[#All],9,FALSE)*VLOOKUP($A132,Table1[#All],8,FALSE)+VLOOKUP($A132,Table14[#All],8,FALSE)</f>
        <v>0</v>
      </c>
      <c r="E132">
        <f>VLOOKUP($A132,Table4[#All],9,FALSE)*VLOOKUP($A132,Table1[#All],9,FALSE)+VLOOKUP($A132,Table14[#All],9,FALSE)</f>
        <v>0</v>
      </c>
      <c r="F132">
        <f>VLOOKUP($A132,Table4[#All],9,FALSE)*VLOOKUP($A132,Table1[#All],10,FALSE)+VLOOKUP($A132,Table14[#All],10,FALSE)</f>
        <v>0</v>
      </c>
      <c r="G132">
        <f>VLOOKUP($A132,Table4[#All],9,FALSE)*VLOOKUP($A132,Table1[#All],11,FALSE)+VLOOKUP($A132,Table14[#All],11,FALSE)</f>
        <v>0</v>
      </c>
      <c r="H132">
        <f>VLOOKUP($A132,Table4[#All],9,FALSE)*VLOOKUP($A132,Table1[#All],12,FALSE)+VLOOKUP($A132,Table14[#All],12,FALSE)</f>
        <v>0</v>
      </c>
      <c r="I132">
        <f>VLOOKUP($A132,Table4[#All],9,FALSE)*VLOOKUP($A132,Table1[#All],13,FALSE)+VLOOKUP($A132,Table14[#All],13,FALSE)</f>
        <v>0</v>
      </c>
      <c r="J132">
        <f>VLOOKUP($A132,Table4[#All],9,FALSE)*VLOOKUP($A132,Table1[#All],14,FALSE)+VLOOKUP($A132,Table14[#All],14,FALSE)</f>
        <v>0</v>
      </c>
    </row>
    <row r="133" spans="1:10" hidden="1" x14ac:dyDescent="0.2">
      <c r="A133" t="s">
        <v>135</v>
      </c>
      <c r="B133" t="str">
        <f>VLOOKUP($A133,Table4[#All],2,FALSE)</f>
        <v>VIC1</v>
      </c>
      <c r="C133" t="str">
        <f>VLOOKUP($A133,Table4[#All],6,FALSE)</f>
        <v>Solar</v>
      </c>
      <c r="D133">
        <f>VLOOKUP($A133,Table4[#All],9,FALSE)*VLOOKUP($A133,Table1[#All],8,FALSE)+VLOOKUP($A133,Table14[#All],8,FALSE)</f>
        <v>0</v>
      </c>
      <c r="E133">
        <f>VLOOKUP($A133,Table4[#All],9,FALSE)*VLOOKUP($A133,Table1[#All],9,FALSE)+VLOOKUP($A133,Table14[#All],9,FALSE)</f>
        <v>0</v>
      </c>
      <c r="F133">
        <f>VLOOKUP($A133,Table4[#All],9,FALSE)*VLOOKUP($A133,Table1[#All],10,FALSE)+VLOOKUP($A133,Table14[#All],10,FALSE)</f>
        <v>0</v>
      </c>
      <c r="G133">
        <f>VLOOKUP($A133,Table4[#All],9,FALSE)*VLOOKUP($A133,Table1[#All],11,FALSE)+VLOOKUP($A133,Table14[#All],11,FALSE)</f>
        <v>0</v>
      </c>
      <c r="H133">
        <f>VLOOKUP($A133,Table4[#All],9,FALSE)*VLOOKUP($A133,Table1[#All],12,FALSE)+VLOOKUP($A133,Table14[#All],12,FALSE)</f>
        <v>0</v>
      </c>
      <c r="I133">
        <f>VLOOKUP($A133,Table4[#All],9,FALSE)*VLOOKUP($A133,Table1[#All],13,FALSE)+VLOOKUP($A133,Table14[#All],13,FALSE)</f>
        <v>0</v>
      </c>
      <c r="J133">
        <f>VLOOKUP($A133,Table4[#All],9,FALSE)*VLOOKUP($A133,Table1[#All],14,FALSE)+VLOOKUP($A133,Table14[#All],14,FALSE)</f>
        <v>0</v>
      </c>
    </row>
    <row r="134" spans="1:10" hidden="1" x14ac:dyDescent="0.2">
      <c r="A134" t="s">
        <v>144</v>
      </c>
      <c r="B134" t="str">
        <f>VLOOKUP($A134,Table4[#All],2,FALSE)</f>
        <v>NSW1</v>
      </c>
      <c r="C134" t="str">
        <f>VLOOKUP($A134,Table4[#All],6,FALSE)</f>
        <v>Solar</v>
      </c>
      <c r="D134">
        <f>VLOOKUP($A134,Table4[#All],9,FALSE)*VLOOKUP($A134,Table1[#All],8,FALSE)+VLOOKUP($A134,Table14[#All],8,FALSE)</f>
        <v>0</v>
      </c>
      <c r="E134">
        <f>VLOOKUP($A134,Table4[#All],9,FALSE)*VLOOKUP($A134,Table1[#All],9,FALSE)+VLOOKUP($A134,Table14[#All],9,FALSE)</f>
        <v>0</v>
      </c>
      <c r="F134">
        <f>VLOOKUP($A134,Table4[#All],9,FALSE)*VLOOKUP($A134,Table1[#All],10,FALSE)+VLOOKUP($A134,Table14[#All],10,FALSE)</f>
        <v>0</v>
      </c>
      <c r="G134">
        <f>VLOOKUP($A134,Table4[#All],9,FALSE)*VLOOKUP($A134,Table1[#All],11,FALSE)+VLOOKUP($A134,Table14[#All],11,FALSE)</f>
        <v>0</v>
      </c>
      <c r="H134">
        <f>VLOOKUP($A134,Table4[#All],9,FALSE)*VLOOKUP($A134,Table1[#All],12,FALSE)+VLOOKUP($A134,Table14[#All],12,FALSE)</f>
        <v>0</v>
      </c>
      <c r="I134">
        <f>VLOOKUP($A134,Table4[#All],9,FALSE)*VLOOKUP($A134,Table1[#All],13,FALSE)+VLOOKUP($A134,Table14[#All],13,FALSE)</f>
        <v>0</v>
      </c>
      <c r="J134">
        <f>VLOOKUP($A134,Table4[#All],9,FALSE)*VLOOKUP($A134,Table1[#All],14,FALSE)+VLOOKUP($A134,Table14[#All],14,FALSE)</f>
        <v>0</v>
      </c>
    </row>
    <row r="135" spans="1:10" hidden="1" x14ac:dyDescent="0.2">
      <c r="A135" t="s">
        <v>136</v>
      </c>
      <c r="B135" t="str">
        <f>VLOOKUP($A135,Table4[#All],2,FALSE)</f>
        <v>NSW1</v>
      </c>
      <c r="C135" t="str">
        <f>VLOOKUP($A135,Table4[#All],6,FALSE)</f>
        <v>Solar</v>
      </c>
      <c r="D135">
        <f>VLOOKUP($A135,Table4[#All],9,FALSE)*VLOOKUP($A135,Table1[#All],8,FALSE)+VLOOKUP($A135,Table14[#All],8,FALSE)</f>
        <v>0</v>
      </c>
      <c r="E135">
        <f>VLOOKUP($A135,Table4[#All],9,FALSE)*VLOOKUP($A135,Table1[#All],9,FALSE)+VLOOKUP($A135,Table14[#All],9,FALSE)</f>
        <v>0</v>
      </c>
      <c r="F135">
        <f>VLOOKUP($A135,Table4[#All],9,FALSE)*VLOOKUP($A135,Table1[#All],10,FALSE)+VLOOKUP($A135,Table14[#All],10,FALSE)</f>
        <v>0</v>
      </c>
      <c r="G135">
        <f>VLOOKUP($A135,Table4[#All],9,FALSE)*VLOOKUP($A135,Table1[#All],11,FALSE)+VLOOKUP($A135,Table14[#All],11,FALSE)</f>
        <v>0</v>
      </c>
      <c r="H135">
        <f>VLOOKUP($A135,Table4[#All],9,FALSE)*VLOOKUP($A135,Table1[#All],12,FALSE)+VLOOKUP($A135,Table14[#All],12,FALSE)</f>
        <v>0</v>
      </c>
      <c r="I135">
        <f>VLOOKUP($A135,Table4[#All],9,FALSE)*VLOOKUP($A135,Table1[#All],13,FALSE)+VLOOKUP($A135,Table14[#All],13,FALSE)</f>
        <v>0</v>
      </c>
      <c r="J135">
        <f>VLOOKUP($A135,Table4[#All],9,FALSE)*VLOOKUP($A135,Table1[#All],14,FALSE)+VLOOKUP($A135,Table14[#All],14,FALSE)</f>
        <v>0</v>
      </c>
    </row>
    <row r="136" spans="1:10" hidden="1" x14ac:dyDescent="0.2">
      <c r="A136" t="s">
        <v>137</v>
      </c>
      <c r="B136" t="str">
        <f>VLOOKUP($A136,Table4[#All],2,FALSE)</f>
        <v>TAS1</v>
      </c>
      <c r="C136" t="str">
        <f>VLOOKUP($A136,Table4[#All],6,FALSE)</f>
        <v>Hydro</v>
      </c>
      <c r="D136">
        <f>VLOOKUP($A136,Table4[#All],9,FALSE)*VLOOKUP($A136,Table1[#All],8,FALSE)+VLOOKUP($A136,Table14[#All],8,FALSE)</f>
        <v>7.19</v>
      </c>
      <c r="E136">
        <f>VLOOKUP($A136,Table4[#All],9,FALSE)*VLOOKUP($A136,Table1[#All],9,FALSE)+VLOOKUP($A136,Table14[#All],9,FALSE)</f>
        <v>7.2450000000000001</v>
      </c>
      <c r="F136">
        <f>VLOOKUP($A136,Table4[#All],9,FALSE)*VLOOKUP($A136,Table1[#All],10,FALSE)+VLOOKUP($A136,Table14[#All],10,FALSE)</f>
        <v>7.3</v>
      </c>
      <c r="G136">
        <f>VLOOKUP($A136,Table4[#All],9,FALSE)*VLOOKUP($A136,Table1[#All],11,FALSE)+VLOOKUP($A136,Table14[#All],11,FALSE)</f>
        <v>7.4249999999999998</v>
      </c>
      <c r="H136">
        <f>VLOOKUP($A136,Table4[#All],9,FALSE)*VLOOKUP($A136,Table1[#All],12,FALSE)+VLOOKUP($A136,Table14[#All],12,FALSE)</f>
        <v>7.55</v>
      </c>
      <c r="I136">
        <f>VLOOKUP($A136,Table4[#All],9,FALSE)*VLOOKUP($A136,Table1[#All],13,FALSE)+VLOOKUP($A136,Table14[#All],13,FALSE)</f>
        <v>8.0649999999999995</v>
      </c>
      <c r="J136">
        <f>VLOOKUP($A136,Table4[#All],9,FALSE)*VLOOKUP($A136,Table1[#All],14,FALSE)+VLOOKUP($A136,Table14[#All],14,FALSE)</f>
        <v>8.58</v>
      </c>
    </row>
    <row r="137" spans="1:10" hidden="1" x14ac:dyDescent="0.2">
      <c r="A137" t="s">
        <v>140</v>
      </c>
      <c r="B137" t="str">
        <f>VLOOKUP($A137,Table4[#All],2,FALSE)</f>
        <v>TAS1</v>
      </c>
      <c r="C137" t="str">
        <f>VLOOKUP($A137,Table4[#All],6,FALSE)</f>
        <v>Wind</v>
      </c>
      <c r="D137">
        <f>VLOOKUP($A137,Table4[#All],9,FALSE)*VLOOKUP($A137,Table1[#All],8,FALSE)+VLOOKUP($A137,Table14[#All],8,FALSE)</f>
        <v>10.39</v>
      </c>
      <c r="E137">
        <f>VLOOKUP($A137,Table4[#All],9,FALSE)*VLOOKUP($A137,Table1[#All],9,FALSE)+VLOOKUP($A137,Table14[#All],9,FALSE)</f>
        <v>6.5500000000000007</v>
      </c>
      <c r="F137">
        <f>VLOOKUP($A137,Table4[#All],9,FALSE)*VLOOKUP($A137,Table1[#All],10,FALSE)+VLOOKUP($A137,Table14[#All],10,FALSE)</f>
        <v>2.71</v>
      </c>
      <c r="G137">
        <f>VLOOKUP($A137,Table4[#All],9,FALSE)*VLOOKUP($A137,Table1[#All],11,FALSE)+VLOOKUP($A137,Table14[#All],11,FALSE)</f>
        <v>1.355</v>
      </c>
      <c r="H137">
        <f>VLOOKUP($A137,Table4[#All],9,FALSE)*VLOOKUP($A137,Table1[#All],12,FALSE)+VLOOKUP($A137,Table14[#All],12,FALSE)</f>
        <v>0</v>
      </c>
      <c r="I137">
        <f>VLOOKUP($A137,Table4[#All],9,FALSE)*VLOOKUP($A137,Table1[#All],13,FALSE)+VLOOKUP($A137,Table14[#All],13,FALSE)</f>
        <v>0</v>
      </c>
      <c r="J137">
        <f>VLOOKUP($A137,Table4[#All],9,FALSE)*VLOOKUP($A137,Table1[#All],14,FALSE)+VLOOKUP($A137,Table14[#All],14,FALSE)</f>
        <v>0</v>
      </c>
    </row>
    <row r="138" spans="1:10" hidden="1" x14ac:dyDescent="0.2">
      <c r="A138" t="s">
        <v>131</v>
      </c>
      <c r="B138" t="str">
        <f>VLOOKUP($A138,Table4[#All],2,FALSE)</f>
        <v>QLD1</v>
      </c>
      <c r="C138" t="str">
        <f>VLOOKUP($A138,Table4[#All],6,FALSE)</f>
        <v>Coal-Black</v>
      </c>
      <c r="D138">
        <f>VLOOKUP($A138,Table4[#All],9,FALSE)*VLOOKUP($A138,Table1[#All],8,FALSE)+VLOOKUP($A138,Table14[#All],8,FALSE)</f>
        <v>22.997199999999999</v>
      </c>
      <c r="E138">
        <f>VLOOKUP($A138,Table4[#All],9,FALSE)*VLOOKUP($A138,Table1[#All],9,FALSE)+VLOOKUP($A138,Table14[#All],9,FALSE)</f>
        <v>26.371800000000004</v>
      </c>
      <c r="F138">
        <f>VLOOKUP($A138,Table4[#All],9,FALSE)*VLOOKUP($A138,Table1[#All],10,FALSE)+VLOOKUP($A138,Table14[#All],10,FALSE)</f>
        <v>30.038</v>
      </c>
      <c r="G138">
        <f>VLOOKUP($A138,Table4[#All],9,FALSE)*VLOOKUP($A138,Table1[#All],11,FALSE)+VLOOKUP($A138,Table14[#All],11,FALSE)</f>
        <v>29.719200000000001</v>
      </c>
      <c r="H138">
        <f>VLOOKUP($A138,Table4[#All],9,FALSE)*VLOOKUP($A138,Table1[#All],12,FALSE)+VLOOKUP($A138,Table14[#All],12,FALSE)</f>
        <v>30.080800000000004</v>
      </c>
      <c r="I138">
        <f>VLOOKUP($A138,Table4[#All],9,FALSE)*VLOOKUP($A138,Table1[#All],13,FALSE)+VLOOKUP($A138,Table14[#All],13,FALSE)</f>
        <v>80.924800000000005</v>
      </c>
      <c r="J138">
        <f>VLOOKUP($A138,Table4[#All],9,FALSE)*VLOOKUP($A138,Table1[#All],14,FALSE)+VLOOKUP($A138,Table14[#All],14,FALSE)</f>
        <v>42.053200000000004</v>
      </c>
    </row>
    <row r="139" spans="1:10" hidden="1" x14ac:dyDescent="0.2">
      <c r="A139" t="s">
        <v>134</v>
      </c>
      <c r="B139" t="str">
        <f>VLOOKUP($A139,Table4[#All],2,FALSE)</f>
        <v>QLD1</v>
      </c>
      <c r="C139" t="str">
        <f>VLOOKUP($A139,Table4[#All],6,FALSE)</f>
        <v>Coal-Black</v>
      </c>
      <c r="D139">
        <f>VLOOKUP($A139,Table4[#All],9,FALSE)*VLOOKUP($A139,Table1[#All],8,FALSE)+VLOOKUP($A139,Table14[#All],8,FALSE)</f>
        <v>22.997199999999999</v>
      </c>
      <c r="E139">
        <f>VLOOKUP($A139,Table4[#All],9,FALSE)*VLOOKUP($A139,Table1[#All],9,FALSE)+VLOOKUP($A139,Table14[#All],9,FALSE)</f>
        <v>26.371800000000004</v>
      </c>
      <c r="F139">
        <f>VLOOKUP($A139,Table4[#All],9,FALSE)*VLOOKUP($A139,Table1[#All],10,FALSE)+VLOOKUP($A139,Table14[#All],10,FALSE)</f>
        <v>30.038</v>
      </c>
      <c r="G139">
        <f>VLOOKUP($A139,Table4[#All],9,FALSE)*VLOOKUP($A139,Table1[#All],11,FALSE)+VLOOKUP($A139,Table14[#All],11,FALSE)</f>
        <v>29.719200000000001</v>
      </c>
      <c r="H139">
        <f>VLOOKUP($A139,Table4[#All],9,FALSE)*VLOOKUP($A139,Table1[#All],12,FALSE)+VLOOKUP($A139,Table14[#All],12,FALSE)</f>
        <v>30.080800000000004</v>
      </c>
      <c r="I139">
        <f>VLOOKUP($A139,Table4[#All],9,FALSE)*VLOOKUP($A139,Table1[#All],13,FALSE)+VLOOKUP($A139,Table14[#All],13,FALSE)</f>
        <v>80.924800000000005</v>
      </c>
      <c r="J139">
        <f>VLOOKUP($A139,Table4[#All],9,FALSE)*VLOOKUP($A139,Table1[#All],14,FALSE)+VLOOKUP($A139,Table14[#All],14,FALSE)</f>
        <v>42.053200000000004</v>
      </c>
    </row>
    <row r="140" spans="1:10" hidden="1" x14ac:dyDescent="0.2">
      <c r="A140" t="s">
        <v>130</v>
      </c>
      <c r="B140" t="str">
        <f>VLOOKUP($A140,Table4[#All],2,FALSE)</f>
        <v>QLD1</v>
      </c>
      <c r="C140" t="str">
        <f>VLOOKUP($A140,Table4[#All],6,FALSE)</f>
        <v>Coal-Black</v>
      </c>
      <c r="D140">
        <f>VLOOKUP($A140,Table4[#All],9,FALSE)*VLOOKUP($A140,Table1[#All],8,FALSE)+VLOOKUP($A140,Table14[#All],8,FALSE)</f>
        <v>22.997199999999999</v>
      </c>
      <c r="E140">
        <f>VLOOKUP($A140,Table4[#All],9,FALSE)*VLOOKUP($A140,Table1[#All],9,FALSE)+VLOOKUP($A140,Table14[#All],9,FALSE)</f>
        <v>26.371800000000004</v>
      </c>
      <c r="F140">
        <f>VLOOKUP($A140,Table4[#All],9,FALSE)*VLOOKUP($A140,Table1[#All],10,FALSE)+VLOOKUP($A140,Table14[#All],10,FALSE)</f>
        <v>30.038</v>
      </c>
      <c r="G140">
        <f>VLOOKUP($A140,Table4[#All],9,FALSE)*VLOOKUP($A140,Table1[#All],11,FALSE)+VLOOKUP($A140,Table14[#All],11,FALSE)</f>
        <v>29.719200000000001</v>
      </c>
      <c r="H140">
        <f>VLOOKUP($A140,Table4[#All],9,FALSE)*VLOOKUP($A140,Table1[#All],12,FALSE)+VLOOKUP($A140,Table14[#All],12,FALSE)</f>
        <v>30.080800000000004</v>
      </c>
      <c r="I140">
        <f>VLOOKUP($A140,Table4[#All],9,FALSE)*VLOOKUP($A140,Table1[#All],13,FALSE)+VLOOKUP($A140,Table14[#All],13,FALSE)</f>
        <v>80.924800000000005</v>
      </c>
      <c r="J140">
        <f>VLOOKUP($A140,Table4[#All],9,FALSE)*VLOOKUP($A140,Table1[#All],14,FALSE)+VLOOKUP($A140,Table14[#All],14,FALSE)</f>
        <v>42.053200000000004</v>
      </c>
    </row>
    <row r="141" spans="1:10" hidden="1" x14ac:dyDescent="0.2">
      <c r="A141" t="s">
        <v>129</v>
      </c>
      <c r="B141" t="str">
        <f>VLOOKUP($A141,Table4[#All],2,FALSE)</f>
        <v>QLD1</v>
      </c>
      <c r="C141" t="str">
        <f>VLOOKUP($A141,Table4[#All],6,FALSE)</f>
        <v>Coal-Black</v>
      </c>
      <c r="D141">
        <f>VLOOKUP($A141,Table4[#All],9,FALSE)*VLOOKUP($A141,Table1[#All],8,FALSE)+VLOOKUP($A141,Table14[#All],8,FALSE)</f>
        <v>22.997199999999999</v>
      </c>
      <c r="E141">
        <f>VLOOKUP($A141,Table4[#All],9,FALSE)*VLOOKUP($A141,Table1[#All],9,FALSE)+VLOOKUP($A141,Table14[#All],9,FALSE)</f>
        <v>26.371800000000004</v>
      </c>
      <c r="F141">
        <f>VLOOKUP($A141,Table4[#All],9,FALSE)*VLOOKUP($A141,Table1[#All],10,FALSE)+VLOOKUP($A141,Table14[#All],10,FALSE)</f>
        <v>30.038</v>
      </c>
      <c r="G141">
        <f>VLOOKUP($A141,Table4[#All],9,FALSE)*VLOOKUP($A141,Table1[#All],11,FALSE)+VLOOKUP($A141,Table14[#All],11,FALSE)</f>
        <v>29.719200000000001</v>
      </c>
      <c r="H141">
        <f>VLOOKUP($A141,Table4[#All],9,FALSE)*VLOOKUP($A141,Table1[#All],12,FALSE)+VLOOKUP($A141,Table14[#All],12,FALSE)</f>
        <v>30.080800000000004</v>
      </c>
      <c r="I141">
        <f>VLOOKUP($A141,Table4[#All],9,FALSE)*VLOOKUP($A141,Table1[#All],13,FALSE)+VLOOKUP($A141,Table14[#All],13,FALSE)</f>
        <v>80.924800000000005</v>
      </c>
      <c r="J141">
        <f>VLOOKUP($A141,Table4[#All],9,FALSE)*VLOOKUP($A141,Table1[#All],14,FALSE)+VLOOKUP($A141,Table14[#All],14,FALSE)</f>
        <v>42.053200000000004</v>
      </c>
    </row>
    <row r="142" spans="1:10" hidden="1" x14ac:dyDescent="0.2">
      <c r="A142" t="s">
        <v>133</v>
      </c>
      <c r="B142" t="str">
        <f>VLOOKUP($A142,Table4[#All],2,FALSE)</f>
        <v>QLD1</v>
      </c>
      <c r="C142" t="str">
        <f>VLOOKUP($A142,Table4[#All],6,FALSE)</f>
        <v>Coal-Black</v>
      </c>
      <c r="D142">
        <f>VLOOKUP($A142,Table4[#All],9,FALSE)*VLOOKUP($A142,Table1[#All],8,FALSE)+VLOOKUP($A142,Table14[#All],8,FALSE)</f>
        <v>22.997199999999999</v>
      </c>
      <c r="E142">
        <f>VLOOKUP($A142,Table4[#All],9,FALSE)*VLOOKUP($A142,Table1[#All],9,FALSE)+VLOOKUP($A142,Table14[#All],9,FALSE)</f>
        <v>26.371800000000004</v>
      </c>
      <c r="F142">
        <f>VLOOKUP($A142,Table4[#All],9,FALSE)*VLOOKUP($A142,Table1[#All],10,FALSE)+VLOOKUP($A142,Table14[#All],10,FALSE)</f>
        <v>30.038</v>
      </c>
      <c r="G142">
        <f>VLOOKUP($A142,Table4[#All],9,FALSE)*VLOOKUP($A142,Table1[#All],11,FALSE)+VLOOKUP($A142,Table14[#All],11,FALSE)</f>
        <v>29.719200000000001</v>
      </c>
      <c r="H142">
        <f>VLOOKUP($A142,Table4[#All],9,FALSE)*VLOOKUP($A142,Table1[#All],12,FALSE)+VLOOKUP($A142,Table14[#All],12,FALSE)</f>
        <v>30.080800000000004</v>
      </c>
      <c r="I142">
        <f>VLOOKUP($A142,Table4[#All],9,FALSE)*VLOOKUP($A142,Table1[#All],13,FALSE)+VLOOKUP($A142,Table14[#All],13,FALSE)</f>
        <v>80.924800000000005</v>
      </c>
      <c r="J142">
        <f>VLOOKUP($A142,Table4[#All],9,FALSE)*VLOOKUP($A142,Table1[#All],14,FALSE)+VLOOKUP($A142,Table14[#All],14,FALSE)</f>
        <v>42.053200000000004</v>
      </c>
    </row>
    <row r="143" spans="1:10" hidden="1" x14ac:dyDescent="0.2">
      <c r="A143" t="s">
        <v>132</v>
      </c>
      <c r="B143" t="str">
        <f>VLOOKUP($A143,Table4[#All],2,FALSE)</f>
        <v>QLD1</v>
      </c>
      <c r="C143" t="str">
        <f>VLOOKUP($A143,Table4[#All],6,FALSE)</f>
        <v>Coal-Black</v>
      </c>
      <c r="D143">
        <f>VLOOKUP($A143,Table4[#All],9,FALSE)*VLOOKUP($A143,Table1[#All],8,FALSE)+VLOOKUP($A143,Table14[#All],8,FALSE)</f>
        <v>22.997199999999999</v>
      </c>
      <c r="E143">
        <f>VLOOKUP($A143,Table4[#All],9,FALSE)*VLOOKUP($A143,Table1[#All],9,FALSE)+VLOOKUP($A143,Table14[#All],9,FALSE)</f>
        <v>26.371800000000004</v>
      </c>
      <c r="F143">
        <f>VLOOKUP($A143,Table4[#All],9,FALSE)*VLOOKUP($A143,Table1[#All],10,FALSE)+VLOOKUP($A143,Table14[#All],10,FALSE)</f>
        <v>30.038</v>
      </c>
      <c r="G143">
        <f>VLOOKUP($A143,Table4[#All],9,FALSE)*VLOOKUP($A143,Table1[#All],11,FALSE)+VLOOKUP($A143,Table14[#All],11,FALSE)</f>
        <v>29.719200000000001</v>
      </c>
      <c r="H143">
        <f>VLOOKUP($A143,Table4[#All],9,FALSE)*VLOOKUP($A143,Table1[#All],12,FALSE)+VLOOKUP($A143,Table14[#All],12,FALSE)</f>
        <v>30.080800000000004</v>
      </c>
      <c r="I143">
        <f>VLOOKUP($A143,Table4[#All],9,FALSE)*VLOOKUP($A143,Table1[#All],13,FALSE)+VLOOKUP($A143,Table14[#All],13,FALSE)</f>
        <v>80.924800000000005</v>
      </c>
      <c r="J143">
        <f>VLOOKUP($A143,Table4[#All],9,FALSE)*VLOOKUP($A143,Table1[#All],14,FALSE)+VLOOKUP($A143,Table14[#All],14,FALSE)</f>
        <v>42.053200000000004</v>
      </c>
    </row>
    <row r="144" spans="1:10" hidden="1" x14ac:dyDescent="0.2">
      <c r="A144" t="s">
        <v>138</v>
      </c>
      <c r="B144" t="str">
        <f>VLOOKUP($A144,Table4[#All],2,FALSE)</f>
        <v>SA1</v>
      </c>
      <c r="C144" t="str">
        <f>VLOOKUP($A144,Table4[#All],6,FALSE)</f>
        <v>Wind</v>
      </c>
      <c r="D144">
        <f>VLOOKUP($A144,Table4[#All],9,FALSE)*VLOOKUP($A144,Table1[#All],8,FALSE)+VLOOKUP($A144,Table14[#All],8,FALSE)</f>
        <v>10.39</v>
      </c>
      <c r="E144">
        <f>VLOOKUP($A144,Table4[#All],9,FALSE)*VLOOKUP($A144,Table1[#All],9,FALSE)+VLOOKUP($A144,Table14[#All],9,FALSE)</f>
        <v>6.5500000000000007</v>
      </c>
      <c r="F144">
        <f>VLOOKUP($A144,Table4[#All],9,FALSE)*VLOOKUP($A144,Table1[#All],10,FALSE)+VLOOKUP($A144,Table14[#All],10,FALSE)</f>
        <v>2.71</v>
      </c>
      <c r="G144">
        <f>VLOOKUP($A144,Table4[#All],9,FALSE)*VLOOKUP($A144,Table1[#All],11,FALSE)+VLOOKUP($A144,Table14[#All],11,FALSE)</f>
        <v>1.355</v>
      </c>
      <c r="H144">
        <f>VLOOKUP($A144,Table4[#All],9,FALSE)*VLOOKUP($A144,Table1[#All],12,FALSE)+VLOOKUP($A144,Table14[#All],12,FALSE)</f>
        <v>0</v>
      </c>
      <c r="I144">
        <f>VLOOKUP($A144,Table4[#All],9,FALSE)*VLOOKUP($A144,Table1[#All],13,FALSE)+VLOOKUP($A144,Table14[#All],13,FALSE)</f>
        <v>0</v>
      </c>
      <c r="J144">
        <f>VLOOKUP($A144,Table4[#All],9,FALSE)*VLOOKUP($A144,Table1[#All],14,FALSE)+VLOOKUP($A144,Table14[#All],14,FALSE)</f>
        <v>0</v>
      </c>
    </row>
    <row r="145" spans="1:10" hidden="1" x14ac:dyDescent="0.2">
      <c r="A145" t="s">
        <v>139</v>
      </c>
      <c r="B145" t="str">
        <f>VLOOKUP($A145,Table4[#All],2,FALSE)</f>
        <v>SA1</v>
      </c>
      <c r="C145" t="str">
        <f>VLOOKUP($A145,Table4[#All],6,FALSE)</f>
        <v>Wind</v>
      </c>
      <c r="D145">
        <f>VLOOKUP($A145,Table4[#All],9,FALSE)*VLOOKUP($A145,Table1[#All],8,FALSE)+VLOOKUP($A145,Table14[#All],8,FALSE)</f>
        <v>10.39</v>
      </c>
      <c r="E145">
        <f>VLOOKUP($A145,Table4[#All],9,FALSE)*VLOOKUP($A145,Table1[#All],9,FALSE)+VLOOKUP($A145,Table14[#All],9,FALSE)</f>
        <v>6.5500000000000007</v>
      </c>
      <c r="F145">
        <f>VLOOKUP($A145,Table4[#All],9,FALSE)*VLOOKUP($A145,Table1[#All],10,FALSE)+VLOOKUP($A145,Table14[#All],10,FALSE)</f>
        <v>2.71</v>
      </c>
      <c r="G145">
        <f>VLOOKUP($A145,Table4[#All],9,FALSE)*VLOOKUP($A145,Table1[#All],11,FALSE)+VLOOKUP($A145,Table14[#All],11,FALSE)</f>
        <v>1.355</v>
      </c>
      <c r="H145">
        <f>VLOOKUP($A145,Table4[#All],9,FALSE)*VLOOKUP($A145,Table1[#All],12,FALSE)+VLOOKUP($A145,Table14[#All],12,FALSE)</f>
        <v>0</v>
      </c>
      <c r="I145">
        <f>VLOOKUP($A145,Table4[#All],9,FALSE)*VLOOKUP($A145,Table1[#All],13,FALSE)+VLOOKUP($A145,Table14[#All],13,FALSE)</f>
        <v>0</v>
      </c>
      <c r="J145">
        <f>VLOOKUP($A145,Table4[#All],9,FALSE)*VLOOKUP($A145,Table1[#All],14,FALSE)+VLOOKUP($A145,Table14[#All],14,FALSE)</f>
        <v>0</v>
      </c>
    </row>
    <row r="146" spans="1:10" hidden="1" x14ac:dyDescent="0.2">
      <c r="A146" t="s">
        <v>141</v>
      </c>
      <c r="B146" t="str">
        <f>VLOOKUP($A146,Table4[#All],2,FALSE)</f>
        <v>NSW1</v>
      </c>
      <c r="C146" t="str">
        <f>VLOOKUP($A146,Table4[#All],6,FALSE)</f>
        <v>Solar</v>
      </c>
      <c r="D146">
        <f>VLOOKUP($A146,Table4[#All],9,FALSE)*VLOOKUP($A146,Table1[#All],8,FALSE)+VLOOKUP($A146,Table14[#All],8,FALSE)</f>
        <v>0</v>
      </c>
      <c r="E146">
        <f>VLOOKUP($A146,Table4[#All],9,FALSE)*VLOOKUP($A146,Table1[#All],9,FALSE)+VLOOKUP($A146,Table14[#All],9,FALSE)</f>
        <v>0</v>
      </c>
      <c r="F146">
        <f>VLOOKUP($A146,Table4[#All],9,FALSE)*VLOOKUP($A146,Table1[#All],10,FALSE)+VLOOKUP($A146,Table14[#All],10,FALSE)</f>
        <v>0</v>
      </c>
      <c r="G146">
        <f>VLOOKUP($A146,Table4[#All],9,FALSE)*VLOOKUP($A146,Table1[#All],11,FALSE)+VLOOKUP($A146,Table14[#All],11,FALSE)</f>
        <v>0</v>
      </c>
      <c r="H146">
        <f>VLOOKUP($A146,Table4[#All],9,FALSE)*VLOOKUP($A146,Table1[#All],12,FALSE)+VLOOKUP($A146,Table14[#All],12,FALSE)</f>
        <v>0</v>
      </c>
      <c r="I146">
        <f>VLOOKUP($A146,Table4[#All],9,FALSE)*VLOOKUP($A146,Table1[#All],13,FALSE)+VLOOKUP($A146,Table14[#All],13,FALSE)</f>
        <v>0</v>
      </c>
      <c r="J146">
        <f>VLOOKUP($A146,Table4[#All],9,FALSE)*VLOOKUP($A146,Table1[#All],14,FALSE)+VLOOKUP($A146,Table14[#All],14,FALSE)</f>
        <v>0</v>
      </c>
    </row>
    <row r="147" spans="1:10" hidden="1" x14ac:dyDescent="0.2">
      <c r="A147" t="s">
        <v>142</v>
      </c>
      <c r="B147" t="str">
        <f>VLOOKUP($A147,Table4[#All],2,FALSE)</f>
        <v>NSW1</v>
      </c>
      <c r="C147" t="str">
        <f>VLOOKUP($A147,Table4[#All],6,FALSE)</f>
        <v>Wind</v>
      </c>
      <c r="D147">
        <f>VLOOKUP($A147,Table4[#All],9,FALSE)*VLOOKUP($A147,Table1[#All],8,FALSE)+VLOOKUP($A147,Table14[#All],8,FALSE)</f>
        <v>10.39</v>
      </c>
      <c r="E147">
        <f>VLOOKUP($A147,Table4[#All],9,FALSE)*VLOOKUP($A147,Table1[#All],9,FALSE)+VLOOKUP($A147,Table14[#All],9,FALSE)</f>
        <v>6.5500000000000007</v>
      </c>
      <c r="F147">
        <f>VLOOKUP($A147,Table4[#All],9,FALSE)*VLOOKUP($A147,Table1[#All],10,FALSE)+VLOOKUP($A147,Table14[#All],10,FALSE)</f>
        <v>2.71</v>
      </c>
      <c r="G147">
        <f>VLOOKUP($A147,Table4[#All],9,FALSE)*VLOOKUP($A147,Table1[#All],11,FALSE)+VLOOKUP($A147,Table14[#All],11,FALSE)</f>
        <v>1.355</v>
      </c>
      <c r="H147">
        <f>VLOOKUP($A147,Table4[#All],9,FALSE)*VLOOKUP($A147,Table1[#All],12,FALSE)+VLOOKUP($A147,Table14[#All],12,FALSE)</f>
        <v>0</v>
      </c>
      <c r="I147">
        <f>VLOOKUP($A147,Table4[#All],9,FALSE)*VLOOKUP($A147,Table1[#All],13,FALSE)+VLOOKUP($A147,Table14[#All],13,FALSE)</f>
        <v>0</v>
      </c>
      <c r="J147">
        <f>VLOOKUP($A147,Table4[#All],9,FALSE)*VLOOKUP($A147,Table1[#All],14,FALSE)+VLOOKUP($A147,Table14[#All],14,FALSE)</f>
        <v>0</v>
      </c>
    </row>
    <row r="148" spans="1:10" hidden="1" x14ac:dyDescent="0.2">
      <c r="A148" t="s">
        <v>143</v>
      </c>
      <c r="B148" t="str">
        <f>VLOOKUP($A148,Table4[#All],2,FALSE)</f>
        <v>NSW1</v>
      </c>
      <c r="C148" t="str">
        <f>VLOOKUP($A148,Table4[#All],6,FALSE)</f>
        <v>Wind</v>
      </c>
      <c r="D148">
        <f>VLOOKUP($A148,Table4[#All],9,FALSE)*VLOOKUP($A148,Table1[#All],8,FALSE)+VLOOKUP($A148,Table14[#All],8,FALSE)</f>
        <v>10.39</v>
      </c>
      <c r="E148">
        <f>VLOOKUP($A148,Table4[#All],9,FALSE)*VLOOKUP($A148,Table1[#All],9,FALSE)+VLOOKUP($A148,Table14[#All],9,FALSE)</f>
        <v>6.5500000000000007</v>
      </c>
      <c r="F148">
        <f>VLOOKUP($A148,Table4[#All],9,FALSE)*VLOOKUP($A148,Table1[#All],10,FALSE)+VLOOKUP($A148,Table14[#All],10,FALSE)</f>
        <v>2.71</v>
      </c>
      <c r="G148">
        <f>VLOOKUP($A148,Table4[#All],9,FALSE)*VLOOKUP($A148,Table1[#All],11,FALSE)+VLOOKUP($A148,Table14[#All],11,FALSE)</f>
        <v>1.355</v>
      </c>
      <c r="H148">
        <f>VLOOKUP($A148,Table4[#All],9,FALSE)*VLOOKUP($A148,Table1[#All],12,FALSE)+VLOOKUP($A148,Table14[#All],12,FALSE)</f>
        <v>0</v>
      </c>
      <c r="I148">
        <f>VLOOKUP($A148,Table4[#All],9,FALSE)*VLOOKUP($A148,Table1[#All],13,FALSE)+VLOOKUP($A148,Table14[#All],13,FALSE)</f>
        <v>0</v>
      </c>
      <c r="J148">
        <f>VLOOKUP($A148,Table4[#All],9,FALSE)*VLOOKUP($A148,Table1[#All],14,FALSE)+VLOOKUP($A148,Table14[#All],14,FALSE)</f>
        <v>0</v>
      </c>
    </row>
    <row r="149" spans="1:10" hidden="1" x14ac:dyDescent="0.2">
      <c r="A149" t="s">
        <v>145</v>
      </c>
      <c r="B149" t="str">
        <f>VLOOKUP($A149,Table4[#All],2,FALSE)</f>
        <v>NSW1</v>
      </c>
      <c r="C149" t="str">
        <f>VLOOKUP($A149,Table4[#All],6,FALSE)</f>
        <v>Wind</v>
      </c>
      <c r="D149">
        <f>VLOOKUP($A149,Table4[#All],9,FALSE)*VLOOKUP($A149,Table1[#All],8,FALSE)+VLOOKUP($A149,Table14[#All],8,FALSE)</f>
        <v>10.39</v>
      </c>
      <c r="E149">
        <f>VLOOKUP($A149,Table4[#All],9,FALSE)*VLOOKUP($A149,Table1[#All],9,FALSE)+VLOOKUP($A149,Table14[#All],9,FALSE)</f>
        <v>6.5500000000000007</v>
      </c>
      <c r="F149">
        <f>VLOOKUP($A149,Table4[#All],9,FALSE)*VLOOKUP($A149,Table1[#All],10,FALSE)+VLOOKUP($A149,Table14[#All],10,FALSE)</f>
        <v>2.71</v>
      </c>
      <c r="G149">
        <f>VLOOKUP($A149,Table4[#All],9,FALSE)*VLOOKUP($A149,Table1[#All],11,FALSE)+VLOOKUP($A149,Table14[#All],11,FALSE)</f>
        <v>1.355</v>
      </c>
      <c r="H149">
        <f>VLOOKUP($A149,Table4[#All],9,FALSE)*VLOOKUP($A149,Table1[#All],12,FALSE)+VLOOKUP($A149,Table14[#All],12,FALSE)</f>
        <v>0</v>
      </c>
      <c r="I149">
        <f>VLOOKUP($A149,Table4[#All],9,FALSE)*VLOOKUP($A149,Table1[#All],13,FALSE)+VLOOKUP($A149,Table14[#All],13,FALSE)</f>
        <v>0</v>
      </c>
      <c r="J149">
        <f>VLOOKUP($A149,Table4[#All],9,FALSE)*VLOOKUP($A149,Table1[#All],14,FALSE)+VLOOKUP($A149,Table14[#All],14,FALSE)</f>
        <v>0</v>
      </c>
    </row>
    <row r="150" spans="1:10" hidden="1" x14ac:dyDescent="0.2">
      <c r="A150" t="s">
        <v>146</v>
      </c>
      <c r="B150" t="str">
        <f>VLOOKUP($A150,Table4[#All],2,FALSE)</f>
        <v>NSW1</v>
      </c>
      <c r="C150" t="str">
        <f>VLOOKUP($A150,Table4[#All],6,FALSE)</f>
        <v>Hydro</v>
      </c>
      <c r="D150">
        <f>VLOOKUP($A150,Table4[#All],9,FALSE)*VLOOKUP($A150,Table1[#All],8,FALSE)+VLOOKUP($A150,Table14[#All],8,FALSE)</f>
        <v>7.19</v>
      </c>
      <c r="E150">
        <f>VLOOKUP($A150,Table4[#All],9,FALSE)*VLOOKUP($A150,Table1[#All],9,FALSE)+VLOOKUP($A150,Table14[#All],9,FALSE)</f>
        <v>7.2450000000000001</v>
      </c>
      <c r="F150">
        <f>VLOOKUP($A150,Table4[#All],9,FALSE)*VLOOKUP($A150,Table1[#All],10,FALSE)+VLOOKUP($A150,Table14[#All],10,FALSE)</f>
        <v>7.3</v>
      </c>
      <c r="G150">
        <f>VLOOKUP($A150,Table4[#All],9,FALSE)*VLOOKUP($A150,Table1[#All],11,FALSE)+VLOOKUP($A150,Table14[#All],11,FALSE)</f>
        <v>7.4249999999999998</v>
      </c>
      <c r="H150">
        <f>VLOOKUP($A150,Table4[#All],9,FALSE)*VLOOKUP($A150,Table1[#All],12,FALSE)+VLOOKUP($A150,Table14[#All],12,FALSE)</f>
        <v>7.55</v>
      </c>
      <c r="I150">
        <f>VLOOKUP($A150,Table4[#All],9,FALSE)*VLOOKUP($A150,Table1[#All],13,FALSE)+VLOOKUP($A150,Table14[#All],13,FALSE)</f>
        <v>8.0649999999999995</v>
      </c>
      <c r="J150">
        <f>VLOOKUP($A150,Table4[#All],9,FALSE)*VLOOKUP($A150,Table1[#All],14,FALSE)+VLOOKUP($A150,Table14[#All],14,FALSE)</f>
        <v>8.58</v>
      </c>
    </row>
    <row r="151" spans="1:10" hidden="1" x14ac:dyDescent="0.2">
      <c r="A151" t="s">
        <v>148</v>
      </c>
      <c r="B151" t="str">
        <f>VLOOKUP($A151,Table4[#All],2,FALSE)</f>
        <v>SA1</v>
      </c>
      <c r="C151" t="str">
        <f>VLOOKUP($A151,Table4[#All],6,FALSE)</f>
        <v>Wind</v>
      </c>
      <c r="D151">
        <f>VLOOKUP($A151,Table4[#All],9,FALSE)*VLOOKUP($A151,Table1[#All],8,FALSE)+VLOOKUP($A151,Table14[#All],8,FALSE)</f>
        <v>10.39</v>
      </c>
      <c r="E151">
        <f>VLOOKUP($A151,Table4[#All],9,FALSE)*VLOOKUP($A151,Table1[#All],9,FALSE)+VLOOKUP($A151,Table14[#All],9,FALSE)</f>
        <v>6.5500000000000007</v>
      </c>
      <c r="F151">
        <f>VLOOKUP($A151,Table4[#All],9,FALSE)*VLOOKUP($A151,Table1[#All],10,FALSE)+VLOOKUP($A151,Table14[#All],10,FALSE)</f>
        <v>2.71</v>
      </c>
      <c r="G151">
        <f>VLOOKUP($A151,Table4[#All],9,FALSE)*VLOOKUP($A151,Table1[#All],11,FALSE)+VLOOKUP($A151,Table14[#All],11,FALSE)</f>
        <v>1.355</v>
      </c>
      <c r="H151">
        <f>VLOOKUP($A151,Table4[#All],9,FALSE)*VLOOKUP($A151,Table1[#All],12,FALSE)+VLOOKUP($A151,Table14[#All],12,FALSE)</f>
        <v>0</v>
      </c>
      <c r="I151">
        <f>VLOOKUP($A151,Table4[#All],9,FALSE)*VLOOKUP($A151,Table1[#All],13,FALSE)+VLOOKUP($A151,Table14[#All],13,FALSE)</f>
        <v>0</v>
      </c>
      <c r="J151">
        <f>VLOOKUP($A151,Table4[#All],9,FALSE)*VLOOKUP($A151,Table1[#All],14,FALSE)+VLOOKUP($A151,Table14[#All],14,FALSE)</f>
        <v>0</v>
      </c>
    </row>
    <row r="152" spans="1:10" hidden="1" x14ac:dyDescent="0.2">
      <c r="A152" t="s">
        <v>149</v>
      </c>
      <c r="B152" t="str">
        <f>VLOOKUP($A152,Table4[#All],2,FALSE)</f>
        <v>SA1</v>
      </c>
      <c r="C152" t="str">
        <f>VLOOKUP($A152,Table4[#All],6,FALSE)</f>
        <v>Wind</v>
      </c>
      <c r="D152">
        <f>VLOOKUP($A152,Table4[#All],9,FALSE)*VLOOKUP($A152,Table1[#All],8,FALSE)+VLOOKUP($A152,Table14[#All],8,FALSE)</f>
        <v>10.39</v>
      </c>
      <c r="E152">
        <f>VLOOKUP($A152,Table4[#All],9,FALSE)*VLOOKUP($A152,Table1[#All],9,FALSE)+VLOOKUP($A152,Table14[#All],9,FALSE)</f>
        <v>6.5500000000000007</v>
      </c>
      <c r="F152">
        <f>VLOOKUP($A152,Table4[#All],9,FALSE)*VLOOKUP($A152,Table1[#All],10,FALSE)+VLOOKUP($A152,Table14[#All],10,FALSE)</f>
        <v>2.71</v>
      </c>
      <c r="G152">
        <f>VLOOKUP($A152,Table4[#All],9,FALSE)*VLOOKUP($A152,Table1[#All],11,FALSE)+VLOOKUP($A152,Table14[#All],11,FALSE)</f>
        <v>1.355</v>
      </c>
      <c r="H152">
        <f>VLOOKUP($A152,Table4[#All],9,FALSE)*VLOOKUP($A152,Table1[#All],12,FALSE)+VLOOKUP($A152,Table14[#All],12,FALSE)</f>
        <v>0</v>
      </c>
      <c r="I152">
        <f>VLOOKUP($A152,Table4[#All],9,FALSE)*VLOOKUP($A152,Table1[#All],13,FALSE)+VLOOKUP($A152,Table14[#All],13,FALSE)</f>
        <v>0</v>
      </c>
      <c r="J152">
        <f>VLOOKUP($A152,Table4[#All],9,FALSE)*VLOOKUP($A152,Table1[#All],14,FALSE)+VLOOKUP($A152,Table14[#All],14,FALSE)</f>
        <v>0</v>
      </c>
    </row>
    <row r="153" spans="1:10" hidden="1" x14ac:dyDescent="0.2">
      <c r="A153" t="s">
        <v>150</v>
      </c>
      <c r="B153" t="str">
        <f>VLOOKUP($A153,Table4[#All],2,FALSE)</f>
        <v>QLD1</v>
      </c>
      <c r="C153" t="str">
        <f>VLOOKUP($A153,Table4[#All],6,FALSE)</f>
        <v>Solar</v>
      </c>
      <c r="D153">
        <f>VLOOKUP($A153,Table4[#All],9,FALSE)*VLOOKUP($A153,Table1[#All],8,FALSE)+VLOOKUP($A153,Table14[#All],8,FALSE)</f>
        <v>0</v>
      </c>
      <c r="E153">
        <f>VLOOKUP($A153,Table4[#All],9,FALSE)*VLOOKUP($A153,Table1[#All],9,FALSE)+VLOOKUP($A153,Table14[#All],9,FALSE)</f>
        <v>0</v>
      </c>
      <c r="F153">
        <f>VLOOKUP($A153,Table4[#All],9,FALSE)*VLOOKUP($A153,Table1[#All],10,FALSE)+VLOOKUP($A153,Table14[#All],10,FALSE)</f>
        <v>0</v>
      </c>
      <c r="G153">
        <f>VLOOKUP($A153,Table4[#All],9,FALSE)*VLOOKUP($A153,Table1[#All],11,FALSE)+VLOOKUP($A153,Table14[#All],11,FALSE)</f>
        <v>0</v>
      </c>
      <c r="H153">
        <f>VLOOKUP($A153,Table4[#All],9,FALSE)*VLOOKUP($A153,Table1[#All],12,FALSE)+VLOOKUP($A153,Table14[#All],12,FALSE)</f>
        <v>0</v>
      </c>
      <c r="I153">
        <f>VLOOKUP($A153,Table4[#All],9,FALSE)*VLOOKUP($A153,Table1[#All],13,FALSE)+VLOOKUP($A153,Table14[#All],13,FALSE)</f>
        <v>0</v>
      </c>
      <c r="J153">
        <f>VLOOKUP($A153,Table4[#All],9,FALSE)*VLOOKUP($A153,Table1[#All],14,FALSE)+VLOOKUP($A153,Table14[#All],14,FALSE)</f>
        <v>0</v>
      </c>
    </row>
    <row r="154" spans="1:10" hidden="1" x14ac:dyDescent="0.2">
      <c r="A154" t="s">
        <v>153</v>
      </c>
      <c r="B154" t="str">
        <f>VLOOKUP($A154,Table4[#All],2,FALSE)</f>
        <v>QLD1</v>
      </c>
      <c r="C154" t="str">
        <f>VLOOKUP($A154,Table4[#All],6,FALSE)</f>
        <v>Solar</v>
      </c>
      <c r="D154">
        <f>VLOOKUP($A154,Table4[#All],9,FALSE)*VLOOKUP($A154,Table1[#All],8,FALSE)+VLOOKUP($A154,Table14[#All],8,FALSE)</f>
        <v>0</v>
      </c>
      <c r="E154">
        <f>VLOOKUP($A154,Table4[#All],9,FALSE)*VLOOKUP($A154,Table1[#All],9,FALSE)+VLOOKUP($A154,Table14[#All],9,FALSE)</f>
        <v>0</v>
      </c>
      <c r="F154">
        <f>VLOOKUP($A154,Table4[#All],9,FALSE)*VLOOKUP($A154,Table1[#All],10,FALSE)+VLOOKUP($A154,Table14[#All],10,FALSE)</f>
        <v>0</v>
      </c>
      <c r="G154">
        <f>VLOOKUP($A154,Table4[#All],9,FALSE)*VLOOKUP($A154,Table1[#All],11,FALSE)+VLOOKUP($A154,Table14[#All],11,FALSE)</f>
        <v>0</v>
      </c>
      <c r="H154">
        <f>VLOOKUP($A154,Table4[#All],9,FALSE)*VLOOKUP($A154,Table1[#All],12,FALSE)+VLOOKUP($A154,Table14[#All],12,FALSE)</f>
        <v>0</v>
      </c>
      <c r="I154">
        <f>VLOOKUP($A154,Table4[#All],9,FALSE)*VLOOKUP($A154,Table1[#All],13,FALSE)+VLOOKUP($A154,Table14[#All],13,FALSE)</f>
        <v>0</v>
      </c>
      <c r="J154">
        <f>VLOOKUP($A154,Table4[#All],9,FALSE)*VLOOKUP($A154,Table1[#All],14,FALSE)+VLOOKUP($A154,Table14[#All],14,FALSE)</f>
        <v>0</v>
      </c>
    </row>
    <row r="155" spans="1:10" hidden="1" x14ac:dyDescent="0.2">
      <c r="A155" t="s">
        <v>154</v>
      </c>
      <c r="B155" t="str">
        <f>VLOOKUP($A155,Table4[#All],2,FALSE)</f>
        <v>QLD1</v>
      </c>
      <c r="C155" t="str">
        <f>VLOOKUP($A155,Table4[#All],6,FALSE)</f>
        <v>Solar</v>
      </c>
      <c r="D155">
        <f>VLOOKUP($A155,Table4[#All],9,FALSE)*VLOOKUP($A155,Table1[#All],8,FALSE)+VLOOKUP($A155,Table14[#All],8,FALSE)</f>
        <v>0</v>
      </c>
      <c r="E155">
        <f>VLOOKUP($A155,Table4[#All],9,FALSE)*VLOOKUP($A155,Table1[#All],9,FALSE)+VLOOKUP($A155,Table14[#All],9,FALSE)</f>
        <v>0</v>
      </c>
      <c r="F155">
        <f>VLOOKUP($A155,Table4[#All],9,FALSE)*VLOOKUP($A155,Table1[#All],10,FALSE)+VLOOKUP($A155,Table14[#All],10,FALSE)</f>
        <v>0</v>
      </c>
      <c r="G155">
        <f>VLOOKUP($A155,Table4[#All],9,FALSE)*VLOOKUP($A155,Table1[#All],11,FALSE)+VLOOKUP($A155,Table14[#All],11,FALSE)</f>
        <v>0</v>
      </c>
      <c r="H155">
        <f>VLOOKUP($A155,Table4[#All],9,FALSE)*VLOOKUP($A155,Table1[#All],12,FALSE)+VLOOKUP($A155,Table14[#All],12,FALSE)</f>
        <v>0</v>
      </c>
      <c r="I155">
        <f>VLOOKUP($A155,Table4[#All],9,FALSE)*VLOOKUP($A155,Table1[#All],13,FALSE)+VLOOKUP($A155,Table14[#All],13,FALSE)</f>
        <v>0</v>
      </c>
      <c r="J155">
        <f>VLOOKUP($A155,Table4[#All],9,FALSE)*VLOOKUP($A155,Table1[#All],14,FALSE)+VLOOKUP($A155,Table14[#All],14,FALSE)</f>
        <v>0</v>
      </c>
    </row>
    <row r="156" spans="1:10" hidden="1" x14ac:dyDescent="0.2">
      <c r="A156" t="s">
        <v>163</v>
      </c>
      <c r="B156" t="str">
        <f>VLOOKUP($A156,Table4[#All],2,FALSE)</f>
        <v>VIC1</v>
      </c>
      <c r="C156" t="str">
        <f>VLOOKUP($A156,Table4[#All],6,FALSE)</f>
        <v>Battery</v>
      </c>
      <c r="D156">
        <f>VLOOKUP($A156,Table4[#All],9,FALSE)*VLOOKUP($A156,Table1[#All],8,FALSE)+VLOOKUP($A156,Table14[#All],8,FALSE)</f>
        <v>0</v>
      </c>
      <c r="E156">
        <f>VLOOKUP($A156,Table4[#All],9,FALSE)*VLOOKUP($A156,Table1[#All],9,FALSE)+VLOOKUP($A156,Table14[#All],9,FALSE)</f>
        <v>0</v>
      </c>
      <c r="F156">
        <f>VLOOKUP($A156,Table4[#All],9,FALSE)*VLOOKUP($A156,Table1[#All],10,FALSE)+VLOOKUP($A156,Table14[#All],10,FALSE)</f>
        <v>0</v>
      </c>
      <c r="G156">
        <f>VLOOKUP($A156,Table4[#All],9,FALSE)*VLOOKUP($A156,Table1[#All],11,FALSE)+VLOOKUP($A156,Table14[#All],11,FALSE)</f>
        <v>0</v>
      </c>
      <c r="H156">
        <f>VLOOKUP($A156,Table4[#All],9,FALSE)*VLOOKUP($A156,Table1[#All],12,FALSE)+VLOOKUP($A156,Table14[#All],12,FALSE)</f>
        <v>0</v>
      </c>
      <c r="I156">
        <f>VLOOKUP($A156,Table4[#All],9,FALSE)*VLOOKUP($A156,Table1[#All],13,FALSE)+VLOOKUP($A156,Table14[#All],13,FALSE)</f>
        <v>0</v>
      </c>
      <c r="J156">
        <f>VLOOKUP($A156,Table4[#All],9,FALSE)*VLOOKUP($A156,Table1[#All],14,FALSE)+VLOOKUP($A156,Table14[#All],14,FALSE)</f>
        <v>0</v>
      </c>
    </row>
    <row r="157" spans="1:10" hidden="1" x14ac:dyDescent="0.2">
      <c r="A157" t="s">
        <v>166</v>
      </c>
      <c r="B157" t="str">
        <f>VLOOKUP($A157,Table4[#All],2,FALSE)</f>
        <v>SA1</v>
      </c>
      <c r="C157" t="str">
        <f>VLOOKUP($A157,Table4[#All],6,FALSE)</f>
        <v>Wind</v>
      </c>
      <c r="D157">
        <f>VLOOKUP($A157,Table4[#All],9,FALSE)*VLOOKUP($A157,Table1[#All],8,FALSE)+VLOOKUP($A157,Table14[#All],8,FALSE)</f>
        <v>10.39</v>
      </c>
      <c r="E157">
        <f>VLOOKUP($A157,Table4[#All],9,FALSE)*VLOOKUP($A157,Table1[#All],9,FALSE)+VLOOKUP($A157,Table14[#All],9,FALSE)</f>
        <v>6.5500000000000007</v>
      </c>
      <c r="F157">
        <f>VLOOKUP($A157,Table4[#All],9,FALSE)*VLOOKUP($A157,Table1[#All],10,FALSE)+VLOOKUP($A157,Table14[#All],10,FALSE)</f>
        <v>2.71</v>
      </c>
      <c r="G157">
        <f>VLOOKUP($A157,Table4[#All],9,FALSE)*VLOOKUP($A157,Table1[#All],11,FALSE)+VLOOKUP($A157,Table14[#All],11,FALSE)</f>
        <v>1.355</v>
      </c>
      <c r="H157">
        <f>VLOOKUP($A157,Table4[#All],9,FALSE)*VLOOKUP($A157,Table1[#All],12,FALSE)+VLOOKUP($A157,Table14[#All],12,FALSE)</f>
        <v>0</v>
      </c>
      <c r="I157">
        <f>VLOOKUP($A157,Table4[#All],9,FALSE)*VLOOKUP($A157,Table1[#All],13,FALSE)+VLOOKUP($A157,Table14[#All],13,FALSE)</f>
        <v>0</v>
      </c>
      <c r="J157">
        <f>VLOOKUP($A157,Table4[#All],9,FALSE)*VLOOKUP($A157,Table1[#All],14,FALSE)+VLOOKUP($A157,Table14[#All],14,FALSE)</f>
        <v>0</v>
      </c>
    </row>
    <row r="158" spans="1:10" hidden="1" x14ac:dyDescent="0.2">
      <c r="A158" t="s">
        <v>167</v>
      </c>
      <c r="B158" t="str">
        <f>VLOOKUP($A158,Table4[#All],2,FALSE)</f>
        <v>SA1</v>
      </c>
      <c r="C158" t="str">
        <f>VLOOKUP($A158,Table4[#All],6,FALSE)</f>
        <v>Wind</v>
      </c>
      <c r="D158">
        <f>VLOOKUP($A158,Table4[#All],9,FALSE)*VLOOKUP($A158,Table1[#All],8,FALSE)+VLOOKUP($A158,Table14[#All],8,FALSE)</f>
        <v>10.39</v>
      </c>
      <c r="E158">
        <f>VLOOKUP($A158,Table4[#All],9,FALSE)*VLOOKUP($A158,Table1[#All],9,FALSE)+VLOOKUP($A158,Table14[#All],9,FALSE)</f>
        <v>6.5500000000000007</v>
      </c>
      <c r="F158">
        <f>VLOOKUP($A158,Table4[#All],9,FALSE)*VLOOKUP($A158,Table1[#All],10,FALSE)+VLOOKUP($A158,Table14[#All],10,FALSE)</f>
        <v>2.71</v>
      </c>
      <c r="G158">
        <f>VLOOKUP($A158,Table4[#All],9,FALSE)*VLOOKUP($A158,Table1[#All],11,FALSE)+VLOOKUP($A158,Table14[#All],11,FALSE)</f>
        <v>1.355</v>
      </c>
      <c r="H158">
        <f>VLOOKUP($A158,Table4[#All],9,FALSE)*VLOOKUP($A158,Table1[#All],12,FALSE)+VLOOKUP($A158,Table14[#All],12,FALSE)</f>
        <v>0</v>
      </c>
      <c r="I158">
        <f>VLOOKUP($A158,Table4[#All],9,FALSE)*VLOOKUP($A158,Table1[#All],13,FALSE)+VLOOKUP($A158,Table14[#All],13,FALSE)</f>
        <v>0</v>
      </c>
      <c r="J158">
        <f>VLOOKUP($A158,Table4[#All],9,FALSE)*VLOOKUP($A158,Table1[#All],14,FALSE)+VLOOKUP($A158,Table14[#All],14,FALSE)</f>
        <v>0</v>
      </c>
    </row>
    <row r="159" spans="1:10" hidden="1" x14ac:dyDescent="0.2">
      <c r="A159" t="s">
        <v>168</v>
      </c>
      <c r="B159" t="str">
        <f>VLOOKUP($A159,Table4[#All],2,FALSE)</f>
        <v>SA1</v>
      </c>
      <c r="C159" t="str">
        <f>VLOOKUP($A159,Table4[#All],6,FALSE)</f>
        <v>Wind</v>
      </c>
      <c r="D159">
        <f>VLOOKUP($A159,Table4[#All],9,FALSE)*VLOOKUP($A159,Table1[#All],8,FALSE)+VLOOKUP($A159,Table14[#All],8,FALSE)</f>
        <v>10.39</v>
      </c>
      <c r="E159">
        <f>VLOOKUP($A159,Table4[#All],9,FALSE)*VLOOKUP($A159,Table1[#All],9,FALSE)+VLOOKUP($A159,Table14[#All],9,FALSE)</f>
        <v>6.5500000000000007</v>
      </c>
      <c r="F159">
        <f>VLOOKUP($A159,Table4[#All],9,FALSE)*VLOOKUP($A159,Table1[#All],10,FALSE)+VLOOKUP($A159,Table14[#All],10,FALSE)</f>
        <v>2.71</v>
      </c>
      <c r="G159">
        <f>VLOOKUP($A159,Table4[#All],9,FALSE)*VLOOKUP($A159,Table1[#All],11,FALSE)+VLOOKUP($A159,Table14[#All],11,FALSE)</f>
        <v>1.355</v>
      </c>
      <c r="H159">
        <f>VLOOKUP($A159,Table4[#All],9,FALSE)*VLOOKUP($A159,Table1[#All],12,FALSE)+VLOOKUP($A159,Table14[#All],12,FALSE)</f>
        <v>0</v>
      </c>
      <c r="I159">
        <f>VLOOKUP($A159,Table4[#All],9,FALSE)*VLOOKUP($A159,Table1[#All],13,FALSE)+VLOOKUP($A159,Table14[#All],13,FALSE)</f>
        <v>0</v>
      </c>
      <c r="J159">
        <f>VLOOKUP($A159,Table4[#All],9,FALSE)*VLOOKUP($A159,Table1[#All],14,FALSE)+VLOOKUP($A159,Table14[#All],14,FALSE)</f>
        <v>0</v>
      </c>
    </row>
    <row r="160" spans="1:10" x14ac:dyDescent="0.2">
      <c r="A160" t="s">
        <v>171</v>
      </c>
      <c r="B160" t="str">
        <f>VLOOKUP($A160,Table4[#All],2,FALSE)</f>
        <v>NSW1</v>
      </c>
      <c r="C160" t="str">
        <f>VLOOKUP($A160,Table4[#All],6,FALSE)</f>
        <v>Diesel</v>
      </c>
      <c r="D160">
        <f>VLOOKUP($A160,Table4[#All],9,FALSE)*VLOOKUP($A160,Table1[#All],8,FALSE)+VLOOKUP($A160,Table14[#All],8,FALSE)</f>
        <v>421.85</v>
      </c>
      <c r="E160">
        <f>VLOOKUP($A160,Table4[#All],9,FALSE)*VLOOKUP($A160,Table1[#All],9,FALSE)+VLOOKUP($A160,Table14[#All],9,FALSE)</f>
        <v>424.18399999999997</v>
      </c>
      <c r="F160">
        <f>VLOOKUP($A160,Table4[#All],9,FALSE)*VLOOKUP($A160,Table1[#All],10,FALSE)+VLOOKUP($A160,Table14[#All],10,FALSE)</f>
        <v>451.90699999999998</v>
      </c>
      <c r="G160">
        <f>VLOOKUP($A160,Table4[#All],9,FALSE)*VLOOKUP($A160,Table1[#All],11,FALSE)+VLOOKUP($A160,Table14[#All],11,FALSE)</f>
        <v>461.19699999999995</v>
      </c>
      <c r="H160">
        <f>VLOOKUP($A160,Table4[#All],9,FALSE)*VLOOKUP($A160,Table1[#All],12,FALSE)+VLOOKUP($A160,Table14[#All],12,FALSE)</f>
        <v>454.69200000000001</v>
      </c>
      <c r="I160">
        <f>VLOOKUP($A160,Table4[#All],9,FALSE)*VLOOKUP($A160,Table1[#All],13,FALSE)+VLOOKUP($A160,Table14[#All],13,FALSE)</f>
        <v>511.53999999999996</v>
      </c>
      <c r="J160">
        <f>VLOOKUP($A160,Table4[#All],9,FALSE)*VLOOKUP($A160,Table1[#All],14,FALSE)+VLOOKUP($A160,Table14[#All],14,FALSE)</f>
        <v>504.97399999999999</v>
      </c>
    </row>
    <row r="161" spans="1:10" hidden="1" x14ac:dyDescent="0.2">
      <c r="A161" t="s">
        <v>164</v>
      </c>
      <c r="B161" t="str">
        <f>VLOOKUP($A161,Table4[#All],2,FALSE)</f>
        <v>NSW1</v>
      </c>
      <c r="C161" t="str">
        <f>VLOOKUP($A161,Table4[#All],6,FALSE)</f>
        <v>Solar</v>
      </c>
      <c r="D161">
        <f>VLOOKUP($A161,Table4[#All],9,FALSE)*VLOOKUP($A161,Table1[#All],8,FALSE)+VLOOKUP($A161,Table14[#All],8,FALSE)</f>
        <v>0</v>
      </c>
      <c r="E161">
        <f>VLOOKUP($A161,Table4[#All],9,FALSE)*VLOOKUP($A161,Table1[#All],9,FALSE)+VLOOKUP($A161,Table14[#All],9,FALSE)</f>
        <v>0</v>
      </c>
      <c r="F161">
        <f>VLOOKUP($A161,Table4[#All],9,FALSE)*VLOOKUP($A161,Table1[#All],10,FALSE)+VLOOKUP($A161,Table14[#All],10,FALSE)</f>
        <v>0</v>
      </c>
      <c r="G161">
        <f>VLOOKUP($A161,Table4[#All],9,FALSE)*VLOOKUP($A161,Table1[#All],11,FALSE)+VLOOKUP($A161,Table14[#All],11,FALSE)</f>
        <v>0</v>
      </c>
      <c r="H161">
        <f>VLOOKUP($A161,Table4[#All],9,FALSE)*VLOOKUP($A161,Table1[#All],12,FALSE)+VLOOKUP($A161,Table14[#All],12,FALSE)</f>
        <v>0</v>
      </c>
      <c r="I161">
        <f>VLOOKUP($A161,Table4[#All],9,FALSE)*VLOOKUP($A161,Table1[#All],13,FALSE)+VLOOKUP($A161,Table14[#All],13,FALSE)</f>
        <v>0</v>
      </c>
      <c r="J161">
        <f>VLOOKUP($A161,Table4[#All],9,FALSE)*VLOOKUP($A161,Table1[#All],14,FALSE)+VLOOKUP($A161,Table14[#All],14,FALSE)</f>
        <v>0</v>
      </c>
    </row>
    <row r="162" spans="1:10" hidden="1" x14ac:dyDescent="0.2">
      <c r="A162" t="s">
        <v>165</v>
      </c>
      <c r="B162" t="str">
        <f>VLOOKUP($A162,Table4[#All],2,FALSE)</f>
        <v>SA1</v>
      </c>
      <c r="C162" t="str">
        <f>VLOOKUP($A162,Table4[#All],6,FALSE)</f>
        <v>Battery</v>
      </c>
      <c r="D162">
        <f>VLOOKUP($A162,Table4[#All],9,FALSE)*VLOOKUP($A162,Table1[#All],8,FALSE)+VLOOKUP($A162,Table14[#All],8,FALSE)</f>
        <v>0</v>
      </c>
      <c r="E162">
        <f>VLOOKUP($A162,Table4[#All],9,FALSE)*VLOOKUP($A162,Table1[#All],9,FALSE)+VLOOKUP($A162,Table14[#All],9,FALSE)</f>
        <v>0</v>
      </c>
      <c r="F162">
        <f>VLOOKUP($A162,Table4[#All],9,FALSE)*VLOOKUP($A162,Table1[#All],10,FALSE)+VLOOKUP($A162,Table14[#All],10,FALSE)</f>
        <v>0</v>
      </c>
      <c r="G162">
        <f>VLOOKUP($A162,Table4[#All],9,FALSE)*VLOOKUP($A162,Table1[#All],11,FALSE)+VLOOKUP($A162,Table14[#All],11,FALSE)</f>
        <v>0</v>
      </c>
      <c r="H162">
        <f>VLOOKUP($A162,Table4[#All],9,FALSE)*VLOOKUP($A162,Table1[#All],12,FALSE)+VLOOKUP($A162,Table14[#All],12,FALSE)</f>
        <v>0</v>
      </c>
      <c r="I162">
        <f>VLOOKUP($A162,Table4[#All],9,FALSE)*VLOOKUP($A162,Table1[#All],13,FALSE)+VLOOKUP($A162,Table14[#All],13,FALSE)</f>
        <v>0</v>
      </c>
      <c r="J162">
        <f>VLOOKUP($A162,Table4[#All],9,FALSE)*VLOOKUP($A162,Table1[#All],14,FALSE)+VLOOKUP($A162,Table14[#All],14,FALSE)</f>
        <v>0</v>
      </c>
    </row>
    <row r="163" spans="1:10" hidden="1" x14ac:dyDescent="0.2">
      <c r="A163" t="s">
        <v>169</v>
      </c>
      <c r="B163" t="str">
        <f>VLOOKUP($A163,Table4[#All],2,FALSE)</f>
        <v>NSW1</v>
      </c>
      <c r="C163" t="str">
        <f>VLOOKUP($A163,Table4[#All],6,FALSE)</f>
        <v>Hydro</v>
      </c>
      <c r="D163">
        <f>VLOOKUP($A163,Table4[#All],9,FALSE)*VLOOKUP($A163,Table1[#All],8,FALSE)+VLOOKUP($A163,Table14[#All],8,FALSE)</f>
        <v>7.19</v>
      </c>
      <c r="E163">
        <f>VLOOKUP($A163,Table4[#All],9,FALSE)*VLOOKUP($A163,Table1[#All],9,FALSE)+VLOOKUP($A163,Table14[#All],9,FALSE)</f>
        <v>7.2450000000000001</v>
      </c>
      <c r="F163">
        <f>VLOOKUP($A163,Table4[#All],9,FALSE)*VLOOKUP($A163,Table1[#All],10,FALSE)+VLOOKUP($A163,Table14[#All],10,FALSE)</f>
        <v>7.3</v>
      </c>
      <c r="G163">
        <f>VLOOKUP($A163,Table4[#All],9,FALSE)*VLOOKUP($A163,Table1[#All],11,FALSE)+VLOOKUP($A163,Table14[#All],11,FALSE)</f>
        <v>7.4249999999999998</v>
      </c>
      <c r="H163">
        <f>VLOOKUP($A163,Table4[#All],9,FALSE)*VLOOKUP($A163,Table1[#All],12,FALSE)+VLOOKUP($A163,Table14[#All],12,FALSE)</f>
        <v>7.55</v>
      </c>
      <c r="I163">
        <f>VLOOKUP($A163,Table4[#All],9,FALSE)*VLOOKUP($A163,Table1[#All],13,FALSE)+VLOOKUP($A163,Table14[#All],13,FALSE)</f>
        <v>8.0649999999999995</v>
      </c>
      <c r="J163">
        <f>VLOOKUP($A163,Table4[#All],9,FALSE)*VLOOKUP($A163,Table1[#All],14,FALSE)+VLOOKUP($A163,Table14[#All],14,FALSE)</f>
        <v>8.58</v>
      </c>
    </row>
    <row r="164" spans="1:10" hidden="1" x14ac:dyDescent="0.2">
      <c r="A164" t="s">
        <v>170</v>
      </c>
      <c r="B164" t="str">
        <f>VLOOKUP($A164,Table4[#All],2,FALSE)</f>
        <v>VIC1</v>
      </c>
      <c r="C164" t="str">
        <f>VLOOKUP($A164,Table4[#All],6,FALSE)</f>
        <v>Hydro</v>
      </c>
      <c r="D164">
        <f>VLOOKUP($A164,Table4[#All],9,FALSE)*VLOOKUP($A164,Table1[#All],8,FALSE)+VLOOKUP($A164,Table14[#All],8,FALSE)</f>
        <v>7.19</v>
      </c>
      <c r="E164">
        <f>VLOOKUP($A164,Table4[#All],9,FALSE)*VLOOKUP($A164,Table1[#All],9,FALSE)+VLOOKUP($A164,Table14[#All],9,FALSE)</f>
        <v>7.2450000000000001</v>
      </c>
      <c r="F164">
        <f>VLOOKUP($A164,Table4[#All],9,FALSE)*VLOOKUP($A164,Table1[#All],10,FALSE)+VLOOKUP($A164,Table14[#All],10,FALSE)</f>
        <v>7.3</v>
      </c>
      <c r="G164">
        <f>VLOOKUP($A164,Table4[#All],9,FALSE)*VLOOKUP($A164,Table1[#All],11,FALSE)+VLOOKUP($A164,Table14[#All],11,FALSE)</f>
        <v>7.4249999999999998</v>
      </c>
      <c r="H164">
        <f>VLOOKUP($A164,Table4[#All],9,FALSE)*VLOOKUP($A164,Table1[#All],12,FALSE)+VLOOKUP($A164,Table14[#All],12,FALSE)</f>
        <v>7.55</v>
      </c>
      <c r="I164">
        <f>VLOOKUP($A164,Table4[#All],9,FALSE)*VLOOKUP($A164,Table1[#All],13,FALSE)+VLOOKUP($A164,Table14[#All],13,FALSE)</f>
        <v>8.0649999999999995</v>
      </c>
      <c r="J164">
        <f>VLOOKUP($A164,Table4[#All],9,FALSE)*VLOOKUP($A164,Table1[#All],14,FALSE)+VLOOKUP($A164,Table14[#All],14,FALSE)</f>
        <v>8.58</v>
      </c>
    </row>
    <row r="165" spans="1:10" hidden="1" x14ac:dyDescent="0.2">
      <c r="A165" t="s">
        <v>172</v>
      </c>
      <c r="B165" t="str">
        <f>VLOOKUP($A165,Table4[#All],2,FALSE)</f>
        <v>NSW1</v>
      </c>
      <c r="C165" t="str">
        <f>VLOOKUP($A165,Table4[#All],6,FALSE)</f>
        <v>Liquid</v>
      </c>
      <c r="D165">
        <f>VLOOKUP($A165,Table4[#All],9,FALSE)*VLOOKUP($A165,Table1[#All],8,FALSE)+VLOOKUP($A165,Table14[#All],8,FALSE)</f>
        <v>448.38700000000006</v>
      </c>
      <c r="E165">
        <f>VLOOKUP($A165,Table4[#All],9,FALSE)*VLOOKUP($A165,Table1[#All],9,FALSE)+VLOOKUP($A165,Table14[#All],9,FALSE)</f>
        <v>451.1354</v>
      </c>
      <c r="F165">
        <f>VLOOKUP($A165,Table4[#All],9,FALSE)*VLOOKUP($A165,Table1[#All],10,FALSE)+VLOOKUP($A165,Table14[#All],10,FALSE)</f>
        <v>480.94370000000004</v>
      </c>
      <c r="G165">
        <f>VLOOKUP($A165,Table4[#All],9,FALSE)*VLOOKUP($A165,Table1[#All],11,FALSE)+VLOOKUP($A165,Table14[#All],11,FALSE)</f>
        <v>490.47120000000001</v>
      </c>
      <c r="H165">
        <f>VLOOKUP($A165,Table4[#All],9,FALSE)*VLOOKUP($A165,Table1[#All],12,FALSE)+VLOOKUP($A165,Table14[#All],12,FALSE)</f>
        <v>483.16420000000005</v>
      </c>
      <c r="I165">
        <f>VLOOKUP($A165,Table4[#All],9,FALSE)*VLOOKUP($A165,Table1[#All],13,FALSE)+VLOOKUP($A165,Table14[#All],13,FALSE)</f>
        <v>544.04050000000007</v>
      </c>
      <c r="J165">
        <f>VLOOKUP($A165,Table4[#All],9,FALSE)*VLOOKUP($A165,Table1[#All],14,FALSE)+VLOOKUP($A165,Table14[#All],14,FALSE)</f>
        <v>537.32940000000008</v>
      </c>
    </row>
    <row r="166" spans="1:10" hidden="1" x14ac:dyDescent="0.2">
      <c r="A166" t="s">
        <v>151</v>
      </c>
      <c r="B166" t="str">
        <f>VLOOKUP($A166,Table4[#All],2,FALSE)</f>
        <v>SA1</v>
      </c>
      <c r="C166" t="str">
        <f>VLOOKUP($A166,Table4[#All],6,FALSE)</f>
        <v>Battery</v>
      </c>
      <c r="D166">
        <f>VLOOKUP($A166,Table4[#All],9,FALSE)*VLOOKUP($A166,Table1[#All],8,FALSE)+VLOOKUP($A166,Table14[#All],8,FALSE)</f>
        <v>0</v>
      </c>
      <c r="E166">
        <f>VLOOKUP($A166,Table4[#All],9,FALSE)*VLOOKUP($A166,Table1[#All],9,FALSE)+VLOOKUP($A166,Table14[#All],9,FALSE)</f>
        <v>0</v>
      </c>
      <c r="F166">
        <f>VLOOKUP($A166,Table4[#All],9,FALSE)*VLOOKUP($A166,Table1[#All],10,FALSE)+VLOOKUP($A166,Table14[#All],10,FALSE)</f>
        <v>0</v>
      </c>
      <c r="G166">
        <f>VLOOKUP($A166,Table4[#All],9,FALSE)*VLOOKUP($A166,Table1[#All],11,FALSE)+VLOOKUP($A166,Table14[#All],11,FALSE)</f>
        <v>0</v>
      </c>
      <c r="H166">
        <f>VLOOKUP($A166,Table4[#All],9,FALSE)*VLOOKUP($A166,Table1[#All],12,FALSE)+VLOOKUP($A166,Table14[#All],12,FALSE)</f>
        <v>0</v>
      </c>
      <c r="I166">
        <f>VLOOKUP($A166,Table4[#All],9,FALSE)*VLOOKUP($A166,Table1[#All],13,FALSE)+VLOOKUP($A166,Table14[#All],13,FALSE)</f>
        <v>0</v>
      </c>
      <c r="J166">
        <f>VLOOKUP($A166,Table4[#All],9,FALSE)*VLOOKUP($A166,Table1[#All],14,FALSE)+VLOOKUP($A166,Table14[#All],14,FALSE)</f>
        <v>0</v>
      </c>
    </row>
    <row r="167" spans="1:10" hidden="1" x14ac:dyDescent="0.2">
      <c r="A167" t="s">
        <v>152</v>
      </c>
      <c r="B167" t="str">
        <f>VLOOKUP($A167,Table4[#All],2,FALSE)</f>
        <v>SA1</v>
      </c>
      <c r="C167" t="str">
        <f>VLOOKUP($A167,Table4[#All],6,FALSE)</f>
        <v>Solar</v>
      </c>
      <c r="D167">
        <f>VLOOKUP($A167,Table4[#All],9,FALSE)*VLOOKUP($A167,Table1[#All],8,FALSE)+VLOOKUP($A167,Table14[#All],8,FALSE)</f>
        <v>0</v>
      </c>
      <c r="E167">
        <f>VLOOKUP($A167,Table4[#All],9,FALSE)*VLOOKUP($A167,Table1[#All],9,FALSE)+VLOOKUP($A167,Table14[#All],9,FALSE)</f>
        <v>0</v>
      </c>
      <c r="F167">
        <f>VLOOKUP($A167,Table4[#All],9,FALSE)*VLOOKUP($A167,Table1[#All],10,FALSE)+VLOOKUP($A167,Table14[#All],10,FALSE)</f>
        <v>0</v>
      </c>
      <c r="G167">
        <f>VLOOKUP($A167,Table4[#All],9,FALSE)*VLOOKUP($A167,Table1[#All],11,FALSE)+VLOOKUP($A167,Table14[#All],11,FALSE)</f>
        <v>0</v>
      </c>
      <c r="H167">
        <f>VLOOKUP($A167,Table4[#All],9,FALSE)*VLOOKUP($A167,Table1[#All],12,FALSE)+VLOOKUP($A167,Table14[#All],12,FALSE)</f>
        <v>0</v>
      </c>
      <c r="I167">
        <f>VLOOKUP($A167,Table4[#All],9,FALSE)*VLOOKUP($A167,Table1[#All],13,FALSE)+VLOOKUP($A167,Table14[#All],13,FALSE)</f>
        <v>0</v>
      </c>
      <c r="J167">
        <f>VLOOKUP($A167,Table4[#All],9,FALSE)*VLOOKUP($A167,Table1[#All],14,FALSE)+VLOOKUP($A167,Table14[#All],14,FALSE)</f>
        <v>0</v>
      </c>
    </row>
    <row r="168" spans="1:10" hidden="1" x14ac:dyDescent="0.2">
      <c r="A168" t="s">
        <v>159</v>
      </c>
      <c r="B168" t="str">
        <f>VLOOKUP($A168,Table4[#All],2,FALSE)</f>
        <v>VIC1</v>
      </c>
      <c r="C168" t="str">
        <f>VLOOKUP($A168,Table4[#All],6,FALSE)</f>
        <v>Coal-Brown</v>
      </c>
      <c r="D168">
        <f>VLOOKUP($A168,Table4[#All],9,FALSE)*VLOOKUP($A168,Table1[#All],8,FALSE)+VLOOKUP($A168,Table14[#All],8,FALSE)</f>
        <v>10.162599999999999</v>
      </c>
      <c r="E168">
        <f>VLOOKUP($A168,Table4[#All],9,FALSE)*VLOOKUP($A168,Table1[#All],9,FALSE)+VLOOKUP($A168,Table14[#All],9,FALSE)</f>
        <v>11.787600000000001</v>
      </c>
      <c r="F168">
        <f>VLOOKUP($A168,Table4[#All],9,FALSE)*VLOOKUP($A168,Table1[#All],10,FALSE)+VLOOKUP($A168,Table14[#All],10,FALSE)</f>
        <v>13.7072</v>
      </c>
      <c r="G168">
        <f>VLOOKUP($A168,Table4[#All],9,FALSE)*VLOOKUP($A168,Table1[#All],11,FALSE)+VLOOKUP($A168,Table14[#All],11,FALSE)</f>
        <v>14.114100000000001</v>
      </c>
      <c r="H168">
        <f>VLOOKUP($A168,Table4[#All],9,FALSE)*VLOOKUP($A168,Table1[#All],12,FALSE)+VLOOKUP($A168,Table14[#All],12,FALSE)</f>
        <v>14.0791</v>
      </c>
      <c r="I168">
        <f>VLOOKUP($A168,Table4[#All],9,FALSE)*VLOOKUP($A168,Table1[#All],13,FALSE)+VLOOKUP($A168,Table14[#All],13,FALSE)</f>
        <v>15.689800000000002</v>
      </c>
      <c r="J168">
        <f>VLOOKUP($A168,Table4[#All],9,FALSE)*VLOOKUP($A168,Table1[#All],14,FALSE)+VLOOKUP($A168,Table14[#All],14,FALSE)</f>
        <v>15.974800000000002</v>
      </c>
    </row>
    <row r="169" spans="1:10" hidden="1" x14ac:dyDescent="0.2">
      <c r="A169" t="s">
        <v>158</v>
      </c>
      <c r="B169" t="str">
        <f>VLOOKUP($A169,Table4[#All],2,FALSE)</f>
        <v>VIC1</v>
      </c>
      <c r="C169" t="str">
        <f>VLOOKUP($A169,Table4[#All],6,FALSE)</f>
        <v>Coal-Brown</v>
      </c>
      <c r="D169">
        <f>VLOOKUP($A169,Table4[#All],9,FALSE)*VLOOKUP($A169,Table1[#All],8,FALSE)+VLOOKUP($A169,Table14[#All],8,FALSE)</f>
        <v>10.162599999999999</v>
      </c>
      <c r="E169">
        <f>VLOOKUP($A169,Table4[#All],9,FALSE)*VLOOKUP($A169,Table1[#All],9,FALSE)+VLOOKUP($A169,Table14[#All],9,FALSE)</f>
        <v>11.787600000000001</v>
      </c>
      <c r="F169">
        <f>VLOOKUP($A169,Table4[#All],9,FALSE)*VLOOKUP($A169,Table1[#All],10,FALSE)+VLOOKUP($A169,Table14[#All],10,FALSE)</f>
        <v>13.7072</v>
      </c>
      <c r="G169">
        <f>VLOOKUP($A169,Table4[#All],9,FALSE)*VLOOKUP($A169,Table1[#All],11,FALSE)+VLOOKUP($A169,Table14[#All],11,FALSE)</f>
        <v>14.114100000000001</v>
      </c>
      <c r="H169">
        <f>VLOOKUP($A169,Table4[#All],9,FALSE)*VLOOKUP($A169,Table1[#All],12,FALSE)+VLOOKUP($A169,Table14[#All],12,FALSE)</f>
        <v>14.0791</v>
      </c>
      <c r="I169">
        <f>VLOOKUP($A169,Table4[#All],9,FALSE)*VLOOKUP($A169,Table1[#All],13,FALSE)+VLOOKUP($A169,Table14[#All],13,FALSE)</f>
        <v>15.689800000000002</v>
      </c>
      <c r="J169">
        <f>VLOOKUP($A169,Table4[#All],9,FALSE)*VLOOKUP($A169,Table1[#All],14,FALSE)+VLOOKUP($A169,Table14[#All],14,FALSE)</f>
        <v>15.974800000000002</v>
      </c>
    </row>
    <row r="170" spans="1:10" hidden="1" x14ac:dyDescent="0.2">
      <c r="A170" t="s">
        <v>157</v>
      </c>
      <c r="B170" t="str">
        <f>VLOOKUP($A170,Table4[#All],2,FALSE)</f>
        <v>VIC1</v>
      </c>
      <c r="C170" t="str">
        <f>VLOOKUP($A170,Table4[#All],6,FALSE)</f>
        <v>Coal-Brown</v>
      </c>
      <c r="D170">
        <f>VLOOKUP($A170,Table4[#All],9,FALSE)*VLOOKUP($A170,Table1[#All],8,FALSE)+VLOOKUP($A170,Table14[#All],8,FALSE)</f>
        <v>10.162599999999999</v>
      </c>
      <c r="E170">
        <f>VLOOKUP($A170,Table4[#All],9,FALSE)*VLOOKUP($A170,Table1[#All],9,FALSE)+VLOOKUP($A170,Table14[#All],9,FALSE)</f>
        <v>11.787600000000001</v>
      </c>
      <c r="F170">
        <f>VLOOKUP($A170,Table4[#All],9,FALSE)*VLOOKUP($A170,Table1[#All],10,FALSE)+VLOOKUP($A170,Table14[#All],10,FALSE)</f>
        <v>13.7072</v>
      </c>
      <c r="G170">
        <f>VLOOKUP($A170,Table4[#All],9,FALSE)*VLOOKUP($A170,Table1[#All],11,FALSE)+VLOOKUP($A170,Table14[#All],11,FALSE)</f>
        <v>14.114100000000001</v>
      </c>
      <c r="H170">
        <f>VLOOKUP($A170,Table4[#All],9,FALSE)*VLOOKUP($A170,Table1[#All],12,FALSE)+VLOOKUP($A170,Table14[#All],12,FALSE)</f>
        <v>14.0791</v>
      </c>
      <c r="I170">
        <f>VLOOKUP($A170,Table4[#All],9,FALSE)*VLOOKUP($A170,Table1[#All],13,FALSE)+VLOOKUP($A170,Table14[#All],13,FALSE)</f>
        <v>15.689800000000002</v>
      </c>
      <c r="J170">
        <f>VLOOKUP($A170,Table4[#All],9,FALSE)*VLOOKUP($A170,Table1[#All],14,FALSE)+VLOOKUP($A170,Table14[#All],14,FALSE)</f>
        <v>15.974800000000002</v>
      </c>
    </row>
    <row r="171" spans="1:10" hidden="1" x14ac:dyDescent="0.2">
      <c r="A171" t="s">
        <v>160</v>
      </c>
      <c r="B171" t="str">
        <f>VLOOKUP($A171,Table4[#All],2,FALSE)</f>
        <v>VIC1</v>
      </c>
      <c r="C171" t="str">
        <f>VLOOKUP($A171,Table4[#All],6,FALSE)</f>
        <v>Coal-Brown</v>
      </c>
      <c r="D171">
        <f>VLOOKUP($A171,Table4[#All],9,FALSE)*VLOOKUP($A171,Table1[#All],8,FALSE)+VLOOKUP($A171,Table14[#All],8,FALSE)</f>
        <v>10.162599999999999</v>
      </c>
      <c r="E171">
        <f>VLOOKUP($A171,Table4[#All],9,FALSE)*VLOOKUP($A171,Table1[#All],9,FALSE)+VLOOKUP($A171,Table14[#All],9,FALSE)</f>
        <v>11.787600000000001</v>
      </c>
      <c r="F171">
        <f>VLOOKUP($A171,Table4[#All],9,FALSE)*VLOOKUP($A171,Table1[#All],10,FALSE)+VLOOKUP($A171,Table14[#All],10,FALSE)</f>
        <v>13.7072</v>
      </c>
      <c r="G171">
        <f>VLOOKUP($A171,Table4[#All],9,FALSE)*VLOOKUP($A171,Table1[#All],11,FALSE)+VLOOKUP($A171,Table14[#All],11,FALSE)</f>
        <v>14.114100000000001</v>
      </c>
      <c r="H171">
        <f>VLOOKUP($A171,Table4[#All],9,FALSE)*VLOOKUP($A171,Table1[#All],12,FALSE)+VLOOKUP($A171,Table14[#All],12,FALSE)</f>
        <v>14.0791</v>
      </c>
      <c r="I171">
        <f>VLOOKUP($A171,Table4[#All],9,FALSE)*VLOOKUP($A171,Table1[#All],13,FALSE)+VLOOKUP($A171,Table14[#All],13,FALSE)</f>
        <v>15.689800000000002</v>
      </c>
      <c r="J171">
        <f>VLOOKUP($A171,Table4[#All],9,FALSE)*VLOOKUP($A171,Table1[#All],14,FALSE)+VLOOKUP($A171,Table14[#All],14,FALSE)</f>
        <v>15.974800000000002</v>
      </c>
    </row>
    <row r="172" spans="1:10" hidden="1" x14ac:dyDescent="0.2">
      <c r="A172" t="s">
        <v>161</v>
      </c>
      <c r="B172" t="str">
        <f>VLOOKUP($A172,Table4[#All],2,FALSE)</f>
        <v>VIC1</v>
      </c>
      <c r="C172" t="str">
        <f>VLOOKUP($A172,Table4[#All],6,FALSE)</f>
        <v>Coal-Brown</v>
      </c>
      <c r="D172">
        <f>VLOOKUP($A172,Table4[#All],9,FALSE)*VLOOKUP($A172,Table1[#All],8,FALSE)+VLOOKUP($A172,Table14[#All],8,FALSE)</f>
        <v>10.162599999999999</v>
      </c>
      <c r="E172">
        <f>VLOOKUP($A172,Table4[#All],9,FALSE)*VLOOKUP($A172,Table1[#All],9,FALSE)+VLOOKUP($A172,Table14[#All],9,FALSE)</f>
        <v>11.787600000000001</v>
      </c>
      <c r="F172">
        <f>VLOOKUP($A172,Table4[#All],9,FALSE)*VLOOKUP($A172,Table1[#All],10,FALSE)+VLOOKUP($A172,Table14[#All],10,FALSE)</f>
        <v>13.7072</v>
      </c>
      <c r="G172">
        <f>VLOOKUP($A172,Table4[#All],9,FALSE)*VLOOKUP($A172,Table1[#All],11,FALSE)+VLOOKUP($A172,Table14[#All],11,FALSE)</f>
        <v>14.114100000000001</v>
      </c>
      <c r="H172">
        <f>VLOOKUP($A172,Table4[#All],9,FALSE)*VLOOKUP($A172,Table1[#All],12,FALSE)+VLOOKUP($A172,Table14[#All],12,FALSE)</f>
        <v>14.0791</v>
      </c>
      <c r="I172">
        <f>VLOOKUP($A172,Table4[#All],9,FALSE)*VLOOKUP($A172,Table1[#All],13,FALSE)+VLOOKUP($A172,Table14[#All],13,FALSE)</f>
        <v>15.689800000000002</v>
      </c>
      <c r="J172">
        <f>VLOOKUP($A172,Table4[#All],9,FALSE)*VLOOKUP($A172,Table1[#All],14,FALSE)+VLOOKUP($A172,Table14[#All],14,FALSE)</f>
        <v>15.974800000000002</v>
      </c>
    </row>
    <row r="173" spans="1:10" hidden="1" x14ac:dyDescent="0.2">
      <c r="A173" t="s">
        <v>162</v>
      </c>
      <c r="B173" t="str">
        <f>VLOOKUP($A173,Table4[#All],2,FALSE)</f>
        <v>VIC1</v>
      </c>
      <c r="C173" t="str">
        <f>VLOOKUP($A173,Table4[#All],6,FALSE)</f>
        <v>Coal-Brown</v>
      </c>
      <c r="D173">
        <f>VLOOKUP($A173,Table4[#All],9,FALSE)*VLOOKUP($A173,Table1[#All],8,FALSE)+VLOOKUP($A173,Table14[#All],8,FALSE)</f>
        <v>10.162599999999999</v>
      </c>
      <c r="E173">
        <f>VLOOKUP($A173,Table4[#All],9,FALSE)*VLOOKUP($A173,Table1[#All],9,FALSE)+VLOOKUP($A173,Table14[#All],9,FALSE)</f>
        <v>11.787600000000001</v>
      </c>
      <c r="F173">
        <f>VLOOKUP($A173,Table4[#All],9,FALSE)*VLOOKUP($A173,Table1[#All],10,FALSE)+VLOOKUP($A173,Table14[#All],10,FALSE)</f>
        <v>13.7072</v>
      </c>
      <c r="G173">
        <f>VLOOKUP($A173,Table4[#All],9,FALSE)*VLOOKUP($A173,Table1[#All],11,FALSE)+VLOOKUP($A173,Table14[#All],11,FALSE)</f>
        <v>14.114100000000001</v>
      </c>
      <c r="H173">
        <f>VLOOKUP($A173,Table4[#All],9,FALSE)*VLOOKUP($A173,Table1[#All],12,FALSE)+VLOOKUP($A173,Table14[#All],12,FALSE)</f>
        <v>14.0791</v>
      </c>
      <c r="I173">
        <f>VLOOKUP($A173,Table4[#All],9,FALSE)*VLOOKUP($A173,Table1[#All],13,FALSE)+VLOOKUP($A173,Table14[#All],13,FALSE)</f>
        <v>15.689800000000002</v>
      </c>
      <c r="J173">
        <f>VLOOKUP($A173,Table4[#All],9,FALSE)*VLOOKUP($A173,Table1[#All],14,FALSE)+VLOOKUP($A173,Table14[#All],14,FALSE)</f>
        <v>15.974800000000002</v>
      </c>
    </row>
    <row r="174" spans="1:10" hidden="1" x14ac:dyDescent="0.2">
      <c r="A174" t="s">
        <v>155</v>
      </c>
      <c r="B174" t="str">
        <f>VLOOKUP($A174,Table4[#All],2,FALSE)</f>
        <v>VIC1</v>
      </c>
      <c r="C174" t="str">
        <f>VLOOKUP($A174,Table4[#All],6,FALSE)</f>
        <v>Coal-Brown</v>
      </c>
      <c r="D174">
        <f>VLOOKUP($A174,Table4[#All],9,FALSE)*VLOOKUP($A174,Table1[#All],8,FALSE)+VLOOKUP($A174,Table14[#All],8,FALSE)</f>
        <v>10.162599999999999</v>
      </c>
      <c r="E174">
        <f>VLOOKUP($A174,Table4[#All],9,FALSE)*VLOOKUP($A174,Table1[#All],9,FALSE)+VLOOKUP($A174,Table14[#All],9,FALSE)</f>
        <v>11.787600000000001</v>
      </c>
      <c r="F174">
        <f>VLOOKUP($A174,Table4[#All],9,FALSE)*VLOOKUP($A174,Table1[#All],10,FALSE)+VLOOKUP($A174,Table14[#All],10,FALSE)</f>
        <v>13.7072</v>
      </c>
      <c r="G174">
        <f>VLOOKUP($A174,Table4[#All],9,FALSE)*VLOOKUP($A174,Table1[#All],11,FALSE)+VLOOKUP($A174,Table14[#All],11,FALSE)</f>
        <v>14.114100000000001</v>
      </c>
      <c r="H174">
        <f>VLOOKUP($A174,Table4[#All],9,FALSE)*VLOOKUP($A174,Table1[#All],12,FALSE)+VLOOKUP($A174,Table14[#All],12,FALSE)</f>
        <v>14.0791</v>
      </c>
      <c r="I174">
        <f>VLOOKUP($A174,Table4[#All],9,FALSE)*VLOOKUP($A174,Table1[#All],13,FALSE)+VLOOKUP($A174,Table14[#All],13,FALSE)</f>
        <v>15.689800000000002</v>
      </c>
      <c r="J174">
        <f>VLOOKUP($A174,Table4[#All],9,FALSE)*VLOOKUP($A174,Table1[#All],14,FALSE)+VLOOKUP($A174,Table14[#All],14,FALSE)</f>
        <v>15.974800000000002</v>
      </c>
    </row>
    <row r="175" spans="1:10" hidden="1" x14ac:dyDescent="0.2">
      <c r="A175" t="s">
        <v>156</v>
      </c>
      <c r="B175" t="str">
        <f>VLOOKUP($A175,Table4[#All],2,FALSE)</f>
        <v>VIC1</v>
      </c>
      <c r="C175" t="str">
        <f>VLOOKUP($A175,Table4[#All],6,FALSE)</f>
        <v>Coal-Brown</v>
      </c>
      <c r="D175">
        <f>VLOOKUP($A175,Table4[#All],9,FALSE)*VLOOKUP($A175,Table1[#All],8,FALSE)+VLOOKUP($A175,Table14[#All],8,FALSE)</f>
        <v>10.162599999999999</v>
      </c>
      <c r="E175">
        <f>VLOOKUP($A175,Table4[#All],9,FALSE)*VLOOKUP($A175,Table1[#All],9,FALSE)+VLOOKUP($A175,Table14[#All],9,FALSE)</f>
        <v>11.787600000000001</v>
      </c>
      <c r="F175">
        <f>VLOOKUP($A175,Table4[#All],9,FALSE)*VLOOKUP($A175,Table1[#All],10,FALSE)+VLOOKUP($A175,Table14[#All],10,FALSE)</f>
        <v>13.7072</v>
      </c>
      <c r="G175">
        <f>VLOOKUP($A175,Table4[#All],9,FALSE)*VLOOKUP($A175,Table1[#All],11,FALSE)+VLOOKUP($A175,Table14[#All],11,FALSE)</f>
        <v>14.114100000000001</v>
      </c>
      <c r="H175">
        <f>VLOOKUP($A175,Table4[#All],9,FALSE)*VLOOKUP($A175,Table1[#All],12,FALSE)+VLOOKUP($A175,Table14[#All],12,FALSE)</f>
        <v>14.0791</v>
      </c>
      <c r="I175">
        <f>VLOOKUP($A175,Table4[#All],9,FALSE)*VLOOKUP($A175,Table1[#All],13,FALSE)+VLOOKUP($A175,Table14[#All],13,FALSE)</f>
        <v>15.689800000000002</v>
      </c>
      <c r="J175">
        <f>VLOOKUP($A175,Table4[#All],9,FALSE)*VLOOKUP($A175,Table1[#All],14,FALSE)+VLOOKUP($A175,Table14[#All],14,FALSE)</f>
        <v>15.974800000000002</v>
      </c>
    </row>
    <row r="176" spans="1:10" hidden="1" x14ac:dyDescent="0.2">
      <c r="A176" t="s">
        <v>181</v>
      </c>
      <c r="B176" t="str">
        <f>VLOOKUP($A176,Table4[#All],2,FALSE)</f>
        <v>TAS1</v>
      </c>
      <c r="C176" t="str">
        <f>VLOOKUP($A176,Table4[#All],6,FALSE)</f>
        <v>Hydro</v>
      </c>
      <c r="D176">
        <f>VLOOKUP($A176,Table4[#All],9,FALSE)*VLOOKUP($A176,Table1[#All],8,FALSE)+VLOOKUP($A176,Table14[#All],8,FALSE)</f>
        <v>7.19</v>
      </c>
      <c r="E176">
        <f>VLOOKUP($A176,Table4[#All],9,FALSE)*VLOOKUP($A176,Table1[#All],9,FALSE)+VLOOKUP($A176,Table14[#All],9,FALSE)</f>
        <v>7.2450000000000001</v>
      </c>
      <c r="F176">
        <f>VLOOKUP($A176,Table4[#All],9,FALSE)*VLOOKUP($A176,Table1[#All],10,FALSE)+VLOOKUP($A176,Table14[#All],10,FALSE)</f>
        <v>7.3</v>
      </c>
      <c r="G176">
        <f>VLOOKUP($A176,Table4[#All],9,FALSE)*VLOOKUP($A176,Table1[#All],11,FALSE)+VLOOKUP($A176,Table14[#All],11,FALSE)</f>
        <v>7.4249999999999998</v>
      </c>
      <c r="H176">
        <f>VLOOKUP($A176,Table4[#All],9,FALSE)*VLOOKUP($A176,Table1[#All],12,FALSE)+VLOOKUP($A176,Table14[#All],12,FALSE)</f>
        <v>7.55</v>
      </c>
      <c r="I176">
        <f>VLOOKUP($A176,Table4[#All],9,FALSE)*VLOOKUP($A176,Table1[#All],13,FALSE)+VLOOKUP($A176,Table14[#All],13,FALSE)</f>
        <v>8.0649999999999995</v>
      </c>
      <c r="J176">
        <f>VLOOKUP($A176,Table4[#All],9,FALSE)*VLOOKUP($A176,Table1[#All],14,FALSE)+VLOOKUP($A176,Table14[#All],14,FALSE)</f>
        <v>8.58</v>
      </c>
    </row>
    <row r="177" spans="1:10" hidden="1" x14ac:dyDescent="0.2">
      <c r="A177" t="s">
        <v>180</v>
      </c>
      <c r="B177" t="str">
        <f>VLOOKUP($A177,Table4[#All],2,FALSE)</f>
        <v>NSW1</v>
      </c>
      <c r="C177" t="str">
        <f>VLOOKUP($A177,Table4[#All],6,FALSE)</f>
        <v>Solar</v>
      </c>
      <c r="D177">
        <f>VLOOKUP($A177,Table4[#All],9,FALSE)*VLOOKUP($A177,Table1[#All],8,FALSE)+VLOOKUP($A177,Table14[#All],8,FALSE)</f>
        <v>0</v>
      </c>
      <c r="E177">
        <f>VLOOKUP($A177,Table4[#All],9,FALSE)*VLOOKUP($A177,Table1[#All],9,FALSE)+VLOOKUP($A177,Table14[#All],9,FALSE)</f>
        <v>0</v>
      </c>
      <c r="F177">
        <f>VLOOKUP($A177,Table4[#All],9,FALSE)*VLOOKUP($A177,Table1[#All],10,FALSE)+VLOOKUP($A177,Table14[#All],10,FALSE)</f>
        <v>0</v>
      </c>
      <c r="G177">
        <f>VLOOKUP($A177,Table4[#All],9,FALSE)*VLOOKUP($A177,Table1[#All],11,FALSE)+VLOOKUP($A177,Table14[#All],11,FALSE)</f>
        <v>0</v>
      </c>
      <c r="H177">
        <f>VLOOKUP($A177,Table4[#All],9,FALSE)*VLOOKUP($A177,Table1[#All],12,FALSE)+VLOOKUP($A177,Table14[#All],12,FALSE)</f>
        <v>0</v>
      </c>
      <c r="I177">
        <f>VLOOKUP($A177,Table4[#All],9,FALSE)*VLOOKUP($A177,Table1[#All],13,FALSE)+VLOOKUP($A177,Table14[#All],13,FALSE)</f>
        <v>0</v>
      </c>
      <c r="J177">
        <f>VLOOKUP($A177,Table4[#All],9,FALSE)*VLOOKUP($A177,Table1[#All],14,FALSE)+VLOOKUP($A177,Table14[#All],14,FALSE)</f>
        <v>0</v>
      </c>
    </row>
    <row r="178" spans="1:10" hidden="1" x14ac:dyDescent="0.2">
      <c r="A178" t="s">
        <v>173</v>
      </c>
      <c r="B178" t="str">
        <f>VLOOKUP($A178,Table4[#All],2,FALSE)</f>
        <v>VIC1</v>
      </c>
      <c r="C178" t="str">
        <f>VLOOKUP($A178,Table4[#All],6,FALSE)</f>
        <v>Gas</v>
      </c>
      <c r="D178">
        <f>VLOOKUP($A178,Table4[#All],9,FALSE)*VLOOKUP($A178,Table1[#All],8,FALSE)+VLOOKUP($A178,Table14[#All],8,FALSE)</f>
        <v>158.1575</v>
      </c>
      <c r="E178">
        <f>VLOOKUP($A178,Table4[#All],9,FALSE)*VLOOKUP($A178,Table1[#All],9,FALSE)+VLOOKUP($A178,Table14[#All],9,FALSE)</f>
        <v>165.78749999999999</v>
      </c>
      <c r="F178">
        <f>VLOOKUP($A178,Table4[#All],9,FALSE)*VLOOKUP($A178,Table1[#All],10,FALSE)+VLOOKUP($A178,Table14[#All],10,FALSE)</f>
        <v>159.38749999999999</v>
      </c>
      <c r="G178">
        <f>VLOOKUP($A178,Table4[#All],9,FALSE)*VLOOKUP($A178,Table1[#All],11,FALSE)+VLOOKUP($A178,Table14[#All],11,FALSE)</f>
        <v>159.60250000000002</v>
      </c>
      <c r="H178">
        <f>VLOOKUP($A178,Table4[#All],9,FALSE)*VLOOKUP($A178,Table1[#All],12,FALSE)+VLOOKUP($A178,Table14[#All],12,FALSE)</f>
        <v>170.03499999999997</v>
      </c>
      <c r="I178">
        <f>VLOOKUP($A178,Table4[#All],9,FALSE)*VLOOKUP($A178,Table1[#All],13,FALSE)+VLOOKUP($A178,Table14[#All],13,FALSE)</f>
        <v>265.61</v>
      </c>
      <c r="J178">
        <f>VLOOKUP($A178,Table4[#All],9,FALSE)*VLOOKUP($A178,Table1[#All],14,FALSE)+VLOOKUP($A178,Table14[#All],14,FALSE)</f>
        <v>264.95750000000004</v>
      </c>
    </row>
    <row r="179" spans="1:10" hidden="1" x14ac:dyDescent="0.2">
      <c r="A179" t="s">
        <v>176</v>
      </c>
      <c r="B179" t="str">
        <f>VLOOKUP($A179,Table4[#All],2,FALSE)</f>
        <v>VIC1</v>
      </c>
      <c r="C179" t="str">
        <f>VLOOKUP($A179,Table4[#All],6,FALSE)</f>
        <v>Gas</v>
      </c>
      <c r="D179">
        <f>VLOOKUP($A179,Table4[#All],9,FALSE)*VLOOKUP($A179,Table1[#All],8,FALSE)+VLOOKUP($A179,Table14[#All],8,FALSE)</f>
        <v>158.1575</v>
      </c>
      <c r="E179">
        <f>VLOOKUP($A179,Table4[#All],9,FALSE)*VLOOKUP($A179,Table1[#All],9,FALSE)+VLOOKUP($A179,Table14[#All],9,FALSE)</f>
        <v>165.78749999999999</v>
      </c>
      <c r="F179">
        <f>VLOOKUP($A179,Table4[#All],9,FALSE)*VLOOKUP($A179,Table1[#All],10,FALSE)+VLOOKUP($A179,Table14[#All],10,FALSE)</f>
        <v>159.38749999999999</v>
      </c>
      <c r="G179">
        <f>VLOOKUP($A179,Table4[#All],9,FALSE)*VLOOKUP($A179,Table1[#All],11,FALSE)+VLOOKUP($A179,Table14[#All],11,FALSE)</f>
        <v>159.60250000000002</v>
      </c>
      <c r="H179">
        <f>VLOOKUP($A179,Table4[#All],9,FALSE)*VLOOKUP($A179,Table1[#All],12,FALSE)+VLOOKUP($A179,Table14[#All],12,FALSE)</f>
        <v>170.03499999999997</v>
      </c>
      <c r="I179">
        <f>VLOOKUP($A179,Table4[#All],9,FALSE)*VLOOKUP($A179,Table1[#All],13,FALSE)+VLOOKUP($A179,Table14[#All],13,FALSE)</f>
        <v>265.61</v>
      </c>
      <c r="J179">
        <f>VLOOKUP($A179,Table4[#All],9,FALSE)*VLOOKUP($A179,Table1[#All],14,FALSE)+VLOOKUP($A179,Table14[#All],14,FALSE)</f>
        <v>264.95750000000004</v>
      </c>
    </row>
    <row r="180" spans="1:10" hidden="1" x14ac:dyDescent="0.2">
      <c r="A180" t="s">
        <v>175</v>
      </c>
      <c r="B180" t="str">
        <f>VLOOKUP($A180,Table4[#All],2,FALSE)</f>
        <v>VIC1</v>
      </c>
      <c r="C180" t="str">
        <f>VLOOKUP($A180,Table4[#All],6,FALSE)</f>
        <v>Gas</v>
      </c>
      <c r="D180">
        <f>VLOOKUP($A180,Table4[#All],9,FALSE)*VLOOKUP($A180,Table1[#All],8,FALSE)+VLOOKUP($A180,Table14[#All],8,FALSE)</f>
        <v>158.1575</v>
      </c>
      <c r="E180">
        <f>VLOOKUP($A180,Table4[#All],9,FALSE)*VLOOKUP($A180,Table1[#All],9,FALSE)+VLOOKUP($A180,Table14[#All],9,FALSE)</f>
        <v>165.78749999999999</v>
      </c>
      <c r="F180">
        <f>VLOOKUP($A180,Table4[#All],9,FALSE)*VLOOKUP($A180,Table1[#All],10,FALSE)+VLOOKUP($A180,Table14[#All],10,FALSE)</f>
        <v>159.38749999999999</v>
      </c>
      <c r="G180">
        <f>VLOOKUP($A180,Table4[#All],9,FALSE)*VLOOKUP($A180,Table1[#All],11,FALSE)+VLOOKUP($A180,Table14[#All],11,FALSE)</f>
        <v>159.60250000000002</v>
      </c>
      <c r="H180">
        <f>VLOOKUP($A180,Table4[#All],9,FALSE)*VLOOKUP($A180,Table1[#All],12,FALSE)+VLOOKUP($A180,Table14[#All],12,FALSE)</f>
        <v>170.03499999999997</v>
      </c>
      <c r="I180">
        <f>VLOOKUP($A180,Table4[#All],9,FALSE)*VLOOKUP($A180,Table1[#All],13,FALSE)+VLOOKUP($A180,Table14[#All],13,FALSE)</f>
        <v>265.61</v>
      </c>
      <c r="J180">
        <f>VLOOKUP($A180,Table4[#All],9,FALSE)*VLOOKUP($A180,Table1[#All],14,FALSE)+VLOOKUP($A180,Table14[#All],14,FALSE)</f>
        <v>264.95750000000004</v>
      </c>
    </row>
    <row r="181" spans="1:10" hidden="1" x14ac:dyDescent="0.2">
      <c r="A181" t="s">
        <v>174</v>
      </c>
      <c r="B181" t="str">
        <f>VLOOKUP($A181,Table4[#All],2,FALSE)</f>
        <v>VIC1</v>
      </c>
      <c r="C181" t="str">
        <f>VLOOKUP($A181,Table4[#All],6,FALSE)</f>
        <v>Gas</v>
      </c>
      <c r="D181">
        <f>VLOOKUP($A181,Table4[#All],9,FALSE)*VLOOKUP($A181,Table1[#All],8,FALSE)+VLOOKUP($A181,Table14[#All],8,FALSE)</f>
        <v>158.1575</v>
      </c>
      <c r="E181">
        <f>VLOOKUP($A181,Table4[#All],9,FALSE)*VLOOKUP($A181,Table1[#All],9,FALSE)+VLOOKUP($A181,Table14[#All],9,FALSE)</f>
        <v>165.78749999999999</v>
      </c>
      <c r="F181">
        <f>VLOOKUP($A181,Table4[#All],9,FALSE)*VLOOKUP($A181,Table1[#All],10,FALSE)+VLOOKUP($A181,Table14[#All],10,FALSE)</f>
        <v>159.38749999999999</v>
      </c>
      <c r="G181">
        <f>VLOOKUP($A181,Table4[#All],9,FALSE)*VLOOKUP($A181,Table1[#All],11,FALSE)+VLOOKUP($A181,Table14[#All],11,FALSE)</f>
        <v>159.60250000000002</v>
      </c>
      <c r="H181">
        <f>VLOOKUP($A181,Table4[#All],9,FALSE)*VLOOKUP($A181,Table1[#All],12,FALSE)+VLOOKUP($A181,Table14[#All],12,FALSE)</f>
        <v>170.03499999999997</v>
      </c>
      <c r="I181">
        <f>VLOOKUP($A181,Table4[#All],9,FALSE)*VLOOKUP($A181,Table1[#All],13,FALSE)+VLOOKUP($A181,Table14[#All],13,FALSE)</f>
        <v>265.61</v>
      </c>
      <c r="J181">
        <f>VLOOKUP($A181,Table4[#All],9,FALSE)*VLOOKUP($A181,Table1[#All],14,FALSE)+VLOOKUP($A181,Table14[#All],14,FALSE)</f>
        <v>264.95750000000004</v>
      </c>
    </row>
    <row r="182" spans="1:10" hidden="1" x14ac:dyDescent="0.2">
      <c r="A182" t="s">
        <v>179</v>
      </c>
      <c r="B182" t="str">
        <f>VLOOKUP($A182,Table4[#All],2,FALSE)</f>
        <v>VIC1</v>
      </c>
      <c r="C182" t="str">
        <f>VLOOKUP($A182,Table4[#All],6,FALSE)</f>
        <v>Gas</v>
      </c>
      <c r="D182">
        <f>VLOOKUP($A182,Table4[#All],9,FALSE)*VLOOKUP($A182,Table1[#All],8,FALSE)+VLOOKUP($A182,Table14[#All],8,FALSE)</f>
        <v>158.1575</v>
      </c>
      <c r="E182">
        <f>VLOOKUP($A182,Table4[#All],9,FALSE)*VLOOKUP($A182,Table1[#All],9,FALSE)+VLOOKUP($A182,Table14[#All],9,FALSE)</f>
        <v>165.78749999999999</v>
      </c>
      <c r="F182">
        <f>VLOOKUP($A182,Table4[#All],9,FALSE)*VLOOKUP($A182,Table1[#All],10,FALSE)+VLOOKUP($A182,Table14[#All],10,FALSE)</f>
        <v>159.38749999999999</v>
      </c>
      <c r="G182">
        <f>VLOOKUP($A182,Table4[#All],9,FALSE)*VLOOKUP($A182,Table1[#All],11,FALSE)+VLOOKUP($A182,Table14[#All],11,FALSE)</f>
        <v>159.60250000000002</v>
      </c>
      <c r="H182">
        <f>VLOOKUP($A182,Table4[#All],9,FALSE)*VLOOKUP($A182,Table1[#All],12,FALSE)+VLOOKUP($A182,Table14[#All],12,FALSE)</f>
        <v>170.03499999999997</v>
      </c>
      <c r="I182">
        <f>VLOOKUP($A182,Table4[#All],9,FALSE)*VLOOKUP($A182,Table1[#All],13,FALSE)+VLOOKUP($A182,Table14[#All],13,FALSE)</f>
        <v>265.61</v>
      </c>
      <c r="J182">
        <f>VLOOKUP($A182,Table4[#All],9,FALSE)*VLOOKUP($A182,Table1[#All],14,FALSE)+VLOOKUP($A182,Table14[#All],14,FALSE)</f>
        <v>264.95750000000004</v>
      </c>
    </row>
    <row r="183" spans="1:10" hidden="1" x14ac:dyDescent="0.2">
      <c r="A183" t="s">
        <v>178</v>
      </c>
      <c r="B183" t="str">
        <f>VLOOKUP($A183,Table4[#All],2,FALSE)</f>
        <v>VIC1</v>
      </c>
      <c r="C183" t="str">
        <f>VLOOKUP($A183,Table4[#All],6,FALSE)</f>
        <v>Gas</v>
      </c>
      <c r="D183">
        <f>VLOOKUP($A183,Table4[#All],9,FALSE)*VLOOKUP($A183,Table1[#All],8,FALSE)+VLOOKUP($A183,Table14[#All],8,FALSE)</f>
        <v>158.1575</v>
      </c>
      <c r="E183">
        <f>VLOOKUP($A183,Table4[#All],9,FALSE)*VLOOKUP($A183,Table1[#All],9,FALSE)+VLOOKUP($A183,Table14[#All],9,FALSE)</f>
        <v>165.78749999999999</v>
      </c>
      <c r="F183">
        <f>VLOOKUP($A183,Table4[#All],9,FALSE)*VLOOKUP($A183,Table1[#All],10,FALSE)+VLOOKUP($A183,Table14[#All],10,FALSE)</f>
        <v>159.38749999999999</v>
      </c>
      <c r="G183">
        <f>VLOOKUP($A183,Table4[#All],9,FALSE)*VLOOKUP($A183,Table1[#All],11,FALSE)+VLOOKUP($A183,Table14[#All],11,FALSE)</f>
        <v>159.60250000000002</v>
      </c>
      <c r="H183">
        <f>VLOOKUP($A183,Table4[#All],9,FALSE)*VLOOKUP($A183,Table1[#All],12,FALSE)+VLOOKUP($A183,Table14[#All],12,FALSE)</f>
        <v>170.03499999999997</v>
      </c>
      <c r="I183">
        <f>VLOOKUP($A183,Table4[#All],9,FALSE)*VLOOKUP($A183,Table1[#All],13,FALSE)+VLOOKUP($A183,Table14[#All],13,FALSE)</f>
        <v>265.61</v>
      </c>
      <c r="J183">
        <f>VLOOKUP($A183,Table4[#All],9,FALSE)*VLOOKUP($A183,Table1[#All],14,FALSE)+VLOOKUP($A183,Table14[#All],14,FALSE)</f>
        <v>264.95750000000004</v>
      </c>
    </row>
    <row r="184" spans="1:10" hidden="1" x14ac:dyDescent="0.2">
      <c r="A184" t="s">
        <v>177</v>
      </c>
      <c r="B184" t="str">
        <f>VLOOKUP($A184,Table4[#All],2,FALSE)</f>
        <v>VIC1</v>
      </c>
      <c r="C184" t="str">
        <f>VLOOKUP($A184,Table4[#All],6,FALSE)</f>
        <v>Gas</v>
      </c>
      <c r="D184">
        <f>VLOOKUP($A184,Table4[#All],9,FALSE)*VLOOKUP($A184,Table1[#All],8,FALSE)+VLOOKUP($A184,Table14[#All],8,FALSE)</f>
        <v>158.1575</v>
      </c>
      <c r="E184">
        <f>VLOOKUP($A184,Table4[#All],9,FALSE)*VLOOKUP($A184,Table1[#All],9,FALSE)+VLOOKUP($A184,Table14[#All],9,FALSE)</f>
        <v>165.78749999999999</v>
      </c>
      <c r="F184">
        <f>VLOOKUP($A184,Table4[#All],9,FALSE)*VLOOKUP($A184,Table1[#All],10,FALSE)+VLOOKUP($A184,Table14[#All],10,FALSE)</f>
        <v>159.38749999999999</v>
      </c>
      <c r="G184">
        <f>VLOOKUP($A184,Table4[#All],9,FALSE)*VLOOKUP($A184,Table1[#All],11,FALSE)+VLOOKUP($A184,Table14[#All],11,FALSE)</f>
        <v>159.60250000000002</v>
      </c>
      <c r="H184">
        <f>VLOOKUP($A184,Table4[#All],9,FALSE)*VLOOKUP($A184,Table1[#All],12,FALSE)+VLOOKUP($A184,Table14[#All],12,FALSE)</f>
        <v>170.03499999999997</v>
      </c>
      <c r="I184">
        <f>VLOOKUP($A184,Table4[#All],9,FALSE)*VLOOKUP($A184,Table1[#All],13,FALSE)+VLOOKUP($A184,Table14[#All],13,FALSE)</f>
        <v>265.61</v>
      </c>
      <c r="J184">
        <f>VLOOKUP($A184,Table4[#All],9,FALSE)*VLOOKUP($A184,Table1[#All],14,FALSE)+VLOOKUP($A184,Table14[#All],14,FALSE)</f>
        <v>264.95750000000004</v>
      </c>
    </row>
    <row r="185" spans="1:10" hidden="1" x14ac:dyDescent="0.2">
      <c r="A185" t="s">
        <v>182</v>
      </c>
      <c r="B185" t="str">
        <f>VLOOKUP($A185,Table4[#All],2,FALSE)</f>
        <v>NSW1</v>
      </c>
      <c r="C185" t="str">
        <f>VLOOKUP($A185,Table4[#All],6,FALSE)</f>
        <v>Solar</v>
      </c>
      <c r="D185">
        <f>VLOOKUP($A185,Table4[#All],9,FALSE)*VLOOKUP($A185,Table1[#All],8,FALSE)+VLOOKUP($A185,Table14[#All],8,FALSE)</f>
        <v>0</v>
      </c>
      <c r="E185">
        <f>VLOOKUP($A185,Table4[#All],9,FALSE)*VLOOKUP($A185,Table1[#All],9,FALSE)+VLOOKUP($A185,Table14[#All],9,FALSE)</f>
        <v>0</v>
      </c>
      <c r="F185">
        <f>VLOOKUP($A185,Table4[#All],9,FALSE)*VLOOKUP($A185,Table1[#All],10,FALSE)+VLOOKUP($A185,Table14[#All],10,FALSE)</f>
        <v>0</v>
      </c>
      <c r="G185">
        <f>VLOOKUP($A185,Table4[#All],9,FALSE)*VLOOKUP($A185,Table1[#All],11,FALSE)+VLOOKUP($A185,Table14[#All],11,FALSE)</f>
        <v>0</v>
      </c>
      <c r="H185">
        <f>VLOOKUP($A185,Table4[#All],9,FALSE)*VLOOKUP($A185,Table1[#All],12,FALSE)+VLOOKUP($A185,Table14[#All],12,FALSE)</f>
        <v>0</v>
      </c>
      <c r="I185">
        <f>VLOOKUP($A185,Table4[#All],9,FALSE)*VLOOKUP($A185,Table1[#All],13,FALSE)+VLOOKUP($A185,Table14[#All],13,FALSE)</f>
        <v>0</v>
      </c>
      <c r="J185">
        <f>VLOOKUP($A185,Table4[#All],9,FALSE)*VLOOKUP($A185,Table1[#All],14,FALSE)+VLOOKUP($A185,Table14[#All],14,FALSE)</f>
        <v>0</v>
      </c>
    </row>
    <row r="186" spans="1:10" hidden="1" x14ac:dyDescent="0.2">
      <c r="A186" t="s">
        <v>183</v>
      </c>
      <c r="B186" t="str">
        <f>VLOOKUP($A186,Table4[#All],2,FALSE)</f>
        <v>QLD1</v>
      </c>
      <c r="C186" t="str">
        <f>VLOOKUP($A186,Table4[#All],6,FALSE)</f>
        <v>Wind</v>
      </c>
      <c r="D186">
        <f>VLOOKUP($A186,Table4[#All],9,FALSE)*VLOOKUP($A186,Table1[#All],8,FALSE)+VLOOKUP($A186,Table14[#All],8,FALSE)</f>
        <v>10.39</v>
      </c>
      <c r="E186">
        <f>VLOOKUP($A186,Table4[#All],9,FALSE)*VLOOKUP($A186,Table1[#All],9,FALSE)+VLOOKUP($A186,Table14[#All],9,FALSE)</f>
        <v>6.5500000000000007</v>
      </c>
      <c r="F186">
        <f>VLOOKUP($A186,Table4[#All],9,FALSE)*VLOOKUP($A186,Table1[#All],10,FALSE)+VLOOKUP($A186,Table14[#All],10,FALSE)</f>
        <v>2.71</v>
      </c>
      <c r="G186">
        <f>VLOOKUP($A186,Table4[#All],9,FALSE)*VLOOKUP($A186,Table1[#All],11,FALSE)+VLOOKUP($A186,Table14[#All],11,FALSE)</f>
        <v>1.355</v>
      </c>
      <c r="H186">
        <f>VLOOKUP($A186,Table4[#All],9,FALSE)*VLOOKUP($A186,Table1[#All],12,FALSE)+VLOOKUP($A186,Table14[#All],12,FALSE)</f>
        <v>0</v>
      </c>
      <c r="I186">
        <f>VLOOKUP($A186,Table4[#All],9,FALSE)*VLOOKUP($A186,Table1[#All],13,FALSE)+VLOOKUP($A186,Table14[#All],13,FALSE)</f>
        <v>0</v>
      </c>
      <c r="J186">
        <f>VLOOKUP($A186,Table4[#All],9,FALSE)*VLOOKUP($A186,Table1[#All],14,FALSE)+VLOOKUP($A186,Table14[#All],14,FALSE)</f>
        <v>0</v>
      </c>
    </row>
    <row r="187" spans="1:10" hidden="1" x14ac:dyDescent="0.2">
      <c r="A187" t="s">
        <v>186</v>
      </c>
      <c r="B187" t="str">
        <f>VLOOKUP($A187,Table4[#All],2,FALSE)</f>
        <v>QLD1</v>
      </c>
      <c r="C187" t="str">
        <f>VLOOKUP($A187,Table4[#All],6,FALSE)</f>
        <v>Hydro</v>
      </c>
      <c r="D187">
        <f>VLOOKUP($A187,Table4[#All],9,FALSE)*VLOOKUP($A187,Table1[#All],8,FALSE)+VLOOKUP($A187,Table14[#All],8,FALSE)</f>
        <v>7.19</v>
      </c>
      <c r="E187">
        <f>VLOOKUP($A187,Table4[#All],9,FALSE)*VLOOKUP($A187,Table1[#All],9,FALSE)+VLOOKUP($A187,Table14[#All],9,FALSE)</f>
        <v>7.2450000000000001</v>
      </c>
      <c r="F187">
        <f>VLOOKUP($A187,Table4[#All],9,FALSE)*VLOOKUP($A187,Table1[#All],10,FALSE)+VLOOKUP($A187,Table14[#All],10,FALSE)</f>
        <v>7.3</v>
      </c>
      <c r="G187">
        <f>VLOOKUP($A187,Table4[#All],9,FALSE)*VLOOKUP($A187,Table1[#All],11,FALSE)+VLOOKUP($A187,Table14[#All],11,FALSE)</f>
        <v>7.4249999999999998</v>
      </c>
      <c r="H187">
        <f>VLOOKUP($A187,Table4[#All],9,FALSE)*VLOOKUP($A187,Table1[#All],12,FALSE)+VLOOKUP($A187,Table14[#All],12,FALSE)</f>
        <v>7.55</v>
      </c>
      <c r="I187">
        <f>VLOOKUP($A187,Table4[#All],9,FALSE)*VLOOKUP($A187,Table1[#All],13,FALSE)+VLOOKUP($A187,Table14[#All],13,FALSE)</f>
        <v>8.0649999999999995</v>
      </c>
      <c r="J187">
        <f>VLOOKUP($A187,Table4[#All],9,FALSE)*VLOOKUP($A187,Table1[#All],14,FALSE)+VLOOKUP($A187,Table14[#All],14,FALSE)</f>
        <v>8.58</v>
      </c>
    </row>
    <row r="188" spans="1:10" hidden="1" x14ac:dyDescent="0.2">
      <c r="A188" t="s">
        <v>188</v>
      </c>
      <c r="B188" t="str">
        <f>VLOOKUP($A188,Table4[#All],2,FALSE)</f>
        <v>QLD1</v>
      </c>
      <c r="C188" t="str">
        <f>VLOOKUP($A188,Table4[#All],6,FALSE)</f>
        <v>Hydro</v>
      </c>
      <c r="D188">
        <f>VLOOKUP($A188,Table4[#All],9,FALSE)*VLOOKUP($A188,Table1[#All],8,FALSE)+VLOOKUP($A188,Table14[#All],8,FALSE)</f>
        <v>7.19</v>
      </c>
      <c r="E188">
        <f>VLOOKUP($A188,Table4[#All],9,FALSE)*VLOOKUP($A188,Table1[#All],9,FALSE)+VLOOKUP($A188,Table14[#All],9,FALSE)</f>
        <v>7.2450000000000001</v>
      </c>
      <c r="F188">
        <f>VLOOKUP($A188,Table4[#All],9,FALSE)*VLOOKUP($A188,Table1[#All],10,FALSE)+VLOOKUP($A188,Table14[#All],10,FALSE)</f>
        <v>7.3</v>
      </c>
      <c r="G188">
        <f>VLOOKUP($A188,Table4[#All],9,FALSE)*VLOOKUP($A188,Table1[#All],11,FALSE)+VLOOKUP($A188,Table14[#All],11,FALSE)</f>
        <v>7.4249999999999998</v>
      </c>
      <c r="H188">
        <f>VLOOKUP($A188,Table4[#All],9,FALSE)*VLOOKUP($A188,Table1[#All],12,FALSE)+VLOOKUP($A188,Table14[#All],12,FALSE)</f>
        <v>7.55</v>
      </c>
      <c r="I188">
        <f>VLOOKUP($A188,Table4[#All],9,FALSE)*VLOOKUP($A188,Table1[#All],13,FALSE)+VLOOKUP($A188,Table14[#All],13,FALSE)</f>
        <v>8.0649999999999995</v>
      </c>
      <c r="J188">
        <f>VLOOKUP($A188,Table4[#All],9,FALSE)*VLOOKUP($A188,Table1[#All],14,FALSE)+VLOOKUP($A188,Table14[#All],14,FALSE)</f>
        <v>8.58</v>
      </c>
    </row>
    <row r="189" spans="1:10" hidden="1" x14ac:dyDescent="0.2">
      <c r="A189" t="s">
        <v>185</v>
      </c>
      <c r="B189" t="str">
        <f>VLOOKUP($A189,Table4[#All],2,FALSE)</f>
        <v>QLD1</v>
      </c>
      <c r="C189" t="str">
        <f>VLOOKUP($A189,Table4[#All],6,FALSE)</f>
        <v>Hydro</v>
      </c>
      <c r="D189">
        <f>VLOOKUP($A189,Table4[#All],9,FALSE)*VLOOKUP($A189,Table1[#All],8,FALSE)+VLOOKUP($A189,Table14[#All],8,FALSE)</f>
        <v>7.19</v>
      </c>
      <c r="E189">
        <f>VLOOKUP($A189,Table4[#All],9,FALSE)*VLOOKUP($A189,Table1[#All],9,FALSE)+VLOOKUP($A189,Table14[#All],9,FALSE)</f>
        <v>7.2450000000000001</v>
      </c>
      <c r="F189">
        <f>VLOOKUP($A189,Table4[#All],9,FALSE)*VLOOKUP($A189,Table1[#All],10,FALSE)+VLOOKUP($A189,Table14[#All],10,FALSE)</f>
        <v>7.3</v>
      </c>
      <c r="G189">
        <f>VLOOKUP($A189,Table4[#All],9,FALSE)*VLOOKUP($A189,Table1[#All],11,FALSE)+VLOOKUP($A189,Table14[#All],11,FALSE)</f>
        <v>7.4249999999999998</v>
      </c>
      <c r="H189">
        <f>VLOOKUP($A189,Table4[#All],9,FALSE)*VLOOKUP($A189,Table1[#All],12,FALSE)+VLOOKUP($A189,Table14[#All],12,FALSE)</f>
        <v>7.55</v>
      </c>
      <c r="I189">
        <f>VLOOKUP($A189,Table4[#All],9,FALSE)*VLOOKUP($A189,Table1[#All],13,FALSE)+VLOOKUP($A189,Table14[#All],13,FALSE)</f>
        <v>8.0649999999999995</v>
      </c>
      <c r="J189">
        <f>VLOOKUP($A189,Table4[#All],9,FALSE)*VLOOKUP($A189,Table1[#All],14,FALSE)+VLOOKUP($A189,Table14[#All],14,FALSE)</f>
        <v>8.58</v>
      </c>
    </row>
    <row r="190" spans="1:10" hidden="1" x14ac:dyDescent="0.2">
      <c r="A190" t="s">
        <v>187</v>
      </c>
      <c r="B190" t="str">
        <f>VLOOKUP($A190,Table4[#All],2,FALSE)</f>
        <v>QLD1</v>
      </c>
      <c r="C190" t="str">
        <f>VLOOKUP($A190,Table4[#All],6,FALSE)</f>
        <v>Hydro</v>
      </c>
      <c r="D190">
        <f>VLOOKUP($A190,Table4[#All],9,FALSE)*VLOOKUP($A190,Table1[#All],8,FALSE)+VLOOKUP($A190,Table14[#All],8,FALSE)</f>
        <v>7.19</v>
      </c>
      <c r="E190">
        <f>VLOOKUP($A190,Table4[#All],9,FALSE)*VLOOKUP($A190,Table1[#All],9,FALSE)+VLOOKUP($A190,Table14[#All],9,FALSE)</f>
        <v>7.2450000000000001</v>
      </c>
      <c r="F190">
        <f>VLOOKUP($A190,Table4[#All],9,FALSE)*VLOOKUP($A190,Table1[#All],10,FALSE)+VLOOKUP($A190,Table14[#All],10,FALSE)</f>
        <v>7.3</v>
      </c>
      <c r="G190">
        <f>VLOOKUP($A190,Table4[#All],9,FALSE)*VLOOKUP($A190,Table1[#All],11,FALSE)+VLOOKUP($A190,Table14[#All],11,FALSE)</f>
        <v>7.4249999999999998</v>
      </c>
      <c r="H190">
        <f>VLOOKUP($A190,Table4[#All],9,FALSE)*VLOOKUP($A190,Table1[#All],12,FALSE)+VLOOKUP($A190,Table14[#All],12,FALSE)</f>
        <v>7.55</v>
      </c>
      <c r="I190">
        <f>VLOOKUP($A190,Table4[#All],9,FALSE)*VLOOKUP($A190,Table1[#All],13,FALSE)+VLOOKUP($A190,Table14[#All],13,FALSE)</f>
        <v>8.0649999999999995</v>
      </c>
      <c r="J190">
        <f>VLOOKUP($A190,Table4[#All],9,FALSE)*VLOOKUP($A190,Table1[#All],14,FALSE)+VLOOKUP($A190,Table14[#All],14,FALSE)</f>
        <v>8.58</v>
      </c>
    </row>
    <row r="191" spans="1:10" hidden="1" x14ac:dyDescent="0.2">
      <c r="A191" t="s">
        <v>184</v>
      </c>
      <c r="B191" t="str">
        <f>VLOOKUP($A191,Table4[#All],2,FALSE)</f>
        <v>VIC1</v>
      </c>
      <c r="C191" t="str">
        <f>VLOOKUP($A191,Table4[#All],6,FALSE)</f>
        <v>Solar</v>
      </c>
      <c r="D191">
        <f>VLOOKUP($A191,Table4[#All],9,FALSE)*VLOOKUP($A191,Table1[#All],8,FALSE)+VLOOKUP($A191,Table14[#All],8,FALSE)</f>
        <v>0</v>
      </c>
      <c r="E191">
        <f>VLOOKUP($A191,Table4[#All],9,FALSE)*VLOOKUP($A191,Table1[#All],9,FALSE)+VLOOKUP($A191,Table14[#All],9,FALSE)</f>
        <v>0</v>
      </c>
      <c r="F191">
        <f>VLOOKUP($A191,Table4[#All],9,FALSE)*VLOOKUP($A191,Table1[#All],10,FALSE)+VLOOKUP($A191,Table14[#All],10,FALSE)</f>
        <v>0</v>
      </c>
      <c r="G191">
        <f>VLOOKUP($A191,Table4[#All],9,FALSE)*VLOOKUP($A191,Table1[#All],11,FALSE)+VLOOKUP($A191,Table14[#All],11,FALSE)</f>
        <v>0</v>
      </c>
      <c r="H191">
        <f>VLOOKUP($A191,Table4[#All],9,FALSE)*VLOOKUP($A191,Table1[#All],12,FALSE)+VLOOKUP($A191,Table14[#All],12,FALSE)</f>
        <v>0</v>
      </c>
      <c r="I191">
        <f>VLOOKUP($A191,Table4[#All],9,FALSE)*VLOOKUP($A191,Table1[#All],13,FALSE)+VLOOKUP($A191,Table14[#All],13,FALSE)</f>
        <v>0</v>
      </c>
      <c r="J191">
        <f>VLOOKUP($A191,Table4[#All],9,FALSE)*VLOOKUP($A191,Table1[#All],14,FALSE)+VLOOKUP($A191,Table14[#All],14,FALSE)</f>
        <v>0</v>
      </c>
    </row>
    <row r="192" spans="1:10" hidden="1" x14ac:dyDescent="0.2">
      <c r="A192" t="s">
        <v>190</v>
      </c>
      <c r="B192" t="str">
        <f>VLOOKUP($A192,Table4[#All],2,FALSE)</f>
        <v>QLD1</v>
      </c>
      <c r="C192" t="str">
        <f>VLOOKUP($A192,Table4[#All],6,FALSE)</f>
        <v>Solar</v>
      </c>
      <c r="D192">
        <f>VLOOKUP($A192,Table4[#All],9,FALSE)*VLOOKUP($A192,Table1[#All],8,FALSE)+VLOOKUP($A192,Table14[#All],8,FALSE)</f>
        <v>0</v>
      </c>
      <c r="E192">
        <f>VLOOKUP($A192,Table4[#All],9,FALSE)*VLOOKUP($A192,Table1[#All],9,FALSE)+VLOOKUP($A192,Table14[#All],9,FALSE)</f>
        <v>0</v>
      </c>
      <c r="F192">
        <f>VLOOKUP($A192,Table4[#All],9,FALSE)*VLOOKUP($A192,Table1[#All],10,FALSE)+VLOOKUP($A192,Table14[#All],10,FALSE)</f>
        <v>0</v>
      </c>
      <c r="G192">
        <f>VLOOKUP($A192,Table4[#All],9,FALSE)*VLOOKUP($A192,Table1[#All],11,FALSE)+VLOOKUP($A192,Table14[#All],11,FALSE)</f>
        <v>0</v>
      </c>
      <c r="H192">
        <f>VLOOKUP($A192,Table4[#All],9,FALSE)*VLOOKUP($A192,Table1[#All],12,FALSE)+VLOOKUP($A192,Table14[#All],12,FALSE)</f>
        <v>0</v>
      </c>
      <c r="I192">
        <f>VLOOKUP($A192,Table4[#All],9,FALSE)*VLOOKUP($A192,Table1[#All],13,FALSE)+VLOOKUP($A192,Table14[#All],13,FALSE)</f>
        <v>0</v>
      </c>
      <c r="J192">
        <f>VLOOKUP($A192,Table4[#All],9,FALSE)*VLOOKUP($A192,Table1[#All],14,FALSE)+VLOOKUP($A192,Table14[#All],14,FALSE)</f>
        <v>0</v>
      </c>
    </row>
    <row r="193" spans="1:10" hidden="1" x14ac:dyDescent="0.2">
      <c r="A193" t="s">
        <v>189</v>
      </c>
      <c r="B193" t="str">
        <f>VLOOKUP($A193,Table4[#All],2,FALSE)</f>
        <v>QLD1</v>
      </c>
      <c r="C193" t="str">
        <f>VLOOKUP($A193,Table4[#All],6,FALSE)</f>
        <v>Wind</v>
      </c>
      <c r="D193">
        <f>VLOOKUP($A193,Table4[#All],9,FALSE)*VLOOKUP($A193,Table1[#All],8,FALSE)+VLOOKUP($A193,Table14[#All],8,FALSE)</f>
        <v>10.39</v>
      </c>
      <c r="E193">
        <f>VLOOKUP($A193,Table4[#All],9,FALSE)*VLOOKUP($A193,Table1[#All],9,FALSE)+VLOOKUP($A193,Table14[#All],9,FALSE)</f>
        <v>6.5500000000000007</v>
      </c>
      <c r="F193">
        <f>VLOOKUP($A193,Table4[#All],9,FALSE)*VLOOKUP($A193,Table1[#All],10,FALSE)+VLOOKUP($A193,Table14[#All],10,FALSE)</f>
        <v>2.71</v>
      </c>
      <c r="G193">
        <f>VLOOKUP($A193,Table4[#All],9,FALSE)*VLOOKUP($A193,Table1[#All],11,FALSE)+VLOOKUP($A193,Table14[#All],11,FALSE)</f>
        <v>1.355</v>
      </c>
      <c r="H193">
        <f>VLOOKUP($A193,Table4[#All],9,FALSE)*VLOOKUP($A193,Table1[#All],12,FALSE)+VLOOKUP($A193,Table14[#All],12,FALSE)</f>
        <v>0</v>
      </c>
      <c r="I193">
        <f>VLOOKUP($A193,Table4[#All],9,FALSE)*VLOOKUP($A193,Table1[#All],13,FALSE)+VLOOKUP($A193,Table14[#All],13,FALSE)</f>
        <v>0</v>
      </c>
      <c r="J193">
        <f>VLOOKUP($A193,Table4[#All],9,FALSE)*VLOOKUP($A193,Table1[#All],14,FALSE)+VLOOKUP($A193,Table14[#All],14,FALSE)</f>
        <v>0</v>
      </c>
    </row>
    <row r="194" spans="1:10" hidden="1" x14ac:dyDescent="0.2">
      <c r="A194" t="s">
        <v>191</v>
      </c>
      <c r="B194" t="str">
        <f>VLOOKUP($A194,Table4[#All],2,FALSE)</f>
        <v>VIC1</v>
      </c>
      <c r="C194" t="str">
        <f>VLOOKUP($A194,Table4[#All],6,FALSE)</f>
        <v>Solar</v>
      </c>
      <c r="D194">
        <f>VLOOKUP($A194,Table4[#All],9,FALSE)*VLOOKUP($A194,Table1[#All],8,FALSE)+VLOOKUP($A194,Table14[#All],8,FALSE)</f>
        <v>0</v>
      </c>
      <c r="E194">
        <f>VLOOKUP($A194,Table4[#All],9,FALSE)*VLOOKUP($A194,Table1[#All],9,FALSE)+VLOOKUP($A194,Table14[#All],9,FALSE)</f>
        <v>0</v>
      </c>
      <c r="F194">
        <f>VLOOKUP($A194,Table4[#All],9,FALSE)*VLOOKUP($A194,Table1[#All],10,FALSE)+VLOOKUP($A194,Table14[#All],10,FALSE)</f>
        <v>0</v>
      </c>
      <c r="G194">
        <f>VLOOKUP($A194,Table4[#All],9,FALSE)*VLOOKUP($A194,Table1[#All],11,FALSE)+VLOOKUP($A194,Table14[#All],11,FALSE)</f>
        <v>0</v>
      </c>
      <c r="H194">
        <f>VLOOKUP($A194,Table4[#All],9,FALSE)*VLOOKUP($A194,Table1[#All],12,FALSE)+VLOOKUP($A194,Table14[#All],12,FALSE)</f>
        <v>0</v>
      </c>
      <c r="I194">
        <f>VLOOKUP($A194,Table4[#All],9,FALSE)*VLOOKUP($A194,Table1[#All],13,FALSE)+VLOOKUP($A194,Table14[#All],13,FALSE)</f>
        <v>0</v>
      </c>
      <c r="J194">
        <f>VLOOKUP($A194,Table4[#All],9,FALSE)*VLOOKUP($A194,Table1[#All],14,FALSE)+VLOOKUP($A194,Table14[#All],14,FALSE)</f>
        <v>0</v>
      </c>
    </row>
    <row r="195" spans="1:10" hidden="1" x14ac:dyDescent="0.2">
      <c r="A195" t="s">
        <v>192</v>
      </c>
      <c r="B195" t="str">
        <f>VLOOKUP($A195,Table4[#All],2,FALSE)</f>
        <v>VIC1</v>
      </c>
      <c r="C195" t="str">
        <f>VLOOKUP($A195,Table4[#All],6,FALSE)</f>
        <v>Wind</v>
      </c>
      <c r="D195">
        <f>VLOOKUP($A195,Table4[#All],9,FALSE)*VLOOKUP($A195,Table1[#All],8,FALSE)+VLOOKUP($A195,Table14[#All],8,FALSE)</f>
        <v>10.39</v>
      </c>
      <c r="E195">
        <f>VLOOKUP($A195,Table4[#All],9,FALSE)*VLOOKUP($A195,Table1[#All],9,FALSE)+VLOOKUP($A195,Table14[#All],9,FALSE)</f>
        <v>6.5500000000000007</v>
      </c>
      <c r="F195">
        <f>VLOOKUP($A195,Table4[#All],9,FALSE)*VLOOKUP($A195,Table1[#All],10,FALSE)+VLOOKUP($A195,Table14[#All],10,FALSE)</f>
        <v>2.71</v>
      </c>
      <c r="G195">
        <f>VLOOKUP($A195,Table4[#All],9,FALSE)*VLOOKUP($A195,Table1[#All],11,FALSE)+VLOOKUP($A195,Table14[#All],11,FALSE)</f>
        <v>1.355</v>
      </c>
      <c r="H195">
        <f>VLOOKUP($A195,Table4[#All],9,FALSE)*VLOOKUP($A195,Table1[#All],12,FALSE)+VLOOKUP($A195,Table14[#All],12,FALSE)</f>
        <v>0</v>
      </c>
      <c r="I195">
        <f>VLOOKUP($A195,Table4[#All],9,FALSE)*VLOOKUP($A195,Table1[#All],13,FALSE)+VLOOKUP($A195,Table14[#All],13,FALSE)</f>
        <v>0</v>
      </c>
      <c r="J195">
        <f>VLOOKUP($A195,Table4[#All],9,FALSE)*VLOOKUP($A195,Table1[#All],14,FALSE)+VLOOKUP($A195,Table14[#All],14,FALSE)</f>
        <v>0</v>
      </c>
    </row>
    <row r="196" spans="1:10" x14ac:dyDescent="0.2">
      <c r="A196" t="s">
        <v>195</v>
      </c>
      <c r="B196" t="str">
        <f>VLOOKUP($A196,Table4[#All],2,FALSE)</f>
        <v>NSW1</v>
      </c>
      <c r="C196" t="str">
        <f>VLOOKUP($A196,Table4[#All],6,FALSE)</f>
        <v>Diesel</v>
      </c>
      <c r="D196">
        <f>VLOOKUP($A196,Table4[#All],9,FALSE)*VLOOKUP($A196,Table1[#All],8,FALSE)+VLOOKUP($A196,Table14[#All],8,FALSE)</f>
        <v>394.82300000000004</v>
      </c>
      <c r="E196">
        <f>VLOOKUP($A196,Table4[#All],9,FALSE)*VLOOKUP($A196,Table1[#All],9,FALSE)+VLOOKUP($A196,Table14[#All],9,FALSE)</f>
        <v>396.98759999999999</v>
      </c>
      <c r="F196">
        <f>VLOOKUP($A196,Table4[#All],9,FALSE)*VLOOKUP($A196,Table1[#All],10,FALSE)+VLOOKUP($A196,Table14[#All],10,FALSE)</f>
        <v>422.87029999999999</v>
      </c>
      <c r="G196">
        <f>VLOOKUP($A196,Table4[#All],9,FALSE)*VLOOKUP($A196,Table1[#All],11,FALSE)+VLOOKUP($A196,Table14[#All],11,FALSE)</f>
        <v>431.58279999999996</v>
      </c>
      <c r="H196">
        <f>VLOOKUP($A196,Table4[#All],9,FALSE)*VLOOKUP($A196,Table1[#All],12,FALSE)+VLOOKUP($A196,Table14[#All],12,FALSE)</f>
        <v>425.53980000000001</v>
      </c>
      <c r="I196">
        <f>VLOOKUP($A196,Table4[#All],9,FALSE)*VLOOKUP($A196,Table1[#All],13,FALSE)+VLOOKUP($A196,Table14[#All],13,FALSE)</f>
        <v>478.6995</v>
      </c>
      <c r="J196">
        <f>VLOOKUP($A196,Table4[#All],9,FALSE)*VLOOKUP($A196,Table1[#All],14,FALSE)+VLOOKUP($A196,Table14[#All],14,FALSE)</f>
        <v>472.61860000000001</v>
      </c>
    </row>
    <row r="197" spans="1:10" hidden="1" x14ac:dyDescent="0.2">
      <c r="A197" t="s">
        <v>194</v>
      </c>
      <c r="B197" t="str">
        <f>VLOOKUP($A197,Table4[#All],2,FALSE)</f>
        <v>QLD1</v>
      </c>
      <c r="C197" t="str">
        <f>VLOOKUP($A197,Table4[#All],6,FALSE)</f>
        <v>Coal-Black</v>
      </c>
      <c r="D197">
        <f>VLOOKUP($A197,Table4[#All],9,FALSE)*VLOOKUP($A197,Table1[#All],8,FALSE)+VLOOKUP($A197,Table14[#All],8,FALSE)</f>
        <v>14.1082</v>
      </c>
      <c r="E197">
        <f>VLOOKUP($A197,Table4[#All],9,FALSE)*VLOOKUP($A197,Table1[#All],9,FALSE)+VLOOKUP($A197,Table14[#All],9,FALSE)</f>
        <v>16.081500000000002</v>
      </c>
      <c r="F197">
        <f>VLOOKUP($A197,Table4[#All],9,FALSE)*VLOOKUP($A197,Table1[#All],10,FALSE)+VLOOKUP($A197,Table14[#All],10,FALSE)</f>
        <v>16.377100000000002</v>
      </c>
      <c r="G197">
        <f>VLOOKUP($A197,Table4[#All],9,FALSE)*VLOOKUP($A197,Table1[#All],11,FALSE)+VLOOKUP($A197,Table14[#All],11,FALSE)</f>
        <v>16.270499999999998</v>
      </c>
      <c r="H197">
        <f>VLOOKUP($A197,Table4[#All],9,FALSE)*VLOOKUP($A197,Table1[#All],12,FALSE)+VLOOKUP($A197,Table14[#All],12,FALSE)</f>
        <v>16.517099999999999</v>
      </c>
      <c r="I197">
        <f>VLOOKUP($A197,Table4[#All],9,FALSE)*VLOOKUP($A197,Table1[#All],13,FALSE)+VLOOKUP($A197,Table14[#All],13,FALSE)</f>
        <v>18.583100000000002</v>
      </c>
      <c r="J197">
        <f>VLOOKUP($A197,Table4[#All],9,FALSE)*VLOOKUP($A197,Table1[#All],14,FALSE)+VLOOKUP($A197,Table14[#All],14,FALSE)</f>
        <v>18.883099999999999</v>
      </c>
    </row>
    <row r="198" spans="1:10" hidden="1" x14ac:dyDescent="0.2">
      <c r="A198" t="s">
        <v>193</v>
      </c>
      <c r="B198" t="str">
        <f>VLOOKUP($A198,Table4[#All],2,FALSE)</f>
        <v>QLD1</v>
      </c>
      <c r="C198" t="str">
        <f>VLOOKUP($A198,Table4[#All],6,FALSE)</f>
        <v>Solar</v>
      </c>
      <c r="D198">
        <f>VLOOKUP($A198,Table4[#All],9,FALSE)*VLOOKUP($A198,Table1[#All],8,FALSE)+VLOOKUP($A198,Table14[#All],8,FALSE)</f>
        <v>0</v>
      </c>
      <c r="E198">
        <f>VLOOKUP($A198,Table4[#All],9,FALSE)*VLOOKUP($A198,Table1[#All],9,FALSE)+VLOOKUP($A198,Table14[#All],9,FALSE)</f>
        <v>0</v>
      </c>
      <c r="F198">
        <f>VLOOKUP($A198,Table4[#All],9,FALSE)*VLOOKUP($A198,Table1[#All],10,FALSE)+VLOOKUP($A198,Table14[#All],10,FALSE)</f>
        <v>0</v>
      </c>
      <c r="G198">
        <f>VLOOKUP($A198,Table4[#All],9,FALSE)*VLOOKUP($A198,Table1[#All],11,FALSE)+VLOOKUP($A198,Table14[#All],11,FALSE)</f>
        <v>0</v>
      </c>
      <c r="H198">
        <f>VLOOKUP($A198,Table4[#All],9,FALSE)*VLOOKUP($A198,Table1[#All],12,FALSE)+VLOOKUP($A198,Table14[#All],12,FALSE)</f>
        <v>0</v>
      </c>
      <c r="I198">
        <f>VLOOKUP($A198,Table4[#All],9,FALSE)*VLOOKUP($A198,Table1[#All],13,FALSE)+VLOOKUP($A198,Table14[#All],13,FALSE)</f>
        <v>0</v>
      </c>
      <c r="J198">
        <f>VLOOKUP($A198,Table4[#All],9,FALSE)*VLOOKUP($A198,Table1[#All],14,FALSE)+VLOOKUP($A198,Table14[#All],14,FALSE)</f>
        <v>0</v>
      </c>
    </row>
    <row r="199" spans="1:10" hidden="1" x14ac:dyDescent="0.2">
      <c r="A199" t="s">
        <v>196</v>
      </c>
      <c r="B199" t="str">
        <f>VLOOKUP($A199,Table4[#All],2,FALSE)</f>
        <v>SA1</v>
      </c>
      <c r="C199" t="str">
        <f>VLOOKUP($A199,Table4[#All],6,FALSE)</f>
        <v>Gas</v>
      </c>
      <c r="D199">
        <f>VLOOKUP($A199,Table4[#All],9,FALSE)*VLOOKUP($A199,Table1[#All],8,FALSE)+VLOOKUP($A199,Table14[#All],8,FALSE)</f>
        <v>122.0848</v>
      </c>
      <c r="E199">
        <f>VLOOKUP($A199,Table4[#All],9,FALSE)*VLOOKUP($A199,Table1[#All],9,FALSE)+VLOOKUP($A199,Table14[#All],9,FALSE)</f>
        <v>122.0898</v>
      </c>
      <c r="F199">
        <f>VLOOKUP($A199,Table4[#All],9,FALSE)*VLOOKUP($A199,Table1[#All],10,FALSE)+VLOOKUP($A199,Table14[#All],10,FALSE)</f>
        <v>132.2216</v>
      </c>
      <c r="G199">
        <f>VLOOKUP($A199,Table4[#All],9,FALSE)*VLOOKUP($A199,Table1[#All],11,FALSE)+VLOOKUP($A199,Table14[#All],11,FALSE)</f>
        <v>140.6052</v>
      </c>
      <c r="H199">
        <f>VLOOKUP($A199,Table4[#All],9,FALSE)*VLOOKUP($A199,Table1[#All],12,FALSE)+VLOOKUP($A199,Table14[#All],12,FALSE)</f>
        <v>143.8672</v>
      </c>
      <c r="I199">
        <f>VLOOKUP($A199,Table4[#All],9,FALSE)*VLOOKUP($A199,Table1[#All],13,FALSE)+VLOOKUP($A199,Table14[#All],13,FALSE)</f>
        <v>216.3854</v>
      </c>
      <c r="J199">
        <f>VLOOKUP($A199,Table4[#All],9,FALSE)*VLOOKUP($A199,Table1[#All],14,FALSE)+VLOOKUP($A199,Table14[#All],14,FALSE)</f>
        <v>216.852</v>
      </c>
    </row>
    <row r="200" spans="1:10" hidden="1" x14ac:dyDescent="0.2">
      <c r="A200" t="s">
        <v>197</v>
      </c>
      <c r="B200" t="str">
        <f>VLOOKUP($A200,Table4[#All],2,FALSE)</f>
        <v>SA1</v>
      </c>
      <c r="C200" t="str">
        <f>VLOOKUP($A200,Table4[#All],6,FALSE)</f>
        <v>Gas</v>
      </c>
      <c r="D200">
        <f>VLOOKUP($A200,Table4[#All],9,FALSE)*VLOOKUP($A200,Table1[#All],8,FALSE)+VLOOKUP($A200,Table14[#All],8,FALSE)</f>
        <v>122.0848</v>
      </c>
      <c r="E200">
        <f>VLOOKUP($A200,Table4[#All],9,FALSE)*VLOOKUP($A200,Table1[#All],9,FALSE)+VLOOKUP($A200,Table14[#All],9,FALSE)</f>
        <v>122.0898</v>
      </c>
      <c r="F200">
        <f>VLOOKUP($A200,Table4[#All],9,FALSE)*VLOOKUP($A200,Table1[#All],10,FALSE)+VLOOKUP($A200,Table14[#All],10,FALSE)</f>
        <v>132.2216</v>
      </c>
      <c r="G200">
        <f>VLOOKUP($A200,Table4[#All],9,FALSE)*VLOOKUP($A200,Table1[#All],11,FALSE)+VLOOKUP($A200,Table14[#All],11,FALSE)</f>
        <v>140.6052</v>
      </c>
      <c r="H200">
        <f>VLOOKUP($A200,Table4[#All],9,FALSE)*VLOOKUP($A200,Table1[#All],12,FALSE)+VLOOKUP($A200,Table14[#All],12,FALSE)</f>
        <v>143.8672</v>
      </c>
      <c r="I200">
        <f>VLOOKUP($A200,Table4[#All],9,FALSE)*VLOOKUP($A200,Table1[#All],13,FALSE)+VLOOKUP($A200,Table14[#All],13,FALSE)</f>
        <v>216.3854</v>
      </c>
      <c r="J200">
        <f>VLOOKUP($A200,Table4[#All],9,FALSE)*VLOOKUP($A200,Table1[#All],14,FALSE)+VLOOKUP($A200,Table14[#All],14,FALSE)</f>
        <v>216.852</v>
      </c>
    </row>
    <row r="201" spans="1:10" hidden="1" x14ac:dyDescent="0.2">
      <c r="A201" t="s">
        <v>204</v>
      </c>
      <c r="B201" t="str">
        <f>VLOOKUP($A201,Table4[#All],2,FALSE)</f>
        <v>VIC1</v>
      </c>
      <c r="C201" t="str">
        <f>VLOOKUP($A201,Table4[#All],6,FALSE)</f>
        <v>Gas</v>
      </c>
      <c r="D201">
        <f>VLOOKUP($A201,Table4[#All],9,FALSE)*VLOOKUP($A201,Table1[#All],8,FALSE)+VLOOKUP($A201,Table14[#All],8,FALSE)</f>
        <v>120.5305</v>
      </c>
      <c r="E201">
        <f>VLOOKUP($A201,Table4[#All],9,FALSE)*VLOOKUP($A201,Table1[#All],9,FALSE)+VLOOKUP($A201,Table14[#All],9,FALSE)</f>
        <v>126.31050000000002</v>
      </c>
      <c r="F201">
        <f>VLOOKUP($A201,Table4[#All],9,FALSE)*VLOOKUP($A201,Table1[#All],10,FALSE)+VLOOKUP($A201,Table14[#All],10,FALSE)</f>
        <v>129.203</v>
      </c>
      <c r="G201">
        <f>VLOOKUP($A201,Table4[#All],9,FALSE)*VLOOKUP($A201,Table1[#All],11,FALSE)+VLOOKUP($A201,Table14[#All],11,FALSE)</f>
        <v>122.71350000000001</v>
      </c>
      <c r="H201">
        <f>VLOOKUP($A201,Table4[#All],9,FALSE)*VLOOKUP($A201,Table1[#All],12,FALSE)+VLOOKUP($A201,Table14[#All],12,FALSE)</f>
        <v>129.85300000000001</v>
      </c>
      <c r="I201">
        <f>VLOOKUP($A201,Table4[#All],9,FALSE)*VLOOKUP($A201,Table1[#All],13,FALSE)+VLOOKUP($A201,Table14[#All],13,FALSE)</f>
        <v>227.13650000000001</v>
      </c>
      <c r="J201">
        <f>VLOOKUP($A201,Table4[#All],9,FALSE)*VLOOKUP($A201,Table1[#All],14,FALSE)+VLOOKUP($A201,Table14[#All],14,FALSE)</f>
        <v>227.7465</v>
      </c>
    </row>
    <row r="202" spans="1:10" hidden="1" x14ac:dyDescent="0.2">
      <c r="A202" t="s">
        <v>201</v>
      </c>
      <c r="B202" t="str">
        <f>VLOOKUP($A202,Table4[#All],2,FALSE)</f>
        <v>SA1</v>
      </c>
      <c r="C202" t="str">
        <f>VLOOKUP($A202,Table4[#All],6,FALSE)</f>
        <v>Battery</v>
      </c>
      <c r="D202">
        <f>VLOOKUP($A202,Table4[#All],9,FALSE)*VLOOKUP($A202,Table1[#All],8,FALSE)+VLOOKUP($A202,Table14[#All],8,FALSE)</f>
        <v>0</v>
      </c>
      <c r="E202">
        <f>VLOOKUP($A202,Table4[#All],9,FALSE)*VLOOKUP($A202,Table1[#All],9,FALSE)+VLOOKUP($A202,Table14[#All],9,FALSE)</f>
        <v>0</v>
      </c>
      <c r="F202">
        <f>VLOOKUP($A202,Table4[#All],9,FALSE)*VLOOKUP($A202,Table1[#All],10,FALSE)+VLOOKUP($A202,Table14[#All],10,FALSE)</f>
        <v>0</v>
      </c>
      <c r="G202">
        <f>VLOOKUP($A202,Table4[#All],9,FALSE)*VLOOKUP($A202,Table1[#All],11,FALSE)+VLOOKUP($A202,Table14[#All],11,FALSE)</f>
        <v>0</v>
      </c>
      <c r="H202">
        <f>VLOOKUP($A202,Table4[#All],9,FALSE)*VLOOKUP($A202,Table1[#All],12,FALSE)+VLOOKUP($A202,Table14[#All],12,FALSE)</f>
        <v>0</v>
      </c>
      <c r="I202">
        <f>VLOOKUP($A202,Table4[#All],9,FALSE)*VLOOKUP($A202,Table1[#All],13,FALSE)+VLOOKUP($A202,Table14[#All],13,FALSE)</f>
        <v>0</v>
      </c>
      <c r="J202">
        <f>VLOOKUP($A202,Table4[#All],9,FALSE)*VLOOKUP($A202,Table1[#All],14,FALSE)+VLOOKUP($A202,Table14[#All],14,FALSE)</f>
        <v>0</v>
      </c>
    </row>
    <row r="203" spans="1:10" hidden="1" x14ac:dyDescent="0.2">
      <c r="A203" t="s">
        <v>208</v>
      </c>
      <c r="B203" t="str">
        <f>VLOOKUP($A203,Table4[#All],2,FALSE)</f>
        <v>NSW1</v>
      </c>
      <c r="C203" t="str">
        <f>VLOOKUP($A203,Table4[#All],6,FALSE)</f>
        <v>Coal-Black</v>
      </c>
      <c r="D203">
        <f>VLOOKUP($A203,Table4[#All],9,FALSE)*VLOOKUP($A203,Table1[#All],8,FALSE)+VLOOKUP($A203,Table14[#All],8,FALSE)</f>
        <v>16.21</v>
      </c>
      <c r="E203">
        <f>VLOOKUP($A203,Table4[#All],9,FALSE)*VLOOKUP($A203,Table1[#All],9,FALSE)+VLOOKUP($A203,Table14[#All],9,FALSE)</f>
        <v>18.239799999999999</v>
      </c>
      <c r="F203">
        <f>VLOOKUP($A203,Table4[#All],9,FALSE)*VLOOKUP($A203,Table1[#All],10,FALSE)+VLOOKUP($A203,Table14[#All],10,FALSE)</f>
        <v>20.5732</v>
      </c>
      <c r="G203">
        <f>VLOOKUP($A203,Table4[#All],9,FALSE)*VLOOKUP($A203,Table1[#All],11,FALSE)+VLOOKUP($A203,Table14[#All],11,FALSE)</f>
        <v>21.9938</v>
      </c>
      <c r="H203">
        <f>VLOOKUP($A203,Table4[#All],9,FALSE)*VLOOKUP($A203,Table1[#All],12,FALSE)+VLOOKUP($A203,Table14[#All],12,FALSE)</f>
        <v>22.199999999999996</v>
      </c>
      <c r="I203">
        <f>VLOOKUP($A203,Table4[#All],9,FALSE)*VLOOKUP($A203,Table1[#All],13,FALSE)+VLOOKUP($A203,Table14[#All],13,FALSE)</f>
        <v>22.7074</v>
      </c>
      <c r="J203">
        <f>VLOOKUP($A203,Table4[#All],9,FALSE)*VLOOKUP($A203,Table1[#All],14,FALSE)+VLOOKUP($A203,Table14[#All],14,FALSE)</f>
        <v>23.315999999999995</v>
      </c>
    </row>
    <row r="204" spans="1:10" hidden="1" x14ac:dyDescent="0.2">
      <c r="A204" t="s">
        <v>211</v>
      </c>
      <c r="B204" t="str">
        <f>VLOOKUP($A204,Table4[#All],2,FALSE)</f>
        <v>NSW1</v>
      </c>
      <c r="C204" t="str">
        <f>VLOOKUP($A204,Table4[#All],6,FALSE)</f>
        <v>Coal-Black</v>
      </c>
      <c r="D204">
        <f>VLOOKUP($A204,Table4[#All],9,FALSE)*VLOOKUP($A204,Table1[#All],8,FALSE)+VLOOKUP($A204,Table14[#All],8,FALSE)</f>
        <v>16.21</v>
      </c>
      <c r="E204">
        <f>VLOOKUP($A204,Table4[#All],9,FALSE)*VLOOKUP($A204,Table1[#All],9,FALSE)+VLOOKUP($A204,Table14[#All],9,FALSE)</f>
        <v>18.239799999999999</v>
      </c>
      <c r="F204">
        <f>VLOOKUP($A204,Table4[#All],9,FALSE)*VLOOKUP($A204,Table1[#All],10,FALSE)+VLOOKUP($A204,Table14[#All],10,FALSE)</f>
        <v>20.5732</v>
      </c>
      <c r="G204">
        <f>VLOOKUP($A204,Table4[#All],9,FALSE)*VLOOKUP($A204,Table1[#All],11,FALSE)+VLOOKUP($A204,Table14[#All],11,FALSE)</f>
        <v>21.9938</v>
      </c>
      <c r="H204">
        <f>VLOOKUP($A204,Table4[#All],9,FALSE)*VLOOKUP($A204,Table1[#All],12,FALSE)+VLOOKUP($A204,Table14[#All],12,FALSE)</f>
        <v>22.199999999999996</v>
      </c>
      <c r="I204">
        <f>VLOOKUP($A204,Table4[#All],9,FALSE)*VLOOKUP($A204,Table1[#All],13,FALSE)+VLOOKUP($A204,Table14[#All],13,FALSE)</f>
        <v>22.7074</v>
      </c>
      <c r="J204">
        <f>VLOOKUP($A204,Table4[#All],9,FALSE)*VLOOKUP($A204,Table1[#All],14,FALSE)+VLOOKUP($A204,Table14[#All],14,FALSE)</f>
        <v>23.315999999999995</v>
      </c>
    </row>
    <row r="205" spans="1:10" hidden="1" x14ac:dyDescent="0.2">
      <c r="A205" t="s">
        <v>209</v>
      </c>
      <c r="B205" t="str">
        <f>VLOOKUP($A205,Table4[#All],2,FALSE)</f>
        <v>NSW1</v>
      </c>
      <c r="C205" t="str">
        <f>VLOOKUP($A205,Table4[#All],6,FALSE)</f>
        <v>Coal-Black</v>
      </c>
      <c r="D205">
        <f>VLOOKUP($A205,Table4[#All],9,FALSE)*VLOOKUP($A205,Table1[#All],8,FALSE)+VLOOKUP($A205,Table14[#All],8,FALSE)</f>
        <v>16.21</v>
      </c>
      <c r="E205">
        <f>VLOOKUP($A205,Table4[#All],9,FALSE)*VLOOKUP($A205,Table1[#All],9,FALSE)+VLOOKUP($A205,Table14[#All],9,FALSE)</f>
        <v>18.239799999999999</v>
      </c>
      <c r="F205">
        <f>VLOOKUP($A205,Table4[#All],9,FALSE)*VLOOKUP($A205,Table1[#All],10,FALSE)+VLOOKUP($A205,Table14[#All],10,FALSE)</f>
        <v>20.5732</v>
      </c>
      <c r="G205">
        <f>VLOOKUP($A205,Table4[#All],9,FALSE)*VLOOKUP($A205,Table1[#All],11,FALSE)+VLOOKUP($A205,Table14[#All],11,FALSE)</f>
        <v>21.9938</v>
      </c>
      <c r="H205">
        <f>VLOOKUP($A205,Table4[#All],9,FALSE)*VLOOKUP($A205,Table1[#All],12,FALSE)+VLOOKUP($A205,Table14[#All],12,FALSE)</f>
        <v>22.199999999999996</v>
      </c>
      <c r="I205">
        <f>VLOOKUP($A205,Table4[#All],9,FALSE)*VLOOKUP($A205,Table1[#All],13,FALSE)+VLOOKUP($A205,Table14[#All],13,FALSE)</f>
        <v>22.7074</v>
      </c>
      <c r="J205">
        <f>VLOOKUP($A205,Table4[#All],9,FALSE)*VLOOKUP($A205,Table1[#All],14,FALSE)+VLOOKUP($A205,Table14[#All],14,FALSE)</f>
        <v>23.315999999999995</v>
      </c>
    </row>
    <row r="206" spans="1:10" hidden="1" x14ac:dyDescent="0.2">
      <c r="A206" t="s">
        <v>210</v>
      </c>
      <c r="B206" t="str">
        <f>VLOOKUP($A206,Table4[#All],2,FALSE)</f>
        <v>NSW1</v>
      </c>
      <c r="C206" t="str">
        <f>VLOOKUP($A206,Table4[#All],6,FALSE)</f>
        <v>Coal-Black</v>
      </c>
      <c r="D206">
        <f>VLOOKUP($A206,Table4[#All],9,FALSE)*VLOOKUP($A206,Table1[#All],8,FALSE)+VLOOKUP($A206,Table14[#All],8,FALSE)</f>
        <v>16.21</v>
      </c>
      <c r="E206">
        <f>VLOOKUP($A206,Table4[#All],9,FALSE)*VLOOKUP($A206,Table1[#All],9,FALSE)+VLOOKUP($A206,Table14[#All],9,FALSE)</f>
        <v>18.239799999999999</v>
      </c>
      <c r="F206">
        <f>VLOOKUP($A206,Table4[#All],9,FALSE)*VLOOKUP($A206,Table1[#All],10,FALSE)+VLOOKUP($A206,Table14[#All],10,FALSE)</f>
        <v>20.5732</v>
      </c>
      <c r="G206">
        <f>VLOOKUP($A206,Table4[#All],9,FALSE)*VLOOKUP($A206,Table1[#All],11,FALSE)+VLOOKUP($A206,Table14[#All],11,FALSE)</f>
        <v>21.9938</v>
      </c>
      <c r="H206">
        <f>VLOOKUP($A206,Table4[#All],9,FALSE)*VLOOKUP($A206,Table1[#All],12,FALSE)+VLOOKUP($A206,Table14[#All],12,FALSE)</f>
        <v>22.199999999999996</v>
      </c>
      <c r="I206">
        <f>VLOOKUP($A206,Table4[#All],9,FALSE)*VLOOKUP($A206,Table1[#All],13,FALSE)+VLOOKUP($A206,Table14[#All],13,FALSE)</f>
        <v>22.7074</v>
      </c>
      <c r="J206">
        <f>VLOOKUP($A206,Table4[#All],9,FALSE)*VLOOKUP($A206,Table1[#All],14,FALSE)+VLOOKUP($A206,Table14[#All],14,FALSE)</f>
        <v>23.315999999999995</v>
      </c>
    </row>
    <row r="207" spans="1:10" hidden="1" x14ac:dyDescent="0.2">
      <c r="A207" t="s">
        <v>206</v>
      </c>
      <c r="B207" t="str">
        <f>VLOOKUP($A207,Table4[#All],2,FALSE)</f>
        <v>TAS1</v>
      </c>
      <c r="C207" t="str">
        <f>VLOOKUP($A207,Table4[#All],6,FALSE)</f>
        <v>Hydro</v>
      </c>
      <c r="D207">
        <f>VLOOKUP($A207,Table4[#All],9,FALSE)*VLOOKUP($A207,Table1[#All],8,FALSE)+VLOOKUP($A207,Table14[#All],8,FALSE)</f>
        <v>7.19</v>
      </c>
      <c r="E207">
        <f>VLOOKUP($A207,Table4[#All],9,FALSE)*VLOOKUP($A207,Table1[#All],9,FALSE)+VLOOKUP($A207,Table14[#All],9,FALSE)</f>
        <v>7.2450000000000001</v>
      </c>
      <c r="F207">
        <f>VLOOKUP($A207,Table4[#All],9,FALSE)*VLOOKUP($A207,Table1[#All],10,FALSE)+VLOOKUP($A207,Table14[#All],10,FALSE)</f>
        <v>7.3</v>
      </c>
      <c r="G207">
        <f>VLOOKUP($A207,Table4[#All],9,FALSE)*VLOOKUP($A207,Table1[#All],11,FALSE)+VLOOKUP($A207,Table14[#All],11,FALSE)</f>
        <v>7.4249999999999998</v>
      </c>
      <c r="H207">
        <f>VLOOKUP($A207,Table4[#All],9,FALSE)*VLOOKUP($A207,Table1[#All],12,FALSE)+VLOOKUP($A207,Table14[#All],12,FALSE)</f>
        <v>7.55</v>
      </c>
      <c r="I207">
        <f>VLOOKUP($A207,Table4[#All],9,FALSE)*VLOOKUP($A207,Table1[#All],13,FALSE)+VLOOKUP($A207,Table14[#All],13,FALSE)</f>
        <v>8.0649999999999995</v>
      </c>
      <c r="J207">
        <f>VLOOKUP($A207,Table4[#All],9,FALSE)*VLOOKUP($A207,Table1[#All],14,FALSE)+VLOOKUP($A207,Table14[#All],14,FALSE)</f>
        <v>8.58</v>
      </c>
    </row>
    <row r="208" spans="1:10" hidden="1" x14ac:dyDescent="0.2">
      <c r="A208" t="s">
        <v>215</v>
      </c>
      <c r="B208" t="str">
        <f>VLOOKUP($A208,Table4[#All],2,FALSE)</f>
        <v>SA1</v>
      </c>
      <c r="C208" t="str">
        <f>VLOOKUP($A208,Table4[#All],6,FALSE)</f>
        <v>Wind</v>
      </c>
      <c r="D208">
        <f>VLOOKUP($A208,Table4[#All],9,FALSE)*VLOOKUP($A208,Table1[#All],8,FALSE)+VLOOKUP($A208,Table14[#All],8,FALSE)</f>
        <v>10.39</v>
      </c>
      <c r="E208">
        <f>VLOOKUP($A208,Table4[#All],9,FALSE)*VLOOKUP($A208,Table1[#All],9,FALSE)+VLOOKUP($A208,Table14[#All],9,FALSE)</f>
        <v>6.5500000000000007</v>
      </c>
      <c r="F208">
        <f>VLOOKUP($A208,Table4[#All],9,FALSE)*VLOOKUP($A208,Table1[#All],10,FALSE)+VLOOKUP($A208,Table14[#All],10,FALSE)</f>
        <v>2.71</v>
      </c>
      <c r="G208">
        <f>VLOOKUP($A208,Table4[#All],9,FALSE)*VLOOKUP($A208,Table1[#All],11,FALSE)+VLOOKUP($A208,Table14[#All],11,FALSE)</f>
        <v>1.355</v>
      </c>
      <c r="H208">
        <f>VLOOKUP($A208,Table4[#All],9,FALSE)*VLOOKUP($A208,Table1[#All],12,FALSE)+VLOOKUP($A208,Table14[#All],12,FALSE)</f>
        <v>0</v>
      </c>
      <c r="I208">
        <f>VLOOKUP($A208,Table4[#All],9,FALSE)*VLOOKUP($A208,Table1[#All],13,FALSE)+VLOOKUP($A208,Table14[#All],13,FALSE)</f>
        <v>0</v>
      </c>
      <c r="J208">
        <f>VLOOKUP($A208,Table4[#All],9,FALSE)*VLOOKUP($A208,Table1[#All],14,FALSE)+VLOOKUP($A208,Table14[#All],14,FALSE)</f>
        <v>0</v>
      </c>
    </row>
    <row r="209" spans="1:10" hidden="1" x14ac:dyDescent="0.2">
      <c r="A209" t="s">
        <v>216</v>
      </c>
      <c r="B209" t="str">
        <f>VLOOKUP($A209,Table4[#All],2,FALSE)</f>
        <v>SA1</v>
      </c>
      <c r="C209" t="str">
        <f>VLOOKUP($A209,Table4[#All],6,FALSE)</f>
        <v>Wind</v>
      </c>
      <c r="D209">
        <f>VLOOKUP($A209,Table4[#All],9,FALSE)*VLOOKUP($A209,Table1[#All],8,FALSE)+VLOOKUP($A209,Table14[#All],8,FALSE)</f>
        <v>10.39</v>
      </c>
      <c r="E209">
        <f>VLOOKUP($A209,Table4[#All],9,FALSE)*VLOOKUP($A209,Table1[#All],9,FALSE)+VLOOKUP($A209,Table14[#All],9,FALSE)</f>
        <v>6.5500000000000007</v>
      </c>
      <c r="F209">
        <f>VLOOKUP($A209,Table4[#All],9,FALSE)*VLOOKUP($A209,Table1[#All],10,FALSE)+VLOOKUP($A209,Table14[#All],10,FALSE)</f>
        <v>2.71</v>
      </c>
      <c r="G209">
        <f>VLOOKUP($A209,Table4[#All],9,FALSE)*VLOOKUP($A209,Table1[#All],11,FALSE)+VLOOKUP($A209,Table14[#All],11,FALSE)</f>
        <v>1.355</v>
      </c>
      <c r="H209">
        <f>VLOOKUP($A209,Table4[#All],9,FALSE)*VLOOKUP($A209,Table1[#All],12,FALSE)+VLOOKUP($A209,Table14[#All],12,FALSE)</f>
        <v>0</v>
      </c>
      <c r="I209">
        <f>VLOOKUP($A209,Table4[#All],9,FALSE)*VLOOKUP($A209,Table1[#All],13,FALSE)+VLOOKUP($A209,Table14[#All],13,FALSE)</f>
        <v>0</v>
      </c>
      <c r="J209">
        <f>VLOOKUP($A209,Table4[#All],9,FALSE)*VLOOKUP($A209,Table1[#All],14,FALSE)+VLOOKUP($A209,Table14[#All],14,FALSE)</f>
        <v>0</v>
      </c>
    </row>
    <row r="210" spans="1:10" hidden="1" x14ac:dyDescent="0.2">
      <c r="A210" t="s">
        <v>207</v>
      </c>
      <c r="B210" t="str">
        <f>VLOOKUP($A210,Table4[#All],2,FALSE)</f>
        <v>TAS1</v>
      </c>
      <c r="C210" t="str">
        <f>VLOOKUP($A210,Table4[#All],6,FALSE)</f>
        <v>Hydro</v>
      </c>
      <c r="D210">
        <f>VLOOKUP($A210,Table4[#All],9,FALSE)*VLOOKUP($A210,Table1[#All],8,FALSE)+VLOOKUP($A210,Table14[#All],8,FALSE)</f>
        <v>7.19</v>
      </c>
      <c r="E210">
        <f>VLOOKUP($A210,Table4[#All],9,FALSE)*VLOOKUP($A210,Table1[#All],9,FALSE)+VLOOKUP($A210,Table14[#All],9,FALSE)</f>
        <v>7.2450000000000001</v>
      </c>
      <c r="F210">
        <f>VLOOKUP($A210,Table4[#All],9,FALSE)*VLOOKUP($A210,Table1[#All],10,FALSE)+VLOOKUP($A210,Table14[#All],10,FALSE)</f>
        <v>7.3</v>
      </c>
      <c r="G210">
        <f>VLOOKUP($A210,Table4[#All],9,FALSE)*VLOOKUP($A210,Table1[#All],11,FALSE)+VLOOKUP($A210,Table14[#All],11,FALSE)</f>
        <v>7.4249999999999998</v>
      </c>
      <c r="H210">
        <f>VLOOKUP($A210,Table4[#All],9,FALSE)*VLOOKUP($A210,Table1[#All],12,FALSE)+VLOOKUP($A210,Table14[#All],12,FALSE)</f>
        <v>7.55</v>
      </c>
      <c r="I210">
        <f>VLOOKUP($A210,Table4[#All],9,FALSE)*VLOOKUP($A210,Table1[#All],13,FALSE)+VLOOKUP($A210,Table14[#All],13,FALSE)</f>
        <v>8.0649999999999995</v>
      </c>
      <c r="J210">
        <f>VLOOKUP($A210,Table4[#All],9,FALSE)*VLOOKUP($A210,Table1[#All],14,FALSE)+VLOOKUP($A210,Table14[#All],14,FALSE)</f>
        <v>8.58</v>
      </c>
    </row>
    <row r="211" spans="1:10" hidden="1" x14ac:dyDescent="0.2">
      <c r="A211" t="s">
        <v>212</v>
      </c>
      <c r="B211" t="str">
        <f>VLOOKUP($A211,Table4[#All],2,FALSE)</f>
        <v>QLD1</v>
      </c>
      <c r="C211" t="str">
        <f>VLOOKUP($A211,Table4[#All],6,FALSE)</f>
        <v>Solar</v>
      </c>
      <c r="D211">
        <f>VLOOKUP($A211,Table4[#All],9,FALSE)*VLOOKUP($A211,Table1[#All],8,FALSE)+VLOOKUP($A211,Table14[#All],8,FALSE)</f>
        <v>0</v>
      </c>
      <c r="E211">
        <f>VLOOKUP($A211,Table4[#All],9,FALSE)*VLOOKUP($A211,Table1[#All],9,FALSE)+VLOOKUP($A211,Table14[#All],9,FALSE)</f>
        <v>0</v>
      </c>
      <c r="F211">
        <f>VLOOKUP($A211,Table4[#All],9,FALSE)*VLOOKUP($A211,Table1[#All],10,FALSE)+VLOOKUP($A211,Table14[#All],10,FALSE)</f>
        <v>0</v>
      </c>
      <c r="G211">
        <f>VLOOKUP($A211,Table4[#All],9,FALSE)*VLOOKUP($A211,Table1[#All],11,FALSE)+VLOOKUP($A211,Table14[#All],11,FALSE)</f>
        <v>0</v>
      </c>
      <c r="H211">
        <f>VLOOKUP($A211,Table4[#All],9,FALSE)*VLOOKUP($A211,Table1[#All],12,FALSE)+VLOOKUP($A211,Table14[#All],12,FALSE)</f>
        <v>0</v>
      </c>
      <c r="I211">
        <f>VLOOKUP($A211,Table4[#All],9,FALSE)*VLOOKUP($A211,Table1[#All],13,FALSE)+VLOOKUP($A211,Table14[#All],13,FALSE)</f>
        <v>0</v>
      </c>
      <c r="J211">
        <f>VLOOKUP($A211,Table4[#All],9,FALSE)*VLOOKUP($A211,Table1[#All],14,FALSE)+VLOOKUP($A211,Table14[#All],14,FALSE)</f>
        <v>0</v>
      </c>
    </row>
    <row r="212" spans="1:10" hidden="1" x14ac:dyDescent="0.2">
      <c r="A212" t="s">
        <v>213</v>
      </c>
      <c r="B212" t="str">
        <f>VLOOKUP($A212,Table4[#All],2,FALSE)</f>
        <v>NSW1</v>
      </c>
      <c r="C212" t="str">
        <f>VLOOKUP($A212,Table4[#All],6,FALSE)</f>
        <v>Solar</v>
      </c>
      <c r="D212">
        <f>VLOOKUP($A212,Table4[#All],9,FALSE)*VLOOKUP($A212,Table1[#All],8,FALSE)+VLOOKUP($A212,Table14[#All],8,FALSE)</f>
        <v>0</v>
      </c>
      <c r="E212">
        <f>VLOOKUP($A212,Table4[#All],9,FALSE)*VLOOKUP($A212,Table1[#All],9,FALSE)+VLOOKUP($A212,Table14[#All],9,FALSE)</f>
        <v>0</v>
      </c>
      <c r="F212">
        <f>VLOOKUP($A212,Table4[#All],9,FALSE)*VLOOKUP($A212,Table1[#All],10,FALSE)+VLOOKUP($A212,Table14[#All],10,FALSE)</f>
        <v>0</v>
      </c>
      <c r="G212">
        <f>VLOOKUP($A212,Table4[#All],9,FALSE)*VLOOKUP($A212,Table1[#All],11,FALSE)+VLOOKUP($A212,Table14[#All],11,FALSE)</f>
        <v>0</v>
      </c>
      <c r="H212">
        <f>VLOOKUP($A212,Table4[#All],9,FALSE)*VLOOKUP($A212,Table1[#All],12,FALSE)+VLOOKUP($A212,Table14[#All],12,FALSE)</f>
        <v>0</v>
      </c>
      <c r="I212">
        <f>VLOOKUP($A212,Table4[#All],9,FALSE)*VLOOKUP($A212,Table1[#All],13,FALSE)+VLOOKUP($A212,Table14[#All],13,FALSE)</f>
        <v>0</v>
      </c>
      <c r="J212">
        <f>VLOOKUP($A212,Table4[#All],9,FALSE)*VLOOKUP($A212,Table1[#All],14,FALSE)+VLOOKUP($A212,Table14[#All],14,FALSE)</f>
        <v>0</v>
      </c>
    </row>
    <row r="213" spans="1:10" hidden="1" x14ac:dyDescent="0.2">
      <c r="A213" t="s">
        <v>214</v>
      </c>
      <c r="B213" t="str">
        <f>VLOOKUP($A213,Table4[#All],2,FALSE)</f>
        <v>NSW1</v>
      </c>
      <c r="C213" t="str">
        <f>VLOOKUP($A213,Table4[#All],6,FALSE)</f>
        <v>Solar</v>
      </c>
      <c r="D213">
        <f>VLOOKUP($A213,Table4[#All],9,FALSE)*VLOOKUP($A213,Table1[#All],8,FALSE)+VLOOKUP($A213,Table14[#All],8,FALSE)</f>
        <v>0</v>
      </c>
      <c r="E213">
        <f>VLOOKUP($A213,Table4[#All],9,FALSE)*VLOOKUP($A213,Table1[#All],9,FALSE)+VLOOKUP($A213,Table14[#All],9,FALSE)</f>
        <v>0</v>
      </c>
      <c r="F213">
        <f>VLOOKUP($A213,Table4[#All],9,FALSE)*VLOOKUP($A213,Table1[#All],10,FALSE)+VLOOKUP($A213,Table14[#All],10,FALSE)</f>
        <v>0</v>
      </c>
      <c r="G213">
        <f>VLOOKUP($A213,Table4[#All],9,FALSE)*VLOOKUP($A213,Table1[#All],11,FALSE)+VLOOKUP($A213,Table14[#All],11,FALSE)</f>
        <v>0</v>
      </c>
      <c r="H213">
        <f>VLOOKUP($A213,Table4[#All],9,FALSE)*VLOOKUP($A213,Table1[#All],12,FALSE)+VLOOKUP($A213,Table14[#All],12,FALSE)</f>
        <v>0</v>
      </c>
      <c r="I213">
        <f>VLOOKUP($A213,Table4[#All],9,FALSE)*VLOOKUP($A213,Table1[#All],13,FALSE)+VLOOKUP($A213,Table14[#All],13,FALSE)</f>
        <v>0</v>
      </c>
      <c r="J213">
        <f>VLOOKUP($A213,Table4[#All],9,FALSE)*VLOOKUP($A213,Table1[#All],14,FALSE)+VLOOKUP($A213,Table14[#All],14,FALSE)</f>
        <v>0</v>
      </c>
    </row>
    <row r="214" spans="1:10" hidden="1" x14ac:dyDescent="0.2">
      <c r="A214" t="s">
        <v>202</v>
      </c>
      <c r="B214" t="str">
        <f>VLOOKUP($A214,Table4[#All],2,FALSE)</f>
        <v>TAS1</v>
      </c>
      <c r="C214" t="str">
        <f>VLOOKUP($A214,Table4[#All],6,FALSE)</f>
        <v>Hydro</v>
      </c>
      <c r="D214">
        <f>VLOOKUP($A214,Table4[#All],9,FALSE)*VLOOKUP($A214,Table1[#All],8,FALSE)+VLOOKUP($A214,Table14[#All],8,FALSE)</f>
        <v>7.19</v>
      </c>
      <c r="E214">
        <f>VLOOKUP($A214,Table4[#All],9,FALSE)*VLOOKUP($A214,Table1[#All],9,FALSE)+VLOOKUP($A214,Table14[#All],9,FALSE)</f>
        <v>7.2450000000000001</v>
      </c>
      <c r="F214">
        <f>VLOOKUP($A214,Table4[#All],9,FALSE)*VLOOKUP($A214,Table1[#All],10,FALSE)+VLOOKUP($A214,Table14[#All],10,FALSE)</f>
        <v>7.3</v>
      </c>
      <c r="G214">
        <f>VLOOKUP($A214,Table4[#All],9,FALSE)*VLOOKUP($A214,Table1[#All],11,FALSE)+VLOOKUP($A214,Table14[#All],11,FALSE)</f>
        <v>7.4249999999999998</v>
      </c>
      <c r="H214">
        <f>VLOOKUP($A214,Table4[#All],9,FALSE)*VLOOKUP($A214,Table1[#All],12,FALSE)+VLOOKUP($A214,Table14[#All],12,FALSE)</f>
        <v>7.55</v>
      </c>
      <c r="I214">
        <f>VLOOKUP($A214,Table4[#All],9,FALSE)*VLOOKUP($A214,Table1[#All],13,FALSE)+VLOOKUP($A214,Table14[#All],13,FALSE)</f>
        <v>8.0649999999999995</v>
      </c>
      <c r="J214">
        <f>VLOOKUP($A214,Table4[#All],9,FALSE)*VLOOKUP($A214,Table1[#All],14,FALSE)+VLOOKUP($A214,Table14[#All],14,FALSE)</f>
        <v>8.58</v>
      </c>
    </row>
    <row r="215" spans="1:10" hidden="1" x14ac:dyDescent="0.2">
      <c r="A215" t="s">
        <v>198</v>
      </c>
      <c r="B215" t="str">
        <f>VLOOKUP($A215,Table4[#All],2,FALSE)</f>
        <v>SA1</v>
      </c>
      <c r="C215" t="str">
        <f>VLOOKUP($A215,Table4[#All],6,FALSE)</f>
        <v>Wind</v>
      </c>
      <c r="D215">
        <f>VLOOKUP($A215,Table4[#All],9,FALSE)*VLOOKUP($A215,Table1[#All],8,FALSE)+VLOOKUP($A215,Table14[#All],8,FALSE)</f>
        <v>10.39</v>
      </c>
      <c r="E215">
        <f>VLOOKUP($A215,Table4[#All],9,FALSE)*VLOOKUP($A215,Table1[#All],9,FALSE)+VLOOKUP($A215,Table14[#All],9,FALSE)</f>
        <v>6.5500000000000007</v>
      </c>
      <c r="F215">
        <f>VLOOKUP($A215,Table4[#All],9,FALSE)*VLOOKUP($A215,Table1[#All],10,FALSE)+VLOOKUP($A215,Table14[#All],10,FALSE)</f>
        <v>2.71</v>
      </c>
      <c r="G215">
        <f>VLOOKUP($A215,Table4[#All],9,FALSE)*VLOOKUP($A215,Table1[#All],11,FALSE)+VLOOKUP($A215,Table14[#All],11,FALSE)</f>
        <v>1.355</v>
      </c>
      <c r="H215">
        <f>VLOOKUP($A215,Table4[#All],9,FALSE)*VLOOKUP($A215,Table1[#All],12,FALSE)+VLOOKUP($A215,Table14[#All],12,FALSE)</f>
        <v>0</v>
      </c>
      <c r="I215">
        <f>VLOOKUP($A215,Table4[#All],9,FALSE)*VLOOKUP($A215,Table1[#All],13,FALSE)+VLOOKUP($A215,Table14[#All],13,FALSE)</f>
        <v>0</v>
      </c>
      <c r="J215">
        <f>VLOOKUP($A215,Table4[#All],9,FALSE)*VLOOKUP($A215,Table1[#All],14,FALSE)+VLOOKUP($A215,Table14[#All],14,FALSE)</f>
        <v>0</v>
      </c>
    </row>
    <row r="216" spans="1:10" hidden="1" x14ac:dyDescent="0.2">
      <c r="A216" t="s">
        <v>199</v>
      </c>
      <c r="B216" t="str">
        <f>VLOOKUP($A216,Table4[#All],2,FALSE)</f>
        <v>SA1</v>
      </c>
      <c r="C216" t="str">
        <f>VLOOKUP($A216,Table4[#All],6,FALSE)</f>
        <v>Wind</v>
      </c>
      <c r="D216">
        <f>VLOOKUP($A216,Table4[#All],9,FALSE)*VLOOKUP($A216,Table1[#All],8,FALSE)+VLOOKUP($A216,Table14[#All],8,FALSE)</f>
        <v>10.39</v>
      </c>
      <c r="E216">
        <f>VLOOKUP($A216,Table4[#All],9,FALSE)*VLOOKUP($A216,Table1[#All],9,FALSE)+VLOOKUP($A216,Table14[#All],9,FALSE)</f>
        <v>6.5500000000000007</v>
      </c>
      <c r="F216">
        <f>VLOOKUP($A216,Table4[#All],9,FALSE)*VLOOKUP($A216,Table1[#All],10,FALSE)+VLOOKUP($A216,Table14[#All],10,FALSE)</f>
        <v>2.71</v>
      </c>
      <c r="G216">
        <f>VLOOKUP($A216,Table4[#All],9,FALSE)*VLOOKUP($A216,Table1[#All],11,FALSE)+VLOOKUP($A216,Table14[#All],11,FALSE)</f>
        <v>1.355</v>
      </c>
      <c r="H216">
        <f>VLOOKUP($A216,Table4[#All],9,FALSE)*VLOOKUP($A216,Table1[#All],12,FALSE)+VLOOKUP($A216,Table14[#All],12,FALSE)</f>
        <v>0</v>
      </c>
      <c r="I216">
        <f>VLOOKUP($A216,Table4[#All],9,FALSE)*VLOOKUP($A216,Table1[#All],13,FALSE)+VLOOKUP($A216,Table14[#All],13,FALSE)</f>
        <v>0</v>
      </c>
      <c r="J216">
        <f>VLOOKUP($A216,Table4[#All],9,FALSE)*VLOOKUP($A216,Table1[#All],14,FALSE)+VLOOKUP($A216,Table14[#All],14,FALSE)</f>
        <v>0</v>
      </c>
    </row>
    <row r="217" spans="1:10" hidden="1" x14ac:dyDescent="0.2">
      <c r="A217" t="s">
        <v>200</v>
      </c>
      <c r="B217" t="str">
        <f>VLOOKUP($A217,Table4[#All],2,FALSE)</f>
        <v>SA1</v>
      </c>
      <c r="C217" t="str">
        <f>VLOOKUP($A217,Table4[#All],6,FALSE)</f>
        <v>Wind</v>
      </c>
      <c r="D217">
        <f>VLOOKUP($A217,Table4[#All],9,FALSE)*VLOOKUP($A217,Table1[#All],8,FALSE)+VLOOKUP($A217,Table14[#All],8,FALSE)</f>
        <v>10.39</v>
      </c>
      <c r="E217">
        <f>VLOOKUP($A217,Table4[#All],9,FALSE)*VLOOKUP($A217,Table1[#All],9,FALSE)+VLOOKUP($A217,Table14[#All],9,FALSE)</f>
        <v>6.5500000000000007</v>
      </c>
      <c r="F217">
        <f>VLOOKUP($A217,Table4[#All],9,FALSE)*VLOOKUP($A217,Table1[#All],10,FALSE)+VLOOKUP($A217,Table14[#All],10,FALSE)</f>
        <v>2.71</v>
      </c>
      <c r="G217">
        <f>VLOOKUP($A217,Table4[#All],9,FALSE)*VLOOKUP($A217,Table1[#All],11,FALSE)+VLOOKUP($A217,Table14[#All],11,FALSE)</f>
        <v>1.355</v>
      </c>
      <c r="H217">
        <f>VLOOKUP($A217,Table4[#All],9,FALSE)*VLOOKUP($A217,Table1[#All],12,FALSE)+VLOOKUP($A217,Table14[#All],12,FALSE)</f>
        <v>0</v>
      </c>
      <c r="I217">
        <f>VLOOKUP($A217,Table4[#All],9,FALSE)*VLOOKUP($A217,Table1[#All],13,FALSE)+VLOOKUP($A217,Table14[#All],13,FALSE)</f>
        <v>0</v>
      </c>
      <c r="J217">
        <f>VLOOKUP($A217,Table4[#All],9,FALSE)*VLOOKUP($A217,Table1[#All],14,FALSE)+VLOOKUP($A217,Table14[#All],14,FALSE)</f>
        <v>0</v>
      </c>
    </row>
    <row r="218" spans="1:10" hidden="1" x14ac:dyDescent="0.2">
      <c r="A218" t="s">
        <v>205</v>
      </c>
      <c r="B218" t="str">
        <f>VLOOKUP($A218,Table4[#All],2,FALSE)</f>
        <v>VIC1</v>
      </c>
      <c r="C218" t="str">
        <f>VLOOKUP($A218,Table4[#All],6,FALSE)</f>
        <v>Gas</v>
      </c>
      <c r="D218">
        <f>VLOOKUP($A218,Table4[#All],9,FALSE)*VLOOKUP($A218,Table1[#All],8,FALSE)+VLOOKUP($A218,Table14[#All],8,FALSE)</f>
        <v>120.5305</v>
      </c>
      <c r="E218">
        <f>VLOOKUP($A218,Table4[#All],9,FALSE)*VLOOKUP($A218,Table1[#All],9,FALSE)+VLOOKUP($A218,Table14[#All],9,FALSE)</f>
        <v>126.31050000000002</v>
      </c>
      <c r="F218">
        <f>VLOOKUP($A218,Table4[#All],9,FALSE)*VLOOKUP($A218,Table1[#All],10,FALSE)+VLOOKUP($A218,Table14[#All],10,FALSE)</f>
        <v>129.203</v>
      </c>
      <c r="G218">
        <f>VLOOKUP($A218,Table4[#All],9,FALSE)*VLOOKUP($A218,Table1[#All],11,FALSE)+VLOOKUP($A218,Table14[#All],11,FALSE)</f>
        <v>122.71350000000001</v>
      </c>
      <c r="H218">
        <f>VLOOKUP($A218,Table4[#All],9,FALSE)*VLOOKUP($A218,Table1[#All],12,FALSE)+VLOOKUP($A218,Table14[#All],12,FALSE)</f>
        <v>129.85300000000001</v>
      </c>
      <c r="I218">
        <f>VLOOKUP($A218,Table4[#All],9,FALSE)*VLOOKUP($A218,Table1[#All],13,FALSE)+VLOOKUP($A218,Table14[#All],13,FALSE)</f>
        <v>227.13650000000001</v>
      </c>
      <c r="J218">
        <f>VLOOKUP($A218,Table4[#All],9,FALSE)*VLOOKUP($A218,Table1[#All],14,FALSE)+VLOOKUP($A218,Table14[#All],14,FALSE)</f>
        <v>227.7465</v>
      </c>
    </row>
    <row r="219" spans="1:10" hidden="1" x14ac:dyDescent="0.2">
      <c r="A219" t="s">
        <v>203</v>
      </c>
      <c r="B219" t="str">
        <f>VLOOKUP($A219,Table4[#All],2,FALSE)</f>
        <v>VIC1</v>
      </c>
      <c r="C219" t="str">
        <f>VLOOKUP($A219,Table4[#All],6,FALSE)</f>
        <v>Gas</v>
      </c>
      <c r="D219">
        <f>VLOOKUP($A219,Table4[#All],9,FALSE)*VLOOKUP($A219,Table1[#All],8,FALSE)+VLOOKUP($A219,Table14[#All],8,FALSE)</f>
        <v>120.5305</v>
      </c>
      <c r="E219">
        <f>VLOOKUP($A219,Table4[#All],9,FALSE)*VLOOKUP($A219,Table1[#All],9,FALSE)+VLOOKUP($A219,Table14[#All],9,FALSE)</f>
        <v>126.31050000000002</v>
      </c>
      <c r="F219">
        <f>VLOOKUP($A219,Table4[#All],9,FALSE)*VLOOKUP($A219,Table1[#All],10,FALSE)+VLOOKUP($A219,Table14[#All],10,FALSE)</f>
        <v>129.203</v>
      </c>
      <c r="G219">
        <f>VLOOKUP($A219,Table4[#All],9,FALSE)*VLOOKUP($A219,Table1[#All],11,FALSE)+VLOOKUP($A219,Table14[#All],11,FALSE)</f>
        <v>122.71350000000001</v>
      </c>
      <c r="H219">
        <f>VLOOKUP($A219,Table4[#All],9,FALSE)*VLOOKUP($A219,Table1[#All],12,FALSE)+VLOOKUP($A219,Table14[#All],12,FALSE)</f>
        <v>129.85300000000001</v>
      </c>
      <c r="I219">
        <f>VLOOKUP($A219,Table4[#All],9,FALSE)*VLOOKUP($A219,Table1[#All],13,FALSE)+VLOOKUP($A219,Table14[#All],13,FALSE)</f>
        <v>227.13650000000001</v>
      </c>
      <c r="J219">
        <f>VLOOKUP($A219,Table4[#All],9,FALSE)*VLOOKUP($A219,Table1[#All],14,FALSE)+VLOOKUP($A219,Table14[#All],14,FALSE)</f>
        <v>227.7465</v>
      </c>
    </row>
    <row r="220" spans="1:10" hidden="1" x14ac:dyDescent="0.2">
      <c r="A220" t="s">
        <v>217</v>
      </c>
      <c r="B220" t="str">
        <f>VLOOKUP($A220,Table4[#All],2,FALSE)</f>
        <v>SA1</v>
      </c>
      <c r="C220" t="str">
        <f>VLOOKUP($A220,Table4[#All],6,FALSE)</f>
        <v>Liquid</v>
      </c>
      <c r="D220">
        <f>VLOOKUP($A220,Table4[#All],9,FALSE)*VLOOKUP($A220,Table1[#All],8,FALSE)+VLOOKUP($A220,Table14[#All],8,FALSE)</f>
        <v>457.65200000000004</v>
      </c>
      <c r="E220">
        <f>VLOOKUP($A220,Table4[#All],9,FALSE)*VLOOKUP($A220,Table1[#All],9,FALSE)+VLOOKUP($A220,Table14[#All],9,FALSE)</f>
        <v>460.54040000000003</v>
      </c>
      <c r="F220">
        <f>VLOOKUP($A220,Table4[#All],9,FALSE)*VLOOKUP($A220,Table1[#All],10,FALSE)+VLOOKUP($A220,Table14[#All],10,FALSE)</f>
        <v>491.03120000000007</v>
      </c>
      <c r="G220">
        <f>VLOOKUP($A220,Table4[#All],9,FALSE)*VLOOKUP($A220,Table1[#All],11,FALSE)+VLOOKUP($A220,Table14[#All],11,FALSE)</f>
        <v>500.75620000000004</v>
      </c>
      <c r="H220">
        <f>VLOOKUP($A220,Table4[#All],9,FALSE)*VLOOKUP($A220,Table1[#All],12,FALSE)+VLOOKUP($A220,Table14[#All],12,FALSE)</f>
        <v>493.30920000000003</v>
      </c>
      <c r="I220">
        <f>VLOOKUP($A220,Table4[#All],9,FALSE)*VLOOKUP($A220,Table1[#All],13,FALSE)+VLOOKUP($A220,Table14[#All],13,FALSE)</f>
        <v>555.04300000000001</v>
      </c>
      <c r="J220">
        <f>VLOOKUP($A220,Table4[#All],9,FALSE)*VLOOKUP($A220,Table1[#All],14,FALSE)+VLOOKUP($A220,Table14[#All],14,FALSE)</f>
        <v>547.83440000000007</v>
      </c>
    </row>
    <row r="221" spans="1:10" hidden="1" x14ac:dyDescent="0.2">
      <c r="A221" t="s">
        <v>223</v>
      </c>
      <c r="B221" t="str">
        <f>VLOOKUP($A221,Table4[#All],2,FALSE)</f>
        <v>VIC1</v>
      </c>
      <c r="C221" t="str">
        <f>VLOOKUP($A221,Table4[#All],6,FALSE)</f>
        <v>Coal-Brown</v>
      </c>
      <c r="D221">
        <f>VLOOKUP($A221,Table4[#All],9,FALSE)*VLOOKUP($A221,Table1[#All],8,FALSE)+VLOOKUP($A221,Table14[#All],8,FALSE)</f>
        <v>8.7923999999999989</v>
      </c>
      <c r="E221">
        <f>VLOOKUP($A221,Table4[#All],9,FALSE)*VLOOKUP($A221,Table1[#All],9,FALSE)+VLOOKUP($A221,Table14[#All],9,FALSE)</f>
        <v>10.417400000000001</v>
      </c>
      <c r="F221">
        <f>VLOOKUP($A221,Table4[#All],9,FALSE)*VLOOKUP($A221,Table1[#All],10,FALSE)+VLOOKUP($A221,Table14[#All],10,FALSE)</f>
        <v>12.2928</v>
      </c>
      <c r="G221">
        <f>VLOOKUP($A221,Table4[#All],9,FALSE)*VLOOKUP($A221,Table1[#All],11,FALSE)+VLOOKUP($A221,Table14[#All],11,FALSE)</f>
        <v>12.633400000000002</v>
      </c>
      <c r="H221">
        <f>VLOOKUP($A221,Table4[#All],9,FALSE)*VLOOKUP($A221,Table1[#All],12,FALSE)+VLOOKUP($A221,Table14[#All],12,FALSE)</f>
        <v>12.598400000000002</v>
      </c>
      <c r="I221">
        <f>VLOOKUP($A221,Table4[#All],9,FALSE)*VLOOKUP($A221,Table1[#All],13,FALSE)+VLOOKUP($A221,Table14[#All],13,FALSE)</f>
        <v>14.010200000000001</v>
      </c>
      <c r="J221">
        <f>VLOOKUP($A221,Table4[#All],9,FALSE)*VLOOKUP($A221,Table1[#All],14,FALSE)+VLOOKUP($A221,Table14[#All],14,FALSE)</f>
        <v>14.295200000000001</v>
      </c>
    </row>
    <row r="222" spans="1:10" hidden="1" x14ac:dyDescent="0.2">
      <c r="A222" t="s">
        <v>222</v>
      </c>
      <c r="B222" t="str">
        <f>VLOOKUP($A222,Table4[#All],2,FALSE)</f>
        <v>VIC1</v>
      </c>
      <c r="C222" t="str">
        <f>VLOOKUP($A222,Table4[#All],6,FALSE)</f>
        <v>Coal-Brown</v>
      </c>
      <c r="D222">
        <f>VLOOKUP($A222,Table4[#All],9,FALSE)*VLOOKUP($A222,Table1[#All],8,FALSE)+VLOOKUP($A222,Table14[#All],8,FALSE)</f>
        <v>8.7923999999999989</v>
      </c>
      <c r="E222">
        <f>VLOOKUP($A222,Table4[#All],9,FALSE)*VLOOKUP($A222,Table1[#All],9,FALSE)+VLOOKUP($A222,Table14[#All],9,FALSE)</f>
        <v>10.417400000000001</v>
      </c>
      <c r="F222">
        <f>VLOOKUP($A222,Table4[#All],9,FALSE)*VLOOKUP($A222,Table1[#All],10,FALSE)+VLOOKUP($A222,Table14[#All],10,FALSE)</f>
        <v>12.2928</v>
      </c>
      <c r="G222">
        <f>VLOOKUP($A222,Table4[#All],9,FALSE)*VLOOKUP($A222,Table1[#All],11,FALSE)+VLOOKUP($A222,Table14[#All],11,FALSE)</f>
        <v>12.633400000000002</v>
      </c>
      <c r="H222">
        <f>VLOOKUP($A222,Table4[#All],9,FALSE)*VLOOKUP($A222,Table1[#All],12,FALSE)+VLOOKUP($A222,Table14[#All],12,FALSE)</f>
        <v>12.598400000000002</v>
      </c>
      <c r="I222">
        <f>VLOOKUP($A222,Table4[#All],9,FALSE)*VLOOKUP($A222,Table1[#All],13,FALSE)+VLOOKUP($A222,Table14[#All],13,FALSE)</f>
        <v>14.010200000000001</v>
      </c>
      <c r="J222">
        <f>VLOOKUP($A222,Table4[#All],9,FALSE)*VLOOKUP($A222,Table1[#All],14,FALSE)+VLOOKUP($A222,Table14[#All],14,FALSE)</f>
        <v>14.295200000000001</v>
      </c>
    </row>
    <row r="223" spans="1:10" hidden="1" x14ac:dyDescent="0.2">
      <c r="A223" t="s">
        <v>218</v>
      </c>
      <c r="B223" t="str">
        <f>VLOOKUP($A223,Table4[#All],2,FALSE)</f>
        <v>VIC1</v>
      </c>
      <c r="C223" t="str">
        <f>VLOOKUP($A223,Table4[#All],6,FALSE)</f>
        <v>Coal-Brown</v>
      </c>
      <c r="D223">
        <f>VLOOKUP($A223,Table4[#All],9,FALSE)*VLOOKUP($A223,Table1[#All],8,FALSE)+VLOOKUP($A223,Table14[#All],8,FALSE)</f>
        <v>8.4947999999999997</v>
      </c>
      <c r="E223">
        <f>VLOOKUP($A223,Table4[#All],9,FALSE)*VLOOKUP($A223,Table1[#All],9,FALSE)+VLOOKUP($A223,Table14[#All],9,FALSE)</f>
        <v>10.1198</v>
      </c>
      <c r="F223">
        <f>VLOOKUP($A223,Table4[#All],9,FALSE)*VLOOKUP($A223,Table1[#All],10,FALSE)+VLOOKUP($A223,Table14[#All],10,FALSE)</f>
        <v>11.9856</v>
      </c>
      <c r="G223">
        <f>VLOOKUP($A223,Table4[#All],9,FALSE)*VLOOKUP($A223,Table1[#All],11,FALSE)+VLOOKUP($A223,Table14[#All],11,FALSE)</f>
        <v>12.311800000000002</v>
      </c>
      <c r="H223">
        <f>VLOOKUP($A223,Table4[#All],9,FALSE)*VLOOKUP($A223,Table1[#All],12,FALSE)+VLOOKUP($A223,Table14[#All],12,FALSE)</f>
        <v>12.276800000000001</v>
      </c>
      <c r="I223">
        <f>VLOOKUP($A223,Table4[#All],9,FALSE)*VLOOKUP($A223,Table1[#All],13,FALSE)+VLOOKUP($A223,Table14[#All],13,FALSE)</f>
        <v>13.645399999999999</v>
      </c>
      <c r="J223">
        <f>VLOOKUP($A223,Table4[#All],9,FALSE)*VLOOKUP($A223,Table1[#All],14,FALSE)+VLOOKUP($A223,Table14[#All],14,FALSE)</f>
        <v>13.930399999999999</v>
      </c>
    </row>
    <row r="224" spans="1:10" hidden="1" x14ac:dyDescent="0.2">
      <c r="A224" t="s">
        <v>219</v>
      </c>
      <c r="B224" t="str">
        <f>VLOOKUP($A224,Table4[#All],2,FALSE)</f>
        <v>VIC1</v>
      </c>
      <c r="C224" t="str">
        <f>VLOOKUP($A224,Table4[#All],6,FALSE)</f>
        <v>Coal-Brown</v>
      </c>
      <c r="D224">
        <f>VLOOKUP($A224,Table4[#All],9,FALSE)*VLOOKUP($A224,Table1[#All],8,FALSE)+VLOOKUP($A224,Table14[#All],8,FALSE)</f>
        <v>8.4947999999999997</v>
      </c>
      <c r="E224">
        <f>VLOOKUP($A224,Table4[#All],9,FALSE)*VLOOKUP($A224,Table1[#All],9,FALSE)+VLOOKUP($A224,Table14[#All],9,FALSE)</f>
        <v>10.1198</v>
      </c>
      <c r="F224">
        <f>VLOOKUP($A224,Table4[#All],9,FALSE)*VLOOKUP($A224,Table1[#All],10,FALSE)+VLOOKUP($A224,Table14[#All],10,FALSE)</f>
        <v>11.9856</v>
      </c>
      <c r="G224">
        <f>VLOOKUP($A224,Table4[#All],9,FALSE)*VLOOKUP($A224,Table1[#All],11,FALSE)+VLOOKUP($A224,Table14[#All],11,FALSE)</f>
        <v>12.311800000000002</v>
      </c>
      <c r="H224">
        <f>VLOOKUP($A224,Table4[#All],9,FALSE)*VLOOKUP($A224,Table1[#All],12,FALSE)+VLOOKUP($A224,Table14[#All],12,FALSE)</f>
        <v>12.276800000000001</v>
      </c>
      <c r="I224">
        <f>VLOOKUP($A224,Table4[#All],9,FALSE)*VLOOKUP($A224,Table1[#All],13,FALSE)+VLOOKUP($A224,Table14[#All],13,FALSE)</f>
        <v>13.645399999999999</v>
      </c>
      <c r="J224">
        <f>VLOOKUP($A224,Table4[#All],9,FALSE)*VLOOKUP($A224,Table1[#All],14,FALSE)+VLOOKUP($A224,Table14[#All],14,FALSE)</f>
        <v>13.930399999999999</v>
      </c>
    </row>
    <row r="225" spans="1:10" hidden="1" x14ac:dyDescent="0.2">
      <c r="A225" t="s">
        <v>220</v>
      </c>
      <c r="B225" t="str">
        <f>VLOOKUP($A225,Table4[#All],2,FALSE)</f>
        <v>VIC1</v>
      </c>
      <c r="C225" t="str">
        <f>VLOOKUP($A225,Table4[#All],6,FALSE)</f>
        <v>Coal-Brown</v>
      </c>
      <c r="D225">
        <f>VLOOKUP($A225,Table4[#All],9,FALSE)*VLOOKUP($A225,Table1[#All],8,FALSE)+VLOOKUP($A225,Table14[#All],8,FALSE)</f>
        <v>8.4947999999999997</v>
      </c>
      <c r="E225">
        <f>VLOOKUP($A225,Table4[#All],9,FALSE)*VLOOKUP($A225,Table1[#All],9,FALSE)+VLOOKUP($A225,Table14[#All],9,FALSE)</f>
        <v>10.1198</v>
      </c>
      <c r="F225">
        <f>VLOOKUP($A225,Table4[#All],9,FALSE)*VLOOKUP($A225,Table1[#All],10,FALSE)+VLOOKUP($A225,Table14[#All],10,FALSE)</f>
        <v>11.9856</v>
      </c>
      <c r="G225">
        <f>VLOOKUP($A225,Table4[#All],9,FALSE)*VLOOKUP($A225,Table1[#All],11,FALSE)+VLOOKUP($A225,Table14[#All],11,FALSE)</f>
        <v>12.311800000000002</v>
      </c>
      <c r="H225">
        <f>VLOOKUP($A225,Table4[#All],9,FALSE)*VLOOKUP($A225,Table1[#All],12,FALSE)+VLOOKUP($A225,Table14[#All],12,FALSE)</f>
        <v>12.276800000000001</v>
      </c>
      <c r="I225">
        <f>VLOOKUP($A225,Table4[#All],9,FALSE)*VLOOKUP($A225,Table1[#All],13,FALSE)+VLOOKUP($A225,Table14[#All],13,FALSE)</f>
        <v>13.645399999999999</v>
      </c>
      <c r="J225">
        <f>VLOOKUP($A225,Table4[#All],9,FALSE)*VLOOKUP($A225,Table1[#All],14,FALSE)+VLOOKUP($A225,Table14[#All],14,FALSE)</f>
        <v>13.930399999999999</v>
      </c>
    </row>
    <row r="226" spans="1:10" hidden="1" x14ac:dyDescent="0.2">
      <c r="A226" t="s">
        <v>221</v>
      </c>
      <c r="B226" t="str">
        <f>VLOOKUP($A226,Table4[#All],2,FALSE)</f>
        <v>VIC1</v>
      </c>
      <c r="C226" t="str">
        <f>VLOOKUP($A226,Table4[#All],6,FALSE)</f>
        <v>Coal-Brown</v>
      </c>
      <c r="D226">
        <f>VLOOKUP($A226,Table4[#All],9,FALSE)*VLOOKUP($A226,Table1[#All],8,FALSE)+VLOOKUP($A226,Table14[#All],8,FALSE)</f>
        <v>8.4947999999999997</v>
      </c>
      <c r="E226">
        <f>VLOOKUP($A226,Table4[#All],9,FALSE)*VLOOKUP($A226,Table1[#All],9,FALSE)+VLOOKUP($A226,Table14[#All],9,FALSE)</f>
        <v>10.1198</v>
      </c>
      <c r="F226">
        <f>VLOOKUP($A226,Table4[#All],9,FALSE)*VLOOKUP($A226,Table1[#All],10,FALSE)+VLOOKUP($A226,Table14[#All],10,FALSE)</f>
        <v>11.9856</v>
      </c>
      <c r="G226">
        <f>VLOOKUP($A226,Table4[#All],9,FALSE)*VLOOKUP($A226,Table1[#All],11,FALSE)+VLOOKUP($A226,Table14[#All],11,FALSE)</f>
        <v>12.311800000000002</v>
      </c>
      <c r="H226">
        <f>VLOOKUP($A226,Table4[#All],9,FALSE)*VLOOKUP($A226,Table1[#All],12,FALSE)+VLOOKUP($A226,Table14[#All],12,FALSE)</f>
        <v>12.276800000000001</v>
      </c>
      <c r="I226">
        <f>VLOOKUP($A226,Table4[#All],9,FALSE)*VLOOKUP($A226,Table1[#All],13,FALSE)+VLOOKUP($A226,Table14[#All],13,FALSE)</f>
        <v>13.645399999999999</v>
      </c>
      <c r="J226">
        <f>VLOOKUP($A226,Table4[#All],9,FALSE)*VLOOKUP($A226,Table1[#All],14,FALSE)+VLOOKUP($A226,Table14[#All],14,FALSE)</f>
        <v>13.930399999999999</v>
      </c>
    </row>
    <row r="227" spans="1:10" hidden="1" x14ac:dyDescent="0.2">
      <c r="A227" t="s">
        <v>224</v>
      </c>
      <c r="B227" t="str">
        <f>VLOOKUP($A227,Table4[#All],2,FALSE)</f>
        <v>VIC1</v>
      </c>
      <c r="C227" t="str">
        <f>VLOOKUP($A227,Table4[#All],6,FALSE)</f>
        <v>Wind</v>
      </c>
      <c r="D227">
        <f>VLOOKUP($A227,Table4[#All],9,FALSE)*VLOOKUP($A227,Table1[#All],8,FALSE)+VLOOKUP($A227,Table14[#All],8,FALSE)</f>
        <v>10.39</v>
      </c>
      <c r="E227">
        <f>VLOOKUP($A227,Table4[#All],9,FALSE)*VLOOKUP($A227,Table1[#All],9,FALSE)+VLOOKUP($A227,Table14[#All],9,FALSE)</f>
        <v>6.5500000000000007</v>
      </c>
      <c r="F227">
        <f>VLOOKUP($A227,Table4[#All],9,FALSE)*VLOOKUP($A227,Table1[#All],10,FALSE)+VLOOKUP($A227,Table14[#All],10,FALSE)</f>
        <v>2.71</v>
      </c>
      <c r="G227">
        <f>VLOOKUP($A227,Table4[#All],9,FALSE)*VLOOKUP($A227,Table1[#All],11,FALSE)+VLOOKUP($A227,Table14[#All],11,FALSE)</f>
        <v>1.355</v>
      </c>
      <c r="H227">
        <f>VLOOKUP($A227,Table4[#All],9,FALSE)*VLOOKUP($A227,Table1[#All],12,FALSE)+VLOOKUP($A227,Table14[#All],12,FALSE)</f>
        <v>0</v>
      </c>
      <c r="I227">
        <f>VLOOKUP($A227,Table4[#All],9,FALSE)*VLOOKUP($A227,Table1[#All],13,FALSE)+VLOOKUP($A227,Table14[#All],13,FALSE)</f>
        <v>0</v>
      </c>
      <c r="J227">
        <f>VLOOKUP($A227,Table4[#All],9,FALSE)*VLOOKUP($A227,Table1[#All],14,FALSE)+VLOOKUP($A227,Table14[#All],14,FALSE)</f>
        <v>0</v>
      </c>
    </row>
    <row r="228" spans="1:10" hidden="1" x14ac:dyDescent="0.2">
      <c r="A228" t="s">
        <v>225</v>
      </c>
      <c r="B228" t="str">
        <f>VLOOKUP($A228,Table4[#All],2,FALSE)</f>
        <v>QLD1</v>
      </c>
      <c r="C228" t="str">
        <f>VLOOKUP($A228,Table4[#All],6,FALSE)</f>
        <v>Gas</v>
      </c>
      <c r="D228">
        <f>VLOOKUP($A228,Table4[#All],9,FALSE)*VLOOKUP($A228,Table1[#All],8,FALSE)+VLOOKUP($A228,Table14[#All],8,FALSE)</f>
        <v>135.39000000000001</v>
      </c>
      <c r="E228">
        <f>VLOOKUP($A228,Table4[#All],9,FALSE)*VLOOKUP($A228,Table1[#All],9,FALSE)+VLOOKUP($A228,Table14[#All],9,FALSE)</f>
        <v>135.39500000000001</v>
      </c>
      <c r="F228">
        <f>VLOOKUP($A228,Table4[#All],9,FALSE)*VLOOKUP($A228,Table1[#All],10,FALSE)+VLOOKUP($A228,Table14[#All],10,FALSE)</f>
        <v>480.94370000000004</v>
      </c>
      <c r="G228">
        <f>VLOOKUP($A228,Table4[#All],9,FALSE)*VLOOKUP($A228,Table1[#All],11,FALSE)+VLOOKUP($A228,Table14[#All],11,FALSE)</f>
        <v>490.47120000000001</v>
      </c>
      <c r="H228">
        <f>VLOOKUP($A228,Table4[#All],9,FALSE)*VLOOKUP($A228,Table1[#All],12,FALSE)+VLOOKUP($A228,Table14[#All],12,FALSE)</f>
        <v>483.16420000000005</v>
      </c>
      <c r="I228">
        <f>VLOOKUP($A228,Table4[#All],9,FALSE)*VLOOKUP($A228,Table1[#All],13,FALSE)+VLOOKUP($A228,Table14[#All],13,FALSE)</f>
        <v>181.26550000000003</v>
      </c>
      <c r="J228">
        <f>VLOOKUP($A228,Table4[#All],9,FALSE)*VLOOKUP($A228,Table1[#All],14,FALSE)+VLOOKUP($A228,Table14[#All],14,FALSE)</f>
        <v>166.10040000000001</v>
      </c>
    </row>
    <row r="229" spans="1:10" hidden="1" x14ac:dyDescent="0.2">
      <c r="A229" t="s">
        <v>226</v>
      </c>
      <c r="B229" t="str">
        <f>VLOOKUP($A229,Table4[#All],2,FALSE)</f>
        <v>TAS1</v>
      </c>
      <c r="C229" t="str">
        <f>VLOOKUP($A229,Table4[#All],6,FALSE)</f>
        <v>Hydro</v>
      </c>
      <c r="D229">
        <f>VLOOKUP($A229,Table4[#All],9,FALSE)*VLOOKUP($A229,Table1[#All],8,FALSE)+VLOOKUP($A229,Table14[#All],8,FALSE)</f>
        <v>7.19</v>
      </c>
      <c r="E229">
        <f>VLOOKUP($A229,Table4[#All],9,FALSE)*VLOOKUP($A229,Table1[#All],9,FALSE)+VLOOKUP($A229,Table14[#All],9,FALSE)</f>
        <v>7.2450000000000001</v>
      </c>
      <c r="F229">
        <f>VLOOKUP($A229,Table4[#All],9,FALSE)*VLOOKUP($A229,Table1[#All],10,FALSE)+VLOOKUP($A229,Table14[#All],10,FALSE)</f>
        <v>7.3</v>
      </c>
      <c r="G229">
        <f>VLOOKUP($A229,Table4[#All],9,FALSE)*VLOOKUP($A229,Table1[#All],11,FALSE)+VLOOKUP($A229,Table14[#All],11,FALSE)</f>
        <v>7.4249999999999998</v>
      </c>
      <c r="H229">
        <f>VLOOKUP($A229,Table4[#All],9,FALSE)*VLOOKUP($A229,Table1[#All],12,FALSE)+VLOOKUP($A229,Table14[#All],12,FALSE)</f>
        <v>7.55</v>
      </c>
      <c r="I229">
        <f>VLOOKUP($A229,Table4[#All],9,FALSE)*VLOOKUP($A229,Table1[#All],13,FALSE)+VLOOKUP($A229,Table14[#All],13,FALSE)</f>
        <v>8.0649999999999995</v>
      </c>
      <c r="J229">
        <f>VLOOKUP($A229,Table4[#All],9,FALSE)*VLOOKUP($A229,Table1[#All],14,FALSE)+VLOOKUP($A229,Table14[#All],14,FALSE)</f>
        <v>8.58</v>
      </c>
    </row>
    <row r="230" spans="1:10" hidden="1" x14ac:dyDescent="0.2">
      <c r="A230" t="s">
        <v>227</v>
      </c>
      <c r="B230" t="str">
        <f>VLOOKUP($A230,Table4[#All],2,FALSE)</f>
        <v>NSW1</v>
      </c>
      <c r="C230" t="str">
        <f>VLOOKUP($A230,Table4[#All],6,FALSE)</f>
        <v>Solar</v>
      </c>
      <c r="D230">
        <f>VLOOKUP($A230,Table4[#All],9,FALSE)*VLOOKUP($A230,Table1[#All],8,FALSE)+VLOOKUP($A230,Table14[#All],8,FALSE)</f>
        <v>0</v>
      </c>
      <c r="E230">
        <f>VLOOKUP($A230,Table4[#All],9,FALSE)*VLOOKUP($A230,Table1[#All],9,FALSE)+VLOOKUP($A230,Table14[#All],9,FALSE)</f>
        <v>0</v>
      </c>
      <c r="F230">
        <f>VLOOKUP($A230,Table4[#All],9,FALSE)*VLOOKUP($A230,Table1[#All],10,FALSE)+VLOOKUP($A230,Table14[#All],10,FALSE)</f>
        <v>0</v>
      </c>
      <c r="G230">
        <f>VLOOKUP($A230,Table4[#All],9,FALSE)*VLOOKUP($A230,Table1[#All],11,FALSE)+VLOOKUP($A230,Table14[#All],11,FALSE)</f>
        <v>0</v>
      </c>
      <c r="H230">
        <f>VLOOKUP($A230,Table4[#All],9,FALSE)*VLOOKUP($A230,Table1[#All],12,FALSE)+VLOOKUP($A230,Table14[#All],12,FALSE)</f>
        <v>0</v>
      </c>
      <c r="I230">
        <f>VLOOKUP($A230,Table4[#All],9,FALSE)*VLOOKUP($A230,Table1[#All],13,FALSE)+VLOOKUP($A230,Table14[#All],13,FALSE)</f>
        <v>0</v>
      </c>
      <c r="J230">
        <f>VLOOKUP($A230,Table4[#All],9,FALSE)*VLOOKUP($A230,Table1[#All],14,FALSE)+VLOOKUP($A230,Table14[#All],14,FALSE)</f>
        <v>0</v>
      </c>
    </row>
    <row r="231" spans="1:10" hidden="1" x14ac:dyDescent="0.2">
      <c r="A231" t="s">
        <v>228</v>
      </c>
      <c r="B231" t="str">
        <f>VLOOKUP($A231,Table4[#All],2,FALSE)</f>
        <v>SA1</v>
      </c>
      <c r="C231" t="str">
        <f>VLOOKUP($A231,Table4[#All],6,FALSE)</f>
        <v>Solar</v>
      </c>
      <c r="D231">
        <f>VLOOKUP($A231,Table4[#All],9,FALSE)*VLOOKUP($A231,Table1[#All],8,FALSE)+VLOOKUP($A231,Table14[#All],8,FALSE)</f>
        <v>0</v>
      </c>
      <c r="E231">
        <f>VLOOKUP($A231,Table4[#All],9,FALSE)*VLOOKUP($A231,Table1[#All],9,FALSE)+VLOOKUP($A231,Table14[#All],9,FALSE)</f>
        <v>0</v>
      </c>
      <c r="F231">
        <f>VLOOKUP($A231,Table4[#All],9,FALSE)*VLOOKUP($A231,Table1[#All],10,FALSE)+VLOOKUP($A231,Table14[#All],10,FALSE)</f>
        <v>0</v>
      </c>
      <c r="G231">
        <f>VLOOKUP($A231,Table4[#All],9,FALSE)*VLOOKUP($A231,Table1[#All],11,FALSE)+VLOOKUP($A231,Table14[#All],11,FALSE)</f>
        <v>0</v>
      </c>
      <c r="H231">
        <f>VLOOKUP($A231,Table4[#All],9,FALSE)*VLOOKUP($A231,Table1[#All],12,FALSE)+VLOOKUP($A231,Table14[#All],12,FALSE)</f>
        <v>0</v>
      </c>
      <c r="I231">
        <f>VLOOKUP($A231,Table4[#All],9,FALSE)*VLOOKUP($A231,Table1[#All],13,FALSE)+VLOOKUP($A231,Table14[#All],13,FALSE)</f>
        <v>0</v>
      </c>
      <c r="J231">
        <f>VLOOKUP($A231,Table4[#All],9,FALSE)*VLOOKUP($A231,Table1[#All],14,FALSE)+VLOOKUP($A231,Table14[#All],14,FALSE)</f>
        <v>0</v>
      </c>
    </row>
    <row r="232" spans="1:10" hidden="1" x14ac:dyDescent="0.2">
      <c r="A232" t="s">
        <v>229</v>
      </c>
      <c r="B232" t="str">
        <f>VLOOKUP($A232,Table4[#All],2,FALSE)</f>
        <v>SA1</v>
      </c>
      <c r="C232" t="str">
        <f>VLOOKUP($A232,Table4[#All],6,FALSE)</f>
        <v>Solar</v>
      </c>
      <c r="D232">
        <f>VLOOKUP($A232,Table4[#All],9,FALSE)*VLOOKUP($A232,Table1[#All],8,FALSE)+VLOOKUP($A232,Table14[#All],8,FALSE)</f>
        <v>0</v>
      </c>
      <c r="E232">
        <f>VLOOKUP($A232,Table4[#All],9,FALSE)*VLOOKUP($A232,Table1[#All],9,FALSE)+VLOOKUP($A232,Table14[#All],9,FALSE)</f>
        <v>0</v>
      </c>
      <c r="F232">
        <f>VLOOKUP($A232,Table4[#All],9,FALSE)*VLOOKUP($A232,Table1[#All],10,FALSE)+VLOOKUP($A232,Table14[#All],10,FALSE)</f>
        <v>0</v>
      </c>
      <c r="G232">
        <f>VLOOKUP($A232,Table4[#All],9,FALSE)*VLOOKUP($A232,Table1[#All],11,FALSE)+VLOOKUP($A232,Table14[#All],11,FALSE)</f>
        <v>0</v>
      </c>
      <c r="H232">
        <f>VLOOKUP($A232,Table4[#All],9,FALSE)*VLOOKUP($A232,Table1[#All],12,FALSE)+VLOOKUP($A232,Table14[#All],12,FALSE)</f>
        <v>0</v>
      </c>
      <c r="I232">
        <f>VLOOKUP($A232,Table4[#All],9,FALSE)*VLOOKUP($A232,Table1[#All],13,FALSE)+VLOOKUP($A232,Table14[#All],13,FALSE)</f>
        <v>0</v>
      </c>
      <c r="J232">
        <f>VLOOKUP($A232,Table4[#All],9,FALSE)*VLOOKUP($A232,Table1[#All],14,FALSE)+VLOOKUP($A232,Table14[#All],14,FALSE)</f>
        <v>0</v>
      </c>
    </row>
    <row r="233" spans="1:10" hidden="1" x14ac:dyDescent="0.2">
      <c r="A233" t="s">
        <v>230</v>
      </c>
      <c r="B233" t="str">
        <f>VLOOKUP($A233,Table4[#All],2,FALSE)</f>
        <v>QLD1</v>
      </c>
      <c r="C233" t="str">
        <f>VLOOKUP($A233,Table4[#All],6,FALSE)</f>
        <v>Solar</v>
      </c>
      <c r="D233">
        <f>VLOOKUP($A233,Table4[#All],9,FALSE)*VLOOKUP($A233,Table1[#All],8,FALSE)+VLOOKUP($A233,Table14[#All],8,FALSE)</f>
        <v>0</v>
      </c>
      <c r="E233">
        <f>VLOOKUP($A233,Table4[#All],9,FALSE)*VLOOKUP($A233,Table1[#All],9,FALSE)+VLOOKUP($A233,Table14[#All],9,FALSE)</f>
        <v>0</v>
      </c>
      <c r="F233">
        <f>VLOOKUP($A233,Table4[#All],9,FALSE)*VLOOKUP($A233,Table1[#All],10,FALSE)+VLOOKUP($A233,Table14[#All],10,FALSE)</f>
        <v>0</v>
      </c>
      <c r="G233">
        <f>VLOOKUP($A233,Table4[#All],9,FALSE)*VLOOKUP($A233,Table1[#All],11,FALSE)+VLOOKUP($A233,Table14[#All],11,FALSE)</f>
        <v>0</v>
      </c>
      <c r="H233">
        <f>VLOOKUP($A233,Table4[#All],9,FALSE)*VLOOKUP($A233,Table1[#All],12,FALSE)+VLOOKUP($A233,Table14[#All],12,FALSE)</f>
        <v>0</v>
      </c>
      <c r="I233">
        <f>VLOOKUP($A233,Table4[#All],9,FALSE)*VLOOKUP($A233,Table1[#All],13,FALSE)+VLOOKUP($A233,Table14[#All],13,FALSE)</f>
        <v>0</v>
      </c>
      <c r="J233">
        <f>VLOOKUP($A233,Table4[#All],9,FALSE)*VLOOKUP($A233,Table1[#All],14,FALSE)+VLOOKUP($A233,Table14[#All],14,FALSE)</f>
        <v>0</v>
      </c>
    </row>
    <row r="234" spans="1:10" hidden="1" x14ac:dyDescent="0.2">
      <c r="A234" t="s">
        <v>267</v>
      </c>
      <c r="B234" t="str">
        <f>VLOOKUP($A234,Table4[#All],2,FALSE)</f>
        <v>SA1</v>
      </c>
      <c r="C234" t="str">
        <f>VLOOKUP($A234,Table4[#All],6,FALSE)</f>
        <v>Solar</v>
      </c>
      <c r="D234">
        <f>VLOOKUP($A234,Table4[#All],9,FALSE)*VLOOKUP($A234,Table1[#All],8,FALSE)+VLOOKUP($A234,Table14[#All],8,FALSE)</f>
        <v>0</v>
      </c>
      <c r="E234">
        <f>VLOOKUP($A234,Table4[#All],9,FALSE)*VLOOKUP($A234,Table1[#All],9,FALSE)+VLOOKUP($A234,Table14[#All],9,FALSE)</f>
        <v>0</v>
      </c>
      <c r="F234">
        <f>VLOOKUP($A234,Table4[#All],9,FALSE)*VLOOKUP($A234,Table1[#All],10,FALSE)+VLOOKUP($A234,Table14[#All],10,FALSE)</f>
        <v>0</v>
      </c>
      <c r="G234">
        <f>VLOOKUP($A234,Table4[#All],9,FALSE)*VLOOKUP($A234,Table1[#All],11,FALSE)+VLOOKUP($A234,Table14[#All],11,FALSE)</f>
        <v>0</v>
      </c>
      <c r="H234">
        <f>VLOOKUP($A234,Table4[#All],9,FALSE)*VLOOKUP($A234,Table1[#All],12,FALSE)+VLOOKUP($A234,Table14[#All],12,FALSE)</f>
        <v>0</v>
      </c>
      <c r="I234">
        <f>VLOOKUP($A234,Table4[#All],9,FALSE)*VLOOKUP($A234,Table1[#All],13,FALSE)+VLOOKUP($A234,Table14[#All],13,FALSE)</f>
        <v>0</v>
      </c>
      <c r="J234">
        <f>VLOOKUP($A234,Table4[#All],9,FALSE)*VLOOKUP($A234,Table1[#All],14,FALSE)+VLOOKUP($A234,Table14[#All],14,FALSE)</f>
        <v>0</v>
      </c>
    </row>
    <row r="235" spans="1:10" hidden="1" x14ac:dyDescent="0.2">
      <c r="A235" t="s">
        <v>232</v>
      </c>
      <c r="B235" t="str">
        <f>VLOOKUP($A235,Table4[#All],2,FALSE)</f>
        <v>VIC1</v>
      </c>
      <c r="C235" t="str">
        <f>VLOOKUP($A235,Table4[#All],6,FALSE)</f>
        <v>Hydro</v>
      </c>
      <c r="D235">
        <f>VLOOKUP($A235,Table4[#All],9,FALSE)*VLOOKUP($A235,Table1[#All],8,FALSE)+VLOOKUP($A235,Table14[#All],8,FALSE)</f>
        <v>7.19</v>
      </c>
      <c r="E235">
        <f>VLOOKUP($A235,Table4[#All],9,FALSE)*VLOOKUP($A235,Table1[#All],9,FALSE)+VLOOKUP($A235,Table14[#All],9,FALSE)</f>
        <v>7.2450000000000001</v>
      </c>
      <c r="F235">
        <f>VLOOKUP($A235,Table4[#All],9,FALSE)*VLOOKUP($A235,Table1[#All],10,FALSE)+VLOOKUP($A235,Table14[#All],10,FALSE)</f>
        <v>7.3</v>
      </c>
      <c r="G235">
        <f>VLOOKUP($A235,Table4[#All],9,FALSE)*VLOOKUP($A235,Table1[#All],11,FALSE)+VLOOKUP($A235,Table14[#All],11,FALSE)</f>
        <v>7.4249999999999998</v>
      </c>
      <c r="H235">
        <f>VLOOKUP($A235,Table4[#All],9,FALSE)*VLOOKUP($A235,Table1[#All],12,FALSE)+VLOOKUP($A235,Table14[#All],12,FALSE)</f>
        <v>7.55</v>
      </c>
      <c r="I235">
        <f>VLOOKUP($A235,Table4[#All],9,FALSE)*VLOOKUP($A235,Table1[#All],13,FALSE)+VLOOKUP($A235,Table14[#All],13,FALSE)</f>
        <v>8.0649999999999995</v>
      </c>
      <c r="J235">
        <f>VLOOKUP($A235,Table4[#All],9,FALSE)*VLOOKUP($A235,Table1[#All],14,FALSE)+VLOOKUP($A235,Table14[#All],14,FALSE)</f>
        <v>8.58</v>
      </c>
    </row>
    <row r="236" spans="1:10" hidden="1" x14ac:dyDescent="0.2">
      <c r="A236" t="s">
        <v>231</v>
      </c>
      <c r="B236" t="str">
        <f>VLOOKUP($A236,Table4[#All],2,FALSE)</f>
        <v>VIC1</v>
      </c>
      <c r="C236" t="str">
        <f>VLOOKUP($A236,Table4[#All],6,FALSE)</f>
        <v>Hydro</v>
      </c>
      <c r="D236">
        <f>VLOOKUP($A236,Table4[#All],9,FALSE)*VLOOKUP($A236,Table1[#All],8,FALSE)+VLOOKUP($A236,Table14[#All],8,FALSE)</f>
        <v>7.19</v>
      </c>
      <c r="E236">
        <f>VLOOKUP($A236,Table4[#All],9,FALSE)*VLOOKUP($A236,Table1[#All],9,FALSE)+VLOOKUP($A236,Table14[#All],9,FALSE)</f>
        <v>7.2450000000000001</v>
      </c>
      <c r="F236">
        <f>VLOOKUP($A236,Table4[#All],9,FALSE)*VLOOKUP($A236,Table1[#All],10,FALSE)+VLOOKUP($A236,Table14[#All],10,FALSE)</f>
        <v>7.3</v>
      </c>
      <c r="G236">
        <f>VLOOKUP($A236,Table4[#All],9,FALSE)*VLOOKUP($A236,Table1[#All],11,FALSE)+VLOOKUP($A236,Table14[#All],11,FALSE)</f>
        <v>7.4249999999999998</v>
      </c>
      <c r="H236">
        <f>VLOOKUP($A236,Table4[#All],9,FALSE)*VLOOKUP($A236,Table1[#All],12,FALSE)+VLOOKUP($A236,Table14[#All],12,FALSE)</f>
        <v>7.55</v>
      </c>
      <c r="I236">
        <f>VLOOKUP($A236,Table4[#All],9,FALSE)*VLOOKUP($A236,Table1[#All],13,FALSE)+VLOOKUP($A236,Table14[#All],13,FALSE)</f>
        <v>8.0649999999999995</v>
      </c>
      <c r="J236">
        <f>VLOOKUP($A236,Table4[#All],9,FALSE)*VLOOKUP($A236,Table1[#All],14,FALSE)+VLOOKUP($A236,Table14[#All],14,FALSE)</f>
        <v>8.58</v>
      </c>
    </row>
    <row r="237" spans="1:10" hidden="1" x14ac:dyDescent="0.2">
      <c r="A237" t="s">
        <v>233</v>
      </c>
      <c r="B237" t="str">
        <f>VLOOKUP($A237,Table4[#All],2,FALSE)</f>
        <v>TAS1</v>
      </c>
      <c r="C237" t="str">
        <f>VLOOKUP($A237,Table4[#All],6,FALSE)</f>
        <v>Hydro</v>
      </c>
      <c r="D237">
        <f>VLOOKUP($A237,Table4[#All],9,FALSE)*VLOOKUP($A237,Table1[#All],8,FALSE)+VLOOKUP($A237,Table14[#All],8,FALSE)</f>
        <v>7.19</v>
      </c>
      <c r="E237">
        <f>VLOOKUP($A237,Table4[#All],9,FALSE)*VLOOKUP($A237,Table1[#All],9,FALSE)+VLOOKUP($A237,Table14[#All],9,FALSE)</f>
        <v>7.2450000000000001</v>
      </c>
      <c r="F237">
        <f>VLOOKUP($A237,Table4[#All],9,FALSE)*VLOOKUP($A237,Table1[#All],10,FALSE)+VLOOKUP($A237,Table14[#All],10,FALSE)</f>
        <v>7.3</v>
      </c>
      <c r="G237">
        <f>VLOOKUP($A237,Table4[#All],9,FALSE)*VLOOKUP($A237,Table1[#All],11,FALSE)+VLOOKUP($A237,Table14[#All],11,FALSE)</f>
        <v>7.4249999999999998</v>
      </c>
      <c r="H237">
        <f>VLOOKUP($A237,Table4[#All],9,FALSE)*VLOOKUP($A237,Table1[#All],12,FALSE)+VLOOKUP($A237,Table14[#All],12,FALSE)</f>
        <v>7.55</v>
      </c>
      <c r="I237">
        <f>VLOOKUP($A237,Table4[#All],9,FALSE)*VLOOKUP($A237,Table1[#All],13,FALSE)+VLOOKUP($A237,Table14[#All],13,FALSE)</f>
        <v>8.0649999999999995</v>
      </c>
      <c r="J237">
        <f>VLOOKUP($A237,Table4[#All],9,FALSE)*VLOOKUP($A237,Table1[#All],14,FALSE)+VLOOKUP($A237,Table14[#All],14,FALSE)</f>
        <v>8.58</v>
      </c>
    </row>
    <row r="238" spans="1:10" hidden="1" x14ac:dyDescent="0.2">
      <c r="A238" t="s">
        <v>256</v>
      </c>
      <c r="B238" t="str">
        <f>VLOOKUP($A238,Table4[#All],2,FALSE)</f>
        <v>VIC1</v>
      </c>
      <c r="C238" t="str">
        <f>VLOOKUP($A238,Table4[#All],6,FALSE)</f>
        <v>Wind</v>
      </c>
      <c r="D238">
        <f>VLOOKUP($A238,Table4[#All],9,FALSE)*VLOOKUP($A238,Table1[#All],8,FALSE)+VLOOKUP($A238,Table14[#All],8,FALSE)</f>
        <v>10.39</v>
      </c>
      <c r="E238">
        <f>VLOOKUP($A238,Table4[#All],9,FALSE)*VLOOKUP($A238,Table1[#All],9,FALSE)+VLOOKUP($A238,Table14[#All],9,FALSE)</f>
        <v>6.5500000000000007</v>
      </c>
      <c r="F238">
        <f>VLOOKUP($A238,Table4[#All],9,FALSE)*VLOOKUP($A238,Table1[#All],10,FALSE)+VLOOKUP($A238,Table14[#All],10,FALSE)</f>
        <v>2.71</v>
      </c>
      <c r="G238">
        <f>VLOOKUP($A238,Table4[#All],9,FALSE)*VLOOKUP($A238,Table1[#All],11,FALSE)+VLOOKUP($A238,Table14[#All],11,FALSE)</f>
        <v>1.355</v>
      </c>
      <c r="H238">
        <f>VLOOKUP($A238,Table4[#All],9,FALSE)*VLOOKUP($A238,Table1[#All],12,FALSE)+VLOOKUP($A238,Table14[#All],12,FALSE)</f>
        <v>0</v>
      </c>
      <c r="I238">
        <f>VLOOKUP($A238,Table4[#All],9,FALSE)*VLOOKUP($A238,Table1[#All],13,FALSE)+VLOOKUP($A238,Table14[#All],13,FALSE)</f>
        <v>0</v>
      </c>
      <c r="J238">
        <f>VLOOKUP($A238,Table4[#All],9,FALSE)*VLOOKUP($A238,Table1[#All],14,FALSE)+VLOOKUP($A238,Table14[#All],14,FALSE)</f>
        <v>0</v>
      </c>
    </row>
    <row r="239" spans="1:10" hidden="1" x14ac:dyDescent="0.2">
      <c r="A239" t="s">
        <v>234</v>
      </c>
      <c r="B239" t="str">
        <f>VLOOKUP($A239,Table4[#All],2,FALSE)</f>
        <v>NSW1</v>
      </c>
      <c r="C239" t="str">
        <f>VLOOKUP($A239,Table4[#All],6,FALSE)</f>
        <v>Solar</v>
      </c>
      <c r="D239">
        <f>VLOOKUP($A239,Table4[#All],9,FALSE)*VLOOKUP($A239,Table1[#All],8,FALSE)+VLOOKUP($A239,Table14[#All],8,FALSE)</f>
        <v>0</v>
      </c>
      <c r="E239">
        <f>VLOOKUP($A239,Table4[#All],9,FALSE)*VLOOKUP($A239,Table1[#All],9,FALSE)+VLOOKUP($A239,Table14[#All],9,FALSE)</f>
        <v>0</v>
      </c>
      <c r="F239">
        <f>VLOOKUP($A239,Table4[#All],9,FALSE)*VLOOKUP($A239,Table1[#All],10,FALSE)+VLOOKUP($A239,Table14[#All],10,FALSE)</f>
        <v>0</v>
      </c>
      <c r="G239">
        <f>VLOOKUP($A239,Table4[#All],9,FALSE)*VLOOKUP($A239,Table1[#All],11,FALSE)+VLOOKUP($A239,Table14[#All],11,FALSE)</f>
        <v>0</v>
      </c>
      <c r="H239">
        <f>VLOOKUP($A239,Table4[#All],9,FALSE)*VLOOKUP($A239,Table1[#All],12,FALSE)+VLOOKUP($A239,Table14[#All],12,FALSE)</f>
        <v>0</v>
      </c>
      <c r="I239">
        <f>VLOOKUP($A239,Table4[#All],9,FALSE)*VLOOKUP($A239,Table1[#All],13,FALSE)+VLOOKUP($A239,Table14[#All],13,FALSE)</f>
        <v>0</v>
      </c>
      <c r="J239">
        <f>VLOOKUP($A239,Table4[#All],9,FALSE)*VLOOKUP($A239,Table1[#All],14,FALSE)+VLOOKUP($A239,Table14[#All],14,FALSE)</f>
        <v>0</v>
      </c>
    </row>
    <row r="240" spans="1:10" hidden="1" x14ac:dyDescent="0.2">
      <c r="A240" t="s">
        <v>252</v>
      </c>
      <c r="B240" t="str">
        <f>VLOOKUP($A240,Table4[#All],2,FALSE)</f>
        <v>QLD1</v>
      </c>
      <c r="C240" t="str">
        <f>VLOOKUP($A240,Table4[#All],6,FALSE)</f>
        <v>Wind</v>
      </c>
      <c r="D240">
        <f>VLOOKUP($A240,Table4[#All],9,FALSE)*VLOOKUP($A240,Table1[#All],8,FALSE)+VLOOKUP($A240,Table14[#All],8,FALSE)</f>
        <v>10.39</v>
      </c>
      <c r="E240">
        <f>VLOOKUP($A240,Table4[#All],9,FALSE)*VLOOKUP($A240,Table1[#All],9,FALSE)+VLOOKUP($A240,Table14[#All],9,FALSE)</f>
        <v>6.5500000000000007</v>
      </c>
      <c r="F240">
        <f>VLOOKUP($A240,Table4[#All],9,FALSE)*VLOOKUP($A240,Table1[#All],10,FALSE)+VLOOKUP($A240,Table14[#All],10,FALSE)</f>
        <v>2.71</v>
      </c>
      <c r="G240">
        <f>VLOOKUP($A240,Table4[#All],9,FALSE)*VLOOKUP($A240,Table1[#All],11,FALSE)+VLOOKUP($A240,Table14[#All],11,FALSE)</f>
        <v>1.355</v>
      </c>
      <c r="H240">
        <f>VLOOKUP($A240,Table4[#All],9,FALSE)*VLOOKUP($A240,Table1[#All],12,FALSE)+VLOOKUP($A240,Table14[#All],12,FALSE)</f>
        <v>0</v>
      </c>
      <c r="I240">
        <f>VLOOKUP($A240,Table4[#All],9,FALSE)*VLOOKUP($A240,Table1[#All],13,FALSE)+VLOOKUP($A240,Table14[#All],13,FALSE)</f>
        <v>0</v>
      </c>
      <c r="J240">
        <f>VLOOKUP($A240,Table4[#All],9,FALSE)*VLOOKUP($A240,Table1[#All],14,FALSE)+VLOOKUP($A240,Table14[#All],14,FALSE)</f>
        <v>0</v>
      </c>
    </row>
    <row r="241" spans="1:10" hidden="1" x14ac:dyDescent="0.2">
      <c r="A241" t="s">
        <v>235</v>
      </c>
      <c r="B241" t="str">
        <f>VLOOKUP($A241,Table4[#All],2,FALSE)</f>
        <v>QLD1</v>
      </c>
      <c r="C241" t="str">
        <f>VLOOKUP($A241,Table4[#All],6,FALSE)</f>
        <v>Solar</v>
      </c>
      <c r="D241">
        <f>VLOOKUP($A241,Table4[#All],9,FALSE)*VLOOKUP($A241,Table1[#All],8,FALSE)+VLOOKUP($A241,Table14[#All],8,FALSE)</f>
        <v>0</v>
      </c>
      <c r="E241">
        <f>VLOOKUP($A241,Table4[#All],9,FALSE)*VLOOKUP($A241,Table1[#All],9,FALSE)+VLOOKUP($A241,Table14[#All],9,FALSE)</f>
        <v>0</v>
      </c>
      <c r="F241">
        <f>VLOOKUP($A241,Table4[#All],9,FALSE)*VLOOKUP($A241,Table1[#All],10,FALSE)+VLOOKUP($A241,Table14[#All],10,FALSE)</f>
        <v>0</v>
      </c>
      <c r="G241">
        <f>VLOOKUP($A241,Table4[#All],9,FALSE)*VLOOKUP($A241,Table1[#All],11,FALSE)+VLOOKUP($A241,Table14[#All],11,FALSE)</f>
        <v>0</v>
      </c>
      <c r="H241">
        <f>VLOOKUP($A241,Table4[#All],9,FALSE)*VLOOKUP($A241,Table1[#All],12,FALSE)+VLOOKUP($A241,Table14[#All],12,FALSE)</f>
        <v>0</v>
      </c>
      <c r="I241">
        <f>VLOOKUP($A241,Table4[#All],9,FALSE)*VLOOKUP($A241,Table1[#All],13,FALSE)+VLOOKUP($A241,Table14[#All],13,FALSE)</f>
        <v>0</v>
      </c>
      <c r="J241">
        <f>VLOOKUP($A241,Table4[#All],9,FALSE)*VLOOKUP($A241,Table1[#All],14,FALSE)+VLOOKUP($A241,Table14[#All],14,FALSE)</f>
        <v>0</v>
      </c>
    </row>
    <row r="242" spans="1:10" hidden="1" x14ac:dyDescent="0.2">
      <c r="A242" t="s">
        <v>238</v>
      </c>
      <c r="B242" t="str">
        <f>VLOOKUP($A242,Table4[#All],2,FALSE)</f>
        <v>SA1</v>
      </c>
      <c r="C242" t="str">
        <f>VLOOKUP($A242,Table4[#All],6,FALSE)</f>
        <v>Gas</v>
      </c>
      <c r="D242">
        <f>VLOOKUP($A242,Table4[#All],9,FALSE)*VLOOKUP($A242,Table1[#All],8,FALSE)+VLOOKUP($A242,Table14[#All],8,FALSE)</f>
        <v>143.62020000000001</v>
      </c>
      <c r="E242">
        <f>VLOOKUP($A242,Table4[#All],9,FALSE)*VLOOKUP($A242,Table1[#All],9,FALSE)+VLOOKUP($A242,Table14[#All],9,FALSE)</f>
        <v>143.62520000000001</v>
      </c>
      <c r="F242">
        <f>VLOOKUP($A242,Table4[#All],9,FALSE)*VLOOKUP($A242,Table1[#All],10,FALSE)+VLOOKUP($A242,Table14[#All],10,FALSE)</f>
        <v>140.88679999999999</v>
      </c>
      <c r="G242">
        <f>VLOOKUP($A242,Table4[#All],9,FALSE)*VLOOKUP($A242,Table1[#All],11,FALSE)+VLOOKUP($A242,Table14[#All],11,FALSE)</f>
        <v>153.40710000000001</v>
      </c>
      <c r="H242">
        <f>VLOOKUP($A242,Table4[#All],9,FALSE)*VLOOKUP($A242,Table1[#All],12,FALSE)+VLOOKUP($A242,Table14[#All],12,FALSE)</f>
        <v>160.44060000000002</v>
      </c>
      <c r="I242">
        <f>VLOOKUP($A242,Table4[#All],9,FALSE)*VLOOKUP($A242,Table1[#All],13,FALSE)+VLOOKUP($A242,Table14[#All],13,FALSE)</f>
        <v>248.98940000000002</v>
      </c>
      <c r="J242">
        <f>VLOOKUP($A242,Table4[#All],9,FALSE)*VLOOKUP($A242,Table1[#All],14,FALSE)+VLOOKUP($A242,Table14[#All],14,FALSE)</f>
        <v>244.01319999999998</v>
      </c>
    </row>
    <row r="243" spans="1:10" hidden="1" x14ac:dyDescent="0.2">
      <c r="A243" t="s">
        <v>263</v>
      </c>
      <c r="B243" t="str">
        <f>VLOOKUP($A243,Table4[#All],2,FALSE)</f>
        <v>NSW1</v>
      </c>
      <c r="C243" t="str">
        <f>VLOOKUP($A243,Table4[#All],6,FALSE)</f>
        <v>Coal-Black</v>
      </c>
      <c r="D243">
        <f>VLOOKUP($A243,Table4[#All],9,FALSE)*VLOOKUP($A243,Table1[#All],8,FALSE)+VLOOKUP($A243,Table14[#All],8,FALSE)</f>
        <v>26.395599999999998</v>
      </c>
      <c r="E243">
        <f>VLOOKUP($A243,Table4[#All],9,FALSE)*VLOOKUP($A243,Table1[#All],9,FALSE)+VLOOKUP($A243,Table14[#All],9,FALSE)</f>
        <v>29.646600000000003</v>
      </c>
      <c r="F243">
        <f>VLOOKUP($A243,Table4[#All],9,FALSE)*VLOOKUP($A243,Table1[#All],10,FALSE)+VLOOKUP($A243,Table14[#All],10,FALSE)</f>
        <v>47.531600000000005</v>
      </c>
      <c r="G243">
        <f>VLOOKUP($A243,Table4[#All],9,FALSE)*VLOOKUP($A243,Table1[#All],11,FALSE)+VLOOKUP($A243,Table14[#All],11,FALSE)</f>
        <v>38.422599999999996</v>
      </c>
      <c r="H243">
        <f>VLOOKUP($A243,Table4[#All],9,FALSE)*VLOOKUP($A243,Table1[#All],12,FALSE)+VLOOKUP($A243,Table14[#All],12,FALSE)</f>
        <v>40.045200000000001</v>
      </c>
      <c r="I243">
        <f>VLOOKUP($A243,Table4[#All],9,FALSE)*VLOOKUP($A243,Table1[#All],13,FALSE)+VLOOKUP($A243,Table14[#All],13,FALSE)</f>
        <v>109.83459999999999</v>
      </c>
      <c r="J243">
        <f>VLOOKUP($A243,Table4[#All],9,FALSE)*VLOOKUP($A243,Table1[#All],14,FALSE)+VLOOKUP($A243,Table14[#All],14,FALSE)</f>
        <v>52.5792</v>
      </c>
    </row>
    <row r="244" spans="1:10" hidden="1" x14ac:dyDescent="0.2">
      <c r="A244" t="s">
        <v>262</v>
      </c>
      <c r="B244" t="str">
        <f>VLOOKUP($A244,Table4[#All],2,FALSE)</f>
        <v>NSW1</v>
      </c>
      <c r="C244" t="str">
        <f>VLOOKUP($A244,Table4[#All],6,FALSE)</f>
        <v>Coal-Black</v>
      </c>
      <c r="D244">
        <f>VLOOKUP($A244,Table4[#All],9,FALSE)*VLOOKUP($A244,Table1[#All],8,FALSE)+VLOOKUP($A244,Table14[#All],8,FALSE)</f>
        <v>26.395599999999998</v>
      </c>
      <c r="E244">
        <f>VLOOKUP($A244,Table4[#All],9,FALSE)*VLOOKUP($A244,Table1[#All],9,FALSE)+VLOOKUP($A244,Table14[#All],9,FALSE)</f>
        <v>29.646600000000003</v>
      </c>
      <c r="F244">
        <f>VLOOKUP($A244,Table4[#All],9,FALSE)*VLOOKUP($A244,Table1[#All],10,FALSE)+VLOOKUP($A244,Table14[#All],10,FALSE)</f>
        <v>47.531600000000005</v>
      </c>
      <c r="G244">
        <f>VLOOKUP($A244,Table4[#All],9,FALSE)*VLOOKUP($A244,Table1[#All],11,FALSE)+VLOOKUP($A244,Table14[#All],11,FALSE)</f>
        <v>38.422599999999996</v>
      </c>
      <c r="H244">
        <f>VLOOKUP($A244,Table4[#All],9,FALSE)*VLOOKUP($A244,Table1[#All],12,FALSE)+VLOOKUP($A244,Table14[#All],12,FALSE)</f>
        <v>40.045200000000001</v>
      </c>
      <c r="I244">
        <f>VLOOKUP($A244,Table4[#All],9,FALSE)*VLOOKUP($A244,Table1[#All],13,FALSE)+VLOOKUP($A244,Table14[#All],13,FALSE)</f>
        <v>109.83459999999999</v>
      </c>
      <c r="J244">
        <f>VLOOKUP($A244,Table4[#All],9,FALSE)*VLOOKUP($A244,Table1[#All],14,FALSE)+VLOOKUP($A244,Table14[#All],14,FALSE)</f>
        <v>52.5792</v>
      </c>
    </row>
    <row r="245" spans="1:10" hidden="1" x14ac:dyDescent="0.2">
      <c r="A245" t="s">
        <v>239</v>
      </c>
      <c r="B245" t="str">
        <f>VLOOKUP($A245,Table4[#All],2,FALSE)</f>
        <v>NSW1</v>
      </c>
      <c r="C245" t="str">
        <f>VLOOKUP($A245,Table4[#All],6,FALSE)</f>
        <v>Solar</v>
      </c>
      <c r="D245">
        <f>VLOOKUP($A245,Table4[#All],9,FALSE)*VLOOKUP($A245,Table1[#All],8,FALSE)+VLOOKUP($A245,Table14[#All],8,FALSE)</f>
        <v>0</v>
      </c>
      <c r="E245">
        <f>VLOOKUP($A245,Table4[#All],9,FALSE)*VLOOKUP($A245,Table1[#All],9,FALSE)+VLOOKUP($A245,Table14[#All],9,FALSE)</f>
        <v>0</v>
      </c>
      <c r="F245">
        <f>VLOOKUP($A245,Table4[#All],9,FALSE)*VLOOKUP($A245,Table1[#All],10,FALSE)+VLOOKUP($A245,Table14[#All],10,FALSE)</f>
        <v>0</v>
      </c>
      <c r="G245">
        <f>VLOOKUP($A245,Table4[#All],9,FALSE)*VLOOKUP($A245,Table1[#All],11,FALSE)+VLOOKUP($A245,Table14[#All],11,FALSE)</f>
        <v>0</v>
      </c>
      <c r="H245">
        <f>VLOOKUP($A245,Table4[#All],9,FALSE)*VLOOKUP($A245,Table1[#All],12,FALSE)+VLOOKUP($A245,Table14[#All],12,FALSE)</f>
        <v>0</v>
      </c>
      <c r="I245">
        <f>VLOOKUP($A245,Table4[#All],9,FALSE)*VLOOKUP($A245,Table1[#All],13,FALSE)+VLOOKUP($A245,Table14[#All],13,FALSE)</f>
        <v>0</v>
      </c>
      <c r="J245">
        <f>VLOOKUP($A245,Table4[#All],9,FALSE)*VLOOKUP($A245,Table1[#All],14,FALSE)+VLOOKUP($A245,Table14[#All],14,FALSE)</f>
        <v>0</v>
      </c>
    </row>
    <row r="246" spans="1:10" hidden="1" x14ac:dyDescent="0.2">
      <c r="A246" t="s">
        <v>240</v>
      </c>
      <c r="B246" t="str">
        <f>VLOOKUP($A246,Table4[#All],2,FALSE)</f>
        <v>VIC1</v>
      </c>
      <c r="C246" t="str">
        <f>VLOOKUP($A246,Table4[#All],6,FALSE)</f>
        <v>Wind</v>
      </c>
      <c r="D246">
        <f>VLOOKUP($A246,Table4[#All],9,FALSE)*VLOOKUP($A246,Table1[#All],8,FALSE)+VLOOKUP($A246,Table14[#All],8,FALSE)</f>
        <v>10.39</v>
      </c>
      <c r="E246">
        <f>VLOOKUP($A246,Table4[#All],9,FALSE)*VLOOKUP($A246,Table1[#All],9,FALSE)+VLOOKUP($A246,Table14[#All],9,FALSE)</f>
        <v>6.5500000000000007</v>
      </c>
      <c r="F246">
        <f>VLOOKUP($A246,Table4[#All],9,FALSE)*VLOOKUP($A246,Table1[#All],10,FALSE)+VLOOKUP($A246,Table14[#All],10,FALSE)</f>
        <v>2.71</v>
      </c>
      <c r="G246">
        <f>VLOOKUP($A246,Table4[#All],9,FALSE)*VLOOKUP($A246,Table1[#All],11,FALSE)+VLOOKUP($A246,Table14[#All],11,FALSE)</f>
        <v>1.355</v>
      </c>
      <c r="H246">
        <f>VLOOKUP($A246,Table4[#All],9,FALSE)*VLOOKUP($A246,Table1[#All],12,FALSE)+VLOOKUP($A246,Table14[#All],12,FALSE)</f>
        <v>0</v>
      </c>
      <c r="I246">
        <f>VLOOKUP($A246,Table4[#All],9,FALSE)*VLOOKUP($A246,Table1[#All],13,FALSE)+VLOOKUP($A246,Table14[#All],13,FALSE)</f>
        <v>0</v>
      </c>
      <c r="J246">
        <f>VLOOKUP($A246,Table4[#All],9,FALSE)*VLOOKUP($A246,Table1[#All],14,FALSE)+VLOOKUP($A246,Table14[#All],14,FALSE)</f>
        <v>0</v>
      </c>
    </row>
    <row r="247" spans="1:10" hidden="1" x14ac:dyDescent="0.2">
      <c r="A247" t="s">
        <v>249</v>
      </c>
      <c r="B247" t="str">
        <f>VLOOKUP($A247,Table4[#All],2,FALSE)</f>
        <v>VIC1</v>
      </c>
      <c r="C247" t="str">
        <f>VLOOKUP($A247,Table4[#All],6,FALSE)</f>
        <v>Coal-Brown</v>
      </c>
      <c r="D247">
        <f>VLOOKUP($A247,Table4[#All],9,FALSE)*VLOOKUP($A247,Table1[#All],8,FALSE)+VLOOKUP($A247,Table14[#All],8,FALSE)</f>
        <v>8.9350000000000005</v>
      </c>
      <c r="E247">
        <f>VLOOKUP($A247,Table4[#All],9,FALSE)*VLOOKUP($A247,Table1[#All],9,FALSE)+VLOOKUP($A247,Table14[#All],9,FALSE)</f>
        <v>10.56</v>
      </c>
      <c r="F247">
        <f>VLOOKUP($A247,Table4[#All],9,FALSE)*VLOOKUP($A247,Table1[#All],10,FALSE)+VLOOKUP($A247,Table14[#All],10,FALSE)</f>
        <v>12.440000000000001</v>
      </c>
      <c r="G247">
        <f>VLOOKUP($A247,Table4[#All],9,FALSE)*VLOOKUP($A247,Table1[#All],11,FALSE)+VLOOKUP($A247,Table14[#All],11,FALSE)</f>
        <v>12.787500000000001</v>
      </c>
      <c r="H247">
        <f>VLOOKUP($A247,Table4[#All],9,FALSE)*VLOOKUP($A247,Table1[#All],12,FALSE)+VLOOKUP($A247,Table14[#All],12,FALSE)</f>
        <v>12.752500000000001</v>
      </c>
      <c r="I247">
        <f>VLOOKUP($A247,Table4[#All],9,FALSE)*VLOOKUP($A247,Table1[#All],13,FALSE)+VLOOKUP($A247,Table14[#All],13,FALSE)</f>
        <v>14.184999999999999</v>
      </c>
      <c r="J247">
        <f>VLOOKUP($A247,Table4[#All],9,FALSE)*VLOOKUP($A247,Table1[#All],14,FALSE)+VLOOKUP($A247,Table14[#All],14,FALSE)</f>
        <v>14.469999999999999</v>
      </c>
    </row>
    <row r="248" spans="1:10" hidden="1" x14ac:dyDescent="0.2">
      <c r="A248" t="s">
        <v>251</v>
      </c>
      <c r="B248" t="str">
        <f>VLOOKUP($A248,Table4[#All],2,FALSE)</f>
        <v>VIC1</v>
      </c>
      <c r="C248" t="str">
        <f>VLOOKUP($A248,Table4[#All],6,FALSE)</f>
        <v>Coal-Brown</v>
      </c>
      <c r="D248">
        <f>VLOOKUP($A248,Table4[#All],9,FALSE)*VLOOKUP($A248,Table1[#All],8,FALSE)+VLOOKUP($A248,Table14[#All],8,FALSE)</f>
        <v>8.9350000000000005</v>
      </c>
      <c r="E248">
        <f>VLOOKUP($A248,Table4[#All],9,FALSE)*VLOOKUP($A248,Table1[#All],9,FALSE)+VLOOKUP($A248,Table14[#All],9,FALSE)</f>
        <v>10.56</v>
      </c>
      <c r="F248">
        <f>VLOOKUP($A248,Table4[#All],9,FALSE)*VLOOKUP($A248,Table1[#All],10,FALSE)+VLOOKUP($A248,Table14[#All],10,FALSE)</f>
        <v>12.440000000000001</v>
      </c>
      <c r="G248">
        <f>VLOOKUP($A248,Table4[#All],9,FALSE)*VLOOKUP($A248,Table1[#All],11,FALSE)+VLOOKUP($A248,Table14[#All],11,FALSE)</f>
        <v>12.787500000000001</v>
      </c>
      <c r="H248">
        <f>VLOOKUP($A248,Table4[#All],9,FALSE)*VLOOKUP($A248,Table1[#All],12,FALSE)+VLOOKUP($A248,Table14[#All],12,FALSE)</f>
        <v>12.752500000000001</v>
      </c>
      <c r="I248">
        <f>VLOOKUP($A248,Table4[#All],9,FALSE)*VLOOKUP($A248,Table1[#All],13,FALSE)+VLOOKUP($A248,Table14[#All],13,FALSE)</f>
        <v>14.184999999999999</v>
      </c>
      <c r="J248">
        <f>VLOOKUP($A248,Table4[#All],9,FALSE)*VLOOKUP($A248,Table1[#All],14,FALSE)+VLOOKUP($A248,Table14[#All],14,FALSE)</f>
        <v>14.469999999999999</v>
      </c>
    </row>
    <row r="249" spans="1:10" hidden="1" x14ac:dyDescent="0.2">
      <c r="A249" t="s">
        <v>250</v>
      </c>
      <c r="B249" t="str">
        <f>VLOOKUP($A249,Table4[#All],2,FALSE)</f>
        <v>VIC1</v>
      </c>
      <c r="C249" t="str">
        <f>VLOOKUP($A249,Table4[#All],6,FALSE)</f>
        <v>Coal-Brown</v>
      </c>
      <c r="D249">
        <f>VLOOKUP($A249,Table4[#All],9,FALSE)*VLOOKUP($A249,Table1[#All],8,FALSE)+VLOOKUP($A249,Table14[#All],8,FALSE)</f>
        <v>8.9350000000000005</v>
      </c>
      <c r="E249">
        <f>VLOOKUP($A249,Table4[#All],9,FALSE)*VLOOKUP($A249,Table1[#All],9,FALSE)+VLOOKUP($A249,Table14[#All],9,FALSE)</f>
        <v>10.56</v>
      </c>
      <c r="F249">
        <f>VLOOKUP($A249,Table4[#All],9,FALSE)*VLOOKUP($A249,Table1[#All],10,FALSE)+VLOOKUP($A249,Table14[#All],10,FALSE)</f>
        <v>12.440000000000001</v>
      </c>
      <c r="G249">
        <f>VLOOKUP($A249,Table4[#All],9,FALSE)*VLOOKUP($A249,Table1[#All],11,FALSE)+VLOOKUP($A249,Table14[#All],11,FALSE)</f>
        <v>12.787500000000001</v>
      </c>
      <c r="H249">
        <f>VLOOKUP($A249,Table4[#All],9,FALSE)*VLOOKUP($A249,Table1[#All],12,FALSE)+VLOOKUP($A249,Table14[#All],12,FALSE)</f>
        <v>12.752500000000001</v>
      </c>
      <c r="I249">
        <f>VLOOKUP($A249,Table4[#All],9,FALSE)*VLOOKUP($A249,Table1[#All],13,FALSE)+VLOOKUP($A249,Table14[#All],13,FALSE)</f>
        <v>14.184999999999999</v>
      </c>
      <c r="J249">
        <f>VLOOKUP($A249,Table4[#All],9,FALSE)*VLOOKUP($A249,Table1[#All],14,FALSE)+VLOOKUP($A249,Table14[#All],14,FALSE)</f>
        <v>14.469999999999999</v>
      </c>
    </row>
    <row r="250" spans="1:10" hidden="1" x14ac:dyDescent="0.2">
      <c r="A250" t="s">
        <v>241</v>
      </c>
      <c r="B250" t="str">
        <f>VLOOKUP($A250,Table4[#All],2,FALSE)</f>
        <v>NSW1</v>
      </c>
      <c r="C250" t="str">
        <f>VLOOKUP($A250,Table4[#All],6,FALSE)</f>
        <v>Solar</v>
      </c>
      <c r="D250">
        <f>VLOOKUP($A250,Table4[#All],9,FALSE)*VLOOKUP($A250,Table1[#All],8,FALSE)+VLOOKUP($A250,Table14[#All],8,FALSE)</f>
        <v>0</v>
      </c>
      <c r="E250">
        <f>VLOOKUP($A250,Table4[#All],9,FALSE)*VLOOKUP($A250,Table1[#All],9,FALSE)+VLOOKUP($A250,Table14[#All],9,FALSE)</f>
        <v>0</v>
      </c>
      <c r="F250">
        <f>VLOOKUP($A250,Table4[#All],9,FALSE)*VLOOKUP($A250,Table1[#All],10,FALSE)+VLOOKUP($A250,Table14[#All],10,FALSE)</f>
        <v>0</v>
      </c>
      <c r="G250">
        <f>VLOOKUP($A250,Table4[#All],9,FALSE)*VLOOKUP($A250,Table1[#All],11,FALSE)+VLOOKUP($A250,Table14[#All],11,FALSE)</f>
        <v>0</v>
      </c>
      <c r="H250">
        <f>VLOOKUP($A250,Table4[#All],9,FALSE)*VLOOKUP($A250,Table1[#All],12,FALSE)+VLOOKUP($A250,Table14[#All],12,FALSE)</f>
        <v>0</v>
      </c>
      <c r="I250">
        <f>VLOOKUP($A250,Table4[#All],9,FALSE)*VLOOKUP($A250,Table1[#All],13,FALSE)+VLOOKUP($A250,Table14[#All],13,FALSE)</f>
        <v>0</v>
      </c>
      <c r="J250">
        <f>VLOOKUP($A250,Table4[#All],9,FALSE)*VLOOKUP($A250,Table1[#All],14,FALSE)+VLOOKUP($A250,Table14[#All],14,FALSE)</f>
        <v>0</v>
      </c>
    </row>
    <row r="251" spans="1:10" hidden="1" x14ac:dyDescent="0.2">
      <c r="A251" t="s">
        <v>247</v>
      </c>
      <c r="B251" t="str">
        <f>VLOOKUP($A251,Table4[#All],2,FALSE)</f>
        <v>VIC1</v>
      </c>
      <c r="C251" t="str">
        <f>VLOOKUP($A251,Table4[#All],6,FALSE)</f>
        <v>Gas</v>
      </c>
      <c r="D251">
        <f>VLOOKUP($A251,Table4[#All],9,FALSE)*VLOOKUP($A251,Table1[#All],8,FALSE)+VLOOKUP($A251,Table14[#All],8,FALSE)</f>
        <v>118.15349999999999</v>
      </c>
      <c r="E251">
        <f>VLOOKUP($A251,Table4[#All],9,FALSE)*VLOOKUP($A251,Table1[#All],9,FALSE)+VLOOKUP($A251,Table14[#All],9,FALSE)</f>
        <v>123.61349999999999</v>
      </c>
      <c r="F251">
        <f>VLOOKUP($A251,Table4[#All],9,FALSE)*VLOOKUP($A251,Table1[#All],10,FALSE)+VLOOKUP($A251,Table14[#All],10,FALSE)</f>
        <v>114.78139999999999</v>
      </c>
      <c r="G251">
        <f>VLOOKUP($A251,Table4[#All],9,FALSE)*VLOOKUP($A251,Table1[#All],11,FALSE)+VLOOKUP($A251,Table14[#All],11,FALSE)</f>
        <v>116.15650000000001</v>
      </c>
      <c r="H251">
        <f>VLOOKUP($A251,Table4[#All],9,FALSE)*VLOOKUP($A251,Table1[#All],12,FALSE)+VLOOKUP($A251,Table14[#All],12,FALSE)</f>
        <v>126.15050000000001</v>
      </c>
      <c r="I251">
        <f>VLOOKUP($A251,Table4[#All],9,FALSE)*VLOOKUP($A251,Table1[#All],13,FALSE)+VLOOKUP($A251,Table14[#All],13,FALSE)</f>
        <v>201.53490000000002</v>
      </c>
      <c r="J251">
        <f>VLOOKUP($A251,Table4[#All],9,FALSE)*VLOOKUP($A251,Table1[#All],14,FALSE)+VLOOKUP($A251,Table14[#All],14,FALSE)</f>
        <v>199.3492</v>
      </c>
    </row>
    <row r="252" spans="1:10" hidden="1" x14ac:dyDescent="0.2">
      <c r="A252" t="s">
        <v>246</v>
      </c>
      <c r="B252" t="str">
        <f>VLOOKUP($A252,Table4[#All],2,FALSE)</f>
        <v>VIC1</v>
      </c>
      <c r="C252" t="str">
        <f>VLOOKUP($A252,Table4[#All],6,FALSE)</f>
        <v>Gas</v>
      </c>
      <c r="D252">
        <f>VLOOKUP($A252,Table4[#All],9,FALSE)*VLOOKUP($A252,Table1[#All],8,FALSE)+VLOOKUP($A252,Table14[#All],8,FALSE)</f>
        <v>118.15349999999999</v>
      </c>
      <c r="E252">
        <f>VLOOKUP($A252,Table4[#All],9,FALSE)*VLOOKUP($A252,Table1[#All],9,FALSE)+VLOOKUP($A252,Table14[#All],9,FALSE)</f>
        <v>123.61349999999999</v>
      </c>
      <c r="F252">
        <f>VLOOKUP($A252,Table4[#All],9,FALSE)*VLOOKUP($A252,Table1[#All],10,FALSE)+VLOOKUP($A252,Table14[#All],10,FALSE)</f>
        <v>114.78139999999999</v>
      </c>
      <c r="G252">
        <f>VLOOKUP($A252,Table4[#All],9,FALSE)*VLOOKUP($A252,Table1[#All],11,FALSE)+VLOOKUP($A252,Table14[#All],11,FALSE)</f>
        <v>116.15650000000001</v>
      </c>
      <c r="H252">
        <f>VLOOKUP($A252,Table4[#All],9,FALSE)*VLOOKUP($A252,Table1[#All],12,FALSE)+VLOOKUP($A252,Table14[#All],12,FALSE)</f>
        <v>126.15050000000001</v>
      </c>
      <c r="I252">
        <f>VLOOKUP($A252,Table4[#All],9,FALSE)*VLOOKUP($A252,Table1[#All],13,FALSE)+VLOOKUP($A252,Table14[#All],13,FALSE)</f>
        <v>201.53490000000002</v>
      </c>
      <c r="J252">
        <f>VLOOKUP($A252,Table4[#All],9,FALSE)*VLOOKUP($A252,Table1[#All],14,FALSE)+VLOOKUP($A252,Table14[#All],14,FALSE)</f>
        <v>199.3492</v>
      </c>
    </row>
    <row r="253" spans="1:10" hidden="1" x14ac:dyDescent="0.2">
      <c r="A253" t="s">
        <v>254</v>
      </c>
      <c r="B253" t="str">
        <f>VLOOKUP($A253,Table4[#All],2,FALSE)</f>
        <v>QLD1</v>
      </c>
      <c r="C253" t="str">
        <f>VLOOKUP($A253,Table4[#All],6,FALSE)</f>
        <v>Solar</v>
      </c>
      <c r="D253">
        <f>VLOOKUP($A253,Table4[#All],9,FALSE)*VLOOKUP($A253,Table1[#All],8,FALSE)+VLOOKUP($A253,Table14[#All],8,FALSE)</f>
        <v>0</v>
      </c>
      <c r="E253">
        <f>VLOOKUP($A253,Table4[#All],9,FALSE)*VLOOKUP($A253,Table1[#All],9,FALSE)+VLOOKUP($A253,Table14[#All],9,FALSE)</f>
        <v>0</v>
      </c>
      <c r="F253">
        <f>VLOOKUP($A253,Table4[#All],9,FALSE)*VLOOKUP($A253,Table1[#All],10,FALSE)+VLOOKUP($A253,Table14[#All],10,FALSE)</f>
        <v>0</v>
      </c>
      <c r="G253">
        <f>VLOOKUP($A253,Table4[#All],9,FALSE)*VLOOKUP($A253,Table1[#All],11,FALSE)+VLOOKUP($A253,Table14[#All],11,FALSE)</f>
        <v>0</v>
      </c>
      <c r="H253">
        <f>VLOOKUP($A253,Table4[#All],9,FALSE)*VLOOKUP($A253,Table1[#All],12,FALSE)+VLOOKUP($A253,Table14[#All],12,FALSE)</f>
        <v>0</v>
      </c>
      <c r="I253">
        <f>VLOOKUP($A253,Table4[#All],9,FALSE)*VLOOKUP($A253,Table1[#All],13,FALSE)+VLOOKUP($A253,Table14[#All],13,FALSE)</f>
        <v>0</v>
      </c>
      <c r="J253">
        <f>VLOOKUP($A253,Table4[#All],9,FALSE)*VLOOKUP($A253,Table1[#All],14,FALSE)+VLOOKUP($A253,Table14[#All],14,FALSE)</f>
        <v>0</v>
      </c>
    </row>
    <row r="254" spans="1:10" hidden="1" x14ac:dyDescent="0.2">
      <c r="A254" t="s">
        <v>257</v>
      </c>
      <c r="B254" t="str">
        <f>VLOOKUP($A254,Table4[#All],2,FALSE)</f>
        <v>NSW1</v>
      </c>
      <c r="C254" t="str">
        <f>VLOOKUP($A254,Table4[#All],6,FALSE)</f>
        <v>Coal-Black</v>
      </c>
      <c r="D254">
        <f>VLOOKUP($A254,Table4[#All],9,FALSE)*VLOOKUP($A254,Table1[#All],8,FALSE)+VLOOKUP($A254,Table14[#All],8,FALSE)</f>
        <v>19.787199999999999</v>
      </c>
      <c r="E254">
        <f>VLOOKUP($A254,Table4[#All],9,FALSE)*VLOOKUP($A254,Table1[#All],9,FALSE)+VLOOKUP($A254,Table14[#All],9,FALSE)</f>
        <v>22.243800000000004</v>
      </c>
      <c r="F254">
        <f>VLOOKUP($A254,Table4[#All],9,FALSE)*VLOOKUP($A254,Table1[#All],10,FALSE)+VLOOKUP($A254,Table14[#All],10,FALSE)</f>
        <v>41.147600000000004</v>
      </c>
      <c r="G254">
        <f>VLOOKUP($A254,Table4[#All],9,FALSE)*VLOOKUP($A254,Table1[#All],11,FALSE)+VLOOKUP($A254,Table14[#All],11,FALSE)</f>
        <v>33.398600000000002</v>
      </c>
      <c r="H254">
        <f>VLOOKUP($A254,Table4[#All],9,FALSE)*VLOOKUP($A254,Table1[#All],12,FALSE)+VLOOKUP($A254,Table14[#All],12,FALSE)</f>
        <v>34.797199999999997</v>
      </c>
      <c r="I254">
        <f>VLOOKUP($A254,Table4[#All],9,FALSE)*VLOOKUP($A254,Table1[#All],13,FALSE)+VLOOKUP($A254,Table14[#All],13,FALSE)</f>
        <v>39.260200000000005</v>
      </c>
      <c r="J254">
        <f>VLOOKUP($A254,Table4[#All],9,FALSE)*VLOOKUP($A254,Table1[#All],14,FALSE)+VLOOKUP($A254,Table14[#All],14,FALSE)</f>
        <v>38.641199999999998</v>
      </c>
    </row>
    <row r="255" spans="1:10" hidden="1" x14ac:dyDescent="0.2">
      <c r="A255" t="s">
        <v>258</v>
      </c>
      <c r="B255" t="str">
        <f>VLOOKUP($A255,Table4[#All],2,FALSE)</f>
        <v>NSW1</v>
      </c>
      <c r="C255" t="str">
        <f>VLOOKUP($A255,Table4[#All],6,FALSE)</f>
        <v>Coal-Black</v>
      </c>
      <c r="D255">
        <f>VLOOKUP($A255,Table4[#All],9,FALSE)*VLOOKUP($A255,Table1[#All],8,FALSE)+VLOOKUP($A255,Table14[#All],8,FALSE)</f>
        <v>19.787199999999999</v>
      </c>
      <c r="E255">
        <f>VLOOKUP($A255,Table4[#All],9,FALSE)*VLOOKUP($A255,Table1[#All],9,FALSE)+VLOOKUP($A255,Table14[#All],9,FALSE)</f>
        <v>22.243800000000004</v>
      </c>
      <c r="F255">
        <f>VLOOKUP($A255,Table4[#All],9,FALSE)*VLOOKUP($A255,Table1[#All],10,FALSE)+VLOOKUP($A255,Table14[#All],10,FALSE)</f>
        <v>41.147600000000004</v>
      </c>
      <c r="G255">
        <f>VLOOKUP($A255,Table4[#All],9,FALSE)*VLOOKUP($A255,Table1[#All],11,FALSE)+VLOOKUP($A255,Table14[#All],11,FALSE)</f>
        <v>33.398600000000002</v>
      </c>
      <c r="H255">
        <f>VLOOKUP($A255,Table4[#All],9,FALSE)*VLOOKUP($A255,Table1[#All],12,FALSE)+VLOOKUP($A255,Table14[#All],12,FALSE)</f>
        <v>34.797199999999997</v>
      </c>
      <c r="I255">
        <f>VLOOKUP($A255,Table4[#All],9,FALSE)*VLOOKUP($A255,Table1[#All],13,FALSE)+VLOOKUP($A255,Table14[#All],13,FALSE)</f>
        <v>39.260200000000005</v>
      </c>
      <c r="J255">
        <f>VLOOKUP($A255,Table4[#All],9,FALSE)*VLOOKUP($A255,Table1[#All],14,FALSE)+VLOOKUP($A255,Table14[#All],14,FALSE)</f>
        <v>38.641199999999998</v>
      </c>
    </row>
    <row r="256" spans="1:10" hidden="1" x14ac:dyDescent="0.2">
      <c r="A256" t="s">
        <v>236</v>
      </c>
      <c r="B256" t="str">
        <f>VLOOKUP($A256,Table4[#All],2,FALSE)</f>
        <v>QLD1</v>
      </c>
      <c r="C256" t="str">
        <f>VLOOKUP($A256,Table4[#All],6,FALSE)</f>
        <v>Coal-Black</v>
      </c>
      <c r="D256">
        <f>VLOOKUP($A256,Table4[#All],9,FALSE)*VLOOKUP($A256,Table1[#All],8,FALSE)+VLOOKUP($A256,Table14[#All],8,FALSE)</f>
        <v>14.9176</v>
      </c>
      <c r="E256">
        <f>VLOOKUP($A256,Table4[#All],9,FALSE)*VLOOKUP($A256,Table1[#All],9,FALSE)+VLOOKUP($A256,Table14[#All],9,FALSE)</f>
        <v>15.467600000000001</v>
      </c>
      <c r="F256">
        <f>VLOOKUP($A256,Table4[#All],9,FALSE)*VLOOKUP($A256,Table1[#All],10,FALSE)+VLOOKUP($A256,Table14[#All],10,FALSE)</f>
        <v>15.1006</v>
      </c>
      <c r="G256">
        <f>VLOOKUP($A256,Table4[#All],9,FALSE)*VLOOKUP($A256,Table1[#All],11,FALSE)+VLOOKUP($A256,Table14[#All],11,FALSE)</f>
        <v>15.629099999999999</v>
      </c>
      <c r="H256">
        <f>VLOOKUP($A256,Table4[#All],9,FALSE)*VLOOKUP($A256,Table1[#All],12,FALSE)+VLOOKUP($A256,Table14[#All],12,FALSE)</f>
        <v>15.8825</v>
      </c>
      <c r="I256">
        <f>VLOOKUP($A256,Table4[#All],9,FALSE)*VLOOKUP($A256,Table1[#All],13,FALSE)+VLOOKUP($A256,Table14[#All],13,FALSE)</f>
        <v>17.833099999999998</v>
      </c>
      <c r="J256">
        <f>VLOOKUP($A256,Table4[#All],9,FALSE)*VLOOKUP($A256,Table1[#All],14,FALSE)+VLOOKUP($A256,Table14[#All],14,FALSE)</f>
        <v>18.133099999999999</v>
      </c>
    </row>
    <row r="257" spans="1:10" hidden="1" x14ac:dyDescent="0.2">
      <c r="A257" t="s">
        <v>237</v>
      </c>
      <c r="B257" t="str">
        <f>VLOOKUP($A257,Table4[#All],2,FALSE)</f>
        <v>QLD1</v>
      </c>
      <c r="C257" t="str">
        <f>VLOOKUP($A257,Table4[#All],6,FALSE)</f>
        <v>Coal-Black</v>
      </c>
      <c r="D257">
        <f>VLOOKUP($A257,Table4[#All],9,FALSE)*VLOOKUP($A257,Table1[#All],8,FALSE)+VLOOKUP($A257,Table14[#All],8,FALSE)</f>
        <v>14.9176</v>
      </c>
      <c r="E257">
        <f>VLOOKUP($A257,Table4[#All],9,FALSE)*VLOOKUP($A257,Table1[#All],9,FALSE)+VLOOKUP($A257,Table14[#All],9,FALSE)</f>
        <v>15.467600000000001</v>
      </c>
      <c r="F257">
        <f>VLOOKUP($A257,Table4[#All],9,FALSE)*VLOOKUP($A257,Table1[#All],10,FALSE)+VLOOKUP($A257,Table14[#All],10,FALSE)</f>
        <v>15.1006</v>
      </c>
      <c r="G257">
        <f>VLOOKUP($A257,Table4[#All],9,FALSE)*VLOOKUP($A257,Table1[#All],11,FALSE)+VLOOKUP($A257,Table14[#All],11,FALSE)</f>
        <v>15.629099999999999</v>
      </c>
      <c r="H257">
        <f>VLOOKUP($A257,Table4[#All],9,FALSE)*VLOOKUP($A257,Table1[#All],12,FALSE)+VLOOKUP($A257,Table14[#All],12,FALSE)</f>
        <v>15.8825</v>
      </c>
      <c r="I257">
        <f>VLOOKUP($A257,Table4[#All],9,FALSE)*VLOOKUP($A257,Table1[#All],13,FALSE)+VLOOKUP($A257,Table14[#All],13,FALSE)</f>
        <v>17.833099999999998</v>
      </c>
      <c r="J257">
        <f>VLOOKUP($A257,Table4[#All],9,FALSE)*VLOOKUP($A257,Table1[#All],14,FALSE)+VLOOKUP($A257,Table14[#All],14,FALSE)</f>
        <v>18.133099999999999</v>
      </c>
    </row>
    <row r="258" spans="1:10" x14ac:dyDescent="0.2">
      <c r="A258" t="s">
        <v>358</v>
      </c>
      <c r="B258" t="str">
        <f>VLOOKUP($A258,Table4[#All],2,FALSE)</f>
        <v>QLD1</v>
      </c>
      <c r="C258" t="str">
        <f>VLOOKUP($A258,Table4[#All],6,FALSE)</f>
        <v>Diesel</v>
      </c>
      <c r="D258">
        <f>VLOOKUP($A258,Table4[#All],9,FALSE)*VLOOKUP($A258,Table1[#All],8,FALSE)+VLOOKUP($A258,Table14[#All],8,FALSE)</f>
        <v>390.83300000000003</v>
      </c>
      <c r="E258">
        <f>VLOOKUP($A258,Table4[#All],9,FALSE)*VLOOKUP($A258,Table1[#All],9,FALSE)+VLOOKUP($A258,Table14[#All],9,FALSE)</f>
        <v>393.38759999999996</v>
      </c>
      <c r="F258">
        <f>VLOOKUP($A258,Table4[#All],9,FALSE)*VLOOKUP($A258,Table1[#All],10,FALSE)+VLOOKUP($A258,Table14[#All],10,FALSE)</f>
        <v>419.66030000000001</v>
      </c>
      <c r="G258">
        <f>VLOOKUP($A258,Table4[#All],9,FALSE)*VLOOKUP($A258,Table1[#All],11,FALSE)+VLOOKUP($A258,Table14[#All],11,FALSE)</f>
        <v>429.63779999999997</v>
      </c>
      <c r="H258">
        <f>VLOOKUP($A258,Table4[#All],9,FALSE)*VLOOKUP($A258,Table1[#All],12,FALSE)+VLOOKUP($A258,Table14[#All],12,FALSE)</f>
        <v>424.85980000000001</v>
      </c>
      <c r="I258">
        <f>VLOOKUP($A258,Table4[#All],9,FALSE)*VLOOKUP($A258,Table1[#All],13,FALSE)+VLOOKUP($A258,Table14[#All],13,FALSE)</f>
        <v>477.97449999999998</v>
      </c>
      <c r="J258">
        <f>VLOOKUP($A258,Table4[#All],9,FALSE)*VLOOKUP($A258,Table1[#All],14,FALSE)+VLOOKUP($A258,Table14[#All],14,FALSE)</f>
        <v>471.84860000000003</v>
      </c>
    </row>
    <row r="259" spans="1:10" hidden="1" x14ac:dyDescent="0.2">
      <c r="A259" t="s">
        <v>248</v>
      </c>
      <c r="B259" t="str">
        <f>VLOOKUP($A259,Table4[#All],2,FALSE)</f>
        <v>VIC1</v>
      </c>
      <c r="C259" t="str">
        <f>VLOOKUP($A259,Table4[#All],6,FALSE)</f>
        <v>Wind</v>
      </c>
      <c r="D259">
        <f>VLOOKUP($A259,Table4[#All],9,FALSE)*VLOOKUP($A259,Table1[#All],8,FALSE)+VLOOKUP($A259,Table14[#All],8,FALSE)</f>
        <v>10.39</v>
      </c>
      <c r="E259">
        <f>VLOOKUP($A259,Table4[#All],9,FALSE)*VLOOKUP($A259,Table1[#All],9,FALSE)+VLOOKUP($A259,Table14[#All],9,FALSE)</f>
        <v>6.5500000000000007</v>
      </c>
      <c r="F259">
        <f>VLOOKUP($A259,Table4[#All],9,FALSE)*VLOOKUP($A259,Table1[#All],10,FALSE)+VLOOKUP($A259,Table14[#All],10,FALSE)</f>
        <v>2.71</v>
      </c>
      <c r="G259">
        <f>VLOOKUP($A259,Table4[#All],9,FALSE)*VLOOKUP($A259,Table1[#All],11,FALSE)+VLOOKUP($A259,Table14[#All],11,FALSE)</f>
        <v>1.355</v>
      </c>
      <c r="H259">
        <f>VLOOKUP($A259,Table4[#All],9,FALSE)*VLOOKUP($A259,Table1[#All],12,FALSE)+VLOOKUP($A259,Table14[#All],12,FALSE)</f>
        <v>0</v>
      </c>
      <c r="I259">
        <f>VLOOKUP($A259,Table4[#All],9,FALSE)*VLOOKUP($A259,Table1[#All],13,FALSE)+VLOOKUP($A259,Table14[#All],13,FALSE)</f>
        <v>0</v>
      </c>
      <c r="J259">
        <f>VLOOKUP($A259,Table4[#All],9,FALSE)*VLOOKUP($A259,Table1[#All],14,FALSE)+VLOOKUP($A259,Table14[#All],14,FALSE)</f>
        <v>0</v>
      </c>
    </row>
    <row r="260" spans="1:10" x14ac:dyDescent="0.2">
      <c r="A260" t="s">
        <v>259</v>
      </c>
      <c r="B260" t="str">
        <f>VLOOKUP($A260,Table4[#All],2,FALSE)</f>
        <v>QLD1</v>
      </c>
      <c r="C260" t="str">
        <f>VLOOKUP($A260,Table4[#All],6,FALSE)</f>
        <v>Diesel</v>
      </c>
      <c r="D260">
        <f>VLOOKUP($A260,Table4[#All],9,FALSE)*VLOOKUP($A260,Table1[#All],8,FALSE)+VLOOKUP($A260,Table14[#All],8,FALSE)</f>
        <v>419.25400000000002</v>
      </c>
      <c r="E260">
        <f>VLOOKUP($A260,Table4[#All],9,FALSE)*VLOOKUP($A260,Table1[#All],9,FALSE)+VLOOKUP($A260,Table14[#All],9,FALSE)</f>
        <v>421.81980000000004</v>
      </c>
      <c r="F260">
        <f>VLOOKUP($A260,Table4[#All],9,FALSE)*VLOOKUP($A260,Table1[#All],10,FALSE)+VLOOKUP($A260,Table14[#All],10,FALSE)</f>
        <v>449.64440000000002</v>
      </c>
      <c r="G260">
        <f>VLOOKUP($A260,Table4[#All],9,FALSE)*VLOOKUP($A260,Table1[#All],11,FALSE)+VLOOKUP($A260,Table14[#All],11,FALSE)</f>
        <v>458.54940000000005</v>
      </c>
      <c r="H260">
        <f>VLOOKUP($A260,Table4[#All],9,FALSE)*VLOOKUP($A260,Table1[#All],12,FALSE)+VLOOKUP($A260,Table14[#All],12,FALSE)</f>
        <v>451.74040000000002</v>
      </c>
      <c r="I260">
        <f>VLOOKUP($A260,Table4[#All],9,FALSE)*VLOOKUP($A260,Table1[#All],13,FALSE)+VLOOKUP($A260,Table14[#All],13,FALSE)</f>
        <v>508.25600000000003</v>
      </c>
      <c r="J260">
        <f>VLOOKUP($A260,Table4[#All],9,FALSE)*VLOOKUP($A260,Table1[#All],14,FALSE)+VLOOKUP($A260,Table14[#All],14,FALSE)</f>
        <v>501.68280000000004</v>
      </c>
    </row>
    <row r="261" spans="1:10" x14ac:dyDescent="0.2">
      <c r="A261" t="s">
        <v>260</v>
      </c>
      <c r="B261" t="str">
        <f>VLOOKUP($A261,Table4[#All],2,FALSE)</f>
        <v>QLD1</v>
      </c>
      <c r="C261" t="str">
        <f>VLOOKUP($A261,Table4[#All],6,FALSE)</f>
        <v>Diesel</v>
      </c>
      <c r="D261">
        <f>VLOOKUP($A261,Table4[#All],9,FALSE)*VLOOKUP($A261,Table1[#All],8,FALSE)+VLOOKUP($A261,Table14[#All],8,FALSE)</f>
        <v>419.25400000000002</v>
      </c>
      <c r="E261">
        <f>VLOOKUP($A261,Table4[#All],9,FALSE)*VLOOKUP($A261,Table1[#All],9,FALSE)+VLOOKUP($A261,Table14[#All],9,FALSE)</f>
        <v>421.81980000000004</v>
      </c>
      <c r="F261">
        <f>VLOOKUP($A261,Table4[#All],9,FALSE)*VLOOKUP($A261,Table1[#All],10,FALSE)+VLOOKUP($A261,Table14[#All],10,FALSE)</f>
        <v>449.64440000000002</v>
      </c>
      <c r="G261">
        <f>VLOOKUP($A261,Table4[#All],9,FALSE)*VLOOKUP($A261,Table1[#All],11,FALSE)+VLOOKUP($A261,Table14[#All],11,FALSE)</f>
        <v>458.54940000000005</v>
      </c>
      <c r="H261">
        <f>VLOOKUP($A261,Table4[#All],9,FALSE)*VLOOKUP($A261,Table1[#All],12,FALSE)+VLOOKUP($A261,Table14[#All],12,FALSE)</f>
        <v>451.74040000000002</v>
      </c>
      <c r="I261">
        <f>VLOOKUP($A261,Table4[#All],9,FALSE)*VLOOKUP($A261,Table1[#All],13,FALSE)+VLOOKUP($A261,Table14[#All],13,FALSE)</f>
        <v>508.25600000000003</v>
      </c>
      <c r="J261">
        <f>VLOOKUP($A261,Table4[#All],9,FALSE)*VLOOKUP($A261,Table1[#All],14,FALSE)+VLOOKUP($A261,Table14[#All],14,FALSE)</f>
        <v>501.68280000000004</v>
      </c>
    </row>
    <row r="262" spans="1:10" x14ac:dyDescent="0.2">
      <c r="A262" t="s">
        <v>261</v>
      </c>
      <c r="B262" t="str">
        <f>VLOOKUP($A262,Table4[#All],2,FALSE)</f>
        <v>QLD1</v>
      </c>
      <c r="C262" t="str">
        <f>VLOOKUP($A262,Table4[#All],6,FALSE)</f>
        <v>Diesel</v>
      </c>
      <c r="D262">
        <f>VLOOKUP($A262,Table4[#All],9,FALSE)*VLOOKUP($A262,Table1[#All],8,FALSE)+VLOOKUP($A262,Table14[#All],8,FALSE)</f>
        <v>419.25400000000002</v>
      </c>
      <c r="E262">
        <f>VLOOKUP($A262,Table4[#All],9,FALSE)*VLOOKUP($A262,Table1[#All],9,FALSE)+VLOOKUP($A262,Table14[#All],9,FALSE)</f>
        <v>421.81980000000004</v>
      </c>
      <c r="F262">
        <f>VLOOKUP($A262,Table4[#All],9,FALSE)*VLOOKUP($A262,Table1[#All],10,FALSE)+VLOOKUP($A262,Table14[#All],10,FALSE)</f>
        <v>449.64440000000002</v>
      </c>
      <c r="G262">
        <f>VLOOKUP($A262,Table4[#All],9,FALSE)*VLOOKUP($A262,Table1[#All],11,FALSE)+VLOOKUP($A262,Table14[#All],11,FALSE)</f>
        <v>458.54940000000005</v>
      </c>
      <c r="H262">
        <f>VLOOKUP($A262,Table4[#All],9,FALSE)*VLOOKUP($A262,Table1[#All],12,FALSE)+VLOOKUP($A262,Table14[#All],12,FALSE)</f>
        <v>451.74040000000002</v>
      </c>
      <c r="I262">
        <f>VLOOKUP($A262,Table4[#All],9,FALSE)*VLOOKUP($A262,Table1[#All],13,FALSE)+VLOOKUP($A262,Table14[#All],13,FALSE)</f>
        <v>508.25600000000003</v>
      </c>
      <c r="J262">
        <f>VLOOKUP($A262,Table4[#All],9,FALSE)*VLOOKUP($A262,Table1[#All],14,FALSE)+VLOOKUP($A262,Table14[#All],14,FALSE)</f>
        <v>501.68280000000004</v>
      </c>
    </row>
    <row r="263" spans="1:10" hidden="1" x14ac:dyDescent="0.2">
      <c r="A263" t="s">
        <v>255</v>
      </c>
      <c r="B263" t="str">
        <f>VLOOKUP($A263,Table4[#All],2,FALSE)</f>
        <v>VIC1</v>
      </c>
      <c r="C263" t="str">
        <f>VLOOKUP($A263,Table4[#All],6,FALSE)</f>
        <v>Wind</v>
      </c>
      <c r="D263">
        <f>VLOOKUP($A263,Table4[#All],9,FALSE)*VLOOKUP($A263,Table1[#All],8,FALSE)+VLOOKUP($A263,Table14[#All],8,FALSE)</f>
        <v>10.39</v>
      </c>
      <c r="E263">
        <f>VLOOKUP($A263,Table4[#All],9,FALSE)*VLOOKUP($A263,Table1[#All],9,FALSE)+VLOOKUP($A263,Table14[#All],9,FALSE)</f>
        <v>6.5500000000000007</v>
      </c>
      <c r="F263">
        <f>VLOOKUP($A263,Table4[#All],9,FALSE)*VLOOKUP($A263,Table1[#All],10,FALSE)+VLOOKUP($A263,Table14[#All],10,FALSE)</f>
        <v>2.71</v>
      </c>
      <c r="G263">
        <f>VLOOKUP($A263,Table4[#All],9,FALSE)*VLOOKUP($A263,Table1[#All],11,FALSE)+VLOOKUP($A263,Table14[#All],11,FALSE)</f>
        <v>1.355</v>
      </c>
      <c r="H263">
        <f>VLOOKUP($A263,Table4[#All],9,FALSE)*VLOOKUP($A263,Table1[#All],12,FALSE)+VLOOKUP($A263,Table14[#All],12,FALSE)</f>
        <v>0</v>
      </c>
      <c r="I263">
        <f>VLOOKUP($A263,Table4[#All],9,FALSE)*VLOOKUP($A263,Table1[#All],13,FALSE)+VLOOKUP($A263,Table14[#All],13,FALSE)</f>
        <v>0</v>
      </c>
      <c r="J263">
        <f>VLOOKUP($A263,Table4[#All],9,FALSE)*VLOOKUP($A263,Table1[#All],14,FALSE)+VLOOKUP($A263,Table14[#All],14,FALSE)</f>
        <v>0</v>
      </c>
    </row>
    <row r="264" spans="1:10" hidden="1" x14ac:dyDescent="0.2">
      <c r="A264" t="s">
        <v>253</v>
      </c>
      <c r="B264" t="str">
        <f>VLOOKUP($A264,Table4[#All],2,FALSE)</f>
        <v>SA1</v>
      </c>
      <c r="C264" t="str">
        <f>VLOOKUP($A264,Table4[#All],6,FALSE)</f>
        <v>Wind</v>
      </c>
      <c r="D264">
        <f>VLOOKUP($A264,Table4[#All],9,FALSE)*VLOOKUP($A264,Table1[#All],8,FALSE)+VLOOKUP($A264,Table14[#All],8,FALSE)</f>
        <v>10.39</v>
      </c>
      <c r="E264">
        <f>VLOOKUP($A264,Table4[#All],9,FALSE)*VLOOKUP($A264,Table1[#All],9,FALSE)+VLOOKUP($A264,Table14[#All],9,FALSE)</f>
        <v>6.5500000000000007</v>
      </c>
      <c r="F264">
        <f>VLOOKUP($A264,Table4[#All],9,FALSE)*VLOOKUP($A264,Table1[#All],10,FALSE)+VLOOKUP($A264,Table14[#All],10,FALSE)</f>
        <v>2.71</v>
      </c>
      <c r="G264">
        <f>VLOOKUP($A264,Table4[#All],9,FALSE)*VLOOKUP($A264,Table1[#All],11,FALSE)+VLOOKUP($A264,Table14[#All],11,FALSE)</f>
        <v>1.355</v>
      </c>
      <c r="H264">
        <f>VLOOKUP($A264,Table4[#All],9,FALSE)*VLOOKUP($A264,Table1[#All],12,FALSE)+VLOOKUP($A264,Table14[#All],12,FALSE)</f>
        <v>0</v>
      </c>
      <c r="I264">
        <f>VLOOKUP($A264,Table4[#All],9,FALSE)*VLOOKUP($A264,Table1[#All],13,FALSE)+VLOOKUP($A264,Table14[#All],13,FALSE)</f>
        <v>0</v>
      </c>
      <c r="J264">
        <f>VLOOKUP($A264,Table4[#All],9,FALSE)*VLOOKUP($A264,Table1[#All],14,FALSE)+VLOOKUP($A264,Table14[#All],14,FALSE)</f>
        <v>0</v>
      </c>
    </row>
    <row r="265" spans="1:10" hidden="1" x14ac:dyDescent="0.2">
      <c r="A265" t="s">
        <v>266</v>
      </c>
      <c r="B265" t="str">
        <f>VLOOKUP($A265,Table4[#All],2,FALSE)</f>
        <v>VIC1</v>
      </c>
      <c r="C265" t="str">
        <f>VLOOKUP($A265,Table4[#All],6,FALSE)</f>
        <v>Hydro</v>
      </c>
      <c r="D265">
        <f>VLOOKUP($A265,Table4[#All],9,FALSE)*VLOOKUP($A265,Table1[#All],8,FALSE)+VLOOKUP($A265,Table14[#All],8,FALSE)</f>
        <v>7.19</v>
      </c>
      <c r="E265">
        <f>VLOOKUP($A265,Table4[#All],9,FALSE)*VLOOKUP($A265,Table1[#All],9,FALSE)+VLOOKUP($A265,Table14[#All],9,FALSE)</f>
        <v>7.2450000000000001</v>
      </c>
      <c r="F265">
        <f>VLOOKUP($A265,Table4[#All],9,FALSE)*VLOOKUP($A265,Table1[#All],10,FALSE)+VLOOKUP($A265,Table14[#All],10,FALSE)</f>
        <v>7.3</v>
      </c>
      <c r="G265">
        <f>VLOOKUP($A265,Table4[#All],9,FALSE)*VLOOKUP($A265,Table1[#All],11,FALSE)+VLOOKUP($A265,Table14[#All],11,FALSE)</f>
        <v>7.4249999999999998</v>
      </c>
      <c r="H265">
        <f>VLOOKUP($A265,Table4[#All],9,FALSE)*VLOOKUP($A265,Table1[#All],12,FALSE)+VLOOKUP($A265,Table14[#All],12,FALSE)</f>
        <v>7.55</v>
      </c>
      <c r="I265">
        <f>VLOOKUP($A265,Table4[#All],9,FALSE)*VLOOKUP($A265,Table1[#All],13,FALSE)+VLOOKUP($A265,Table14[#All],13,FALSE)</f>
        <v>8.0649999999999995</v>
      </c>
      <c r="J265">
        <f>VLOOKUP($A265,Table4[#All],9,FALSE)*VLOOKUP($A265,Table1[#All],14,FALSE)+VLOOKUP($A265,Table14[#All],14,FALSE)</f>
        <v>8.58</v>
      </c>
    </row>
    <row r="266" spans="1:10" hidden="1" x14ac:dyDescent="0.2">
      <c r="A266" t="s">
        <v>268</v>
      </c>
      <c r="B266" t="str">
        <f>VLOOKUP($A266,Table4[#All],2,FALSE)</f>
        <v>TAS1</v>
      </c>
      <c r="C266" t="str">
        <f>VLOOKUP($A266,Table4[#All],6,FALSE)</f>
        <v>Wind</v>
      </c>
      <c r="D266">
        <f>VLOOKUP($A266,Table4[#All],9,FALSE)*VLOOKUP($A266,Table1[#All],8,FALSE)+VLOOKUP($A266,Table14[#All],8,FALSE)</f>
        <v>10.39</v>
      </c>
      <c r="E266">
        <f>VLOOKUP($A266,Table4[#All],9,FALSE)*VLOOKUP($A266,Table1[#All],9,FALSE)+VLOOKUP($A266,Table14[#All],9,FALSE)</f>
        <v>6.5500000000000007</v>
      </c>
      <c r="F266">
        <f>VLOOKUP($A266,Table4[#All],9,FALSE)*VLOOKUP($A266,Table1[#All],10,FALSE)+VLOOKUP($A266,Table14[#All],10,FALSE)</f>
        <v>2.71</v>
      </c>
      <c r="G266">
        <f>VLOOKUP($A266,Table4[#All],9,FALSE)*VLOOKUP($A266,Table1[#All],11,FALSE)+VLOOKUP($A266,Table14[#All],11,FALSE)</f>
        <v>1.355</v>
      </c>
      <c r="H266">
        <f>VLOOKUP($A266,Table4[#All],9,FALSE)*VLOOKUP($A266,Table1[#All],12,FALSE)+VLOOKUP($A266,Table14[#All],12,FALSE)</f>
        <v>0</v>
      </c>
      <c r="I266">
        <f>VLOOKUP($A266,Table4[#All],9,FALSE)*VLOOKUP($A266,Table1[#All],13,FALSE)+VLOOKUP($A266,Table14[#All],13,FALSE)</f>
        <v>0</v>
      </c>
      <c r="J266">
        <f>VLOOKUP($A266,Table4[#All],9,FALSE)*VLOOKUP($A266,Table1[#All],14,FALSE)+VLOOKUP($A266,Table14[#All],14,FALSE)</f>
        <v>0</v>
      </c>
    </row>
    <row r="267" spans="1:10" hidden="1" x14ac:dyDescent="0.2">
      <c r="A267" t="s">
        <v>264</v>
      </c>
      <c r="B267" t="str">
        <f>VLOOKUP($A267,Table4[#All],2,FALSE)</f>
        <v>VIC1</v>
      </c>
      <c r="C267" t="str">
        <f>VLOOKUP($A267,Table4[#All],6,FALSE)</f>
        <v>Wind</v>
      </c>
      <c r="D267">
        <f>VLOOKUP($A267,Table4[#All],9,FALSE)*VLOOKUP($A267,Table1[#All],8,FALSE)+VLOOKUP($A267,Table14[#All],8,FALSE)</f>
        <v>10.39</v>
      </c>
      <c r="E267">
        <f>VLOOKUP($A267,Table4[#All],9,FALSE)*VLOOKUP($A267,Table1[#All],9,FALSE)+VLOOKUP($A267,Table14[#All],9,FALSE)</f>
        <v>6.5500000000000007</v>
      </c>
      <c r="F267">
        <f>VLOOKUP($A267,Table4[#All],9,FALSE)*VLOOKUP($A267,Table1[#All],10,FALSE)+VLOOKUP($A267,Table14[#All],10,FALSE)</f>
        <v>2.71</v>
      </c>
      <c r="G267">
        <f>VLOOKUP($A267,Table4[#All],9,FALSE)*VLOOKUP($A267,Table1[#All],11,FALSE)+VLOOKUP($A267,Table14[#All],11,FALSE)</f>
        <v>1.355</v>
      </c>
      <c r="H267">
        <f>VLOOKUP($A267,Table4[#All],9,FALSE)*VLOOKUP($A267,Table1[#All],12,FALSE)+VLOOKUP($A267,Table14[#All],12,FALSE)</f>
        <v>0</v>
      </c>
      <c r="I267">
        <f>VLOOKUP($A267,Table4[#All],9,FALSE)*VLOOKUP($A267,Table1[#All],13,FALSE)+VLOOKUP($A267,Table14[#All],13,FALSE)</f>
        <v>0</v>
      </c>
      <c r="J267">
        <f>VLOOKUP($A267,Table4[#All],9,FALSE)*VLOOKUP($A267,Table1[#All],14,FALSE)+VLOOKUP($A267,Table14[#All],14,FALSE)</f>
        <v>0</v>
      </c>
    </row>
    <row r="268" spans="1:10" hidden="1" x14ac:dyDescent="0.2">
      <c r="A268" t="s">
        <v>265</v>
      </c>
      <c r="B268" t="str">
        <f>VLOOKUP($A268,Table4[#All],2,FALSE)</f>
        <v>VIC1</v>
      </c>
      <c r="C268" t="str">
        <f>VLOOKUP($A268,Table4[#All],6,FALSE)</f>
        <v>Wind</v>
      </c>
      <c r="D268">
        <f>VLOOKUP($A268,Table4[#All],9,FALSE)*VLOOKUP($A268,Table1[#All],8,FALSE)+VLOOKUP($A268,Table14[#All],8,FALSE)</f>
        <v>10.39</v>
      </c>
      <c r="E268">
        <f>VLOOKUP($A268,Table4[#All],9,FALSE)*VLOOKUP($A268,Table1[#All],9,FALSE)+VLOOKUP($A268,Table14[#All],9,FALSE)</f>
        <v>6.5500000000000007</v>
      </c>
      <c r="F268">
        <f>VLOOKUP($A268,Table4[#All],9,FALSE)*VLOOKUP($A268,Table1[#All],10,FALSE)+VLOOKUP($A268,Table14[#All],10,FALSE)</f>
        <v>2.71</v>
      </c>
      <c r="G268">
        <f>VLOOKUP($A268,Table4[#All],9,FALSE)*VLOOKUP($A268,Table1[#All],11,FALSE)+VLOOKUP($A268,Table14[#All],11,FALSE)</f>
        <v>1.355</v>
      </c>
      <c r="H268">
        <f>VLOOKUP($A268,Table4[#All],9,FALSE)*VLOOKUP($A268,Table1[#All],12,FALSE)+VLOOKUP($A268,Table14[#All],12,FALSE)</f>
        <v>0</v>
      </c>
      <c r="I268">
        <f>VLOOKUP($A268,Table4[#All],9,FALSE)*VLOOKUP($A268,Table1[#All],13,FALSE)+VLOOKUP($A268,Table14[#All],13,FALSE)</f>
        <v>0</v>
      </c>
      <c r="J268">
        <f>VLOOKUP($A268,Table4[#All],9,FALSE)*VLOOKUP($A268,Table1[#All],14,FALSE)+VLOOKUP($A268,Table14[#All],14,FALSE)</f>
        <v>0</v>
      </c>
    </row>
    <row r="269" spans="1:10" hidden="1" x14ac:dyDescent="0.2">
      <c r="A269" t="s">
        <v>242</v>
      </c>
      <c r="B269" t="str">
        <f>VLOOKUP($A269,Table4[#All],2,FALSE)</f>
        <v>SA1</v>
      </c>
      <c r="C269" t="str">
        <f>VLOOKUP($A269,Table4[#All],6,FALSE)</f>
        <v>Solar</v>
      </c>
      <c r="D269">
        <f>VLOOKUP($A269,Table4[#All],9,FALSE)*VLOOKUP($A269,Table1[#All],8,FALSE)+VLOOKUP($A269,Table14[#All],8,FALSE)</f>
        <v>0</v>
      </c>
      <c r="E269">
        <f>VLOOKUP($A269,Table4[#All],9,FALSE)*VLOOKUP($A269,Table1[#All],9,FALSE)+VLOOKUP($A269,Table14[#All],9,FALSE)</f>
        <v>0</v>
      </c>
      <c r="F269">
        <f>VLOOKUP($A269,Table4[#All],9,FALSE)*VLOOKUP($A269,Table1[#All],10,FALSE)+VLOOKUP($A269,Table14[#All],10,FALSE)</f>
        <v>0</v>
      </c>
      <c r="G269">
        <f>VLOOKUP($A269,Table4[#All],9,FALSE)*VLOOKUP($A269,Table1[#All],11,FALSE)+VLOOKUP($A269,Table14[#All],11,FALSE)</f>
        <v>0</v>
      </c>
      <c r="H269">
        <f>VLOOKUP($A269,Table4[#All],9,FALSE)*VLOOKUP($A269,Table1[#All],12,FALSE)+VLOOKUP($A269,Table14[#All],12,FALSE)</f>
        <v>0</v>
      </c>
      <c r="I269">
        <f>VLOOKUP($A269,Table4[#All],9,FALSE)*VLOOKUP($A269,Table1[#All],13,FALSE)+VLOOKUP($A269,Table14[#All],13,FALSE)</f>
        <v>0</v>
      </c>
      <c r="J269">
        <f>VLOOKUP($A269,Table4[#All],9,FALSE)*VLOOKUP($A269,Table1[#All],14,FALSE)+VLOOKUP($A269,Table14[#All],14,FALSE)</f>
        <v>0</v>
      </c>
    </row>
    <row r="270" spans="1:10" hidden="1" x14ac:dyDescent="0.2">
      <c r="A270" t="s">
        <v>243</v>
      </c>
      <c r="B270" t="str">
        <f>VLOOKUP($A270,Table4[#All],2,FALSE)</f>
        <v>SA1</v>
      </c>
      <c r="C270" t="str">
        <f>VLOOKUP($A270,Table4[#All],6,FALSE)</f>
        <v>Solar</v>
      </c>
      <c r="D270">
        <f>VLOOKUP($A270,Table4[#All],9,FALSE)*VLOOKUP($A270,Table1[#All],8,FALSE)+VLOOKUP($A270,Table14[#All],8,FALSE)</f>
        <v>0</v>
      </c>
      <c r="E270">
        <f>VLOOKUP($A270,Table4[#All],9,FALSE)*VLOOKUP($A270,Table1[#All],9,FALSE)+VLOOKUP($A270,Table14[#All],9,FALSE)</f>
        <v>0</v>
      </c>
      <c r="F270">
        <f>VLOOKUP($A270,Table4[#All],9,FALSE)*VLOOKUP($A270,Table1[#All],10,FALSE)+VLOOKUP($A270,Table14[#All],10,FALSE)</f>
        <v>0</v>
      </c>
      <c r="G270">
        <f>VLOOKUP($A270,Table4[#All],9,FALSE)*VLOOKUP($A270,Table1[#All],11,FALSE)+VLOOKUP($A270,Table14[#All],11,FALSE)</f>
        <v>0</v>
      </c>
      <c r="H270">
        <f>VLOOKUP($A270,Table4[#All],9,FALSE)*VLOOKUP($A270,Table1[#All],12,FALSE)+VLOOKUP($A270,Table14[#All],12,FALSE)</f>
        <v>0</v>
      </c>
      <c r="I270">
        <f>VLOOKUP($A270,Table4[#All],9,FALSE)*VLOOKUP($A270,Table1[#All],13,FALSE)+VLOOKUP($A270,Table14[#All],13,FALSE)</f>
        <v>0</v>
      </c>
      <c r="J270">
        <f>VLOOKUP($A270,Table4[#All],9,FALSE)*VLOOKUP($A270,Table1[#All],14,FALSE)+VLOOKUP($A270,Table14[#All],14,FALSE)</f>
        <v>0</v>
      </c>
    </row>
    <row r="271" spans="1:10" hidden="1" x14ac:dyDescent="0.2">
      <c r="A271" t="s">
        <v>244</v>
      </c>
      <c r="B271" t="str">
        <f>VLOOKUP($A271,Table4[#All],2,FALSE)</f>
        <v>SA1</v>
      </c>
      <c r="C271" t="str">
        <f>VLOOKUP($A271,Table4[#All],6,FALSE)</f>
        <v>Solar</v>
      </c>
      <c r="D271">
        <f>VLOOKUP($A271,Table4[#All],9,FALSE)*VLOOKUP($A271,Table1[#All],8,FALSE)+VLOOKUP($A271,Table14[#All],8,FALSE)</f>
        <v>0</v>
      </c>
      <c r="E271">
        <f>VLOOKUP($A271,Table4[#All],9,FALSE)*VLOOKUP($A271,Table1[#All],9,FALSE)+VLOOKUP($A271,Table14[#All],9,FALSE)</f>
        <v>0</v>
      </c>
      <c r="F271">
        <f>VLOOKUP($A271,Table4[#All],9,FALSE)*VLOOKUP($A271,Table1[#All],10,FALSE)+VLOOKUP($A271,Table14[#All],10,FALSE)</f>
        <v>0</v>
      </c>
      <c r="G271">
        <f>VLOOKUP($A271,Table4[#All],9,FALSE)*VLOOKUP($A271,Table1[#All],11,FALSE)+VLOOKUP($A271,Table14[#All],11,FALSE)</f>
        <v>0</v>
      </c>
      <c r="H271">
        <f>VLOOKUP($A271,Table4[#All],9,FALSE)*VLOOKUP($A271,Table1[#All],12,FALSE)+VLOOKUP($A271,Table14[#All],12,FALSE)</f>
        <v>0</v>
      </c>
      <c r="I271">
        <f>VLOOKUP($A271,Table4[#All],9,FALSE)*VLOOKUP($A271,Table1[#All],13,FALSE)+VLOOKUP($A271,Table14[#All],13,FALSE)</f>
        <v>0</v>
      </c>
      <c r="J271">
        <f>VLOOKUP($A271,Table4[#All],9,FALSE)*VLOOKUP($A271,Table1[#All],14,FALSE)+VLOOKUP($A271,Table14[#All],14,FALSE)</f>
        <v>0</v>
      </c>
    </row>
    <row r="272" spans="1:10" hidden="1" x14ac:dyDescent="0.2">
      <c r="A272" t="s">
        <v>245</v>
      </c>
      <c r="B272" t="str">
        <f>VLOOKUP($A272,Table4[#All],2,FALSE)</f>
        <v>SA1</v>
      </c>
      <c r="C272" t="str">
        <f>VLOOKUP($A272,Table4[#All],6,FALSE)</f>
        <v>Solar</v>
      </c>
      <c r="D272">
        <f>VLOOKUP($A272,Table4[#All],9,FALSE)*VLOOKUP($A272,Table1[#All],8,FALSE)+VLOOKUP($A272,Table14[#All],8,FALSE)</f>
        <v>0</v>
      </c>
      <c r="E272">
        <f>VLOOKUP($A272,Table4[#All],9,FALSE)*VLOOKUP($A272,Table1[#All],9,FALSE)+VLOOKUP($A272,Table14[#All],9,FALSE)</f>
        <v>0</v>
      </c>
      <c r="F272">
        <f>VLOOKUP($A272,Table4[#All],9,FALSE)*VLOOKUP($A272,Table1[#All],10,FALSE)+VLOOKUP($A272,Table14[#All],10,FALSE)</f>
        <v>0</v>
      </c>
      <c r="G272">
        <f>VLOOKUP($A272,Table4[#All],9,FALSE)*VLOOKUP($A272,Table1[#All],11,FALSE)+VLOOKUP($A272,Table14[#All],11,FALSE)</f>
        <v>0</v>
      </c>
      <c r="H272">
        <f>VLOOKUP($A272,Table4[#All],9,FALSE)*VLOOKUP($A272,Table1[#All],12,FALSE)+VLOOKUP($A272,Table14[#All],12,FALSE)</f>
        <v>0</v>
      </c>
      <c r="I272">
        <f>VLOOKUP($A272,Table4[#All],9,FALSE)*VLOOKUP($A272,Table1[#All],13,FALSE)+VLOOKUP($A272,Table14[#All],13,FALSE)</f>
        <v>0</v>
      </c>
      <c r="J272">
        <f>VLOOKUP($A272,Table4[#All],9,FALSE)*VLOOKUP($A272,Table1[#All],14,FALSE)+VLOOKUP($A272,Table14[#All],14,FALSE)</f>
        <v>0</v>
      </c>
    </row>
    <row r="273" spans="1:10" hidden="1" x14ac:dyDescent="0.2">
      <c r="A273" t="s">
        <v>274</v>
      </c>
      <c r="B273" t="str">
        <f>VLOOKUP($A273,Table4[#All],2,FALSE)</f>
        <v>SA1</v>
      </c>
      <c r="C273" t="str">
        <f>VLOOKUP($A273,Table4[#All],6,FALSE)</f>
        <v>Wind</v>
      </c>
      <c r="D273">
        <f>VLOOKUP($A273,Table4[#All],9,FALSE)*VLOOKUP($A273,Table1[#All],8,FALSE)+VLOOKUP($A273,Table14[#All],8,FALSE)</f>
        <v>10.39</v>
      </c>
      <c r="E273">
        <f>VLOOKUP($A273,Table4[#All],9,FALSE)*VLOOKUP($A273,Table1[#All],9,FALSE)+VLOOKUP($A273,Table14[#All],9,FALSE)</f>
        <v>6.5500000000000007</v>
      </c>
      <c r="F273">
        <f>VLOOKUP($A273,Table4[#All],9,FALSE)*VLOOKUP($A273,Table1[#All],10,FALSE)+VLOOKUP($A273,Table14[#All],10,FALSE)</f>
        <v>2.71</v>
      </c>
      <c r="G273">
        <f>VLOOKUP($A273,Table4[#All],9,FALSE)*VLOOKUP($A273,Table1[#All],11,FALSE)+VLOOKUP($A273,Table14[#All],11,FALSE)</f>
        <v>1.355</v>
      </c>
      <c r="H273">
        <f>VLOOKUP($A273,Table4[#All],9,FALSE)*VLOOKUP($A273,Table1[#All],12,FALSE)+VLOOKUP($A273,Table14[#All],12,FALSE)</f>
        <v>0</v>
      </c>
      <c r="I273">
        <f>VLOOKUP($A273,Table4[#All],9,FALSE)*VLOOKUP($A273,Table1[#All],13,FALSE)+VLOOKUP($A273,Table14[#All],13,FALSE)</f>
        <v>0</v>
      </c>
      <c r="J273">
        <f>VLOOKUP($A273,Table4[#All],9,FALSE)*VLOOKUP($A273,Table1[#All],14,FALSE)+VLOOKUP($A273,Table14[#All],14,FALSE)</f>
        <v>0</v>
      </c>
    </row>
    <row r="274" spans="1:10" hidden="1" x14ac:dyDescent="0.2">
      <c r="A274" t="s">
        <v>269</v>
      </c>
      <c r="B274" t="str">
        <f>VLOOKUP($A274,Table4[#All],2,FALSE)</f>
        <v>NSW1</v>
      </c>
      <c r="C274" t="str">
        <f>VLOOKUP($A274,Table4[#All],6,FALSE)</f>
        <v>Solar</v>
      </c>
      <c r="D274">
        <f>VLOOKUP($A274,Table4[#All],9,FALSE)*VLOOKUP($A274,Table1[#All],8,FALSE)+VLOOKUP($A274,Table14[#All],8,FALSE)</f>
        <v>0</v>
      </c>
      <c r="E274">
        <f>VLOOKUP($A274,Table4[#All],9,FALSE)*VLOOKUP($A274,Table1[#All],9,FALSE)+VLOOKUP($A274,Table14[#All],9,FALSE)</f>
        <v>0</v>
      </c>
      <c r="F274">
        <f>VLOOKUP($A274,Table4[#All],9,FALSE)*VLOOKUP($A274,Table1[#All],10,FALSE)+VLOOKUP($A274,Table14[#All],10,FALSE)</f>
        <v>0</v>
      </c>
      <c r="G274">
        <f>VLOOKUP($A274,Table4[#All],9,FALSE)*VLOOKUP($A274,Table1[#All],11,FALSE)+VLOOKUP($A274,Table14[#All],11,FALSE)</f>
        <v>0</v>
      </c>
      <c r="H274">
        <f>VLOOKUP($A274,Table4[#All],9,FALSE)*VLOOKUP($A274,Table1[#All],12,FALSE)+VLOOKUP($A274,Table14[#All],12,FALSE)</f>
        <v>0</v>
      </c>
      <c r="I274">
        <f>VLOOKUP($A274,Table4[#All],9,FALSE)*VLOOKUP($A274,Table1[#All],13,FALSE)+VLOOKUP($A274,Table14[#All],13,FALSE)</f>
        <v>0</v>
      </c>
      <c r="J274">
        <f>VLOOKUP($A274,Table4[#All],9,FALSE)*VLOOKUP($A274,Table1[#All],14,FALSE)+VLOOKUP($A274,Table14[#All],14,FALSE)</f>
        <v>0</v>
      </c>
    </row>
    <row r="275" spans="1:10" hidden="1" x14ac:dyDescent="0.2">
      <c r="A275" t="s">
        <v>271</v>
      </c>
      <c r="B275" t="str">
        <f>VLOOKUP($A275,Table4[#All],2,FALSE)</f>
        <v>NSW1</v>
      </c>
      <c r="C275" t="str">
        <f>VLOOKUP($A275,Table4[#All],6,FALSE)</f>
        <v>Solar</v>
      </c>
      <c r="D275">
        <f>VLOOKUP($A275,Table4[#All],9,FALSE)*VLOOKUP($A275,Table1[#All],8,FALSE)+VLOOKUP($A275,Table14[#All],8,FALSE)</f>
        <v>0</v>
      </c>
      <c r="E275">
        <f>VLOOKUP($A275,Table4[#All],9,FALSE)*VLOOKUP($A275,Table1[#All],9,FALSE)+VLOOKUP($A275,Table14[#All],9,FALSE)</f>
        <v>0</v>
      </c>
      <c r="F275">
        <f>VLOOKUP($A275,Table4[#All],9,FALSE)*VLOOKUP($A275,Table1[#All],10,FALSE)+VLOOKUP($A275,Table14[#All],10,FALSE)</f>
        <v>0</v>
      </c>
      <c r="G275">
        <f>VLOOKUP($A275,Table4[#All],9,FALSE)*VLOOKUP($A275,Table1[#All],11,FALSE)+VLOOKUP($A275,Table14[#All],11,FALSE)</f>
        <v>0</v>
      </c>
      <c r="H275">
        <f>VLOOKUP($A275,Table4[#All],9,FALSE)*VLOOKUP($A275,Table1[#All],12,FALSE)+VLOOKUP($A275,Table14[#All],12,FALSE)</f>
        <v>0</v>
      </c>
      <c r="I275">
        <f>VLOOKUP($A275,Table4[#All],9,FALSE)*VLOOKUP($A275,Table1[#All],13,FALSE)+VLOOKUP($A275,Table14[#All],13,FALSE)</f>
        <v>0</v>
      </c>
      <c r="J275">
        <f>VLOOKUP($A275,Table4[#All],9,FALSE)*VLOOKUP($A275,Table1[#All],14,FALSE)+VLOOKUP($A275,Table14[#All],14,FALSE)</f>
        <v>0</v>
      </c>
    </row>
    <row r="276" spans="1:10" hidden="1" x14ac:dyDescent="0.2">
      <c r="A276" t="s">
        <v>272</v>
      </c>
      <c r="B276" t="str">
        <f>VLOOKUP($A276,Table4[#All],2,FALSE)</f>
        <v>NSW1</v>
      </c>
      <c r="C276" t="str">
        <f>VLOOKUP($A276,Table4[#All],6,FALSE)</f>
        <v>Solar</v>
      </c>
      <c r="D276">
        <f>VLOOKUP($A276,Table4[#All],9,FALSE)*VLOOKUP($A276,Table1[#All],8,FALSE)+VLOOKUP($A276,Table14[#All],8,FALSE)</f>
        <v>0</v>
      </c>
      <c r="E276">
        <f>VLOOKUP($A276,Table4[#All],9,FALSE)*VLOOKUP($A276,Table1[#All],9,FALSE)+VLOOKUP($A276,Table14[#All],9,FALSE)</f>
        <v>0</v>
      </c>
      <c r="F276">
        <f>VLOOKUP($A276,Table4[#All],9,FALSE)*VLOOKUP($A276,Table1[#All],10,FALSE)+VLOOKUP($A276,Table14[#All],10,FALSE)</f>
        <v>0</v>
      </c>
      <c r="G276">
        <f>VLOOKUP($A276,Table4[#All],9,FALSE)*VLOOKUP($A276,Table1[#All],11,FALSE)+VLOOKUP($A276,Table14[#All],11,FALSE)</f>
        <v>0</v>
      </c>
      <c r="H276">
        <f>VLOOKUP($A276,Table4[#All],9,FALSE)*VLOOKUP($A276,Table1[#All],12,FALSE)+VLOOKUP($A276,Table14[#All],12,FALSE)</f>
        <v>0</v>
      </c>
      <c r="I276">
        <f>VLOOKUP($A276,Table4[#All],9,FALSE)*VLOOKUP($A276,Table1[#All],13,FALSE)+VLOOKUP($A276,Table14[#All],13,FALSE)</f>
        <v>0</v>
      </c>
      <c r="J276">
        <f>VLOOKUP($A276,Table4[#All],9,FALSE)*VLOOKUP($A276,Table1[#All],14,FALSE)+VLOOKUP($A276,Table14[#All],14,FALSE)</f>
        <v>0</v>
      </c>
    </row>
    <row r="277" spans="1:10" x14ac:dyDescent="0.2">
      <c r="A277" t="s">
        <v>277</v>
      </c>
      <c r="B277" t="str">
        <f>VLOOKUP($A277,Table4[#All],2,FALSE)</f>
        <v>NSW1</v>
      </c>
      <c r="C277" t="str">
        <f>VLOOKUP($A277,Table4[#All],6,FALSE)</f>
        <v>Diesel</v>
      </c>
      <c r="D277">
        <f>VLOOKUP($A277,Table4[#All],9,FALSE)*VLOOKUP($A277,Table1[#All],8,FALSE)+VLOOKUP($A277,Table14[#All],8,FALSE)</f>
        <v>394.82300000000004</v>
      </c>
      <c r="E277">
        <f>VLOOKUP($A277,Table4[#All],9,FALSE)*VLOOKUP($A277,Table1[#All],9,FALSE)+VLOOKUP($A277,Table14[#All],9,FALSE)</f>
        <v>396.98759999999999</v>
      </c>
      <c r="F277">
        <f>VLOOKUP($A277,Table4[#All],9,FALSE)*VLOOKUP($A277,Table1[#All],10,FALSE)+VLOOKUP($A277,Table14[#All],10,FALSE)</f>
        <v>422.87029999999999</v>
      </c>
      <c r="G277">
        <f>VLOOKUP($A277,Table4[#All],9,FALSE)*VLOOKUP($A277,Table1[#All],11,FALSE)+VLOOKUP($A277,Table14[#All],11,FALSE)</f>
        <v>431.58279999999996</v>
      </c>
      <c r="H277">
        <f>VLOOKUP($A277,Table4[#All],9,FALSE)*VLOOKUP($A277,Table1[#All],12,FALSE)+VLOOKUP($A277,Table14[#All],12,FALSE)</f>
        <v>425.53980000000001</v>
      </c>
      <c r="I277">
        <f>VLOOKUP($A277,Table4[#All],9,FALSE)*VLOOKUP($A277,Table1[#All],13,FALSE)+VLOOKUP($A277,Table14[#All],13,FALSE)</f>
        <v>478.6995</v>
      </c>
      <c r="J277">
        <f>VLOOKUP($A277,Table4[#All],9,FALSE)*VLOOKUP($A277,Table1[#All],14,FALSE)+VLOOKUP($A277,Table14[#All],14,FALSE)</f>
        <v>472.61860000000001</v>
      </c>
    </row>
    <row r="278" spans="1:10" hidden="1" x14ac:dyDescent="0.2">
      <c r="A278" t="s">
        <v>273</v>
      </c>
      <c r="B278" t="str">
        <f>VLOOKUP($A278,Table4[#All],2,FALSE)</f>
        <v>VIC1</v>
      </c>
      <c r="C278" t="str">
        <f>VLOOKUP($A278,Table4[#All],6,FALSE)</f>
        <v>Gas</v>
      </c>
      <c r="D278">
        <f>VLOOKUP($A278,Table4[#All],9,FALSE)*VLOOKUP($A278,Table1[#All],8,FALSE)+VLOOKUP($A278,Table14[#All],8,FALSE)</f>
        <v>112.15089999999999</v>
      </c>
      <c r="E278">
        <f>VLOOKUP($A278,Table4[#All],9,FALSE)*VLOOKUP($A278,Table1[#All],9,FALSE)+VLOOKUP($A278,Table14[#All],9,FALSE)</f>
        <v>112.0509</v>
      </c>
      <c r="F278">
        <f>VLOOKUP($A278,Table4[#All],9,FALSE)*VLOOKUP($A278,Table1[#All],10,FALSE)+VLOOKUP($A278,Table14[#All],10,FALSE)</f>
        <v>107.7402</v>
      </c>
      <c r="G278">
        <f>VLOOKUP($A278,Table4[#All],9,FALSE)*VLOOKUP($A278,Table1[#All],11,FALSE)+VLOOKUP($A278,Table14[#All],11,FALSE)</f>
        <v>104.79690000000001</v>
      </c>
      <c r="H278">
        <f>VLOOKUP($A278,Table4[#All],9,FALSE)*VLOOKUP($A278,Table1[#All],12,FALSE)+VLOOKUP($A278,Table14[#All],12,FALSE)</f>
        <v>113.97219999999999</v>
      </c>
      <c r="I278">
        <f>VLOOKUP($A278,Table4[#All],9,FALSE)*VLOOKUP($A278,Table1[#All],13,FALSE)+VLOOKUP($A278,Table14[#All],13,FALSE)</f>
        <v>175.76220000000001</v>
      </c>
      <c r="J278">
        <f>VLOOKUP($A278,Table4[#All],9,FALSE)*VLOOKUP($A278,Table1[#All],14,FALSE)+VLOOKUP($A278,Table14[#All],14,FALSE)</f>
        <v>172.74850000000001</v>
      </c>
    </row>
    <row r="279" spans="1:10" hidden="1" x14ac:dyDescent="0.2">
      <c r="A279" t="s">
        <v>276</v>
      </c>
      <c r="B279" t="str">
        <f>VLOOKUP($A279,Table4[#All],2,FALSE)</f>
        <v>SA1</v>
      </c>
      <c r="C279" t="str">
        <f>VLOOKUP($A279,Table4[#All],6,FALSE)</f>
        <v>Coal-Brown</v>
      </c>
      <c r="D279">
        <f>VLOOKUP($A279,Table4[#All],9,FALSE)*VLOOKUP($A279,Table1[#All],8,FALSE)+VLOOKUP($A279,Table14[#All],8,FALSE)</f>
        <v>7.1060000000000008</v>
      </c>
      <c r="E279">
        <f>VLOOKUP($A279,Table4[#All],9,FALSE)*VLOOKUP($A279,Table1[#All],9,FALSE)+VLOOKUP($A279,Table14[#All],9,FALSE)</f>
        <v>8.7310000000000016</v>
      </c>
      <c r="F279">
        <f>VLOOKUP($A279,Table4[#All],9,FALSE)*VLOOKUP($A279,Table1[#All],10,FALSE)+VLOOKUP($A279,Table14[#All],10,FALSE)</f>
        <v>10.552</v>
      </c>
      <c r="G279">
        <f>VLOOKUP($A279,Table4[#All],9,FALSE)*VLOOKUP($A279,Table1[#All],11,FALSE)+VLOOKUP($A279,Table14[#All],11,FALSE)</f>
        <v>10.811</v>
      </c>
      <c r="H279">
        <f>VLOOKUP($A279,Table4[#All],9,FALSE)*VLOOKUP($A279,Table1[#All],12,FALSE)+VLOOKUP($A279,Table14[#All],12,FALSE)</f>
        <v>10.776</v>
      </c>
      <c r="I279">
        <f>VLOOKUP($A279,Table4[#All],9,FALSE)*VLOOKUP($A279,Table1[#All],13,FALSE)+VLOOKUP($A279,Table14[#All],13,FALSE)</f>
        <v>11.943000000000001</v>
      </c>
      <c r="J279">
        <f>VLOOKUP($A279,Table4[#All],9,FALSE)*VLOOKUP($A279,Table1[#All],14,FALSE)+VLOOKUP($A279,Table14[#All],14,FALSE)</f>
        <v>12.228000000000002</v>
      </c>
    </row>
    <row r="280" spans="1:10" hidden="1" x14ac:dyDescent="0.2">
      <c r="A280" t="s">
        <v>275</v>
      </c>
      <c r="B280" t="str">
        <f>VLOOKUP($A280,Table4[#All],2,FALSE)</f>
        <v>SA1</v>
      </c>
      <c r="C280" t="str">
        <f>VLOOKUP($A280,Table4[#All],6,FALSE)</f>
        <v>Coal-Brown</v>
      </c>
      <c r="D280">
        <f>VLOOKUP($A280,Table4[#All],9,FALSE)*VLOOKUP($A280,Table1[#All],8,FALSE)+VLOOKUP($A280,Table14[#All],8,FALSE)</f>
        <v>7.1060000000000008</v>
      </c>
      <c r="E280">
        <f>VLOOKUP($A280,Table4[#All],9,FALSE)*VLOOKUP($A280,Table1[#All],9,FALSE)+VLOOKUP($A280,Table14[#All],9,FALSE)</f>
        <v>8.7310000000000016</v>
      </c>
      <c r="F280">
        <f>VLOOKUP($A280,Table4[#All],9,FALSE)*VLOOKUP($A280,Table1[#All],10,FALSE)+VLOOKUP($A280,Table14[#All],10,FALSE)</f>
        <v>10.552</v>
      </c>
      <c r="G280">
        <f>VLOOKUP($A280,Table4[#All],9,FALSE)*VLOOKUP($A280,Table1[#All],11,FALSE)+VLOOKUP($A280,Table14[#All],11,FALSE)</f>
        <v>10.811</v>
      </c>
      <c r="H280">
        <f>VLOOKUP($A280,Table4[#All],9,FALSE)*VLOOKUP($A280,Table1[#All],12,FALSE)+VLOOKUP($A280,Table14[#All],12,FALSE)</f>
        <v>10.776</v>
      </c>
      <c r="I280">
        <f>VLOOKUP($A280,Table4[#All],9,FALSE)*VLOOKUP($A280,Table1[#All],13,FALSE)+VLOOKUP($A280,Table14[#All],13,FALSE)</f>
        <v>11.943000000000001</v>
      </c>
      <c r="J280">
        <f>VLOOKUP($A280,Table4[#All],9,FALSE)*VLOOKUP($A280,Table1[#All],14,FALSE)+VLOOKUP($A280,Table14[#All],14,FALSE)</f>
        <v>12.228000000000002</v>
      </c>
    </row>
    <row r="281" spans="1:10" hidden="1" x14ac:dyDescent="0.2">
      <c r="A281" t="s">
        <v>278</v>
      </c>
      <c r="B281" t="str">
        <f>VLOOKUP($A281,Table4[#All],2,FALSE)</f>
        <v>VIC1</v>
      </c>
      <c r="C281" t="str">
        <f>VLOOKUP($A281,Table4[#All],6,FALSE)</f>
        <v>Solar</v>
      </c>
      <c r="D281">
        <f>VLOOKUP($A281,Table4[#All],9,FALSE)*VLOOKUP($A281,Table1[#All],8,FALSE)+VLOOKUP($A281,Table14[#All],8,FALSE)</f>
        <v>0</v>
      </c>
      <c r="E281">
        <f>VLOOKUP($A281,Table4[#All],9,FALSE)*VLOOKUP($A281,Table1[#All],9,FALSE)+VLOOKUP($A281,Table14[#All],9,FALSE)</f>
        <v>0</v>
      </c>
      <c r="F281">
        <f>VLOOKUP($A281,Table4[#All],9,FALSE)*VLOOKUP($A281,Table1[#All],10,FALSE)+VLOOKUP($A281,Table14[#All],10,FALSE)</f>
        <v>0</v>
      </c>
      <c r="G281">
        <f>VLOOKUP($A281,Table4[#All],9,FALSE)*VLOOKUP($A281,Table1[#All],11,FALSE)+VLOOKUP($A281,Table14[#All],11,FALSE)</f>
        <v>0</v>
      </c>
      <c r="H281">
        <f>VLOOKUP($A281,Table4[#All],9,FALSE)*VLOOKUP($A281,Table1[#All],12,FALSE)+VLOOKUP($A281,Table14[#All],12,FALSE)</f>
        <v>0</v>
      </c>
      <c r="I281">
        <f>VLOOKUP($A281,Table4[#All],9,FALSE)*VLOOKUP($A281,Table1[#All],13,FALSE)+VLOOKUP($A281,Table14[#All],13,FALSE)</f>
        <v>0</v>
      </c>
      <c r="J281">
        <f>VLOOKUP($A281,Table4[#All],9,FALSE)*VLOOKUP($A281,Table1[#All],14,FALSE)+VLOOKUP($A281,Table14[#All],14,FALSE)</f>
        <v>0</v>
      </c>
    </row>
    <row r="282" spans="1:10" hidden="1" x14ac:dyDescent="0.2">
      <c r="A282" t="s">
        <v>279</v>
      </c>
      <c r="B282" t="str">
        <f>VLOOKUP($A282,Table4[#All],2,FALSE)</f>
        <v>NSW1</v>
      </c>
      <c r="C282" t="str">
        <f>VLOOKUP($A282,Table4[#All],6,FALSE)</f>
        <v>Solar</v>
      </c>
      <c r="D282">
        <f>VLOOKUP($A282,Table4[#All],9,FALSE)*VLOOKUP($A282,Table1[#All],8,FALSE)+VLOOKUP($A282,Table14[#All],8,FALSE)</f>
        <v>0</v>
      </c>
      <c r="E282">
        <f>VLOOKUP($A282,Table4[#All],9,FALSE)*VLOOKUP($A282,Table1[#All],9,FALSE)+VLOOKUP($A282,Table14[#All],9,FALSE)</f>
        <v>0</v>
      </c>
      <c r="F282">
        <f>VLOOKUP($A282,Table4[#All],9,FALSE)*VLOOKUP($A282,Table1[#All],10,FALSE)+VLOOKUP($A282,Table14[#All],10,FALSE)</f>
        <v>0</v>
      </c>
      <c r="G282">
        <f>VLOOKUP($A282,Table4[#All],9,FALSE)*VLOOKUP($A282,Table1[#All],11,FALSE)+VLOOKUP($A282,Table14[#All],11,FALSE)</f>
        <v>0</v>
      </c>
      <c r="H282">
        <f>VLOOKUP($A282,Table4[#All],9,FALSE)*VLOOKUP($A282,Table1[#All],12,FALSE)+VLOOKUP($A282,Table14[#All],12,FALSE)</f>
        <v>0</v>
      </c>
      <c r="I282">
        <f>VLOOKUP($A282,Table4[#All],9,FALSE)*VLOOKUP($A282,Table1[#All],13,FALSE)+VLOOKUP($A282,Table14[#All],13,FALSE)</f>
        <v>0</v>
      </c>
      <c r="J282">
        <f>VLOOKUP($A282,Table4[#All],9,FALSE)*VLOOKUP($A282,Table1[#All],14,FALSE)+VLOOKUP($A282,Table14[#All],14,FALSE)</f>
        <v>0</v>
      </c>
    </row>
    <row r="283" spans="1:10" hidden="1" x14ac:dyDescent="0.2">
      <c r="A283" t="s">
        <v>280</v>
      </c>
      <c r="B283" t="str">
        <f>VLOOKUP($A283,Table4[#All],2,FALSE)</f>
        <v>QLD1</v>
      </c>
      <c r="C283" t="str">
        <f>VLOOKUP($A283,Table4[#All],6,FALSE)</f>
        <v>Gas</v>
      </c>
      <c r="D283">
        <f>VLOOKUP($A283,Table4[#All],9,FALSE)*VLOOKUP($A283,Table1[#All],8,FALSE)+VLOOKUP($A283,Table14[#All],8,FALSE)</f>
        <v>113.93440000000001</v>
      </c>
      <c r="E283">
        <f>VLOOKUP($A283,Table4[#All],9,FALSE)*VLOOKUP($A283,Table1[#All],9,FALSE)+VLOOKUP($A283,Table14[#All],9,FALSE)</f>
        <v>113.93940000000001</v>
      </c>
      <c r="F283">
        <f>VLOOKUP($A283,Table4[#All],9,FALSE)*VLOOKUP($A283,Table1[#All],10,FALSE)+VLOOKUP($A283,Table14[#All],10,FALSE)</f>
        <v>117.37160000000002</v>
      </c>
      <c r="G283">
        <f>VLOOKUP($A283,Table4[#All],9,FALSE)*VLOOKUP($A283,Table1[#All],11,FALSE)+VLOOKUP($A283,Table14[#All],11,FALSE)</f>
        <v>112.19160000000002</v>
      </c>
      <c r="H283">
        <f>VLOOKUP($A283,Table4[#All],9,FALSE)*VLOOKUP($A283,Table1[#All],12,FALSE)+VLOOKUP($A283,Table14[#All],12,FALSE)</f>
        <v>117.93580000000001</v>
      </c>
      <c r="I283">
        <f>VLOOKUP($A283,Table4[#All],9,FALSE)*VLOOKUP($A283,Table1[#All],13,FALSE)+VLOOKUP($A283,Table14[#All],13,FALSE)</f>
        <v>201.69830000000002</v>
      </c>
      <c r="J283">
        <f>VLOOKUP($A283,Table4[#All],9,FALSE)*VLOOKUP($A283,Table1[#All],14,FALSE)+VLOOKUP($A283,Table14[#All],14,FALSE)</f>
        <v>194.85419999999999</v>
      </c>
    </row>
    <row r="284" spans="1:10" hidden="1" x14ac:dyDescent="0.2">
      <c r="A284" t="s">
        <v>282</v>
      </c>
      <c r="B284" t="str">
        <f>VLOOKUP($A284,Table4[#All],2,FALSE)</f>
        <v>QLD1</v>
      </c>
      <c r="C284" t="str">
        <f>VLOOKUP($A284,Table4[#All],6,FALSE)</f>
        <v>Solar</v>
      </c>
      <c r="D284">
        <f>VLOOKUP($A284,Table4[#All],9,FALSE)*VLOOKUP($A284,Table1[#All],8,FALSE)+VLOOKUP($A284,Table14[#All],8,FALSE)</f>
        <v>0</v>
      </c>
      <c r="E284">
        <f>VLOOKUP($A284,Table4[#All],9,FALSE)*VLOOKUP($A284,Table1[#All],9,FALSE)+VLOOKUP($A284,Table14[#All],9,FALSE)</f>
        <v>0</v>
      </c>
      <c r="F284">
        <f>VLOOKUP($A284,Table4[#All],9,FALSE)*VLOOKUP($A284,Table1[#All],10,FALSE)+VLOOKUP($A284,Table14[#All],10,FALSE)</f>
        <v>0</v>
      </c>
      <c r="G284">
        <f>VLOOKUP($A284,Table4[#All],9,FALSE)*VLOOKUP($A284,Table1[#All],11,FALSE)+VLOOKUP($A284,Table14[#All],11,FALSE)</f>
        <v>0</v>
      </c>
      <c r="H284">
        <f>VLOOKUP($A284,Table4[#All],9,FALSE)*VLOOKUP($A284,Table1[#All],12,FALSE)+VLOOKUP($A284,Table14[#All],12,FALSE)</f>
        <v>0</v>
      </c>
      <c r="I284">
        <f>VLOOKUP($A284,Table4[#All],9,FALSE)*VLOOKUP($A284,Table1[#All],13,FALSE)+VLOOKUP($A284,Table14[#All],13,FALSE)</f>
        <v>0</v>
      </c>
      <c r="J284">
        <f>VLOOKUP($A284,Table4[#All],9,FALSE)*VLOOKUP($A284,Table1[#All],14,FALSE)+VLOOKUP($A284,Table14[#All],14,FALSE)</f>
        <v>0</v>
      </c>
    </row>
    <row r="285" spans="1:10" hidden="1" x14ac:dyDescent="0.2">
      <c r="A285" t="s">
        <v>281</v>
      </c>
      <c r="B285" t="str">
        <f>VLOOKUP($A285,Table4[#All],2,FALSE)</f>
        <v>QLD1</v>
      </c>
      <c r="C285" t="str">
        <f>VLOOKUP($A285,Table4[#All],6,FALSE)</f>
        <v>Gas</v>
      </c>
      <c r="D285">
        <f>VLOOKUP($A285,Table4[#All],9,FALSE)*VLOOKUP($A285,Table1[#All],8,FALSE)+VLOOKUP($A285,Table14[#All],8,FALSE)</f>
        <v>113.93440000000001</v>
      </c>
      <c r="E285">
        <f>VLOOKUP($A285,Table4[#All],9,FALSE)*VLOOKUP($A285,Table1[#All],9,FALSE)+VLOOKUP($A285,Table14[#All],9,FALSE)</f>
        <v>113.93940000000001</v>
      </c>
      <c r="F285">
        <f>VLOOKUP($A285,Table4[#All],9,FALSE)*VLOOKUP($A285,Table1[#All],10,FALSE)+VLOOKUP($A285,Table14[#All],10,FALSE)</f>
        <v>117.37160000000002</v>
      </c>
      <c r="G285">
        <f>VLOOKUP($A285,Table4[#All],9,FALSE)*VLOOKUP($A285,Table1[#All],11,FALSE)+VLOOKUP($A285,Table14[#All],11,FALSE)</f>
        <v>112.19160000000002</v>
      </c>
      <c r="H285">
        <f>VLOOKUP($A285,Table4[#All],9,FALSE)*VLOOKUP($A285,Table1[#All],12,FALSE)+VLOOKUP($A285,Table14[#All],12,FALSE)</f>
        <v>117.93580000000001</v>
      </c>
      <c r="I285">
        <f>VLOOKUP($A285,Table4[#All],9,FALSE)*VLOOKUP($A285,Table1[#All],13,FALSE)+VLOOKUP($A285,Table14[#All],13,FALSE)</f>
        <v>201.69830000000002</v>
      </c>
      <c r="J285">
        <f>VLOOKUP($A285,Table4[#All],9,FALSE)*VLOOKUP($A285,Table1[#All],14,FALSE)+VLOOKUP($A285,Table14[#All],14,FALSE)</f>
        <v>194.85419999999999</v>
      </c>
    </row>
    <row r="286" spans="1:10" hidden="1" x14ac:dyDescent="0.2">
      <c r="A286" t="s">
        <v>283</v>
      </c>
      <c r="B286" t="str">
        <f>VLOOKUP($A286,Table4[#All],2,FALSE)</f>
        <v>QLD1</v>
      </c>
      <c r="C286" t="str">
        <f>VLOOKUP($A286,Table4[#All],6,FALSE)</f>
        <v>Solar</v>
      </c>
      <c r="D286">
        <f>VLOOKUP($A286,Table4[#All],9,FALSE)*VLOOKUP($A286,Table1[#All],8,FALSE)+VLOOKUP($A286,Table14[#All],8,FALSE)</f>
        <v>0</v>
      </c>
      <c r="E286">
        <f>VLOOKUP($A286,Table4[#All],9,FALSE)*VLOOKUP($A286,Table1[#All],9,FALSE)+VLOOKUP($A286,Table14[#All],9,FALSE)</f>
        <v>0</v>
      </c>
      <c r="F286">
        <f>VLOOKUP($A286,Table4[#All],9,FALSE)*VLOOKUP($A286,Table1[#All],10,FALSE)+VLOOKUP($A286,Table14[#All],10,FALSE)</f>
        <v>0</v>
      </c>
      <c r="G286">
        <f>VLOOKUP($A286,Table4[#All],9,FALSE)*VLOOKUP($A286,Table1[#All],11,FALSE)+VLOOKUP($A286,Table14[#All],11,FALSE)</f>
        <v>0</v>
      </c>
      <c r="H286">
        <f>VLOOKUP($A286,Table4[#All],9,FALSE)*VLOOKUP($A286,Table1[#All],12,FALSE)+VLOOKUP($A286,Table14[#All],12,FALSE)</f>
        <v>0</v>
      </c>
      <c r="I286">
        <f>VLOOKUP($A286,Table4[#All],9,FALSE)*VLOOKUP($A286,Table1[#All],13,FALSE)+VLOOKUP($A286,Table14[#All],13,FALSE)</f>
        <v>0</v>
      </c>
      <c r="J286">
        <f>VLOOKUP($A286,Table4[#All],9,FALSE)*VLOOKUP($A286,Table1[#All],14,FALSE)+VLOOKUP($A286,Table14[#All],14,FALSE)</f>
        <v>0</v>
      </c>
    </row>
    <row r="287" spans="1:10" hidden="1" x14ac:dyDescent="0.2">
      <c r="A287" t="s">
        <v>284</v>
      </c>
      <c r="B287" t="str">
        <f>VLOOKUP($A287,Table4[#All],2,FALSE)</f>
        <v>VIC1</v>
      </c>
      <c r="C287" t="str">
        <f>VLOOKUP($A287,Table4[#All],6,FALSE)</f>
        <v>Wind</v>
      </c>
      <c r="D287">
        <f>VLOOKUP($A287,Table4[#All],9,FALSE)*VLOOKUP($A287,Table1[#All],8,FALSE)+VLOOKUP($A287,Table14[#All],8,FALSE)</f>
        <v>10.39</v>
      </c>
      <c r="E287">
        <f>VLOOKUP($A287,Table4[#All],9,FALSE)*VLOOKUP($A287,Table1[#All],9,FALSE)+VLOOKUP($A287,Table14[#All],9,FALSE)</f>
        <v>6.5500000000000007</v>
      </c>
      <c r="F287">
        <f>VLOOKUP($A287,Table4[#All],9,FALSE)*VLOOKUP($A287,Table1[#All],10,FALSE)+VLOOKUP($A287,Table14[#All],10,FALSE)</f>
        <v>2.71</v>
      </c>
      <c r="G287">
        <f>VLOOKUP($A287,Table4[#All],9,FALSE)*VLOOKUP($A287,Table1[#All],11,FALSE)+VLOOKUP($A287,Table14[#All],11,FALSE)</f>
        <v>1.355</v>
      </c>
      <c r="H287">
        <f>VLOOKUP($A287,Table4[#All],9,FALSE)*VLOOKUP($A287,Table1[#All],12,FALSE)+VLOOKUP($A287,Table14[#All],12,FALSE)</f>
        <v>0</v>
      </c>
      <c r="I287">
        <f>VLOOKUP($A287,Table4[#All],9,FALSE)*VLOOKUP($A287,Table1[#All],13,FALSE)+VLOOKUP($A287,Table14[#All],13,FALSE)</f>
        <v>0</v>
      </c>
      <c r="J287">
        <f>VLOOKUP($A287,Table4[#All],9,FALSE)*VLOOKUP($A287,Table1[#All],14,FALSE)+VLOOKUP($A287,Table14[#All],14,FALSE)</f>
        <v>0</v>
      </c>
    </row>
    <row r="288" spans="1:10" hidden="1" x14ac:dyDescent="0.2">
      <c r="A288" t="s">
        <v>287</v>
      </c>
      <c r="B288" t="str">
        <f>VLOOKUP($A288,Table4[#All],2,FALSE)</f>
        <v>SA1</v>
      </c>
      <c r="C288" t="str">
        <f>VLOOKUP($A288,Table4[#All],6,FALSE)</f>
        <v>Gas</v>
      </c>
      <c r="D288">
        <f>VLOOKUP($A288,Table4[#All],9,FALSE)*VLOOKUP($A288,Table1[#All],8,FALSE)+VLOOKUP($A288,Table14[#All],8,FALSE)</f>
        <v>85.089800000000011</v>
      </c>
      <c r="E288">
        <f>VLOOKUP($A288,Table4[#All],9,FALSE)*VLOOKUP($A288,Table1[#All],9,FALSE)+VLOOKUP($A288,Table14[#All],9,FALSE)</f>
        <v>85.239800000000017</v>
      </c>
      <c r="F288">
        <f>VLOOKUP($A288,Table4[#All],9,FALSE)*VLOOKUP($A288,Table1[#All],10,FALSE)+VLOOKUP($A288,Table14[#All],10,FALSE)</f>
        <v>84.168800000000005</v>
      </c>
      <c r="G288">
        <f>VLOOKUP($A288,Table4[#All],9,FALSE)*VLOOKUP($A288,Table1[#All],11,FALSE)+VLOOKUP($A288,Table14[#All],11,FALSE)</f>
        <v>98.945800000000006</v>
      </c>
      <c r="H288">
        <f>VLOOKUP($A288,Table4[#All],9,FALSE)*VLOOKUP($A288,Table1[#All],12,FALSE)+VLOOKUP($A288,Table14[#All],12,FALSE)</f>
        <v>103.6292</v>
      </c>
      <c r="I288">
        <f>VLOOKUP($A288,Table4[#All],9,FALSE)*VLOOKUP($A288,Table1[#All],13,FALSE)+VLOOKUP($A288,Table14[#All],13,FALSE)</f>
        <v>127.67880000000001</v>
      </c>
      <c r="J288">
        <f>VLOOKUP($A288,Table4[#All],9,FALSE)*VLOOKUP($A288,Table1[#All],14,FALSE)+VLOOKUP($A288,Table14[#All],14,FALSE)</f>
        <v>125.19200000000001</v>
      </c>
    </row>
    <row r="289" spans="1:10" hidden="1" x14ac:dyDescent="0.2">
      <c r="A289" t="s">
        <v>286</v>
      </c>
      <c r="B289" t="str">
        <f>VLOOKUP($A289,Table4[#All],2,FALSE)</f>
        <v>SA1</v>
      </c>
      <c r="C289">
        <f>VLOOKUP($A289,Table4[#All],6,FALSE)</f>
        <v>0</v>
      </c>
      <c r="D289">
        <f>VLOOKUP($A289,Table4[#All],9,FALSE)*VLOOKUP($A289,Table1[#All],8,FALSE)+VLOOKUP($A289,Table14[#All],8,FALSE)</f>
        <v>0</v>
      </c>
      <c r="E289" t="e">
        <f>VLOOKUP($A289,Table4[#All],9,FALSE)*VLOOKUP($A289,Table1[#All],9,FALSE)+VLOOKUP($A289,Table14[#All],9,FALSE)</f>
        <v>#DIV/0!</v>
      </c>
      <c r="F289">
        <f>VLOOKUP($A289,Table4[#All],9,FALSE)*VLOOKUP($A289,Table1[#All],10,FALSE)+VLOOKUP($A289,Table14[#All],10,FALSE)</f>
        <v>0</v>
      </c>
      <c r="G289" t="e">
        <f>VLOOKUP($A289,Table4[#All],9,FALSE)*VLOOKUP($A289,Table1[#All],11,FALSE)+VLOOKUP($A289,Table14[#All],11,FALSE)</f>
        <v>#DIV/0!</v>
      </c>
      <c r="H289">
        <f>VLOOKUP($A289,Table4[#All],9,FALSE)*VLOOKUP($A289,Table1[#All],12,FALSE)+VLOOKUP($A289,Table14[#All],12,FALSE)</f>
        <v>0</v>
      </c>
      <c r="I289" t="e">
        <f>VLOOKUP($A289,Table4[#All],9,FALSE)*VLOOKUP($A289,Table1[#All],13,FALSE)+VLOOKUP($A289,Table14[#All],13,FALSE)</f>
        <v>#DIV/0!</v>
      </c>
      <c r="J289">
        <f>VLOOKUP($A289,Table4[#All],9,FALSE)*VLOOKUP($A289,Table1[#All],14,FALSE)+VLOOKUP($A289,Table14[#All],14,FALSE)</f>
        <v>0</v>
      </c>
    </row>
    <row r="290" spans="1:10" hidden="1" x14ac:dyDescent="0.2">
      <c r="A290" t="s">
        <v>285</v>
      </c>
      <c r="B290" t="str">
        <f>VLOOKUP($A290,Table4[#All],2,FALSE)</f>
        <v>SA1</v>
      </c>
      <c r="C290">
        <f>VLOOKUP($A290,Table4[#All],6,FALSE)</f>
        <v>0</v>
      </c>
      <c r="D290">
        <f>VLOOKUP($A290,Table4[#All],9,FALSE)*VLOOKUP($A290,Table1[#All],8,FALSE)+VLOOKUP($A290,Table14[#All],8,FALSE)</f>
        <v>0</v>
      </c>
      <c r="E290" t="e">
        <f>VLOOKUP($A290,Table4[#All],9,FALSE)*VLOOKUP($A290,Table1[#All],9,FALSE)+VLOOKUP($A290,Table14[#All],9,FALSE)</f>
        <v>#DIV/0!</v>
      </c>
      <c r="F290">
        <f>VLOOKUP($A290,Table4[#All],9,FALSE)*VLOOKUP($A290,Table1[#All],10,FALSE)+VLOOKUP($A290,Table14[#All],10,FALSE)</f>
        <v>0</v>
      </c>
      <c r="G290" t="e">
        <f>VLOOKUP($A290,Table4[#All],9,FALSE)*VLOOKUP($A290,Table1[#All],11,FALSE)+VLOOKUP($A290,Table14[#All],11,FALSE)</f>
        <v>#DIV/0!</v>
      </c>
      <c r="H290">
        <f>VLOOKUP($A290,Table4[#All],9,FALSE)*VLOOKUP($A290,Table1[#All],12,FALSE)+VLOOKUP($A290,Table14[#All],12,FALSE)</f>
        <v>0</v>
      </c>
      <c r="I290" t="e">
        <f>VLOOKUP($A290,Table4[#All],9,FALSE)*VLOOKUP($A290,Table1[#All],13,FALSE)+VLOOKUP($A290,Table14[#All],13,FALSE)</f>
        <v>#DIV/0!</v>
      </c>
      <c r="J290">
        <f>VLOOKUP($A290,Table4[#All],9,FALSE)*VLOOKUP($A290,Table1[#All],14,FALSE)+VLOOKUP($A290,Table14[#All],14,FALSE)</f>
        <v>0</v>
      </c>
    </row>
    <row r="291" spans="1:10" hidden="1" x14ac:dyDescent="0.2">
      <c r="A291" t="s">
        <v>299</v>
      </c>
      <c r="B291" t="str">
        <f>VLOOKUP($A291,Table4[#All],2,FALSE)</f>
        <v>SA1</v>
      </c>
      <c r="C291" t="str">
        <f>VLOOKUP($A291,Table4[#All],6,FALSE)</f>
        <v>Solar</v>
      </c>
      <c r="D291">
        <f>VLOOKUP($A291,Table4[#All],9,FALSE)*VLOOKUP($A291,Table1[#All],8,FALSE)+VLOOKUP($A291,Table14[#All],8,FALSE)</f>
        <v>0</v>
      </c>
      <c r="E291">
        <f>VLOOKUP($A291,Table4[#All],9,FALSE)*VLOOKUP($A291,Table1[#All],9,FALSE)+VLOOKUP($A291,Table14[#All],9,FALSE)</f>
        <v>0</v>
      </c>
      <c r="F291">
        <f>VLOOKUP($A291,Table4[#All],9,FALSE)*VLOOKUP($A291,Table1[#All],10,FALSE)+VLOOKUP($A291,Table14[#All],10,FALSE)</f>
        <v>0</v>
      </c>
      <c r="G291">
        <f>VLOOKUP($A291,Table4[#All],9,FALSE)*VLOOKUP($A291,Table1[#All],11,FALSE)+VLOOKUP($A291,Table14[#All],11,FALSE)</f>
        <v>0</v>
      </c>
      <c r="H291">
        <f>VLOOKUP($A291,Table4[#All],9,FALSE)*VLOOKUP($A291,Table1[#All],12,FALSE)+VLOOKUP($A291,Table14[#All],12,FALSE)</f>
        <v>0</v>
      </c>
      <c r="I291">
        <f>VLOOKUP($A291,Table4[#All],9,FALSE)*VLOOKUP($A291,Table1[#All],13,FALSE)+VLOOKUP($A291,Table14[#All],13,FALSE)</f>
        <v>0</v>
      </c>
      <c r="J291">
        <f>VLOOKUP($A291,Table4[#All],9,FALSE)*VLOOKUP($A291,Table1[#All],14,FALSE)+VLOOKUP($A291,Table14[#All],14,FALSE)</f>
        <v>0</v>
      </c>
    </row>
    <row r="292" spans="1:10" hidden="1" x14ac:dyDescent="0.2">
      <c r="A292" t="s">
        <v>298</v>
      </c>
      <c r="B292" t="str">
        <f>VLOOKUP($A292,Table4[#All],2,FALSE)</f>
        <v>SA1</v>
      </c>
      <c r="C292" t="str">
        <f>VLOOKUP($A292,Table4[#All],6,FALSE)</f>
        <v>Wind</v>
      </c>
      <c r="D292">
        <f>VLOOKUP($A292,Table4[#All],9,FALSE)*VLOOKUP($A292,Table1[#All],8,FALSE)+VLOOKUP($A292,Table14[#All],8,FALSE)</f>
        <v>10.39</v>
      </c>
      <c r="E292">
        <f>VLOOKUP($A292,Table4[#All],9,FALSE)*VLOOKUP($A292,Table1[#All],9,FALSE)+VLOOKUP($A292,Table14[#All],9,FALSE)</f>
        <v>6.5500000000000007</v>
      </c>
      <c r="F292">
        <f>VLOOKUP($A292,Table4[#All],9,FALSE)*VLOOKUP($A292,Table1[#All],10,FALSE)+VLOOKUP($A292,Table14[#All],10,FALSE)</f>
        <v>2.71</v>
      </c>
      <c r="G292">
        <f>VLOOKUP($A292,Table4[#All],9,FALSE)*VLOOKUP($A292,Table1[#All],11,FALSE)+VLOOKUP($A292,Table14[#All],11,FALSE)</f>
        <v>1.355</v>
      </c>
      <c r="H292">
        <f>VLOOKUP($A292,Table4[#All],9,FALSE)*VLOOKUP($A292,Table1[#All],12,FALSE)+VLOOKUP($A292,Table14[#All],12,FALSE)</f>
        <v>0</v>
      </c>
      <c r="I292">
        <f>VLOOKUP($A292,Table4[#All],9,FALSE)*VLOOKUP($A292,Table1[#All],13,FALSE)+VLOOKUP($A292,Table14[#All],13,FALSE)</f>
        <v>0</v>
      </c>
      <c r="J292">
        <f>VLOOKUP($A292,Table4[#All],9,FALSE)*VLOOKUP($A292,Table1[#All],14,FALSE)+VLOOKUP($A292,Table14[#All],14,FALSE)</f>
        <v>0</v>
      </c>
    </row>
    <row r="293" spans="1:10" hidden="1" x14ac:dyDescent="0.2">
      <c r="A293" t="s">
        <v>288</v>
      </c>
      <c r="B293" t="str">
        <f>VLOOKUP($A293,Table4[#All],2,FALSE)</f>
        <v>NSW1</v>
      </c>
      <c r="C293" t="str">
        <f>VLOOKUP($A293,Table4[#All],6,FALSE)</f>
        <v>Solar</v>
      </c>
      <c r="D293">
        <f>VLOOKUP($A293,Table4[#All],9,FALSE)*VLOOKUP($A293,Table1[#All],8,FALSE)+VLOOKUP($A293,Table14[#All],8,FALSE)</f>
        <v>0</v>
      </c>
      <c r="E293">
        <f>VLOOKUP($A293,Table4[#All],9,FALSE)*VLOOKUP($A293,Table1[#All],9,FALSE)+VLOOKUP($A293,Table14[#All],9,FALSE)</f>
        <v>0</v>
      </c>
      <c r="F293">
        <f>VLOOKUP($A293,Table4[#All],9,FALSE)*VLOOKUP($A293,Table1[#All],10,FALSE)+VLOOKUP($A293,Table14[#All],10,FALSE)</f>
        <v>0</v>
      </c>
      <c r="G293">
        <f>VLOOKUP($A293,Table4[#All],9,FALSE)*VLOOKUP($A293,Table1[#All],11,FALSE)+VLOOKUP($A293,Table14[#All],11,FALSE)</f>
        <v>0</v>
      </c>
      <c r="H293">
        <f>VLOOKUP($A293,Table4[#All],9,FALSE)*VLOOKUP($A293,Table1[#All],12,FALSE)+VLOOKUP($A293,Table14[#All],12,FALSE)</f>
        <v>0</v>
      </c>
      <c r="I293">
        <f>VLOOKUP($A293,Table4[#All],9,FALSE)*VLOOKUP($A293,Table1[#All],13,FALSE)+VLOOKUP($A293,Table14[#All],13,FALSE)</f>
        <v>0</v>
      </c>
      <c r="J293">
        <f>VLOOKUP($A293,Table4[#All],9,FALSE)*VLOOKUP($A293,Table1[#All],14,FALSE)+VLOOKUP($A293,Table14[#All],14,FALSE)</f>
        <v>0</v>
      </c>
    </row>
    <row r="294" spans="1:10" hidden="1" x14ac:dyDescent="0.2">
      <c r="A294" t="s">
        <v>290</v>
      </c>
      <c r="B294" t="str">
        <f>VLOOKUP($A294,Table4[#All],2,FALSE)</f>
        <v>VIC1</v>
      </c>
      <c r="C294" t="str">
        <f>VLOOKUP($A294,Table4[#All],6,FALSE)</f>
        <v>Battery</v>
      </c>
      <c r="D294">
        <f>VLOOKUP($A294,Table4[#All],9,FALSE)*VLOOKUP($A294,Table1[#All],8,FALSE)+VLOOKUP($A294,Table14[#All],8,FALSE)</f>
        <v>0</v>
      </c>
      <c r="E294">
        <f>VLOOKUP($A294,Table4[#All],9,FALSE)*VLOOKUP($A294,Table1[#All],9,FALSE)+VLOOKUP($A294,Table14[#All],9,FALSE)</f>
        <v>0</v>
      </c>
      <c r="F294">
        <f>VLOOKUP($A294,Table4[#All],9,FALSE)*VLOOKUP($A294,Table1[#All],10,FALSE)+VLOOKUP($A294,Table14[#All],10,FALSE)</f>
        <v>0</v>
      </c>
      <c r="G294">
        <f>VLOOKUP($A294,Table4[#All],9,FALSE)*VLOOKUP($A294,Table1[#All],11,FALSE)+VLOOKUP($A294,Table14[#All],11,FALSE)</f>
        <v>0</v>
      </c>
      <c r="H294">
        <f>VLOOKUP($A294,Table4[#All],9,FALSE)*VLOOKUP($A294,Table1[#All],12,FALSE)+VLOOKUP($A294,Table14[#All],12,FALSE)</f>
        <v>0</v>
      </c>
      <c r="I294">
        <f>VLOOKUP($A294,Table4[#All],9,FALSE)*VLOOKUP($A294,Table1[#All],13,FALSE)+VLOOKUP($A294,Table14[#All],13,FALSE)</f>
        <v>0</v>
      </c>
      <c r="J294">
        <f>VLOOKUP($A294,Table4[#All],9,FALSE)*VLOOKUP($A294,Table1[#All],14,FALSE)+VLOOKUP($A294,Table14[#All],14,FALSE)</f>
        <v>0</v>
      </c>
    </row>
    <row r="295" spans="1:10" hidden="1" x14ac:dyDescent="0.2">
      <c r="A295" t="s">
        <v>291</v>
      </c>
      <c r="B295" t="str">
        <f>VLOOKUP($A295,Table4[#All],2,FALSE)</f>
        <v>SA1</v>
      </c>
      <c r="C295" t="str">
        <f>VLOOKUP($A295,Table4[#All],6,FALSE)</f>
        <v>Coal-Brown</v>
      </c>
      <c r="D295">
        <f>VLOOKUP($A295,Table4[#All],9,FALSE)*VLOOKUP($A295,Table1[#All],8,FALSE)+VLOOKUP($A295,Table14[#All],8,FALSE)</f>
        <v>10.404399999999999</v>
      </c>
      <c r="E295">
        <f>VLOOKUP($A295,Table4[#All],9,FALSE)*VLOOKUP($A295,Table1[#All],9,FALSE)+VLOOKUP($A295,Table14[#All],9,FALSE)</f>
        <v>12.029399999999999</v>
      </c>
      <c r="F295">
        <f>VLOOKUP($A295,Table4[#All],9,FALSE)*VLOOKUP($A295,Table1[#All],10,FALSE)+VLOOKUP($A295,Table14[#All],10,FALSE)</f>
        <v>13.956800000000001</v>
      </c>
      <c r="G295">
        <f>VLOOKUP($A295,Table4[#All],9,FALSE)*VLOOKUP($A295,Table1[#All],11,FALSE)+VLOOKUP($A295,Table14[#All],11,FALSE)</f>
        <v>14.375399999999999</v>
      </c>
      <c r="H295">
        <f>VLOOKUP($A295,Table4[#All],9,FALSE)*VLOOKUP($A295,Table1[#All],12,FALSE)+VLOOKUP($A295,Table14[#All],12,FALSE)</f>
        <v>14.340399999999999</v>
      </c>
      <c r="I295">
        <f>VLOOKUP($A295,Table4[#All],9,FALSE)*VLOOKUP($A295,Table1[#All],13,FALSE)+VLOOKUP($A295,Table14[#All],13,FALSE)</f>
        <v>15.9862</v>
      </c>
      <c r="J295">
        <f>VLOOKUP($A295,Table4[#All],9,FALSE)*VLOOKUP($A295,Table1[#All],14,FALSE)+VLOOKUP($A295,Table14[#All],14,FALSE)</f>
        <v>16.2712</v>
      </c>
    </row>
    <row r="296" spans="1:10" hidden="1" x14ac:dyDescent="0.2">
      <c r="A296" t="s">
        <v>292</v>
      </c>
      <c r="B296" t="str">
        <f>VLOOKUP($A296,Table4[#All],2,FALSE)</f>
        <v>SA1</v>
      </c>
      <c r="C296">
        <f>VLOOKUP($A296,Table4[#All],6,FALSE)</f>
        <v>0</v>
      </c>
      <c r="D296">
        <f>VLOOKUP($A296,Table4[#All],9,FALSE)*VLOOKUP($A296,Table1[#All],8,FALSE)+VLOOKUP($A296,Table14[#All],8,FALSE)</f>
        <v>0</v>
      </c>
      <c r="E296" t="e">
        <f>VLOOKUP($A296,Table4[#All],9,FALSE)*VLOOKUP($A296,Table1[#All],9,FALSE)+VLOOKUP($A296,Table14[#All],9,FALSE)</f>
        <v>#DIV/0!</v>
      </c>
      <c r="F296">
        <f>VLOOKUP($A296,Table4[#All],9,FALSE)*VLOOKUP($A296,Table1[#All],10,FALSE)+VLOOKUP($A296,Table14[#All],10,FALSE)</f>
        <v>0</v>
      </c>
      <c r="G296" t="e">
        <f>VLOOKUP($A296,Table4[#All],9,FALSE)*VLOOKUP($A296,Table1[#All],11,FALSE)+VLOOKUP($A296,Table14[#All],11,FALSE)</f>
        <v>#DIV/0!</v>
      </c>
      <c r="H296">
        <f>VLOOKUP($A296,Table4[#All],9,FALSE)*VLOOKUP($A296,Table1[#All],12,FALSE)+VLOOKUP($A296,Table14[#All],12,FALSE)</f>
        <v>0</v>
      </c>
      <c r="I296" t="e">
        <f>VLOOKUP($A296,Table4[#All],9,FALSE)*VLOOKUP($A296,Table1[#All],13,FALSE)+VLOOKUP($A296,Table14[#All],13,FALSE)</f>
        <v>#DIV/0!</v>
      </c>
      <c r="J296">
        <f>VLOOKUP($A296,Table4[#All],9,FALSE)*VLOOKUP($A296,Table1[#All],14,FALSE)+VLOOKUP($A296,Table14[#All],14,FALSE)</f>
        <v>0</v>
      </c>
    </row>
    <row r="297" spans="1:10" hidden="1" x14ac:dyDescent="0.2">
      <c r="A297" t="s">
        <v>293</v>
      </c>
      <c r="B297" t="str">
        <f>VLOOKUP($A297,Table4[#All],2,FALSE)</f>
        <v>SA1</v>
      </c>
      <c r="C297">
        <f>VLOOKUP($A297,Table4[#All],6,FALSE)</f>
        <v>0</v>
      </c>
      <c r="D297">
        <f>VLOOKUP($A297,Table4[#All],9,FALSE)*VLOOKUP($A297,Table1[#All],8,FALSE)+VLOOKUP($A297,Table14[#All],8,FALSE)</f>
        <v>0</v>
      </c>
      <c r="E297" t="e">
        <f>VLOOKUP($A297,Table4[#All],9,FALSE)*VLOOKUP($A297,Table1[#All],9,FALSE)+VLOOKUP($A297,Table14[#All],9,FALSE)</f>
        <v>#DIV/0!</v>
      </c>
      <c r="F297">
        <f>VLOOKUP($A297,Table4[#All],9,FALSE)*VLOOKUP($A297,Table1[#All],10,FALSE)+VLOOKUP($A297,Table14[#All],10,FALSE)</f>
        <v>0</v>
      </c>
      <c r="G297" t="e">
        <f>VLOOKUP($A297,Table4[#All],9,FALSE)*VLOOKUP($A297,Table1[#All],11,FALSE)+VLOOKUP($A297,Table14[#All],11,FALSE)</f>
        <v>#DIV/0!</v>
      </c>
      <c r="H297">
        <f>VLOOKUP($A297,Table4[#All],9,FALSE)*VLOOKUP($A297,Table1[#All],12,FALSE)+VLOOKUP($A297,Table14[#All],12,FALSE)</f>
        <v>0</v>
      </c>
      <c r="I297" t="e">
        <f>VLOOKUP($A297,Table4[#All],9,FALSE)*VLOOKUP($A297,Table1[#All],13,FALSE)+VLOOKUP($A297,Table14[#All],13,FALSE)</f>
        <v>#DIV/0!</v>
      </c>
      <c r="J297">
        <f>VLOOKUP($A297,Table4[#All],9,FALSE)*VLOOKUP($A297,Table1[#All],14,FALSE)+VLOOKUP($A297,Table14[#All],14,FALSE)</f>
        <v>0</v>
      </c>
    </row>
    <row r="298" spans="1:10" hidden="1" x14ac:dyDescent="0.2">
      <c r="A298" t="s">
        <v>294</v>
      </c>
      <c r="B298" t="str">
        <f>VLOOKUP($A298,Table4[#All],2,FALSE)</f>
        <v>SA1</v>
      </c>
      <c r="C298">
        <f>VLOOKUP($A298,Table4[#All],6,FALSE)</f>
        <v>0</v>
      </c>
      <c r="D298">
        <f>VLOOKUP($A298,Table4[#All],9,FALSE)*VLOOKUP($A298,Table1[#All],8,FALSE)+VLOOKUP($A298,Table14[#All],8,FALSE)</f>
        <v>0</v>
      </c>
      <c r="E298" t="e">
        <f>VLOOKUP($A298,Table4[#All],9,FALSE)*VLOOKUP($A298,Table1[#All],9,FALSE)+VLOOKUP($A298,Table14[#All],9,FALSE)</f>
        <v>#DIV/0!</v>
      </c>
      <c r="F298">
        <f>VLOOKUP($A298,Table4[#All],9,FALSE)*VLOOKUP($A298,Table1[#All],10,FALSE)+VLOOKUP($A298,Table14[#All],10,FALSE)</f>
        <v>0</v>
      </c>
      <c r="G298" t="e">
        <f>VLOOKUP($A298,Table4[#All],9,FALSE)*VLOOKUP($A298,Table1[#All],11,FALSE)+VLOOKUP($A298,Table14[#All],11,FALSE)</f>
        <v>#DIV/0!</v>
      </c>
      <c r="H298">
        <f>VLOOKUP($A298,Table4[#All],9,FALSE)*VLOOKUP($A298,Table1[#All],12,FALSE)+VLOOKUP($A298,Table14[#All],12,FALSE)</f>
        <v>0</v>
      </c>
      <c r="I298" t="e">
        <f>VLOOKUP($A298,Table4[#All],9,FALSE)*VLOOKUP($A298,Table1[#All],13,FALSE)+VLOOKUP($A298,Table14[#All],13,FALSE)</f>
        <v>#DIV/0!</v>
      </c>
      <c r="J298">
        <f>VLOOKUP($A298,Table4[#All],9,FALSE)*VLOOKUP($A298,Table1[#All],14,FALSE)+VLOOKUP($A298,Table14[#All],14,FALSE)</f>
        <v>0</v>
      </c>
    </row>
    <row r="299" spans="1:10" hidden="1" x14ac:dyDescent="0.2">
      <c r="A299" t="s">
        <v>295</v>
      </c>
      <c r="B299" t="str">
        <f>VLOOKUP($A299,Table4[#All],2,FALSE)</f>
        <v>SA1</v>
      </c>
      <c r="C299">
        <f>VLOOKUP($A299,Table4[#All],6,FALSE)</f>
        <v>0</v>
      </c>
      <c r="D299">
        <f>VLOOKUP($A299,Table4[#All],9,FALSE)*VLOOKUP($A299,Table1[#All],8,FALSE)+VLOOKUP($A299,Table14[#All],8,FALSE)</f>
        <v>0</v>
      </c>
      <c r="E299" t="e">
        <f>VLOOKUP($A299,Table4[#All],9,FALSE)*VLOOKUP($A299,Table1[#All],9,FALSE)+VLOOKUP($A299,Table14[#All],9,FALSE)</f>
        <v>#DIV/0!</v>
      </c>
      <c r="F299">
        <f>VLOOKUP($A299,Table4[#All],9,FALSE)*VLOOKUP($A299,Table1[#All],10,FALSE)+VLOOKUP($A299,Table14[#All],10,FALSE)</f>
        <v>0</v>
      </c>
      <c r="G299" t="e">
        <f>VLOOKUP($A299,Table4[#All],9,FALSE)*VLOOKUP($A299,Table1[#All],11,FALSE)+VLOOKUP($A299,Table14[#All],11,FALSE)</f>
        <v>#DIV/0!</v>
      </c>
      <c r="H299">
        <f>VLOOKUP($A299,Table4[#All],9,FALSE)*VLOOKUP($A299,Table1[#All],12,FALSE)+VLOOKUP($A299,Table14[#All],12,FALSE)</f>
        <v>0</v>
      </c>
      <c r="I299" t="e">
        <f>VLOOKUP($A299,Table4[#All],9,FALSE)*VLOOKUP($A299,Table1[#All],13,FALSE)+VLOOKUP($A299,Table14[#All],13,FALSE)</f>
        <v>#DIV/0!</v>
      </c>
      <c r="J299">
        <f>VLOOKUP($A299,Table4[#All],9,FALSE)*VLOOKUP($A299,Table1[#All],14,FALSE)+VLOOKUP($A299,Table14[#All],14,FALSE)</f>
        <v>0</v>
      </c>
    </row>
    <row r="300" spans="1:10" hidden="1" x14ac:dyDescent="0.2">
      <c r="A300" t="s">
        <v>296</v>
      </c>
      <c r="B300" t="str">
        <f>VLOOKUP($A300,Table4[#All],2,FALSE)</f>
        <v>TAS1</v>
      </c>
      <c r="C300" t="str">
        <f>VLOOKUP($A300,Table4[#All],6,FALSE)</f>
        <v>Hydro</v>
      </c>
      <c r="D300">
        <f>VLOOKUP($A300,Table4[#All],9,FALSE)*VLOOKUP($A300,Table1[#All],8,FALSE)+VLOOKUP($A300,Table14[#All],8,FALSE)</f>
        <v>7.19</v>
      </c>
      <c r="E300">
        <f>VLOOKUP($A300,Table4[#All],9,FALSE)*VLOOKUP($A300,Table1[#All],9,FALSE)+VLOOKUP($A300,Table14[#All],9,FALSE)</f>
        <v>7.2450000000000001</v>
      </c>
      <c r="F300">
        <f>VLOOKUP($A300,Table4[#All],9,FALSE)*VLOOKUP($A300,Table1[#All],10,FALSE)+VLOOKUP($A300,Table14[#All],10,FALSE)</f>
        <v>7.3</v>
      </c>
      <c r="G300">
        <f>VLOOKUP($A300,Table4[#All],9,FALSE)*VLOOKUP($A300,Table1[#All],11,FALSE)+VLOOKUP($A300,Table14[#All],11,FALSE)</f>
        <v>7.4249999999999998</v>
      </c>
      <c r="H300">
        <f>VLOOKUP($A300,Table4[#All],9,FALSE)*VLOOKUP($A300,Table1[#All],12,FALSE)+VLOOKUP($A300,Table14[#All],12,FALSE)</f>
        <v>7.55</v>
      </c>
      <c r="I300">
        <f>VLOOKUP($A300,Table4[#All],9,FALSE)*VLOOKUP($A300,Table1[#All],13,FALSE)+VLOOKUP($A300,Table14[#All],13,FALSE)</f>
        <v>8.0649999999999995</v>
      </c>
      <c r="J300">
        <f>VLOOKUP($A300,Table4[#All],9,FALSE)*VLOOKUP($A300,Table1[#All],14,FALSE)+VLOOKUP($A300,Table14[#All],14,FALSE)</f>
        <v>8.58</v>
      </c>
    </row>
    <row r="301" spans="1:10" hidden="1" x14ac:dyDescent="0.2">
      <c r="A301" t="s">
        <v>297</v>
      </c>
      <c r="B301" t="str">
        <f>VLOOKUP($A301,Table4[#All],2,FALSE)</f>
        <v>TAS1</v>
      </c>
      <c r="C301" t="str">
        <f>VLOOKUP($A301,Table4[#All],6,FALSE)</f>
        <v>Hydro</v>
      </c>
      <c r="D301">
        <f>VLOOKUP($A301,Table4[#All],9,FALSE)*VLOOKUP($A301,Table1[#All],8,FALSE)+VLOOKUP($A301,Table14[#All],8,FALSE)</f>
        <v>7.19</v>
      </c>
      <c r="E301">
        <f>VLOOKUP($A301,Table4[#All],9,FALSE)*VLOOKUP($A301,Table1[#All],9,FALSE)+VLOOKUP($A301,Table14[#All],9,FALSE)</f>
        <v>7.2450000000000001</v>
      </c>
      <c r="F301">
        <f>VLOOKUP($A301,Table4[#All],9,FALSE)*VLOOKUP($A301,Table1[#All],10,FALSE)+VLOOKUP($A301,Table14[#All],10,FALSE)</f>
        <v>7.3</v>
      </c>
      <c r="G301">
        <f>VLOOKUP($A301,Table4[#All],9,FALSE)*VLOOKUP($A301,Table1[#All],11,FALSE)+VLOOKUP($A301,Table14[#All],11,FALSE)</f>
        <v>7.4249999999999998</v>
      </c>
      <c r="H301">
        <f>VLOOKUP($A301,Table4[#All],9,FALSE)*VLOOKUP($A301,Table1[#All],12,FALSE)+VLOOKUP($A301,Table14[#All],12,FALSE)</f>
        <v>7.55</v>
      </c>
      <c r="I301">
        <f>VLOOKUP($A301,Table4[#All],9,FALSE)*VLOOKUP($A301,Table1[#All],13,FALSE)+VLOOKUP($A301,Table14[#All],13,FALSE)</f>
        <v>8.0649999999999995</v>
      </c>
      <c r="J301">
        <f>VLOOKUP($A301,Table4[#All],9,FALSE)*VLOOKUP($A301,Table1[#All],14,FALSE)+VLOOKUP($A301,Table14[#All],14,FALSE)</f>
        <v>8.58</v>
      </c>
    </row>
    <row r="302" spans="1:10" x14ac:dyDescent="0.2">
      <c r="A302" t="s">
        <v>300</v>
      </c>
      <c r="B302" t="str">
        <f>VLOOKUP($A302,Table4[#All],2,FALSE)</f>
        <v>SA1</v>
      </c>
      <c r="C302" t="str">
        <f>VLOOKUP($A302,Table4[#All],6,FALSE)</f>
        <v>Diesel</v>
      </c>
      <c r="D302">
        <f>VLOOKUP($A302,Table4[#All],9,FALSE)*VLOOKUP($A302,Table1[#All],8,FALSE)+VLOOKUP($A302,Table14[#All],8,FALSE)</f>
        <v>457.86400000000003</v>
      </c>
      <c r="E302">
        <f>VLOOKUP($A302,Table4[#All],9,FALSE)*VLOOKUP($A302,Table1[#All],9,FALSE)+VLOOKUP($A302,Table14[#All],9,FALSE)</f>
        <v>460.67180000000002</v>
      </c>
      <c r="F302">
        <f>VLOOKUP($A302,Table4[#All],9,FALSE)*VLOOKUP($A302,Table1[#All],10,FALSE)+VLOOKUP($A302,Table14[#All],10,FALSE)</f>
        <v>491.12540000000001</v>
      </c>
      <c r="G302">
        <f>VLOOKUP($A302,Table4[#All],9,FALSE)*VLOOKUP($A302,Table1[#All],11,FALSE)+VLOOKUP($A302,Table14[#All],11,FALSE)</f>
        <v>501.19540000000001</v>
      </c>
      <c r="H302">
        <f>VLOOKUP($A302,Table4[#All],9,FALSE)*VLOOKUP($A302,Table1[#All],12,FALSE)+VLOOKUP($A302,Table14[#All],12,FALSE)</f>
        <v>494.06640000000004</v>
      </c>
      <c r="I302">
        <f>VLOOKUP($A302,Table4[#All],9,FALSE)*VLOOKUP($A302,Table1[#All],13,FALSE)+VLOOKUP($A302,Table14[#All],13,FALSE)</f>
        <v>555.51099999999997</v>
      </c>
      <c r="J302">
        <f>VLOOKUP($A302,Table4[#All],9,FALSE)*VLOOKUP($A302,Table1[#All],14,FALSE)+VLOOKUP($A302,Table14[#All],14,FALSE)</f>
        <v>547.90480000000014</v>
      </c>
    </row>
    <row r="303" spans="1:10" x14ac:dyDescent="0.2">
      <c r="A303" t="s">
        <v>301</v>
      </c>
      <c r="B303" t="str">
        <f>VLOOKUP($A303,Table4[#All],2,FALSE)</f>
        <v>SA1</v>
      </c>
      <c r="C303" t="str">
        <f>VLOOKUP($A303,Table4[#All],6,FALSE)</f>
        <v>Diesel</v>
      </c>
      <c r="D303">
        <f>VLOOKUP($A303,Table4[#All],9,FALSE)*VLOOKUP($A303,Table1[#All],8,FALSE)+VLOOKUP($A303,Table14[#All],8,FALSE)</f>
        <v>457.86400000000003</v>
      </c>
      <c r="E303">
        <f>VLOOKUP($A303,Table4[#All],9,FALSE)*VLOOKUP($A303,Table1[#All],9,FALSE)+VLOOKUP($A303,Table14[#All],9,FALSE)</f>
        <v>460.67180000000002</v>
      </c>
      <c r="F303">
        <f>VLOOKUP($A303,Table4[#All],9,FALSE)*VLOOKUP($A303,Table1[#All],10,FALSE)+VLOOKUP($A303,Table14[#All],10,FALSE)</f>
        <v>491.12540000000001</v>
      </c>
      <c r="G303">
        <f>VLOOKUP($A303,Table4[#All],9,FALSE)*VLOOKUP($A303,Table1[#All],11,FALSE)+VLOOKUP($A303,Table14[#All],11,FALSE)</f>
        <v>501.19540000000001</v>
      </c>
      <c r="H303">
        <f>VLOOKUP($A303,Table4[#All],9,FALSE)*VLOOKUP($A303,Table1[#All],12,FALSE)+VLOOKUP($A303,Table14[#All],12,FALSE)</f>
        <v>494.06640000000004</v>
      </c>
      <c r="I303">
        <f>VLOOKUP($A303,Table4[#All],9,FALSE)*VLOOKUP($A303,Table1[#All],13,FALSE)+VLOOKUP($A303,Table14[#All],13,FALSE)</f>
        <v>555.51099999999997</v>
      </c>
      <c r="J303">
        <f>VLOOKUP($A303,Table4[#All],9,FALSE)*VLOOKUP($A303,Table1[#All],14,FALSE)+VLOOKUP($A303,Table14[#All],14,FALSE)</f>
        <v>547.90480000000014</v>
      </c>
    </row>
    <row r="304" spans="1:10" hidden="1" x14ac:dyDescent="0.2">
      <c r="A304" t="s">
        <v>289</v>
      </c>
      <c r="B304" t="str">
        <f>VLOOKUP($A304,Table4[#All],2,FALSE)</f>
        <v>SA1</v>
      </c>
      <c r="C304" t="str">
        <f>VLOOKUP($A304,Table4[#All],6,FALSE)</f>
        <v>Gas</v>
      </c>
      <c r="D304">
        <f>VLOOKUP($A304,Table4[#All],9,FALSE)*VLOOKUP($A304,Table1[#All],8,FALSE)+VLOOKUP($A304,Table14[#All],8,FALSE)</f>
        <v>85.393999999999991</v>
      </c>
      <c r="E304">
        <f>VLOOKUP($A304,Table4[#All],9,FALSE)*VLOOKUP($A304,Table1[#All],9,FALSE)+VLOOKUP($A304,Table14[#All],9,FALSE)</f>
        <v>85.543999999999997</v>
      </c>
      <c r="F304">
        <f>VLOOKUP($A304,Table4[#All],9,FALSE)*VLOOKUP($A304,Table1[#All],10,FALSE)+VLOOKUP($A304,Table14[#All],10,FALSE)</f>
        <v>80.475499999999982</v>
      </c>
      <c r="G304">
        <f>VLOOKUP($A304,Table4[#All],9,FALSE)*VLOOKUP($A304,Table1[#All],11,FALSE)+VLOOKUP($A304,Table14[#All],11,FALSE)</f>
        <v>91.625499999999988</v>
      </c>
      <c r="H304">
        <f>VLOOKUP($A304,Table4[#All],9,FALSE)*VLOOKUP($A304,Table1[#All],12,FALSE)+VLOOKUP($A304,Table14[#All],12,FALSE)</f>
        <v>95.792999999999992</v>
      </c>
      <c r="I304">
        <f>VLOOKUP($A304,Table4[#All],9,FALSE)*VLOOKUP($A304,Table1[#All],13,FALSE)+VLOOKUP($A304,Table14[#All],13,FALSE)</f>
        <v>116.0895</v>
      </c>
      <c r="J304">
        <f>VLOOKUP($A304,Table4[#All],9,FALSE)*VLOOKUP($A304,Table1[#All],14,FALSE)+VLOOKUP($A304,Table14[#All],14,FALSE)</f>
        <v>113.89500000000001</v>
      </c>
    </row>
    <row r="305" spans="1:10" x14ac:dyDescent="0.2">
      <c r="A305" t="s">
        <v>302</v>
      </c>
      <c r="B305" t="str">
        <f>VLOOKUP($A305,Table4[#All],2,FALSE)</f>
        <v>SA1</v>
      </c>
      <c r="C305" t="str">
        <f>VLOOKUP($A305,Table4[#All],6,FALSE)</f>
        <v>Diesel</v>
      </c>
      <c r="D305">
        <f>VLOOKUP($A305,Table4[#All],9,FALSE)*VLOOKUP($A305,Table1[#All],8,FALSE)+VLOOKUP($A305,Table14[#All],8,FALSE)</f>
        <v>457.65200000000004</v>
      </c>
      <c r="E305">
        <f>VLOOKUP($A305,Table4[#All],9,FALSE)*VLOOKUP($A305,Table1[#All],9,FALSE)+VLOOKUP($A305,Table14[#All],9,FALSE)</f>
        <v>460.54040000000003</v>
      </c>
      <c r="F305">
        <f>VLOOKUP($A305,Table4[#All],9,FALSE)*VLOOKUP($A305,Table1[#All],10,FALSE)+VLOOKUP($A305,Table14[#All],10,FALSE)</f>
        <v>491.03120000000007</v>
      </c>
      <c r="G305">
        <f>VLOOKUP($A305,Table4[#All],9,FALSE)*VLOOKUP($A305,Table1[#All],11,FALSE)+VLOOKUP($A305,Table14[#All],11,FALSE)</f>
        <v>500.75620000000004</v>
      </c>
      <c r="H305">
        <f>VLOOKUP($A305,Table4[#All],9,FALSE)*VLOOKUP($A305,Table1[#All],12,FALSE)+VLOOKUP($A305,Table14[#All],12,FALSE)</f>
        <v>493.30920000000003</v>
      </c>
      <c r="I305">
        <f>VLOOKUP($A305,Table4[#All],9,FALSE)*VLOOKUP($A305,Table1[#All],13,FALSE)+VLOOKUP($A305,Table14[#All],13,FALSE)</f>
        <v>555.04300000000001</v>
      </c>
      <c r="J305">
        <f>VLOOKUP($A305,Table4[#All],9,FALSE)*VLOOKUP($A305,Table1[#All],14,FALSE)+VLOOKUP($A305,Table14[#All],14,FALSE)</f>
        <v>547.83440000000007</v>
      </c>
    </row>
    <row r="306" spans="1:10" hidden="1" x14ac:dyDescent="0.2">
      <c r="A306" t="s">
        <v>309</v>
      </c>
      <c r="B306" t="str">
        <f>VLOOKUP($A306,Table4[#All],2,FALSE)</f>
        <v>NSW1</v>
      </c>
      <c r="C306" t="str">
        <f>VLOOKUP($A306,Table4[#All],6,FALSE)</f>
        <v>Battery</v>
      </c>
      <c r="D306">
        <f>VLOOKUP($A306,Table4[#All],9,FALSE)*VLOOKUP($A306,Table1[#All],8,FALSE)+VLOOKUP($A306,Table14[#All],8,FALSE)</f>
        <v>0</v>
      </c>
      <c r="E306">
        <f>VLOOKUP($A306,Table4[#All],9,FALSE)*VLOOKUP($A306,Table1[#All],9,FALSE)+VLOOKUP($A306,Table14[#All],9,FALSE)</f>
        <v>0</v>
      </c>
      <c r="F306">
        <f>VLOOKUP($A306,Table4[#All],9,FALSE)*VLOOKUP($A306,Table1[#All],10,FALSE)+VLOOKUP($A306,Table14[#All],10,FALSE)</f>
        <v>0</v>
      </c>
      <c r="G306">
        <f>VLOOKUP($A306,Table4[#All],9,FALSE)*VLOOKUP($A306,Table1[#All],11,FALSE)+VLOOKUP($A306,Table14[#All],11,FALSE)</f>
        <v>0</v>
      </c>
      <c r="H306">
        <f>VLOOKUP($A306,Table4[#All],9,FALSE)*VLOOKUP($A306,Table1[#All],12,FALSE)+VLOOKUP($A306,Table14[#All],12,FALSE)</f>
        <v>0</v>
      </c>
      <c r="I306">
        <f>VLOOKUP($A306,Table4[#All],9,FALSE)*VLOOKUP($A306,Table1[#All],13,FALSE)+VLOOKUP($A306,Table14[#All],13,FALSE)</f>
        <v>0</v>
      </c>
      <c r="J306">
        <f>VLOOKUP($A306,Table4[#All],9,FALSE)*VLOOKUP($A306,Table1[#All],14,FALSE)+VLOOKUP($A306,Table14[#All],14,FALSE)</f>
        <v>0</v>
      </c>
    </row>
    <row r="307" spans="1:10" hidden="1" x14ac:dyDescent="0.2">
      <c r="A307" t="s">
        <v>308</v>
      </c>
      <c r="B307" t="str">
        <f>VLOOKUP($A307,Table4[#All],2,FALSE)</f>
        <v>SA1</v>
      </c>
      <c r="C307" t="str">
        <f>VLOOKUP($A307,Table4[#All],6,FALSE)</f>
        <v>Gas</v>
      </c>
      <c r="D307">
        <f>VLOOKUP($A307,Table4[#All],9,FALSE)*VLOOKUP($A307,Table1[#All],8,FALSE)+VLOOKUP($A307,Table14[#All],8,FALSE)</f>
        <v>123.68329999999999</v>
      </c>
      <c r="E307">
        <f>VLOOKUP($A307,Table4[#All],9,FALSE)*VLOOKUP($A307,Table1[#All],9,FALSE)+VLOOKUP($A307,Table14[#All],9,FALSE)</f>
        <v>123.6883</v>
      </c>
      <c r="F307">
        <f>VLOOKUP($A307,Table4[#All],9,FALSE)*VLOOKUP($A307,Table1[#All],10,FALSE)+VLOOKUP($A307,Table14[#All],10,FALSE)</f>
        <v>119.63109999999999</v>
      </c>
      <c r="G307">
        <f>VLOOKUP($A307,Table4[#All],9,FALSE)*VLOOKUP($A307,Table1[#All],11,FALSE)+VLOOKUP($A307,Table14[#All],11,FALSE)</f>
        <v>133.06169999999997</v>
      </c>
      <c r="H307">
        <f>VLOOKUP($A307,Table4[#All],9,FALSE)*VLOOKUP($A307,Table1[#All],12,FALSE)+VLOOKUP($A307,Table14[#All],12,FALSE)</f>
        <v>139.11620000000002</v>
      </c>
      <c r="I307">
        <f>VLOOKUP($A307,Table4[#All],9,FALSE)*VLOOKUP($A307,Table1[#All],13,FALSE)+VLOOKUP($A307,Table14[#All],13,FALSE)</f>
        <v>197.28150000000002</v>
      </c>
      <c r="J307">
        <f>VLOOKUP($A307,Table4[#All],9,FALSE)*VLOOKUP($A307,Table1[#All],14,FALSE)+VLOOKUP($A307,Table14[#All],14,FALSE)</f>
        <v>193.44480000000001</v>
      </c>
    </row>
    <row r="308" spans="1:10" hidden="1" x14ac:dyDescent="0.2">
      <c r="A308" t="s">
        <v>305</v>
      </c>
      <c r="B308" t="str">
        <f>VLOOKUP($A308,Table4[#All],2,FALSE)</f>
        <v>SA1</v>
      </c>
      <c r="C308" t="str">
        <f>VLOOKUP($A308,Table4[#All],6,FALSE)</f>
        <v>Gas</v>
      </c>
      <c r="D308">
        <f>VLOOKUP($A308,Table4[#All],9,FALSE)*VLOOKUP($A308,Table1[#All],8,FALSE)+VLOOKUP($A308,Table14[#All],8,FALSE)</f>
        <v>123.68329999999999</v>
      </c>
      <c r="E308">
        <f>VLOOKUP($A308,Table4[#All],9,FALSE)*VLOOKUP($A308,Table1[#All],9,FALSE)+VLOOKUP($A308,Table14[#All],9,FALSE)</f>
        <v>123.6883</v>
      </c>
      <c r="F308">
        <f>VLOOKUP($A308,Table4[#All],9,FALSE)*VLOOKUP($A308,Table1[#All],10,FALSE)+VLOOKUP($A308,Table14[#All],10,FALSE)</f>
        <v>119.63109999999999</v>
      </c>
      <c r="G308">
        <f>VLOOKUP($A308,Table4[#All],9,FALSE)*VLOOKUP($A308,Table1[#All],11,FALSE)+VLOOKUP($A308,Table14[#All],11,FALSE)</f>
        <v>133.06169999999997</v>
      </c>
      <c r="H308">
        <f>VLOOKUP($A308,Table4[#All],9,FALSE)*VLOOKUP($A308,Table1[#All],12,FALSE)+VLOOKUP($A308,Table14[#All],12,FALSE)</f>
        <v>139.11620000000002</v>
      </c>
      <c r="I308">
        <f>VLOOKUP($A308,Table4[#All],9,FALSE)*VLOOKUP($A308,Table1[#All],13,FALSE)+VLOOKUP($A308,Table14[#All],13,FALSE)</f>
        <v>197.28150000000002</v>
      </c>
      <c r="J308">
        <f>VLOOKUP($A308,Table4[#All],9,FALSE)*VLOOKUP($A308,Table1[#All],14,FALSE)+VLOOKUP($A308,Table14[#All],14,FALSE)</f>
        <v>193.44480000000001</v>
      </c>
    </row>
    <row r="309" spans="1:10" hidden="1" x14ac:dyDescent="0.2">
      <c r="A309" t="s">
        <v>304</v>
      </c>
      <c r="B309" t="str">
        <f>VLOOKUP($A309,Table4[#All],2,FALSE)</f>
        <v>SA1</v>
      </c>
      <c r="C309" t="str">
        <f>VLOOKUP($A309,Table4[#All],6,FALSE)</f>
        <v>Gas</v>
      </c>
      <c r="D309">
        <f>VLOOKUP($A309,Table4[#All],9,FALSE)*VLOOKUP($A309,Table1[#All],8,FALSE)+VLOOKUP($A309,Table14[#All],8,FALSE)</f>
        <v>123.68329999999999</v>
      </c>
      <c r="E309">
        <f>VLOOKUP($A309,Table4[#All],9,FALSE)*VLOOKUP($A309,Table1[#All],9,FALSE)+VLOOKUP($A309,Table14[#All],9,FALSE)</f>
        <v>123.6883</v>
      </c>
      <c r="F309">
        <f>VLOOKUP($A309,Table4[#All],9,FALSE)*VLOOKUP($A309,Table1[#All],10,FALSE)+VLOOKUP($A309,Table14[#All],10,FALSE)</f>
        <v>119.63109999999999</v>
      </c>
      <c r="G309">
        <f>VLOOKUP($A309,Table4[#All],9,FALSE)*VLOOKUP($A309,Table1[#All],11,FALSE)+VLOOKUP($A309,Table14[#All],11,FALSE)</f>
        <v>133.06169999999997</v>
      </c>
      <c r="H309">
        <f>VLOOKUP($A309,Table4[#All],9,FALSE)*VLOOKUP($A309,Table1[#All],12,FALSE)+VLOOKUP($A309,Table14[#All],12,FALSE)</f>
        <v>139.11620000000002</v>
      </c>
      <c r="I309">
        <f>VLOOKUP($A309,Table4[#All],9,FALSE)*VLOOKUP($A309,Table1[#All],13,FALSE)+VLOOKUP($A309,Table14[#All],13,FALSE)</f>
        <v>197.28150000000002</v>
      </c>
      <c r="J309">
        <f>VLOOKUP($A309,Table4[#All],9,FALSE)*VLOOKUP($A309,Table1[#All],14,FALSE)+VLOOKUP($A309,Table14[#All],14,FALSE)</f>
        <v>193.44480000000001</v>
      </c>
    </row>
    <row r="310" spans="1:10" hidden="1" x14ac:dyDescent="0.2">
      <c r="A310" t="s">
        <v>306</v>
      </c>
      <c r="B310" t="str">
        <f>VLOOKUP($A310,Table4[#All],2,FALSE)</f>
        <v>SA1</v>
      </c>
      <c r="C310" t="str">
        <f>VLOOKUP($A310,Table4[#All],6,FALSE)</f>
        <v>Gas</v>
      </c>
      <c r="D310">
        <f>VLOOKUP($A310,Table4[#All],9,FALSE)*VLOOKUP($A310,Table1[#All],8,FALSE)+VLOOKUP($A310,Table14[#All],8,FALSE)</f>
        <v>123.68329999999999</v>
      </c>
      <c r="E310">
        <f>VLOOKUP($A310,Table4[#All],9,FALSE)*VLOOKUP($A310,Table1[#All],9,FALSE)+VLOOKUP($A310,Table14[#All],9,FALSE)</f>
        <v>123.6883</v>
      </c>
      <c r="F310">
        <f>VLOOKUP($A310,Table4[#All],9,FALSE)*VLOOKUP($A310,Table1[#All],10,FALSE)+VLOOKUP($A310,Table14[#All],10,FALSE)</f>
        <v>119.63109999999999</v>
      </c>
      <c r="G310">
        <f>VLOOKUP($A310,Table4[#All],9,FALSE)*VLOOKUP($A310,Table1[#All],11,FALSE)+VLOOKUP($A310,Table14[#All],11,FALSE)</f>
        <v>133.06169999999997</v>
      </c>
      <c r="H310">
        <f>VLOOKUP($A310,Table4[#All],9,FALSE)*VLOOKUP($A310,Table1[#All],12,FALSE)+VLOOKUP($A310,Table14[#All],12,FALSE)</f>
        <v>139.11620000000002</v>
      </c>
      <c r="I310">
        <f>VLOOKUP($A310,Table4[#All],9,FALSE)*VLOOKUP($A310,Table1[#All],13,FALSE)+VLOOKUP($A310,Table14[#All],13,FALSE)</f>
        <v>197.28150000000002</v>
      </c>
      <c r="J310">
        <f>VLOOKUP($A310,Table4[#All],9,FALSE)*VLOOKUP($A310,Table1[#All],14,FALSE)+VLOOKUP($A310,Table14[#All],14,FALSE)</f>
        <v>193.44480000000001</v>
      </c>
    </row>
    <row r="311" spans="1:10" hidden="1" x14ac:dyDescent="0.2">
      <c r="A311" t="s">
        <v>307</v>
      </c>
      <c r="B311" t="str">
        <f>VLOOKUP($A311,Table4[#All],2,FALSE)</f>
        <v>SA1</v>
      </c>
      <c r="C311" t="str">
        <f>VLOOKUP($A311,Table4[#All],6,FALSE)</f>
        <v>Gas</v>
      </c>
      <c r="D311">
        <f>VLOOKUP($A311,Table4[#All],9,FALSE)*VLOOKUP($A311,Table1[#All],8,FALSE)+VLOOKUP($A311,Table14[#All],8,FALSE)</f>
        <v>123.68329999999999</v>
      </c>
      <c r="E311">
        <f>VLOOKUP($A311,Table4[#All],9,FALSE)*VLOOKUP($A311,Table1[#All],9,FALSE)+VLOOKUP($A311,Table14[#All],9,FALSE)</f>
        <v>123.6883</v>
      </c>
      <c r="F311">
        <f>VLOOKUP($A311,Table4[#All],9,FALSE)*VLOOKUP($A311,Table1[#All],10,FALSE)+VLOOKUP($A311,Table14[#All],10,FALSE)</f>
        <v>119.63109999999999</v>
      </c>
      <c r="G311">
        <f>VLOOKUP($A311,Table4[#All],9,FALSE)*VLOOKUP($A311,Table1[#All],11,FALSE)+VLOOKUP($A311,Table14[#All],11,FALSE)</f>
        <v>133.06169999999997</v>
      </c>
      <c r="H311">
        <f>VLOOKUP($A311,Table4[#All],9,FALSE)*VLOOKUP($A311,Table1[#All],12,FALSE)+VLOOKUP($A311,Table14[#All],12,FALSE)</f>
        <v>139.11620000000002</v>
      </c>
      <c r="I311">
        <f>VLOOKUP($A311,Table4[#All],9,FALSE)*VLOOKUP($A311,Table1[#All],13,FALSE)+VLOOKUP($A311,Table14[#All],13,FALSE)</f>
        <v>197.28150000000002</v>
      </c>
      <c r="J311">
        <f>VLOOKUP($A311,Table4[#All],9,FALSE)*VLOOKUP($A311,Table1[#All],14,FALSE)+VLOOKUP($A311,Table14[#All],14,FALSE)</f>
        <v>193.44480000000001</v>
      </c>
    </row>
    <row r="312" spans="1:10" hidden="1" x14ac:dyDescent="0.2">
      <c r="A312" t="s">
        <v>310</v>
      </c>
      <c r="B312" t="str">
        <f>VLOOKUP($A312,Table4[#All],2,FALSE)</f>
        <v>TAS1</v>
      </c>
      <c r="C312" t="str">
        <f>VLOOKUP($A312,Table4[#All],6,FALSE)</f>
        <v>Hydro</v>
      </c>
      <c r="D312">
        <f>VLOOKUP($A312,Table4[#All],9,FALSE)*VLOOKUP($A312,Table1[#All],8,FALSE)+VLOOKUP($A312,Table14[#All],8,FALSE)</f>
        <v>7.19</v>
      </c>
      <c r="E312">
        <f>VLOOKUP($A312,Table4[#All],9,FALSE)*VLOOKUP($A312,Table1[#All],9,FALSE)+VLOOKUP($A312,Table14[#All],9,FALSE)</f>
        <v>7.2450000000000001</v>
      </c>
      <c r="F312">
        <f>VLOOKUP($A312,Table4[#All],9,FALSE)*VLOOKUP($A312,Table1[#All],10,FALSE)+VLOOKUP($A312,Table14[#All],10,FALSE)</f>
        <v>7.3</v>
      </c>
      <c r="G312">
        <f>VLOOKUP($A312,Table4[#All],9,FALSE)*VLOOKUP($A312,Table1[#All],11,FALSE)+VLOOKUP($A312,Table14[#All],11,FALSE)</f>
        <v>7.4249999999999998</v>
      </c>
      <c r="H312">
        <f>VLOOKUP($A312,Table4[#All],9,FALSE)*VLOOKUP($A312,Table1[#All],12,FALSE)+VLOOKUP($A312,Table14[#All],12,FALSE)</f>
        <v>7.55</v>
      </c>
      <c r="I312">
        <f>VLOOKUP($A312,Table4[#All],9,FALSE)*VLOOKUP($A312,Table1[#All],13,FALSE)+VLOOKUP($A312,Table14[#All],13,FALSE)</f>
        <v>8.0649999999999995</v>
      </c>
      <c r="J312">
        <f>VLOOKUP($A312,Table4[#All],9,FALSE)*VLOOKUP($A312,Table1[#All],14,FALSE)+VLOOKUP($A312,Table14[#All],14,FALSE)</f>
        <v>8.58</v>
      </c>
    </row>
    <row r="313" spans="1:10" hidden="1" x14ac:dyDescent="0.2">
      <c r="A313" t="s">
        <v>311</v>
      </c>
      <c r="B313" t="str">
        <f>VLOOKUP($A313,Table4[#All],2,FALSE)</f>
        <v>TAS1</v>
      </c>
      <c r="C313" t="str">
        <f>VLOOKUP($A313,Table4[#All],6,FALSE)</f>
        <v>Hydro</v>
      </c>
      <c r="D313">
        <f>VLOOKUP($A313,Table4[#All],9,FALSE)*VLOOKUP($A313,Table1[#All],8,FALSE)+VLOOKUP($A313,Table14[#All],8,FALSE)</f>
        <v>7.19</v>
      </c>
      <c r="E313">
        <f>VLOOKUP($A313,Table4[#All],9,FALSE)*VLOOKUP($A313,Table1[#All],9,FALSE)+VLOOKUP($A313,Table14[#All],9,FALSE)</f>
        <v>7.2450000000000001</v>
      </c>
      <c r="F313">
        <f>VLOOKUP($A313,Table4[#All],9,FALSE)*VLOOKUP($A313,Table1[#All],10,FALSE)+VLOOKUP($A313,Table14[#All],10,FALSE)</f>
        <v>7.3</v>
      </c>
      <c r="G313">
        <f>VLOOKUP($A313,Table4[#All],9,FALSE)*VLOOKUP($A313,Table1[#All],11,FALSE)+VLOOKUP($A313,Table14[#All],11,FALSE)</f>
        <v>7.4249999999999998</v>
      </c>
      <c r="H313">
        <f>VLOOKUP($A313,Table4[#All],9,FALSE)*VLOOKUP($A313,Table1[#All],12,FALSE)+VLOOKUP($A313,Table14[#All],12,FALSE)</f>
        <v>7.55</v>
      </c>
      <c r="I313">
        <f>VLOOKUP($A313,Table4[#All],9,FALSE)*VLOOKUP($A313,Table1[#All],13,FALSE)+VLOOKUP($A313,Table14[#All],13,FALSE)</f>
        <v>8.0649999999999995</v>
      </c>
      <c r="J313">
        <f>VLOOKUP($A313,Table4[#All],9,FALSE)*VLOOKUP($A313,Table1[#All],14,FALSE)+VLOOKUP($A313,Table14[#All],14,FALSE)</f>
        <v>8.58</v>
      </c>
    </row>
    <row r="314" spans="1:10" hidden="1" x14ac:dyDescent="0.2">
      <c r="A314" t="s">
        <v>313</v>
      </c>
      <c r="B314" t="str">
        <f>VLOOKUP($A314,Table4[#All],2,FALSE)</f>
        <v>NSW1</v>
      </c>
      <c r="C314" t="str">
        <f>VLOOKUP($A314,Table4[#All],6,FALSE)</f>
        <v>Battery</v>
      </c>
      <c r="D314">
        <f>VLOOKUP($A314,Table4[#All],9,FALSE)*VLOOKUP($A314,Table1[#All],8,FALSE)+VLOOKUP($A314,Table14[#All],8,FALSE)</f>
        <v>0</v>
      </c>
      <c r="E314">
        <f>VLOOKUP($A314,Table4[#All],9,FALSE)*VLOOKUP($A314,Table1[#All],9,FALSE)+VLOOKUP($A314,Table14[#All],9,FALSE)</f>
        <v>0</v>
      </c>
      <c r="F314">
        <f>VLOOKUP($A314,Table4[#All],9,FALSE)*VLOOKUP($A314,Table1[#All],10,FALSE)+VLOOKUP($A314,Table14[#All],10,FALSE)</f>
        <v>0</v>
      </c>
      <c r="G314">
        <f>VLOOKUP($A314,Table4[#All],9,FALSE)*VLOOKUP($A314,Table1[#All],11,FALSE)+VLOOKUP($A314,Table14[#All],11,FALSE)</f>
        <v>0</v>
      </c>
      <c r="H314">
        <f>VLOOKUP($A314,Table4[#All],9,FALSE)*VLOOKUP($A314,Table1[#All],12,FALSE)+VLOOKUP($A314,Table14[#All],12,FALSE)</f>
        <v>0</v>
      </c>
      <c r="I314">
        <f>VLOOKUP($A314,Table4[#All],9,FALSE)*VLOOKUP($A314,Table1[#All],13,FALSE)+VLOOKUP($A314,Table14[#All],13,FALSE)</f>
        <v>0</v>
      </c>
      <c r="J314">
        <f>VLOOKUP($A314,Table4[#All],9,FALSE)*VLOOKUP($A314,Table1[#All],14,FALSE)+VLOOKUP($A314,Table14[#All],14,FALSE)</f>
        <v>0</v>
      </c>
    </row>
    <row r="315" spans="1:10" hidden="1" x14ac:dyDescent="0.2">
      <c r="A315" t="s">
        <v>312</v>
      </c>
      <c r="B315" t="str">
        <f>VLOOKUP($A315,Table4[#All],2,FALSE)</f>
        <v>NSW1</v>
      </c>
      <c r="C315" t="str">
        <f>VLOOKUP($A315,Table4[#All],6,FALSE)</f>
        <v>Battery</v>
      </c>
      <c r="D315">
        <f>VLOOKUP($A315,Table4[#All],9,FALSE)*VLOOKUP($A315,Table1[#All],8,FALSE)+VLOOKUP($A315,Table14[#All],8,FALSE)</f>
        <v>0</v>
      </c>
      <c r="E315">
        <f>VLOOKUP($A315,Table4[#All],9,FALSE)*VLOOKUP($A315,Table1[#All],9,FALSE)+VLOOKUP($A315,Table14[#All],9,FALSE)</f>
        <v>0</v>
      </c>
      <c r="F315">
        <f>VLOOKUP($A315,Table4[#All],9,FALSE)*VLOOKUP($A315,Table1[#All],10,FALSE)+VLOOKUP($A315,Table14[#All],10,FALSE)</f>
        <v>0</v>
      </c>
      <c r="G315">
        <f>VLOOKUP($A315,Table4[#All],9,FALSE)*VLOOKUP($A315,Table1[#All],11,FALSE)+VLOOKUP($A315,Table14[#All],11,FALSE)</f>
        <v>0</v>
      </c>
      <c r="H315">
        <f>VLOOKUP($A315,Table4[#All],9,FALSE)*VLOOKUP($A315,Table1[#All],12,FALSE)+VLOOKUP($A315,Table14[#All],12,FALSE)</f>
        <v>0</v>
      </c>
      <c r="I315">
        <f>VLOOKUP($A315,Table4[#All],9,FALSE)*VLOOKUP($A315,Table1[#All],13,FALSE)+VLOOKUP($A315,Table14[#All],13,FALSE)</f>
        <v>0</v>
      </c>
      <c r="J315">
        <f>VLOOKUP($A315,Table4[#All],9,FALSE)*VLOOKUP($A315,Table1[#All],14,FALSE)+VLOOKUP($A315,Table14[#All],14,FALSE)</f>
        <v>0</v>
      </c>
    </row>
    <row r="316" spans="1:10" hidden="1" x14ac:dyDescent="0.2">
      <c r="A316" t="s">
        <v>314</v>
      </c>
      <c r="B316" t="str">
        <f>VLOOKUP($A316,Table4[#All],2,FALSE)</f>
        <v>QLD1</v>
      </c>
      <c r="C316" t="str">
        <f>VLOOKUP($A316,Table4[#All],6,FALSE)</f>
        <v>Gas</v>
      </c>
      <c r="D316">
        <f>VLOOKUP($A316,Table4[#All],9,FALSE)*VLOOKUP($A316,Table1[#All],8,FALSE)+VLOOKUP($A316,Table14[#All],8,FALSE)</f>
        <v>127.09</v>
      </c>
      <c r="E316">
        <f>VLOOKUP($A316,Table4[#All],9,FALSE)*VLOOKUP($A316,Table1[#All],9,FALSE)+VLOOKUP($A316,Table14[#All],9,FALSE)</f>
        <v>127.095</v>
      </c>
      <c r="F316">
        <f>VLOOKUP($A316,Table4[#All],9,FALSE)*VLOOKUP($A316,Table1[#All],10,FALSE)+VLOOKUP($A316,Table14[#All],10,FALSE)</f>
        <v>126.63440000000001</v>
      </c>
      <c r="G316">
        <f>VLOOKUP($A316,Table4[#All],9,FALSE)*VLOOKUP($A316,Table1[#All],11,FALSE)+VLOOKUP($A316,Table14[#All],11,FALSE)</f>
        <v>120.98940000000002</v>
      </c>
      <c r="H316">
        <f>VLOOKUP($A316,Table4[#All],9,FALSE)*VLOOKUP($A316,Table1[#All],12,FALSE)+VLOOKUP($A316,Table14[#All],12,FALSE)</f>
        <v>127.21720000000001</v>
      </c>
      <c r="I316">
        <f>VLOOKUP($A316,Table4[#All],9,FALSE)*VLOOKUP($A316,Table1[#All],13,FALSE)+VLOOKUP($A316,Table14[#All],13,FALSE)</f>
        <v>198.39920000000004</v>
      </c>
      <c r="J316">
        <f>VLOOKUP($A316,Table4[#All],9,FALSE)*VLOOKUP($A316,Table1[#All],14,FALSE)+VLOOKUP($A316,Table14[#All],14,FALSE)</f>
        <v>193.22280000000001</v>
      </c>
    </row>
    <row r="317" spans="1:10" hidden="1" x14ac:dyDescent="0.2">
      <c r="A317" t="s">
        <v>315</v>
      </c>
      <c r="B317" t="str">
        <f>VLOOKUP($A317,Table4[#All],2,FALSE)</f>
        <v>QLD1</v>
      </c>
      <c r="C317" t="str">
        <f>VLOOKUP($A317,Table4[#All],6,FALSE)</f>
        <v>Gas</v>
      </c>
      <c r="D317">
        <f>VLOOKUP($A317,Table4[#All],9,FALSE)*VLOOKUP($A317,Table1[#All],8,FALSE)+VLOOKUP($A317,Table14[#All],8,FALSE)</f>
        <v>127.09</v>
      </c>
      <c r="E317">
        <f>VLOOKUP($A317,Table4[#All],9,FALSE)*VLOOKUP($A317,Table1[#All],9,FALSE)+VLOOKUP($A317,Table14[#All],9,FALSE)</f>
        <v>127.095</v>
      </c>
      <c r="F317">
        <f>VLOOKUP($A317,Table4[#All],9,FALSE)*VLOOKUP($A317,Table1[#All],10,FALSE)+VLOOKUP($A317,Table14[#All],10,FALSE)</f>
        <v>126.63440000000001</v>
      </c>
      <c r="G317">
        <f>VLOOKUP($A317,Table4[#All],9,FALSE)*VLOOKUP($A317,Table1[#All],11,FALSE)+VLOOKUP($A317,Table14[#All],11,FALSE)</f>
        <v>120.98940000000002</v>
      </c>
      <c r="H317">
        <f>VLOOKUP($A317,Table4[#All],9,FALSE)*VLOOKUP($A317,Table1[#All],12,FALSE)+VLOOKUP($A317,Table14[#All],12,FALSE)</f>
        <v>127.21720000000001</v>
      </c>
      <c r="I317">
        <f>VLOOKUP($A317,Table4[#All],9,FALSE)*VLOOKUP($A317,Table1[#All],13,FALSE)+VLOOKUP($A317,Table14[#All],13,FALSE)</f>
        <v>198.39920000000004</v>
      </c>
      <c r="J317">
        <f>VLOOKUP($A317,Table4[#All],9,FALSE)*VLOOKUP($A317,Table1[#All],14,FALSE)+VLOOKUP($A317,Table14[#All],14,FALSE)</f>
        <v>193.22280000000001</v>
      </c>
    </row>
    <row r="318" spans="1:10" hidden="1" x14ac:dyDescent="0.2">
      <c r="A318" t="s">
        <v>316</v>
      </c>
      <c r="B318" t="str">
        <f>VLOOKUP($A318,Table4[#All],2,FALSE)</f>
        <v>QLD1</v>
      </c>
      <c r="C318" t="str">
        <f>VLOOKUP($A318,Table4[#All],6,FALSE)</f>
        <v>Solar</v>
      </c>
      <c r="D318">
        <f>VLOOKUP($A318,Table4[#All],9,FALSE)*VLOOKUP($A318,Table1[#All],8,FALSE)+VLOOKUP($A318,Table14[#All],8,FALSE)</f>
        <v>0</v>
      </c>
      <c r="E318">
        <f>VLOOKUP($A318,Table4[#All],9,FALSE)*VLOOKUP($A318,Table1[#All],9,FALSE)+VLOOKUP($A318,Table14[#All],9,FALSE)</f>
        <v>0</v>
      </c>
      <c r="F318">
        <f>VLOOKUP($A318,Table4[#All],9,FALSE)*VLOOKUP($A318,Table1[#All],10,FALSE)+VLOOKUP($A318,Table14[#All],10,FALSE)</f>
        <v>0</v>
      </c>
      <c r="G318">
        <f>VLOOKUP($A318,Table4[#All],9,FALSE)*VLOOKUP($A318,Table1[#All],11,FALSE)+VLOOKUP($A318,Table14[#All],11,FALSE)</f>
        <v>0</v>
      </c>
      <c r="H318">
        <f>VLOOKUP($A318,Table4[#All],9,FALSE)*VLOOKUP($A318,Table1[#All],12,FALSE)+VLOOKUP($A318,Table14[#All],12,FALSE)</f>
        <v>0</v>
      </c>
      <c r="I318">
        <f>VLOOKUP($A318,Table4[#All],9,FALSE)*VLOOKUP($A318,Table1[#All],13,FALSE)+VLOOKUP($A318,Table14[#All],13,FALSE)</f>
        <v>0</v>
      </c>
      <c r="J318">
        <f>VLOOKUP($A318,Table4[#All],9,FALSE)*VLOOKUP($A318,Table1[#All],14,FALSE)+VLOOKUP($A318,Table14[#All],14,FALSE)</f>
        <v>0</v>
      </c>
    </row>
    <row r="319" spans="1:10" hidden="1" x14ac:dyDescent="0.2">
      <c r="A319" t="s">
        <v>317</v>
      </c>
      <c r="B319" t="str">
        <f>VLOOKUP($A319,Table4[#All],2,FALSE)</f>
        <v>QLD1</v>
      </c>
      <c r="C319" t="str">
        <f>VLOOKUP($A319,Table4[#All],6,FALSE)</f>
        <v>Solar</v>
      </c>
      <c r="D319">
        <f>VLOOKUP($A319,Table4[#All],9,FALSE)*VLOOKUP($A319,Table1[#All],8,FALSE)+VLOOKUP($A319,Table14[#All],8,FALSE)</f>
        <v>0</v>
      </c>
      <c r="E319">
        <f>VLOOKUP($A319,Table4[#All],9,FALSE)*VLOOKUP($A319,Table1[#All],9,FALSE)+VLOOKUP($A319,Table14[#All],9,FALSE)</f>
        <v>0</v>
      </c>
      <c r="F319">
        <f>VLOOKUP($A319,Table4[#All],9,FALSE)*VLOOKUP($A319,Table1[#All],10,FALSE)+VLOOKUP($A319,Table14[#All],10,FALSE)</f>
        <v>0</v>
      </c>
      <c r="G319">
        <f>VLOOKUP($A319,Table4[#All],9,FALSE)*VLOOKUP($A319,Table1[#All],11,FALSE)+VLOOKUP($A319,Table14[#All],11,FALSE)</f>
        <v>0</v>
      </c>
      <c r="H319">
        <f>VLOOKUP($A319,Table4[#All],9,FALSE)*VLOOKUP($A319,Table1[#All],12,FALSE)+VLOOKUP($A319,Table14[#All],12,FALSE)</f>
        <v>0</v>
      </c>
      <c r="I319">
        <f>VLOOKUP($A319,Table4[#All],9,FALSE)*VLOOKUP($A319,Table1[#All],13,FALSE)+VLOOKUP($A319,Table14[#All],13,FALSE)</f>
        <v>0</v>
      </c>
      <c r="J319">
        <f>VLOOKUP($A319,Table4[#All],9,FALSE)*VLOOKUP($A319,Table1[#All],14,FALSE)+VLOOKUP($A319,Table14[#All],14,FALSE)</f>
        <v>0</v>
      </c>
    </row>
    <row r="320" spans="1:10" hidden="1" x14ac:dyDescent="0.2">
      <c r="A320" t="s">
        <v>318</v>
      </c>
      <c r="B320" t="str">
        <f>VLOOKUP($A320,Table4[#All],2,FALSE)</f>
        <v>NSW1</v>
      </c>
      <c r="C320" t="str">
        <f>VLOOKUP($A320,Table4[#All],6,FALSE)</f>
        <v>Wind</v>
      </c>
      <c r="D320">
        <f>VLOOKUP($A320,Table4[#All],9,FALSE)*VLOOKUP($A320,Table1[#All],8,FALSE)+VLOOKUP($A320,Table14[#All],8,FALSE)</f>
        <v>10.39</v>
      </c>
      <c r="E320">
        <f>VLOOKUP($A320,Table4[#All],9,FALSE)*VLOOKUP($A320,Table1[#All],9,FALSE)+VLOOKUP($A320,Table14[#All],9,FALSE)</f>
        <v>6.5500000000000007</v>
      </c>
      <c r="F320">
        <f>VLOOKUP($A320,Table4[#All],9,FALSE)*VLOOKUP($A320,Table1[#All],10,FALSE)+VLOOKUP($A320,Table14[#All],10,FALSE)</f>
        <v>2.71</v>
      </c>
      <c r="G320">
        <f>VLOOKUP($A320,Table4[#All],9,FALSE)*VLOOKUP($A320,Table1[#All],11,FALSE)+VLOOKUP($A320,Table14[#All],11,FALSE)</f>
        <v>1.355</v>
      </c>
      <c r="H320">
        <f>VLOOKUP($A320,Table4[#All],9,FALSE)*VLOOKUP($A320,Table1[#All],12,FALSE)+VLOOKUP($A320,Table14[#All],12,FALSE)</f>
        <v>0</v>
      </c>
      <c r="I320">
        <f>VLOOKUP($A320,Table4[#All],9,FALSE)*VLOOKUP($A320,Table1[#All],13,FALSE)+VLOOKUP($A320,Table14[#All],13,FALSE)</f>
        <v>0</v>
      </c>
      <c r="J320">
        <f>VLOOKUP($A320,Table4[#All],9,FALSE)*VLOOKUP($A320,Table1[#All],14,FALSE)+VLOOKUP($A320,Table14[#All],14,FALSE)</f>
        <v>0</v>
      </c>
    </row>
    <row r="321" spans="1:10" hidden="1" x14ac:dyDescent="0.2">
      <c r="A321" t="s">
        <v>320</v>
      </c>
      <c r="B321" t="str">
        <f>VLOOKUP($A321,Table4[#All],2,FALSE)</f>
        <v>VIC1</v>
      </c>
      <c r="C321" t="str">
        <f>VLOOKUP($A321,Table4[#All],6,FALSE)</f>
        <v>Wind</v>
      </c>
      <c r="D321">
        <f>VLOOKUP($A321,Table4[#All],9,FALSE)*VLOOKUP($A321,Table1[#All],8,FALSE)+VLOOKUP($A321,Table14[#All],8,FALSE)</f>
        <v>10.39</v>
      </c>
      <c r="E321">
        <f>VLOOKUP($A321,Table4[#All],9,FALSE)*VLOOKUP($A321,Table1[#All],9,FALSE)+VLOOKUP($A321,Table14[#All],9,FALSE)</f>
        <v>6.5500000000000007</v>
      </c>
      <c r="F321">
        <f>VLOOKUP($A321,Table4[#All],9,FALSE)*VLOOKUP($A321,Table1[#All],10,FALSE)+VLOOKUP($A321,Table14[#All],10,FALSE)</f>
        <v>2.71</v>
      </c>
      <c r="G321">
        <f>VLOOKUP($A321,Table4[#All],9,FALSE)*VLOOKUP($A321,Table1[#All],11,FALSE)+VLOOKUP($A321,Table14[#All],11,FALSE)</f>
        <v>1.355</v>
      </c>
      <c r="H321">
        <f>VLOOKUP($A321,Table4[#All],9,FALSE)*VLOOKUP($A321,Table1[#All],12,FALSE)+VLOOKUP($A321,Table14[#All],12,FALSE)</f>
        <v>0</v>
      </c>
      <c r="I321">
        <f>VLOOKUP($A321,Table4[#All],9,FALSE)*VLOOKUP($A321,Table1[#All],13,FALSE)+VLOOKUP($A321,Table14[#All],13,FALSE)</f>
        <v>0</v>
      </c>
      <c r="J321">
        <f>VLOOKUP($A321,Table4[#All],9,FALSE)*VLOOKUP($A321,Table1[#All],14,FALSE)+VLOOKUP($A321,Table14[#All],14,FALSE)</f>
        <v>0</v>
      </c>
    </row>
    <row r="322" spans="1:10" hidden="1" x14ac:dyDescent="0.2">
      <c r="A322" t="s">
        <v>321</v>
      </c>
      <c r="B322" t="str">
        <f>VLOOKUP($A322,Table4[#All],2,FALSE)</f>
        <v>NSW1</v>
      </c>
      <c r="C322" t="str">
        <f>VLOOKUP($A322,Table4[#All],6,FALSE)</f>
        <v>Wind</v>
      </c>
      <c r="D322">
        <f>VLOOKUP($A322,Table4[#All],9,FALSE)*VLOOKUP($A322,Table1[#All],8,FALSE)+VLOOKUP($A322,Table14[#All],8,FALSE)</f>
        <v>10.39</v>
      </c>
      <c r="E322">
        <f>VLOOKUP($A322,Table4[#All],9,FALSE)*VLOOKUP($A322,Table1[#All],9,FALSE)+VLOOKUP($A322,Table14[#All],9,FALSE)</f>
        <v>6.5500000000000007</v>
      </c>
      <c r="F322">
        <f>VLOOKUP($A322,Table4[#All],9,FALSE)*VLOOKUP($A322,Table1[#All],10,FALSE)+VLOOKUP($A322,Table14[#All],10,FALSE)</f>
        <v>2.71</v>
      </c>
      <c r="G322">
        <f>VLOOKUP($A322,Table4[#All],9,FALSE)*VLOOKUP($A322,Table1[#All],11,FALSE)+VLOOKUP($A322,Table14[#All],11,FALSE)</f>
        <v>1.355</v>
      </c>
      <c r="H322">
        <f>VLOOKUP($A322,Table4[#All],9,FALSE)*VLOOKUP($A322,Table1[#All],12,FALSE)+VLOOKUP($A322,Table14[#All],12,FALSE)</f>
        <v>0</v>
      </c>
      <c r="I322">
        <f>VLOOKUP($A322,Table4[#All],9,FALSE)*VLOOKUP($A322,Table1[#All],13,FALSE)+VLOOKUP($A322,Table14[#All],13,FALSE)</f>
        <v>0</v>
      </c>
      <c r="J322">
        <f>VLOOKUP($A322,Table4[#All],9,FALSE)*VLOOKUP($A322,Table1[#All],14,FALSE)+VLOOKUP($A322,Table14[#All],14,FALSE)</f>
        <v>0</v>
      </c>
    </row>
    <row r="323" spans="1:10" x14ac:dyDescent="0.2">
      <c r="A323" t="s">
        <v>380</v>
      </c>
      <c r="B323" t="str">
        <f>VLOOKUP($A323,Table4[#All],2,FALSE)</f>
        <v>SA1</v>
      </c>
      <c r="C323" t="str">
        <f>VLOOKUP($A323,Table4[#All],6,FALSE)</f>
        <v>Diesel</v>
      </c>
      <c r="D323">
        <f>VLOOKUP($A323,Table4[#All],9,FALSE)*VLOOKUP($A323,Table1[#All],8,FALSE)+VLOOKUP($A323,Table14[#All],8,FALSE)</f>
        <v>394.82300000000004</v>
      </c>
      <c r="E323">
        <f>VLOOKUP($A323,Table4[#All],9,FALSE)*VLOOKUP($A323,Table1[#All],9,FALSE)+VLOOKUP($A323,Table14[#All],9,FALSE)</f>
        <v>397.31759999999997</v>
      </c>
      <c r="F323">
        <f>VLOOKUP($A323,Table4[#All],9,FALSE)*VLOOKUP($A323,Table1[#All],10,FALSE)+VLOOKUP($A323,Table14[#All],10,FALSE)</f>
        <v>423.53030000000001</v>
      </c>
      <c r="G323">
        <f>VLOOKUP($A323,Table4[#All],9,FALSE)*VLOOKUP($A323,Table1[#All],11,FALSE)+VLOOKUP($A323,Table14[#All],11,FALSE)</f>
        <v>428.1728</v>
      </c>
      <c r="H323">
        <f>VLOOKUP($A323,Table4[#All],9,FALSE)*VLOOKUP($A323,Table1[#All],12,FALSE)+VLOOKUP($A323,Table14[#All],12,FALSE)</f>
        <v>418.0598</v>
      </c>
      <c r="I323">
        <f>VLOOKUP($A323,Table4[#All],9,FALSE)*VLOOKUP($A323,Table1[#All],13,FALSE)+VLOOKUP($A323,Table14[#All],13,FALSE)</f>
        <v>474.95949999999999</v>
      </c>
      <c r="J323">
        <f>VLOOKUP($A323,Table4[#All],9,FALSE)*VLOOKUP($A323,Table1[#All],14,FALSE)+VLOOKUP($A323,Table14[#All],14,FALSE)</f>
        <v>472.61860000000001</v>
      </c>
    </row>
    <row r="324" spans="1:10" hidden="1" x14ac:dyDescent="0.2">
      <c r="A324" t="s">
        <v>322</v>
      </c>
      <c r="B324" t="str">
        <f>VLOOKUP($A324,Table4[#All],2,FALSE)</f>
        <v>NSW1</v>
      </c>
      <c r="C324" t="str">
        <f>VLOOKUP($A324,Table4[#All],6,FALSE)</f>
        <v>Solar</v>
      </c>
      <c r="D324">
        <f>VLOOKUP($A324,Table4[#All],9,FALSE)*VLOOKUP($A324,Table1[#All],8,FALSE)+VLOOKUP($A324,Table14[#All],8,FALSE)</f>
        <v>0</v>
      </c>
      <c r="E324">
        <f>VLOOKUP($A324,Table4[#All],9,FALSE)*VLOOKUP($A324,Table1[#All],9,FALSE)+VLOOKUP($A324,Table14[#All],9,FALSE)</f>
        <v>0</v>
      </c>
      <c r="F324">
        <f>VLOOKUP($A324,Table4[#All],9,FALSE)*VLOOKUP($A324,Table1[#All],10,FALSE)+VLOOKUP($A324,Table14[#All],10,FALSE)</f>
        <v>0</v>
      </c>
      <c r="G324">
        <f>VLOOKUP($A324,Table4[#All],9,FALSE)*VLOOKUP($A324,Table1[#All],11,FALSE)+VLOOKUP($A324,Table14[#All],11,FALSE)</f>
        <v>0</v>
      </c>
      <c r="H324">
        <f>VLOOKUP($A324,Table4[#All],9,FALSE)*VLOOKUP($A324,Table1[#All],12,FALSE)+VLOOKUP($A324,Table14[#All],12,FALSE)</f>
        <v>0</v>
      </c>
      <c r="I324">
        <f>VLOOKUP($A324,Table4[#All],9,FALSE)*VLOOKUP($A324,Table1[#All],13,FALSE)+VLOOKUP($A324,Table14[#All],13,FALSE)</f>
        <v>0</v>
      </c>
      <c r="J324">
        <f>VLOOKUP($A324,Table4[#All],9,FALSE)*VLOOKUP($A324,Table1[#All],14,FALSE)+VLOOKUP($A324,Table14[#All],14,FALSE)</f>
        <v>0</v>
      </c>
    </row>
    <row r="325" spans="1:10" hidden="1" x14ac:dyDescent="0.2">
      <c r="A325" t="s">
        <v>323</v>
      </c>
      <c r="B325" t="str">
        <f>VLOOKUP($A325,Table4[#All],2,FALSE)</f>
        <v>NSW1</v>
      </c>
      <c r="C325" t="str">
        <f>VLOOKUP($A325,Table4[#All],6,FALSE)</f>
        <v>Hydro</v>
      </c>
      <c r="D325">
        <f>VLOOKUP($A325,Table4[#All],9,FALSE)*VLOOKUP($A325,Table1[#All],8,FALSE)+VLOOKUP($A325,Table14[#All],8,FALSE)</f>
        <v>7.19</v>
      </c>
      <c r="E325">
        <f>VLOOKUP($A325,Table4[#All],9,FALSE)*VLOOKUP($A325,Table1[#All],9,FALSE)+VLOOKUP($A325,Table14[#All],9,FALSE)</f>
        <v>7.2450000000000001</v>
      </c>
      <c r="F325">
        <f>VLOOKUP($A325,Table4[#All],9,FALSE)*VLOOKUP($A325,Table1[#All],10,FALSE)+VLOOKUP($A325,Table14[#All],10,FALSE)</f>
        <v>7.3</v>
      </c>
      <c r="G325">
        <f>VLOOKUP($A325,Table4[#All],9,FALSE)*VLOOKUP($A325,Table1[#All],11,FALSE)+VLOOKUP($A325,Table14[#All],11,FALSE)</f>
        <v>7.4249999999999998</v>
      </c>
      <c r="H325">
        <f>VLOOKUP($A325,Table4[#All],9,FALSE)*VLOOKUP($A325,Table1[#All],12,FALSE)+VLOOKUP($A325,Table14[#All],12,FALSE)</f>
        <v>7.55</v>
      </c>
      <c r="I325">
        <f>VLOOKUP($A325,Table4[#All],9,FALSE)*VLOOKUP($A325,Table1[#All],13,FALSE)+VLOOKUP($A325,Table14[#All],13,FALSE)</f>
        <v>8.0649999999999995</v>
      </c>
      <c r="J325">
        <f>VLOOKUP($A325,Table4[#All],9,FALSE)*VLOOKUP($A325,Table1[#All],14,FALSE)+VLOOKUP($A325,Table14[#All],14,FALSE)</f>
        <v>8.58</v>
      </c>
    </row>
    <row r="326" spans="1:10" hidden="1" x14ac:dyDescent="0.2">
      <c r="A326" t="s">
        <v>325</v>
      </c>
      <c r="B326" t="str">
        <f>VLOOKUP($A326,Table4[#All],2,FALSE)</f>
        <v>NSW1</v>
      </c>
      <c r="C326" t="str">
        <f>VLOOKUP($A326,Table4[#All],6,FALSE)</f>
        <v>Gas</v>
      </c>
      <c r="D326">
        <f>VLOOKUP($A326,Table4[#All],9,FALSE)*VLOOKUP($A326,Table1[#All],8,FALSE)+VLOOKUP($A326,Table14[#All],8,FALSE)</f>
        <v>99.01339999999999</v>
      </c>
      <c r="E326">
        <f>VLOOKUP($A326,Table4[#All],9,FALSE)*VLOOKUP($A326,Table1[#All],9,FALSE)+VLOOKUP($A326,Table14[#All],9,FALSE)</f>
        <v>100.76839999999999</v>
      </c>
      <c r="F326">
        <f>VLOOKUP($A326,Table4[#All],9,FALSE)*VLOOKUP($A326,Table1[#All],10,FALSE)+VLOOKUP($A326,Table14[#All],10,FALSE)</f>
        <v>100.68859999999999</v>
      </c>
      <c r="G326">
        <f>VLOOKUP($A326,Table4[#All],9,FALSE)*VLOOKUP($A326,Table1[#All],11,FALSE)+VLOOKUP($A326,Table14[#All],11,FALSE)</f>
        <v>103.449</v>
      </c>
      <c r="H326">
        <f>VLOOKUP($A326,Table4[#All],9,FALSE)*VLOOKUP($A326,Table1[#All],12,FALSE)+VLOOKUP($A326,Table14[#All],12,FALSE)</f>
        <v>108.211</v>
      </c>
      <c r="I326">
        <f>VLOOKUP($A326,Table4[#All],9,FALSE)*VLOOKUP($A326,Table1[#All],13,FALSE)+VLOOKUP($A326,Table14[#All],13,FALSE)</f>
        <v>171.35419999999999</v>
      </c>
      <c r="J326">
        <f>VLOOKUP($A326,Table4[#All],9,FALSE)*VLOOKUP($A326,Table1[#All],14,FALSE)+VLOOKUP($A326,Table14[#All],14,FALSE)</f>
        <v>168.86159999999998</v>
      </c>
    </row>
    <row r="327" spans="1:10" hidden="1" x14ac:dyDescent="0.2">
      <c r="A327" t="s">
        <v>344</v>
      </c>
      <c r="B327" t="str">
        <f>VLOOKUP($A327,Table4[#All],2,FALSE)</f>
        <v>QLD1</v>
      </c>
      <c r="C327" t="str">
        <f>VLOOKUP($A327,Table4[#All],6,FALSE)</f>
        <v>Solar</v>
      </c>
      <c r="D327">
        <f>VLOOKUP($A327,Table4[#All],9,FALSE)*VLOOKUP($A327,Table1[#All],8,FALSE)+VLOOKUP($A327,Table14[#All],8,FALSE)</f>
        <v>0</v>
      </c>
      <c r="E327">
        <f>VLOOKUP($A327,Table4[#All],9,FALSE)*VLOOKUP($A327,Table1[#All],9,FALSE)+VLOOKUP($A327,Table14[#All],9,FALSE)</f>
        <v>0</v>
      </c>
      <c r="F327">
        <f>VLOOKUP($A327,Table4[#All],9,FALSE)*VLOOKUP($A327,Table1[#All],10,FALSE)+VLOOKUP($A327,Table14[#All],10,FALSE)</f>
        <v>0</v>
      </c>
      <c r="G327">
        <f>VLOOKUP($A327,Table4[#All],9,FALSE)*VLOOKUP($A327,Table1[#All],11,FALSE)+VLOOKUP($A327,Table14[#All],11,FALSE)</f>
        <v>0</v>
      </c>
      <c r="H327">
        <f>VLOOKUP($A327,Table4[#All],9,FALSE)*VLOOKUP($A327,Table1[#All],12,FALSE)+VLOOKUP($A327,Table14[#All],12,FALSE)</f>
        <v>0</v>
      </c>
      <c r="I327">
        <f>VLOOKUP($A327,Table4[#All],9,FALSE)*VLOOKUP($A327,Table1[#All],13,FALSE)+VLOOKUP($A327,Table14[#All],13,FALSE)</f>
        <v>0</v>
      </c>
      <c r="J327">
        <f>VLOOKUP($A327,Table4[#All],9,FALSE)*VLOOKUP($A327,Table1[#All],14,FALSE)+VLOOKUP($A327,Table14[#All],14,FALSE)</f>
        <v>0</v>
      </c>
    </row>
    <row r="328" spans="1:10" hidden="1" x14ac:dyDescent="0.2">
      <c r="A328" t="s">
        <v>326</v>
      </c>
      <c r="B328" t="str">
        <f>VLOOKUP($A328,Table4[#All],2,FALSE)</f>
        <v>SA1</v>
      </c>
      <c r="C328" t="str">
        <f>VLOOKUP($A328,Table4[#All],6,FALSE)</f>
        <v>Gas</v>
      </c>
      <c r="D328">
        <f>VLOOKUP($A328,Table4[#All],9,FALSE)*VLOOKUP($A328,Table1[#All],8,FALSE)+VLOOKUP($A328,Table14[#All],8,FALSE)</f>
        <v>119.1116</v>
      </c>
      <c r="E328">
        <f>VLOOKUP($A328,Table4[#All],9,FALSE)*VLOOKUP($A328,Table1[#All],9,FALSE)+VLOOKUP($A328,Table14[#All],9,FALSE)</f>
        <v>119.11660000000001</v>
      </c>
      <c r="F328">
        <f>VLOOKUP($A328,Table4[#All],9,FALSE)*VLOOKUP($A328,Table1[#All],10,FALSE)+VLOOKUP($A328,Table14[#All],10,FALSE)</f>
        <v>117.08359999999999</v>
      </c>
      <c r="G328">
        <f>VLOOKUP($A328,Table4[#All],9,FALSE)*VLOOKUP($A328,Table1[#All],11,FALSE)+VLOOKUP($A328,Table14[#All],11,FALSE)</f>
        <v>123.94669999999999</v>
      </c>
      <c r="H328">
        <f>VLOOKUP($A328,Table4[#All],9,FALSE)*VLOOKUP($A328,Table1[#All],12,FALSE)+VLOOKUP($A328,Table14[#All],12,FALSE)</f>
        <v>126.3262</v>
      </c>
      <c r="I328">
        <f>VLOOKUP($A328,Table4[#All],9,FALSE)*VLOOKUP($A328,Table1[#All],13,FALSE)+VLOOKUP($A328,Table14[#All],13,FALSE)</f>
        <v>196.4436</v>
      </c>
      <c r="J328">
        <f>VLOOKUP($A328,Table4[#All],9,FALSE)*VLOOKUP($A328,Table1[#All],14,FALSE)+VLOOKUP($A328,Table14[#All],14,FALSE)</f>
        <v>196.7595</v>
      </c>
    </row>
    <row r="329" spans="1:10" hidden="1" x14ac:dyDescent="0.2">
      <c r="A329" t="s">
        <v>327</v>
      </c>
      <c r="B329" t="str">
        <f>VLOOKUP($A329,Table4[#All],2,FALSE)</f>
        <v>SA1</v>
      </c>
      <c r="C329" t="str">
        <f>VLOOKUP($A329,Table4[#All],6,FALSE)</f>
        <v>Wind</v>
      </c>
      <c r="D329">
        <f>VLOOKUP($A329,Table4[#All],9,FALSE)*VLOOKUP($A329,Table1[#All],8,FALSE)+VLOOKUP($A329,Table14[#All],8,FALSE)</f>
        <v>10.39</v>
      </c>
      <c r="E329">
        <f>VLOOKUP($A329,Table4[#All],9,FALSE)*VLOOKUP($A329,Table1[#All],9,FALSE)+VLOOKUP($A329,Table14[#All],9,FALSE)</f>
        <v>6.5500000000000007</v>
      </c>
      <c r="F329">
        <f>VLOOKUP($A329,Table4[#All],9,FALSE)*VLOOKUP($A329,Table1[#All],10,FALSE)+VLOOKUP($A329,Table14[#All],10,FALSE)</f>
        <v>2.71</v>
      </c>
      <c r="G329">
        <f>VLOOKUP($A329,Table4[#All],9,FALSE)*VLOOKUP($A329,Table1[#All],11,FALSE)+VLOOKUP($A329,Table14[#All],11,FALSE)</f>
        <v>1.355</v>
      </c>
      <c r="H329">
        <f>VLOOKUP($A329,Table4[#All],9,FALSE)*VLOOKUP($A329,Table1[#All],12,FALSE)+VLOOKUP($A329,Table14[#All],12,FALSE)</f>
        <v>0</v>
      </c>
      <c r="I329">
        <f>VLOOKUP($A329,Table4[#All],9,FALSE)*VLOOKUP($A329,Table1[#All],13,FALSE)+VLOOKUP($A329,Table14[#All],13,FALSE)</f>
        <v>0</v>
      </c>
      <c r="J329">
        <f>VLOOKUP($A329,Table4[#All],9,FALSE)*VLOOKUP($A329,Table1[#All],14,FALSE)+VLOOKUP($A329,Table14[#All],14,FALSE)</f>
        <v>0</v>
      </c>
    </row>
    <row r="330" spans="1:10" hidden="1" x14ac:dyDescent="0.2">
      <c r="A330" t="s">
        <v>328</v>
      </c>
      <c r="B330" t="str">
        <f>VLOOKUP($A330,Table4[#All],2,FALSE)</f>
        <v>SA1</v>
      </c>
      <c r="C330" t="str">
        <f>VLOOKUP($A330,Table4[#All],6,FALSE)</f>
        <v>Wind</v>
      </c>
      <c r="D330">
        <f>VLOOKUP($A330,Table4[#All],9,FALSE)*VLOOKUP($A330,Table1[#All],8,FALSE)+VLOOKUP($A330,Table14[#All],8,FALSE)</f>
        <v>10.39</v>
      </c>
      <c r="E330">
        <f>VLOOKUP($A330,Table4[#All],9,FALSE)*VLOOKUP($A330,Table1[#All],9,FALSE)+VLOOKUP($A330,Table14[#All],9,FALSE)</f>
        <v>6.5500000000000007</v>
      </c>
      <c r="F330">
        <f>VLOOKUP($A330,Table4[#All],9,FALSE)*VLOOKUP($A330,Table1[#All],10,FALSE)+VLOOKUP($A330,Table14[#All],10,FALSE)</f>
        <v>2.71</v>
      </c>
      <c r="G330">
        <f>VLOOKUP($A330,Table4[#All],9,FALSE)*VLOOKUP($A330,Table1[#All],11,FALSE)+VLOOKUP($A330,Table14[#All],11,FALSE)</f>
        <v>1.355</v>
      </c>
      <c r="H330">
        <f>VLOOKUP($A330,Table4[#All],9,FALSE)*VLOOKUP($A330,Table1[#All],12,FALSE)+VLOOKUP($A330,Table14[#All],12,FALSE)</f>
        <v>0</v>
      </c>
      <c r="I330">
        <f>VLOOKUP($A330,Table4[#All],9,FALSE)*VLOOKUP($A330,Table1[#All],13,FALSE)+VLOOKUP($A330,Table14[#All],13,FALSE)</f>
        <v>0</v>
      </c>
      <c r="J330">
        <f>VLOOKUP($A330,Table4[#All],9,FALSE)*VLOOKUP($A330,Table1[#All],14,FALSE)+VLOOKUP($A330,Table14[#All],14,FALSE)</f>
        <v>0</v>
      </c>
    </row>
    <row r="331" spans="1:10" hidden="1" x14ac:dyDescent="0.2">
      <c r="A331" t="s">
        <v>329</v>
      </c>
      <c r="B331" t="str">
        <f>VLOOKUP($A331,Table4[#All],2,FALSE)</f>
        <v>SA1</v>
      </c>
      <c r="C331" t="str">
        <f>VLOOKUP($A331,Table4[#All],6,FALSE)</f>
        <v>Wind</v>
      </c>
      <c r="D331">
        <f>VLOOKUP($A331,Table4[#All],9,FALSE)*VLOOKUP($A331,Table1[#All],8,FALSE)+VLOOKUP($A331,Table14[#All],8,FALSE)</f>
        <v>10.39</v>
      </c>
      <c r="E331">
        <f>VLOOKUP($A331,Table4[#All],9,FALSE)*VLOOKUP($A331,Table1[#All],9,FALSE)+VLOOKUP($A331,Table14[#All],9,FALSE)</f>
        <v>6.5500000000000007</v>
      </c>
      <c r="F331">
        <f>VLOOKUP($A331,Table4[#All],9,FALSE)*VLOOKUP($A331,Table1[#All],10,FALSE)+VLOOKUP($A331,Table14[#All],10,FALSE)</f>
        <v>2.71</v>
      </c>
      <c r="G331">
        <f>VLOOKUP($A331,Table4[#All],9,FALSE)*VLOOKUP($A331,Table1[#All],11,FALSE)+VLOOKUP($A331,Table14[#All],11,FALSE)</f>
        <v>1.355</v>
      </c>
      <c r="H331">
        <f>VLOOKUP($A331,Table4[#All],9,FALSE)*VLOOKUP($A331,Table1[#All],12,FALSE)+VLOOKUP($A331,Table14[#All],12,FALSE)</f>
        <v>0</v>
      </c>
      <c r="I331">
        <f>VLOOKUP($A331,Table4[#All],9,FALSE)*VLOOKUP($A331,Table1[#All],13,FALSE)+VLOOKUP($A331,Table14[#All],13,FALSE)</f>
        <v>0</v>
      </c>
      <c r="J331">
        <f>VLOOKUP($A331,Table4[#All],9,FALSE)*VLOOKUP($A331,Table1[#All],14,FALSE)+VLOOKUP($A331,Table14[#All],14,FALSE)</f>
        <v>0</v>
      </c>
    </row>
    <row r="332" spans="1:10" hidden="1" x14ac:dyDescent="0.2">
      <c r="A332" t="s">
        <v>335</v>
      </c>
      <c r="B332" t="str">
        <f>VLOOKUP($A332,Table4[#All],2,FALSE)</f>
        <v>NSW1</v>
      </c>
      <c r="C332" t="s">
        <v>855</v>
      </c>
      <c r="D332">
        <f>VLOOKUP($A332,Table4[#All],9,FALSE)*VLOOKUP($A332,Table1[#All],8,FALSE)+VLOOKUP($A332,Table14[#All],8,FALSE)</f>
        <v>7.19</v>
      </c>
      <c r="E332">
        <f>VLOOKUP($A332,Table4[#All],9,FALSE)*VLOOKUP($A332,Table1[#All],9,FALSE)+VLOOKUP($A332,Table14[#All],9,FALSE)</f>
        <v>7.2450000000000001</v>
      </c>
      <c r="F332">
        <f>VLOOKUP($A332,Table4[#All],9,FALSE)*VLOOKUP($A332,Table1[#All],10,FALSE)+VLOOKUP($A332,Table14[#All],10,FALSE)</f>
        <v>7.3</v>
      </c>
      <c r="G332">
        <f>VLOOKUP($A332,Table4[#All],9,FALSE)*VLOOKUP($A332,Table1[#All],11,FALSE)+VLOOKUP($A332,Table14[#All],11,FALSE)</f>
        <v>7.4249999999999998</v>
      </c>
      <c r="H332">
        <f>VLOOKUP($A332,Table4[#All],9,FALSE)*VLOOKUP($A332,Table1[#All],12,FALSE)+VLOOKUP($A332,Table14[#All],12,FALSE)</f>
        <v>7.55</v>
      </c>
      <c r="I332">
        <f>VLOOKUP($A332,Table4[#All],9,FALSE)*VLOOKUP($A332,Table1[#All],13,FALSE)+VLOOKUP($A332,Table14[#All],13,FALSE)</f>
        <v>8.0649999999999995</v>
      </c>
      <c r="J332">
        <f>VLOOKUP($A332,Table4[#All],9,FALSE)*VLOOKUP($A332,Table1[#All],14,FALSE)+VLOOKUP($A332,Table14[#All],14,FALSE)</f>
        <v>8.58</v>
      </c>
    </row>
    <row r="333" spans="1:10" hidden="1" x14ac:dyDescent="0.2">
      <c r="A333" t="s">
        <v>334</v>
      </c>
      <c r="B333" t="str">
        <f>VLOOKUP($A333,Table4[#All],2,FALSE)</f>
        <v>NSW1</v>
      </c>
      <c r="C333" t="s">
        <v>855</v>
      </c>
      <c r="D333">
        <f>VLOOKUP($A333,Table4[#All],9,FALSE)*VLOOKUP($A333,Table1[#All],8,FALSE)+VLOOKUP($A333,Table14[#All],8,FALSE)</f>
        <v>7.19</v>
      </c>
      <c r="E333">
        <f>VLOOKUP($A333,Table4[#All],9,FALSE)*VLOOKUP($A333,Table1[#All],9,FALSE)+VLOOKUP($A333,Table14[#All],9,FALSE)</f>
        <v>7.2450000000000001</v>
      </c>
      <c r="F333">
        <f>VLOOKUP($A333,Table4[#All],9,FALSE)*VLOOKUP($A333,Table1[#All],10,FALSE)+VLOOKUP($A333,Table14[#All],10,FALSE)</f>
        <v>7.3</v>
      </c>
      <c r="G333">
        <f>VLOOKUP($A333,Table4[#All],9,FALSE)*VLOOKUP($A333,Table1[#All],11,FALSE)+VLOOKUP($A333,Table14[#All],11,FALSE)</f>
        <v>7.4249999999999998</v>
      </c>
      <c r="H333">
        <f>VLOOKUP($A333,Table4[#All],9,FALSE)*VLOOKUP($A333,Table1[#All],12,FALSE)+VLOOKUP($A333,Table14[#All],12,FALSE)</f>
        <v>7.55</v>
      </c>
      <c r="I333">
        <f>VLOOKUP($A333,Table4[#All],9,FALSE)*VLOOKUP($A333,Table1[#All],13,FALSE)+VLOOKUP($A333,Table14[#All],13,FALSE)</f>
        <v>8.0649999999999995</v>
      </c>
      <c r="J333">
        <f>VLOOKUP($A333,Table4[#All],9,FALSE)*VLOOKUP($A333,Table1[#All],14,FALSE)+VLOOKUP($A333,Table14[#All],14,FALSE)</f>
        <v>8.58</v>
      </c>
    </row>
    <row r="334" spans="1:10" hidden="1" x14ac:dyDescent="0.2">
      <c r="A334" t="s">
        <v>333</v>
      </c>
      <c r="B334" t="str">
        <f>VLOOKUP($A334,Table4[#All],2,FALSE)</f>
        <v>NSW1</v>
      </c>
      <c r="C334" t="s">
        <v>855</v>
      </c>
      <c r="D334">
        <f>VLOOKUP($A334,Table4[#All],9,FALSE)*VLOOKUP($A334,Table1[#All],8,FALSE)+VLOOKUP($A334,Table14[#All],8,FALSE)</f>
        <v>7.19</v>
      </c>
      <c r="E334">
        <f>VLOOKUP($A334,Table4[#All],9,FALSE)*VLOOKUP($A334,Table1[#All],9,FALSE)+VLOOKUP($A334,Table14[#All],9,FALSE)</f>
        <v>7.2450000000000001</v>
      </c>
      <c r="F334">
        <f>VLOOKUP($A334,Table4[#All],9,FALSE)*VLOOKUP($A334,Table1[#All],10,FALSE)+VLOOKUP($A334,Table14[#All],10,FALSE)</f>
        <v>7.3</v>
      </c>
      <c r="G334">
        <f>VLOOKUP($A334,Table4[#All],9,FALSE)*VLOOKUP($A334,Table1[#All],11,FALSE)+VLOOKUP($A334,Table14[#All],11,FALSE)</f>
        <v>7.4249999999999998</v>
      </c>
      <c r="H334">
        <f>VLOOKUP($A334,Table4[#All],9,FALSE)*VLOOKUP($A334,Table1[#All],12,FALSE)+VLOOKUP($A334,Table14[#All],12,FALSE)</f>
        <v>7.55</v>
      </c>
      <c r="I334">
        <f>VLOOKUP($A334,Table4[#All],9,FALSE)*VLOOKUP($A334,Table1[#All],13,FALSE)+VLOOKUP($A334,Table14[#All],13,FALSE)</f>
        <v>8.0649999999999995</v>
      </c>
      <c r="J334">
        <f>VLOOKUP($A334,Table4[#All],9,FALSE)*VLOOKUP($A334,Table1[#All],14,FALSE)+VLOOKUP($A334,Table14[#All],14,FALSE)</f>
        <v>8.58</v>
      </c>
    </row>
    <row r="335" spans="1:10" hidden="1" x14ac:dyDescent="0.2">
      <c r="A335" t="s">
        <v>332</v>
      </c>
      <c r="B335" t="str">
        <f>VLOOKUP($A335,Table4[#All],2,FALSE)</f>
        <v>NSW1</v>
      </c>
      <c r="C335" t="s">
        <v>855</v>
      </c>
      <c r="D335">
        <f>VLOOKUP($A335,Table4[#All],9,FALSE)*VLOOKUP($A335,Table1[#All],8,FALSE)+VLOOKUP($A335,Table14[#All],8,FALSE)</f>
        <v>7.19</v>
      </c>
      <c r="E335">
        <f>VLOOKUP($A335,Table4[#All],9,FALSE)*VLOOKUP($A335,Table1[#All],9,FALSE)+VLOOKUP($A335,Table14[#All],9,FALSE)</f>
        <v>7.2450000000000001</v>
      </c>
      <c r="F335">
        <f>VLOOKUP($A335,Table4[#All],9,FALSE)*VLOOKUP($A335,Table1[#All],10,FALSE)+VLOOKUP($A335,Table14[#All],10,FALSE)</f>
        <v>7.3</v>
      </c>
      <c r="G335">
        <f>VLOOKUP($A335,Table4[#All],9,FALSE)*VLOOKUP($A335,Table1[#All],11,FALSE)+VLOOKUP($A335,Table14[#All],11,FALSE)</f>
        <v>7.4249999999999998</v>
      </c>
      <c r="H335">
        <f>VLOOKUP($A335,Table4[#All],9,FALSE)*VLOOKUP($A335,Table1[#All],12,FALSE)+VLOOKUP($A335,Table14[#All],12,FALSE)</f>
        <v>7.55</v>
      </c>
      <c r="I335">
        <f>VLOOKUP($A335,Table4[#All],9,FALSE)*VLOOKUP($A335,Table1[#All],13,FALSE)+VLOOKUP($A335,Table14[#All],13,FALSE)</f>
        <v>8.0649999999999995</v>
      </c>
      <c r="J335">
        <f>VLOOKUP($A335,Table4[#All],9,FALSE)*VLOOKUP($A335,Table1[#All],14,FALSE)+VLOOKUP($A335,Table14[#All],14,FALSE)</f>
        <v>8.58</v>
      </c>
    </row>
    <row r="336" spans="1:10" hidden="1" x14ac:dyDescent="0.2">
      <c r="A336" t="s">
        <v>331</v>
      </c>
      <c r="B336" t="str">
        <f>VLOOKUP($A336,Table4[#All],2,FALSE)</f>
        <v>NSW1</v>
      </c>
      <c r="C336" t="s">
        <v>855</v>
      </c>
      <c r="D336">
        <f>VLOOKUP($A336,Table4[#All],9,FALSE)*VLOOKUP($A336,Table1[#All],8,FALSE)+VLOOKUP($A336,Table14[#All],8,FALSE)</f>
        <v>7.19</v>
      </c>
      <c r="E336">
        <f>VLOOKUP($A336,Table4[#All],9,FALSE)*VLOOKUP($A336,Table1[#All],9,FALSE)+VLOOKUP($A336,Table14[#All],9,FALSE)</f>
        <v>7.2450000000000001</v>
      </c>
      <c r="F336">
        <f>VLOOKUP($A336,Table4[#All],9,FALSE)*VLOOKUP($A336,Table1[#All],10,FALSE)+VLOOKUP($A336,Table14[#All],10,FALSE)</f>
        <v>7.3</v>
      </c>
      <c r="G336">
        <f>VLOOKUP($A336,Table4[#All],9,FALSE)*VLOOKUP($A336,Table1[#All],11,FALSE)+VLOOKUP($A336,Table14[#All],11,FALSE)</f>
        <v>7.4249999999999998</v>
      </c>
      <c r="H336">
        <f>VLOOKUP($A336,Table4[#All],9,FALSE)*VLOOKUP($A336,Table1[#All],12,FALSE)+VLOOKUP($A336,Table14[#All],12,FALSE)</f>
        <v>7.55</v>
      </c>
      <c r="I336">
        <f>VLOOKUP($A336,Table4[#All],9,FALSE)*VLOOKUP($A336,Table1[#All],13,FALSE)+VLOOKUP($A336,Table14[#All],13,FALSE)</f>
        <v>8.0649999999999995</v>
      </c>
      <c r="J336">
        <f>VLOOKUP($A336,Table4[#All],9,FALSE)*VLOOKUP($A336,Table1[#All],14,FALSE)+VLOOKUP($A336,Table14[#All],14,FALSE)</f>
        <v>8.58</v>
      </c>
    </row>
    <row r="337" spans="1:10" hidden="1" x14ac:dyDescent="0.2">
      <c r="A337" t="s">
        <v>330</v>
      </c>
      <c r="B337" t="str">
        <f>VLOOKUP($A337,Table4[#All],2,FALSE)</f>
        <v>NSW1</v>
      </c>
      <c r="C337" t="s">
        <v>855</v>
      </c>
      <c r="D337">
        <f>VLOOKUP($A337,Table4[#All],9,FALSE)*VLOOKUP($A337,Table1[#All],8,FALSE)+VLOOKUP($A337,Table14[#All],8,FALSE)</f>
        <v>7.19</v>
      </c>
      <c r="E337">
        <f>VLOOKUP($A337,Table4[#All],9,FALSE)*VLOOKUP($A337,Table1[#All],9,FALSE)+VLOOKUP($A337,Table14[#All],9,FALSE)</f>
        <v>7.2450000000000001</v>
      </c>
      <c r="F337">
        <f>VLOOKUP($A337,Table4[#All],9,FALSE)*VLOOKUP($A337,Table1[#All],10,FALSE)+VLOOKUP($A337,Table14[#All],10,FALSE)</f>
        <v>7.3</v>
      </c>
      <c r="G337">
        <f>VLOOKUP($A337,Table4[#All],9,FALSE)*VLOOKUP($A337,Table1[#All],11,FALSE)+VLOOKUP($A337,Table14[#All],11,FALSE)</f>
        <v>7.4249999999999998</v>
      </c>
      <c r="H337">
        <f>VLOOKUP($A337,Table4[#All],9,FALSE)*VLOOKUP($A337,Table1[#All],12,FALSE)+VLOOKUP($A337,Table14[#All],12,FALSE)</f>
        <v>7.55</v>
      </c>
      <c r="I337">
        <f>VLOOKUP($A337,Table4[#All],9,FALSE)*VLOOKUP($A337,Table1[#All],13,FALSE)+VLOOKUP($A337,Table14[#All],13,FALSE)</f>
        <v>8.0649999999999995</v>
      </c>
      <c r="J337">
        <f>VLOOKUP($A337,Table4[#All],9,FALSE)*VLOOKUP($A337,Table1[#All],14,FALSE)+VLOOKUP($A337,Table14[#All],14,FALSE)</f>
        <v>8.58</v>
      </c>
    </row>
    <row r="338" spans="1:10" hidden="1" x14ac:dyDescent="0.2">
      <c r="A338" t="s">
        <v>336</v>
      </c>
      <c r="B338" t="str">
        <f>VLOOKUP($A338,Table4[#All],2,FALSE)</f>
        <v>SA1</v>
      </c>
      <c r="C338" t="str">
        <f>VLOOKUP($A338,Table4[#All],6,FALSE)</f>
        <v>Gas</v>
      </c>
      <c r="D338">
        <f>VLOOKUP($A338,Table4[#All],9,FALSE)*VLOOKUP($A338,Table1[#All],8,FALSE)+VLOOKUP($A338,Table14[#All],8,FALSE)</f>
        <v>482.08300000000003</v>
      </c>
      <c r="E338">
        <f>VLOOKUP($A338,Table4[#All],9,FALSE)*VLOOKUP($A338,Table1[#All],9,FALSE)+VLOOKUP($A338,Table14[#All],9,FALSE)</f>
        <v>485.04259999999999</v>
      </c>
      <c r="F338">
        <f>VLOOKUP($A338,Table4[#All],9,FALSE)*VLOOKUP($A338,Table1[#All],10,FALSE)+VLOOKUP($A338,Table14[#All],10,FALSE)</f>
        <v>517.14530000000002</v>
      </c>
      <c r="G338">
        <f>VLOOKUP($A338,Table4[#All],9,FALSE)*VLOOKUP($A338,Table1[#All],11,FALSE)+VLOOKUP($A338,Table14[#All],11,FALSE)</f>
        <v>527.7328</v>
      </c>
      <c r="H338">
        <f>VLOOKUP($A338,Table4[#All],9,FALSE)*VLOOKUP($A338,Table1[#All],12,FALSE)+VLOOKUP($A338,Table14[#All],12,FALSE)</f>
        <v>520.18979999999999</v>
      </c>
      <c r="I338">
        <f>VLOOKUP($A338,Table4[#All],9,FALSE)*VLOOKUP($A338,Table1[#All],13,FALSE)+VLOOKUP($A338,Table14[#All],13,FALSE)</f>
        <v>584.93949999999995</v>
      </c>
      <c r="J338">
        <f>VLOOKUP($A338,Table4[#All],9,FALSE)*VLOOKUP($A338,Table1[#All],14,FALSE)+VLOOKUP($A338,Table14[#All],14,FALSE)</f>
        <v>576.8986000000001</v>
      </c>
    </row>
    <row r="339" spans="1:10" hidden="1" x14ac:dyDescent="0.2">
      <c r="A339" t="s">
        <v>347</v>
      </c>
      <c r="B339" t="str">
        <f>VLOOKUP($A339,Table4[#All],2,FALSE)</f>
        <v>QLD1</v>
      </c>
      <c r="C339" t="str">
        <f>VLOOKUP($A339,Table4[#All],6,FALSE)</f>
        <v>Solar</v>
      </c>
      <c r="D339">
        <f>VLOOKUP($A339,Table4[#All],9,FALSE)*VLOOKUP($A339,Table1[#All],8,FALSE)+VLOOKUP($A339,Table14[#All],8,FALSE)</f>
        <v>0</v>
      </c>
      <c r="E339">
        <f>VLOOKUP($A339,Table4[#All],9,FALSE)*VLOOKUP($A339,Table1[#All],9,FALSE)+VLOOKUP($A339,Table14[#All],9,FALSE)</f>
        <v>0</v>
      </c>
      <c r="F339">
        <f>VLOOKUP($A339,Table4[#All],9,FALSE)*VLOOKUP($A339,Table1[#All],10,FALSE)+VLOOKUP($A339,Table14[#All],10,FALSE)</f>
        <v>0</v>
      </c>
      <c r="G339">
        <f>VLOOKUP($A339,Table4[#All],9,FALSE)*VLOOKUP($A339,Table1[#All],11,FALSE)+VLOOKUP($A339,Table14[#All],11,FALSE)</f>
        <v>0</v>
      </c>
      <c r="H339">
        <f>VLOOKUP($A339,Table4[#All],9,FALSE)*VLOOKUP($A339,Table1[#All],12,FALSE)+VLOOKUP($A339,Table14[#All],12,FALSE)</f>
        <v>0</v>
      </c>
      <c r="I339">
        <f>VLOOKUP($A339,Table4[#All],9,FALSE)*VLOOKUP($A339,Table1[#All],13,FALSE)+VLOOKUP($A339,Table14[#All],13,FALSE)</f>
        <v>0</v>
      </c>
      <c r="J339">
        <f>VLOOKUP($A339,Table4[#All],9,FALSE)*VLOOKUP($A339,Table1[#All],14,FALSE)+VLOOKUP($A339,Table14[#All],14,FALSE)</f>
        <v>0</v>
      </c>
    </row>
    <row r="340" spans="1:10" hidden="1" x14ac:dyDescent="0.2">
      <c r="A340" t="s">
        <v>339</v>
      </c>
      <c r="B340" t="str">
        <f>VLOOKUP($A340,Table4[#All],2,FALSE)</f>
        <v>QLD1</v>
      </c>
      <c r="C340" t="str">
        <f>VLOOKUP($A340,Table4[#All],6,FALSE)</f>
        <v>Coal-Black</v>
      </c>
      <c r="D340">
        <f>VLOOKUP($A340,Table4[#All],9,FALSE)*VLOOKUP($A340,Table1[#All],8,FALSE)+VLOOKUP($A340,Table14[#All],8,FALSE)</f>
        <v>23.236000000000001</v>
      </c>
      <c r="E340">
        <f>VLOOKUP($A340,Table4[#All],9,FALSE)*VLOOKUP($A340,Table1[#All],9,FALSE)+VLOOKUP($A340,Table14[#All],9,FALSE)</f>
        <v>24.705999999999996</v>
      </c>
      <c r="F340">
        <f>VLOOKUP($A340,Table4[#All],9,FALSE)*VLOOKUP($A340,Table1[#All],10,FALSE)+VLOOKUP($A340,Table14[#All],10,FALSE)</f>
        <v>27.371999999999996</v>
      </c>
      <c r="G340">
        <f>VLOOKUP($A340,Table4[#All],9,FALSE)*VLOOKUP($A340,Table1[#All],11,FALSE)+VLOOKUP($A340,Table14[#All],11,FALSE)</f>
        <v>26.521999999999998</v>
      </c>
      <c r="H340">
        <f>VLOOKUP($A340,Table4[#All],9,FALSE)*VLOOKUP($A340,Table1[#All],12,FALSE)+VLOOKUP($A340,Table14[#All],12,FALSE)</f>
        <v>27.143999999999998</v>
      </c>
      <c r="I340">
        <f>VLOOKUP($A340,Table4[#All],9,FALSE)*VLOOKUP($A340,Table1[#All],13,FALSE)+VLOOKUP($A340,Table14[#All],13,FALSE)</f>
        <v>64.97999999999999</v>
      </c>
      <c r="J340">
        <f>VLOOKUP($A340,Table4[#All],9,FALSE)*VLOOKUP($A340,Table1[#All],14,FALSE)+VLOOKUP($A340,Table14[#All],14,FALSE)</f>
        <v>37.128</v>
      </c>
    </row>
    <row r="341" spans="1:10" hidden="1" x14ac:dyDescent="0.2">
      <c r="A341" t="s">
        <v>340</v>
      </c>
      <c r="B341" t="str">
        <f>VLOOKUP($A341,Table4[#All],2,FALSE)</f>
        <v>QLD1</v>
      </c>
      <c r="C341" t="str">
        <f>VLOOKUP($A341,Table4[#All],6,FALSE)</f>
        <v>Coal-Black</v>
      </c>
      <c r="D341">
        <f>VLOOKUP($A341,Table4[#All],9,FALSE)*VLOOKUP($A341,Table1[#All],8,FALSE)+VLOOKUP($A341,Table14[#All],8,FALSE)</f>
        <v>23.236000000000001</v>
      </c>
      <c r="E341">
        <f>VLOOKUP($A341,Table4[#All],9,FALSE)*VLOOKUP($A341,Table1[#All],9,FALSE)+VLOOKUP($A341,Table14[#All],9,FALSE)</f>
        <v>24.705999999999996</v>
      </c>
      <c r="F341">
        <f>VLOOKUP($A341,Table4[#All],9,FALSE)*VLOOKUP($A341,Table1[#All],10,FALSE)+VLOOKUP($A341,Table14[#All],10,FALSE)</f>
        <v>27.371999999999996</v>
      </c>
      <c r="G341">
        <f>VLOOKUP($A341,Table4[#All],9,FALSE)*VLOOKUP($A341,Table1[#All],11,FALSE)+VLOOKUP($A341,Table14[#All],11,FALSE)</f>
        <v>26.521999999999998</v>
      </c>
      <c r="H341">
        <f>VLOOKUP($A341,Table4[#All],9,FALSE)*VLOOKUP($A341,Table1[#All],12,FALSE)+VLOOKUP($A341,Table14[#All],12,FALSE)</f>
        <v>27.143999999999998</v>
      </c>
      <c r="I341">
        <f>VLOOKUP($A341,Table4[#All],9,FALSE)*VLOOKUP($A341,Table1[#All],13,FALSE)+VLOOKUP($A341,Table14[#All],13,FALSE)</f>
        <v>64.97999999999999</v>
      </c>
      <c r="J341">
        <f>VLOOKUP($A341,Table4[#All],9,FALSE)*VLOOKUP($A341,Table1[#All],14,FALSE)+VLOOKUP($A341,Table14[#All],14,FALSE)</f>
        <v>37.128</v>
      </c>
    </row>
    <row r="342" spans="1:10" hidden="1" x14ac:dyDescent="0.2">
      <c r="A342" t="s">
        <v>341</v>
      </c>
      <c r="B342" t="str">
        <f>VLOOKUP($A342,Table4[#All],2,FALSE)</f>
        <v>QLD1</v>
      </c>
      <c r="C342" t="str">
        <f>VLOOKUP($A342,Table4[#All],6,FALSE)</f>
        <v>Coal-Black</v>
      </c>
      <c r="D342">
        <f>VLOOKUP($A342,Table4[#All],9,FALSE)*VLOOKUP($A342,Table1[#All],8,FALSE)+VLOOKUP($A342,Table14[#All],8,FALSE)</f>
        <v>23.236000000000001</v>
      </c>
      <c r="E342">
        <f>VLOOKUP($A342,Table4[#All],9,FALSE)*VLOOKUP($A342,Table1[#All],9,FALSE)+VLOOKUP($A342,Table14[#All],9,FALSE)</f>
        <v>24.705999999999996</v>
      </c>
      <c r="F342">
        <f>VLOOKUP($A342,Table4[#All],9,FALSE)*VLOOKUP($A342,Table1[#All],10,FALSE)+VLOOKUP($A342,Table14[#All],10,FALSE)</f>
        <v>27.371999999999996</v>
      </c>
      <c r="G342">
        <f>VLOOKUP($A342,Table4[#All],9,FALSE)*VLOOKUP($A342,Table1[#All],11,FALSE)+VLOOKUP($A342,Table14[#All],11,FALSE)</f>
        <v>26.521999999999998</v>
      </c>
      <c r="H342">
        <f>VLOOKUP($A342,Table4[#All],9,FALSE)*VLOOKUP($A342,Table1[#All],12,FALSE)+VLOOKUP($A342,Table14[#All],12,FALSE)</f>
        <v>27.143999999999998</v>
      </c>
      <c r="I342">
        <f>VLOOKUP($A342,Table4[#All],9,FALSE)*VLOOKUP($A342,Table1[#All],13,FALSE)+VLOOKUP($A342,Table14[#All],13,FALSE)</f>
        <v>64.97999999999999</v>
      </c>
      <c r="J342">
        <f>VLOOKUP($A342,Table4[#All],9,FALSE)*VLOOKUP($A342,Table1[#All],14,FALSE)+VLOOKUP($A342,Table14[#All],14,FALSE)</f>
        <v>37.128</v>
      </c>
    </row>
    <row r="343" spans="1:10" hidden="1" x14ac:dyDescent="0.2">
      <c r="A343" t="s">
        <v>338</v>
      </c>
      <c r="B343" t="str">
        <f>VLOOKUP($A343,Table4[#All],2,FALSE)</f>
        <v>QLD1</v>
      </c>
      <c r="C343" t="str">
        <f>VLOOKUP($A343,Table4[#All],6,FALSE)</f>
        <v>Coal-Black</v>
      </c>
      <c r="D343">
        <f>VLOOKUP($A343,Table4[#All],9,FALSE)*VLOOKUP($A343,Table1[#All],8,FALSE)+VLOOKUP($A343,Table14[#All],8,FALSE)</f>
        <v>23.236000000000001</v>
      </c>
      <c r="E343">
        <f>VLOOKUP($A343,Table4[#All],9,FALSE)*VLOOKUP($A343,Table1[#All],9,FALSE)+VLOOKUP($A343,Table14[#All],9,FALSE)</f>
        <v>24.705999999999996</v>
      </c>
      <c r="F343">
        <f>VLOOKUP($A343,Table4[#All],9,FALSE)*VLOOKUP($A343,Table1[#All],10,FALSE)+VLOOKUP($A343,Table14[#All],10,FALSE)</f>
        <v>27.371999999999996</v>
      </c>
      <c r="G343">
        <f>VLOOKUP($A343,Table4[#All],9,FALSE)*VLOOKUP($A343,Table1[#All],11,FALSE)+VLOOKUP($A343,Table14[#All],11,FALSE)</f>
        <v>26.521999999999998</v>
      </c>
      <c r="H343">
        <f>VLOOKUP($A343,Table4[#All],9,FALSE)*VLOOKUP($A343,Table1[#All],12,FALSE)+VLOOKUP($A343,Table14[#All],12,FALSE)</f>
        <v>27.143999999999998</v>
      </c>
      <c r="I343">
        <f>VLOOKUP($A343,Table4[#All],9,FALSE)*VLOOKUP($A343,Table1[#All],13,FALSE)+VLOOKUP($A343,Table14[#All],13,FALSE)</f>
        <v>64.97999999999999</v>
      </c>
      <c r="J343">
        <f>VLOOKUP($A343,Table4[#All],9,FALSE)*VLOOKUP($A343,Table1[#All],14,FALSE)+VLOOKUP($A343,Table14[#All],14,FALSE)</f>
        <v>37.128</v>
      </c>
    </row>
    <row r="344" spans="1:10" hidden="1" x14ac:dyDescent="0.2">
      <c r="A344" t="s">
        <v>342</v>
      </c>
      <c r="B344" t="str">
        <f>VLOOKUP($A344,Table4[#All],2,FALSE)</f>
        <v>SA1</v>
      </c>
      <c r="C344" t="str">
        <f>VLOOKUP($A344,Table4[#All],6,FALSE)</f>
        <v>Wind</v>
      </c>
      <c r="D344">
        <f>VLOOKUP($A344,Table4[#All],9,FALSE)*VLOOKUP($A344,Table1[#All],8,FALSE)+VLOOKUP($A344,Table14[#All],8,FALSE)</f>
        <v>10.39</v>
      </c>
      <c r="E344">
        <f>VLOOKUP($A344,Table4[#All],9,FALSE)*VLOOKUP($A344,Table1[#All],9,FALSE)+VLOOKUP($A344,Table14[#All],9,FALSE)</f>
        <v>6.5500000000000007</v>
      </c>
      <c r="F344">
        <f>VLOOKUP($A344,Table4[#All],9,FALSE)*VLOOKUP($A344,Table1[#All],10,FALSE)+VLOOKUP($A344,Table14[#All],10,FALSE)</f>
        <v>2.71</v>
      </c>
      <c r="G344">
        <f>VLOOKUP($A344,Table4[#All],9,FALSE)*VLOOKUP($A344,Table1[#All],11,FALSE)+VLOOKUP($A344,Table14[#All],11,FALSE)</f>
        <v>1.355</v>
      </c>
      <c r="H344">
        <f>VLOOKUP($A344,Table4[#All],9,FALSE)*VLOOKUP($A344,Table1[#All],12,FALSE)+VLOOKUP($A344,Table14[#All],12,FALSE)</f>
        <v>0</v>
      </c>
      <c r="I344">
        <f>VLOOKUP($A344,Table4[#All],9,FALSE)*VLOOKUP($A344,Table1[#All],13,FALSE)+VLOOKUP($A344,Table14[#All],13,FALSE)</f>
        <v>0</v>
      </c>
      <c r="J344">
        <f>VLOOKUP($A344,Table4[#All],9,FALSE)*VLOOKUP($A344,Table1[#All],14,FALSE)+VLOOKUP($A344,Table14[#All],14,FALSE)</f>
        <v>0</v>
      </c>
    </row>
    <row r="345" spans="1:10" hidden="1" x14ac:dyDescent="0.2">
      <c r="A345" t="s">
        <v>343</v>
      </c>
      <c r="B345" t="str">
        <f>VLOOKUP($A345,Table4[#All],2,FALSE)</f>
        <v>VIC1</v>
      </c>
      <c r="C345" t="str">
        <f>VLOOKUP($A345,Table4[#All],6,FALSE)</f>
        <v>Wind</v>
      </c>
      <c r="D345">
        <f>VLOOKUP($A345,Table4[#All],9,FALSE)*VLOOKUP($A345,Table1[#All],8,FALSE)+VLOOKUP($A345,Table14[#All],8,FALSE)</f>
        <v>10.39</v>
      </c>
      <c r="E345">
        <f>VLOOKUP($A345,Table4[#All],9,FALSE)*VLOOKUP($A345,Table1[#All],9,FALSE)+VLOOKUP($A345,Table14[#All],9,FALSE)</f>
        <v>6.5500000000000007</v>
      </c>
      <c r="F345">
        <f>VLOOKUP($A345,Table4[#All],9,FALSE)*VLOOKUP($A345,Table1[#All],10,FALSE)+VLOOKUP($A345,Table14[#All],10,FALSE)</f>
        <v>2.71</v>
      </c>
      <c r="G345">
        <f>VLOOKUP($A345,Table4[#All],9,FALSE)*VLOOKUP($A345,Table1[#All],11,FALSE)+VLOOKUP($A345,Table14[#All],11,FALSE)</f>
        <v>1.355</v>
      </c>
      <c r="H345">
        <f>VLOOKUP($A345,Table4[#All],9,FALSE)*VLOOKUP($A345,Table1[#All],12,FALSE)+VLOOKUP($A345,Table14[#All],12,FALSE)</f>
        <v>0</v>
      </c>
      <c r="I345">
        <f>VLOOKUP($A345,Table4[#All],9,FALSE)*VLOOKUP($A345,Table1[#All],13,FALSE)+VLOOKUP($A345,Table14[#All],13,FALSE)</f>
        <v>0</v>
      </c>
      <c r="J345">
        <f>VLOOKUP($A345,Table4[#All],9,FALSE)*VLOOKUP($A345,Table1[#All],14,FALSE)+VLOOKUP($A345,Table14[#All],14,FALSE)</f>
        <v>0</v>
      </c>
    </row>
    <row r="346" spans="1:10" hidden="1" x14ac:dyDescent="0.2">
      <c r="A346" t="s">
        <v>324</v>
      </c>
      <c r="B346" t="str">
        <f>VLOOKUP($A346,Table4[#All],2,FALSE)</f>
        <v>NSW1</v>
      </c>
      <c r="C346" t="str">
        <f>VLOOKUP($A346,Table4[#All],6,FALSE)</f>
        <v>Wind</v>
      </c>
      <c r="D346">
        <f>VLOOKUP($A346,Table4[#All],9,FALSE)*VLOOKUP($A346,Table1[#All],8,FALSE)+VLOOKUP($A346,Table14[#All],8,FALSE)</f>
        <v>10.39</v>
      </c>
      <c r="E346">
        <f>VLOOKUP($A346,Table4[#All],9,FALSE)*VLOOKUP($A346,Table1[#All],9,FALSE)+VLOOKUP($A346,Table14[#All],9,FALSE)</f>
        <v>6.5500000000000007</v>
      </c>
      <c r="F346">
        <f>VLOOKUP($A346,Table4[#All],9,FALSE)*VLOOKUP($A346,Table1[#All],10,FALSE)+VLOOKUP($A346,Table14[#All],10,FALSE)</f>
        <v>2.71</v>
      </c>
      <c r="G346">
        <f>VLOOKUP($A346,Table4[#All],9,FALSE)*VLOOKUP($A346,Table1[#All],11,FALSE)+VLOOKUP($A346,Table14[#All],11,FALSE)</f>
        <v>1.355</v>
      </c>
      <c r="H346">
        <f>VLOOKUP($A346,Table4[#All],9,FALSE)*VLOOKUP($A346,Table1[#All],12,FALSE)+VLOOKUP($A346,Table14[#All],12,FALSE)</f>
        <v>0</v>
      </c>
      <c r="I346">
        <f>VLOOKUP($A346,Table4[#All],9,FALSE)*VLOOKUP($A346,Table1[#All],13,FALSE)+VLOOKUP($A346,Table14[#All],13,FALSE)</f>
        <v>0</v>
      </c>
      <c r="J346">
        <f>VLOOKUP($A346,Table4[#All],9,FALSE)*VLOOKUP($A346,Table1[#All],14,FALSE)+VLOOKUP($A346,Table14[#All],14,FALSE)</f>
        <v>0</v>
      </c>
    </row>
    <row r="347" spans="1:10" hidden="1" x14ac:dyDescent="0.2">
      <c r="A347" t="s">
        <v>345</v>
      </c>
      <c r="B347" t="str">
        <f>VLOOKUP($A347,Table4[#All],2,FALSE)</f>
        <v>NSW1</v>
      </c>
      <c r="C347" t="str">
        <f>VLOOKUP($A347,Table4[#All],6,FALSE)</f>
        <v>Solar</v>
      </c>
      <c r="D347">
        <f>VLOOKUP($A347,Table4[#All],9,FALSE)*VLOOKUP($A347,Table1[#All],8,FALSE)+VLOOKUP($A347,Table14[#All],8,FALSE)</f>
        <v>0</v>
      </c>
      <c r="E347">
        <f>VLOOKUP($A347,Table4[#All],9,FALSE)*VLOOKUP($A347,Table1[#All],9,FALSE)+VLOOKUP($A347,Table14[#All],9,FALSE)</f>
        <v>0</v>
      </c>
      <c r="F347">
        <f>VLOOKUP($A347,Table4[#All],9,FALSE)*VLOOKUP($A347,Table1[#All],10,FALSE)+VLOOKUP($A347,Table14[#All],10,FALSE)</f>
        <v>0</v>
      </c>
      <c r="G347">
        <f>VLOOKUP($A347,Table4[#All],9,FALSE)*VLOOKUP($A347,Table1[#All],11,FALSE)+VLOOKUP($A347,Table14[#All],11,FALSE)</f>
        <v>0</v>
      </c>
      <c r="H347">
        <f>VLOOKUP($A347,Table4[#All],9,FALSE)*VLOOKUP($A347,Table1[#All],12,FALSE)+VLOOKUP($A347,Table14[#All],12,FALSE)</f>
        <v>0</v>
      </c>
      <c r="I347">
        <f>VLOOKUP($A347,Table4[#All],9,FALSE)*VLOOKUP($A347,Table1[#All],13,FALSE)+VLOOKUP($A347,Table14[#All],13,FALSE)</f>
        <v>0</v>
      </c>
      <c r="J347">
        <f>VLOOKUP($A347,Table4[#All],9,FALSE)*VLOOKUP($A347,Table1[#All],14,FALSE)+VLOOKUP($A347,Table14[#All],14,FALSE)</f>
        <v>0</v>
      </c>
    </row>
    <row r="348" spans="1:10" hidden="1" x14ac:dyDescent="0.2">
      <c r="A348" t="s">
        <v>346</v>
      </c>
      <c r="B348" t="str">
        <f>VLOOKUP($A348,Table4[#All],2,FALSE)</f>
        <v>NSW1</v>
      </c>
      <c r="C348" t="str">
        <f>VLOOKUP($A348,Table4[#All],6,FALSE)</f>
        <v>Solar</v>
      </c>
      <c r="D348">
        <f>VLOOKUP($A348,Table4[#All],9,FALSE)*VLOOKUP($A348,Table1[#All],8,FALSE)+VLOOKUP($A348,Table14[#All],8,FALSE)</f>
        <v>0</v>
      </c>
      <c r="E348">
        <f>VLOOKUP($A348,Table4[#All],9,FALSE)*VLOOKUP($A348,Table1[#All],9,FALSE)+VLOOKUP($A348,Table14[#All],9,FALSE)</f>
        <v>0</v>
      </c>
      <c r="F348">
        <f>VLOOKUP($A348,Table4[#All],9,FALSE)*VLOOKUP($A348,Table1[#All],10,FALSE)+VLOOKUP($A348,Table14[#All],10,FALSE)</f>
        <v>0</v>
      </c>
      <c r="G348">
        <f>VLOOKUP($A348,Table4[#All],9,FALSE)*VLOOKUP($A348,Table1[#All],11,FALSE)+VLOOKUP($A348,Table14[#All],11,FALSE)</f>
        <v>0</v>
      </c>
      <c r="H348">
        <f>VLOOKUP($A348,Table4[#All],9,FALSE)*VLOOKUP($A348,Table1[#All],12,FALSE)+VLOOKUP($A348,Table14[#All],12,FALSE)</f>
        <v>0</v>
      </c>
      <c r="I348">
        <f>VLOOKUP($A348,Table4[#All],9,FALSE)*VLOOKUP($A348,Table1[#All],13,FALSE)+VLOOKUP($A348,Table14[#All],13,FALSE)</f>
        <v>0</v>
      </c>
      <c r="J348">
        <f>VLOOKUP($A348,Table4[#All],9,FALSE)*VLOOKUP($A348,Table1[#All],14,FALSE)+VLOOKUP($A348,Table14[#All],14,FALSE)</f>
        <v>0</v>
      </c>
    </row>
    <row r="349" spans="1:10" hidden="1" x14ac:dyDescent="0.2">
      <c r="A349" t="s">
        <v>361</v>
      </c>
      <c r="B349" t="str">
        <f>VLOOKUP($A349,Table4[#All],2,FALSE)</f>
        <v>QLD1</v>
      </c>
      <c r="C349" t="str">
        <f>VLOOKUP($A349,Table4[#All],6,FALSE)</f>
        <v>Coal-Black</v>
      </c>
      <c r="D349">
        <f>VLOOKUP($A349,Table4[#All],9,FALSE)*VLOOKUP($A349,Table1[#All],8,FALSE)+VLOOKUP($A349,Table14[#All],8,FALSE)</f>
        <v>20.512000000000004</v>
      </c>
      <c r="E349">
        <f>VLOOKUP($A349,Table4[#All],9,FALSE)*VLOOKUP($A349,Table1[#All],9,FALSE)+VLOOKUP($A349,Table14[#All],9,FALSE)</f>
        <v>22.137000000000004</v>
      </c>
      <c r="F349">
        <f>VLOOKUP($A349,Table4[#All],9,FALSE)*VLOOKUP($A349,Table1[#All],10,FALSE)+VLOOKUP($A349,Table14[#All],10,FALSE)</f>
        <v>25.481000000000005</v>
      </c>
      <c r="G349">
        <f>VLOOKUP($A349,Table4[#All],9,FALSE)*VLOOKUP($A349,Table1[#All],11,FALSE)+VLOOKUP($A349,Table14[#All],11,FALSE)</f>
        <v>23.832000000000001</v>
      </c>
      <c r="H349">
        <f>VLOOKUP($A349,Table4[#All],9,FALSE)*VLOOKUP($A349,Table1[#All],12,FALSE)+VLOOKUP($A349,Table14[#All],12,FALSE)</f>
        <v>23.8065</v>
      </c>
      <c r="I349">
        <f>VLOOKUP($A349,Table4[#All],9,FALSE)*VLOOKUP($A349,Table1[#All],13,FALSE)+VLOOKUP($A349,Table14[#All],13,FALSE)</f>
        <v>26.7805</v>
      </c>
      <c r="J349">
        <f>VLOOKUP($A349,Table4[#All],9,FALSE)*VLOOKUP($A349,Table1[#All],14,FALSE)+VLOOKUP($A349,Table14[#All],14,FALSE)</f>
        <v>27.175999999999998</v>
      </c>
    </row>
    <row r="350" spans="1:10" hidden="1" x14ac:dyDescent="0.2">
      <c r="A350" t="s">
        <v>348</v>
      </c>
      <c r="B350" t="str">
        <f>VLOOKUP($A350,Table4[#All],2,FALSE)</f>
        <v>QLD1</v>
      </c>
      <c r="C350" t="str">
        <f>VLOOKUP($A350,Table4[#All],6,FALSE)</f>
        <v>Coal-Black</v>
      </c>
      <c r="D350">
        <f>VLOOKUP($A350,Table4[#All],9,FALSE)*VLOOKUP($A350,Table1[#All],8,FALSE)+VLOOKUP($A350,Table14[#All],8,FALSE)</f>
        <v>20.512000000000004</v>
      </c>
      <c r="E350">
        <f>VLOOKUP($A350,Table4[#All],9,FALSE)*VLOOKUP($A350,Table1[#All],9,FALSE)+VLOOKUP($A350,Table14[#All],9,FALSE)</f>
        <v>22.137000000000004</v>
      </c>
      <c r="F350">
        <f>VLOOKUP($A350,Table4[#All],9,FALSE)*VLOOKUP($A350,Table1[#All],10,FALSE)+VLOOKUP($A350,Table14[#All],10,FALSE)</f>
        <v>25.481000000000005</v>
      </c>
      <c r="G350">
        <f>VLOOKUP($A350,Table4[#All],9,FALSE)*VLOOKUP($A350,Table1[#All],11,FALSE)+VLOOKUP($A350,Table14[#All],11,FALSE)</f>
        <v>23.832000000000001</v>
      </c>
      <c r="H350">
        <f>VLOOKUP($A350,Table4[#All],9,FALSE)*VLOOKUP($A350,Table1[#All],12,FALSE)+VLOOKUP($A350,Table14[#All],12,FALSE)</f>
        <v>23.8065</v>
      </c>
      <c r="I350">
        <f>VLOOKUP($A350,Table4[#All],9,FALSE)*VLOOKUP($A350,Table1[#All],13,FALSE)+VLOOKUP($A350,Table14[#All],13,FALSE)</f>
        <v>26.7805</v>
      </c>
      <c r="J350">
        <f>VLOOKUP($A350,Table4[#All],9,FALSE)*VLOOKUP($A350,Table1[#All],14,FALSE)+VLOOKUP($A350,Table14[#All],14,FALSE)</f>
        <v>27.175999999999998</v>
      </c>
    </row>
    <row r="351" spans="1:10" hidden="1" x14ac:dyDescent="0.2">
      <c r="A351" t="s">
        <v>349</v>
      </c>
      <c r="B351" t="str">
        <f>VLOOKUP($A351,Table4[#All],2,FALSE)</f>
        <v>QLD1</v>
      </c>
      <c r="C351" t="str">
        <f>VLOOKUP($A351,Table4[#All],6,FALSE)</f>
        <v>Coal-Black</v>
      </c>
      <c r="D351">
        <f>VLOOKUP($A351,Table4[#All],9,FALSE)*VLOOKUP($A351,Table1[#All],8,FALSE)+VLOOKUP($A351,Table14[#All],8,FALSE)</f>
        <v>20.512000000000004</v>
      </c>
      <c r="E351">
        <f>VLOOKUP($A351,Table4[#All],9,FALSE)*VLOOKUP($A351,Table1[#All],9,FALSE)+VLOOKUP($A351,Table14[#All],9,FALSE)</f>
        <v>22.137000000000004</v>
      </c>
      <c r="F351">
        <f>VLOOKUP($A351,Table4[#All],9,FALSE)*VLOOKUP($A351,Table1[#All],10,FALSE)+VLOOKUP($A351,Table14[#All],10,FALSE)</f>
        <v>25.481000000000005</v>
      </c>
      <c r="G351">
        <f>VLOOKUP($A351,Table4[#All],9,FALSE)*VLOOKUP($A351,Table1[#All],11,FALSE)+VLOOKUP($A351,Table14[#All],11,FALSE)</f>
        <v>23.832000000000001</v>
      </c>
      <c r="H351">
        <f>VLOOKUP($A351,Table4[#All],9,FALSE)*VLOOKUP($A351,Table1[#All],12,FALSE)+VLOOKUP($A351,Table14[#All],12,FALSE)</f>
        <v>23.8065</v>
      </c>
      <c r="I351">
        <f>VLOOKUP($A351,Table4[#All],9,FALSE)*VLOOKUP($A351,Table1[#All],13,FALSE)+VLOOKUP($A351,Table14[#All],13,FALSE)</f>
        <v>26.7805</v>
      </c>
      <c r="J351">
        <f>VLOOKUP($A351,Table4[#All],9,FALSE)*VLOOKUP($A351,Table1[#All],14,FALSE)+VLOOKUP($A351,Table14[#All],14,FALSE)</f>
        <v>27.175999999999998</v>
      </c>
    </row>
    <row r="352" spans="1:10" hidden="1" x14ac:dyDescent="0.2">
      <c r="A352" t="s">
        <v>350</v>
      </c>
      <c r="B352" t="str">
        <f>VLOOKUP($A352,Table4[#All],2,FALSE)</f>
        <v>QLD1</v>
      </c>
      <c r="C352" t="str">
        <f>VLOOKUP($A352,Table4[#All],6,FALSE)</f>
        <v>Coal-Black</v>
      </c>
      <c r="D352">
        <f>VLOOKUP($A352,Table4[#All],9,FALSE)*VLOOKUP($A352,Table1[#All],8,FALSE)+VLOOKUP($A352,Table14[#All],8,FALSE)</f>
        <v>20.512000000000004</v>
      </c>
      <c r="E352">
        <f>VLOOKUP($A352,Table4[#All],9,FALSE)*VLOOKUP($A352,Table1[#All],9,FALSE)+VLOOKUP($A352,Table14[#All],9,FALSE)</f>
        <v>22.137000000000004</v>
      </c>
      <c r="F352">
        <f>VLOOKUP($A352,Table4[#All],9,FALSE)*VLOOKUP($A352,Table1[#All],10,FALSE)+VLOOKUP($A352,Table14[#All],10,FALSE)</f>
        <v>25.481000000000005</v>
      </c>
      <c r="G352">
        <f>VLOOKUP($A352,Table4[#All],9,FALSE)*VLOOKUP($A352,Table1[#All],11,FALSE)+VLOOKUP($A352,Table14[#All],11,FALSE)</f>
        <v>23.832000000000001</v>
      </c>
      <c r="H352">
        <f>VLOOKUP($A352,Table4[#All],9,FALSE)*VLOOKUP($A352,Table1[#All],12,FALSE)+VLOOKUP($A352,Table14[#All],12,FALSE)</f>
        <v>23.8065</v>
      </c>
      <c r="I352">
        <f>VLOOKUP($A352,Table4[#All],9,FALSE)*VLOOKUP($A352,Table1[#All],13,FALSE)+VLOOKUP($A352,Table14[#All],13,FALSE)</f>
        <v>26.7805</v>
      </c>
      <c r="J352">
        <f>VLOOKUP($A352,Table4[#All],9,FALSE)*VLOOKUP($A352,Table1[#All],14,FALSE)+VLOOKUP($A352,Table14[#All],14,FALSE)</f>
        <v>27.175999999999998</v>
      </c>
    </row>
    <row r="353" spans="1:10" hidden="1" x14ac:dyDescent="0.2">
      <c r="A353" t="s">
        <v>351</v>
      </c>
      <c r="B353" t="str">
        <f>VLOOKUP($A353,Table4[#All],2,FALSE)</f>
        <v>QLD1</v>
      </c>
      <c r="C353" t="str">
        <f>VLOOKUP($A353,Table4[#All],6,FALSE)</f>
        <v>Coal-Black</v>
      </c>
      <c r="D353">
        <f>VLOOKUP($A353,Table4[#All],9,FALSE)*VLOOKUP($A353,Table1[#All],8,FALSE)+VLOOKUP($A353,Table14[#All],8,FALSE)</f>
        <v>20.512000000000004</v>
      </c>
      <c r="E353">
        <f>VLOOKUP($A353,Table4[#All],9,FALSE)*VLOOKUP($A353,Table1[#All],9,FALSE)+VLOOKUP($A353,Table14[#All],9,FALSE)</f>
        <v>22.137000000000004</v>
      </c>
      <c r="F353">
        <f>VLOOKUP($A353,Table4[#All],9,FALSE)*VLOOKUP($A353,Table1[#All],10,FALSE)+VLOOKUP($A353,Table14[#All],10,FALSE)</f>
        <v>25.481000000000005</v>
      </c>
      <c r="G353">
        <f>VLOOKUP($A353,Table4[#All],9,FALSE)*VLOOKUP($A353,Table1[#All],11,FALSE)+VLOOKUP($A353,Table14[#All],11,FALSE)</f>
        <v>23.832000000000001</v>
      </c>
      <c r="H353">
        <f>VLOOKUP($A353,Table4[#All],9,FALSE)*VLOOKUP($A353,Table1[#All],12,FALSE)+VLOOKUP($A353,Table14[#All],12,FALSE)</f>
        <v>23.8065</v>
      </c>
      <c r="I353">
        <f>VLOOKUP($A353,Table4[#All],9,FALSE)*VLOOKUP($A353,Table1[#All],13,FALSE)+VLOOKUP($A353,Table14[#All],13,FALSE)</f>
        <v>26.7805</v>
      </c>
      <c r="J353">
        <f>VLOOKUP($A353,Table4[#All],9,FALSE)*VLOOKUP($A353,Table1[#All],14,FALSE)+VLOOKUP($A353,Table14[#All],14,FALSE)</f>
        <v>27.175999999999998</v>
      </c>
    </row>
    <row r="354" spans="1:10" hidden="1" x14ac:dyDescent="0.2">
      <c r="A354" t="s">
        <v>352</v>
      </c>
      <c r="B354" t="str">
        <f>VLOOKUP($A354,Table4[#All],2,FALSE)</f>
        <v>QLD1</v>
      </c>
      <c r="C354" t="str">
        <f>VLOOKUP($A354,Table4[#All],6,FALSE)</f>
        <v>Coal-Black</v>
      </c>
      <c r="D354">
        <f>VLOOKUP($A354,Table4[#All],9,FALSE)*VLOOKUP($A354,Table1[#All],8,FALSE)+VLOOKUP($A354,Table14[#All],8,FALSE)</f>
        <v>20.512000000000004</v>
      </c>
      <c r="E354">
        <f>VLOOKUP($A354,Table4[#All],9,FALSE)*VLOOKUP($A354,Table1[#All],9,FALSE)+VLOOKUP($A354,Table14[#All],9,FALSE)</f>
        <v>22.137000000000004</v>
      </c>
      <c r="F354">
        <f>VLOOKUP($A354,Table4[#All],9,FALSE)*VLOOKUP($A354,Table1[#All],10,FALSE)+VLOOKUP($A354,Table14[#All],10,FALSE)</f>
        <v>25.481000000000005</v>
      </c>
      <c r="G354">
        <f>VLOOKUP($A354,Table4[#All],9,FALSE)*VLOOKUP($A354,Table1[#All],11,FALSE)+VLOOKUP($A354,Table14[#All],11,FALSE)</f>
        <v>23.832000000000001</v>
      </c>
      <c r="H354">
        <f>VLOOKUP($A354,Table4[#All],9,FALSE)*VLOOKUP($A354,Table1[#All],12,FALSE)+VLOOKUP($A354,Table14[#All],12,FALSE)</f>
        <v>23.8065</v>
      </c>
      <c r="I354">
        <f>VLOOKUP($A354,Table4[#All],9,FALSE)*VLOOKUP($A354,Table1[#All],13,FALSE)+VLOOKUP($A354,Table14[#All],13,FALSE)</f>
        <v>26.7805</v>
      </c>
      <c r="J354">
        <f>VLOOKUP($A354,Table4[#All],9,FALSE)*VLOOKUP($A354,Table1[#All],14,FALSE)+VLOOKUP($A354,Table14[#All],14,FALSE)</f>
        <v>27.175999999999998</v>
      </c>
    </row>
    <row r="355" spans="1:10" hidden="1" x14ac:dyDescent="0.2">
      <c r="A355" t="s">
        <v>353</v>
      </c>
      <c r="B355" t="str">
        <f>VLOOKUP($A355,Table4[#All],2,FALSE)</f>
        <v>QLD1</v>
      </c>
      <c r="C355" t="str">
        <f>VLOOKUP($A355,Table4[#All],6,FALSE)</f>
        <v>Coal-Black</v>
      </c>
      <c r="D355">
        <f>VLOOKUP($A355,Table4[#All],9,FALSE)*VLOOKUP($A355,Table1[#All],8,FALSE)+VLOOKUP($A355,Table14[#All],8,FALSE)</f>
        <v>23.1844</v>
      </c>
      <c r="E355">
        <f>VLOOKUP($A355,Table4[#All],9,FALSE)*VLOOKUP($A355,Table1[#All],9,FALSE)+VLOOKUP($A355,Table14[#All],9,FALSE)</f>
        <v>24.8094</v>
      </c>
      <c r="F355">
        <f>VLOOKUP($A355,Table4[#All],9,FALSE)*VLOOKUP($A355,Table1[#All],10,FALSE)+VLOOKUP($A355,Table14[#All],10,FALSE)</f>
        <v>28.389200000000002</v>
      </c>
      <c r="G355">
        <f>VLOOKUP($A355,Table4[#All],9,FALSE)*VLOOKUP($A355,Table1[#All],11,FALSE)+VLOOKUP($A355,Table14[#All],11,FALSE)</f>
        <v>26.504399999999997</v>
      </c>
      <c r="H355">
        <f>VLOOKUP($A355,Table4[#All],9,FALSE)*VLOOKUP($A355,Table1[#All],12,FALSE)+VLOOKUP($A355,Table14[#All],12,FALSE)</f>
        <v>26.465799999999994</v>
      </c>
      <c r="I355">
        <f>VLOOKUP($A355,Table4[#All],9,FALSE)*VLOOKUP($A355,Table1[#All],13,FALSE)+VLOOKUP($A355,Table14[#All],13,FALSE)</f>
        <v>29.8066</v>
      </c>
      <c r="J355">
        <f>VLOOKUP($A355,Table4[#All],9,FALSE)*VLOOKUP($A355,Table1[#All],14,FALSE)+VLOOKUP($A355,Table14[#All],14,FALSE)</f>
        <v>30.215199999999996</v>
      </c>
    </row>
    <row r="356" spans="1:10" hidden="1" x14ac:dyDescent="0.2">
      <c r="A356" t="s">
        <v>354</v>
      </c>
      <c r="B356" t="str">
        <f>VLOOKUP($A356,Table4[#All],2,FALSE)</f>
        <v>QLD1</v>
      </c>
      <c r="C356" t="str">
        <f>VLOOKUP($A356,Table4[#All],6,FALSE)</f>
        <v>Coal-Black</v>
      </c>
      <c r="D356">
        <f>VLOOKUP($A356,Table4[#All],9,FALSE)*VLOOKUP($A356,Table1[#All],8,FALSE)+VLOOKUP($A356,Table14[#All],8,FALSE)</f>
        <v>23.1844</v>
      </c>
      <c r="E356">
        <f>VLOOKUP($A356,Table4[#All],9,FALSE)*VLOOKUP($A356,Table1[#All],9,FALSE)+VLOOKUP($A356,Table14[#All],9,FALSE)</f>
        <v>24.8094</v>
      </c>
      <c r="F356">
        <f>VLOOKUP($A356,Table4[#All],9,FALSE)*VLOOKUP($A356,Table1[#All],10,FALSE)+VLOOKUP($A356,Table14[#All],10,FALSE)</f>
        <v>28.389200000000002</v>
      </c>
      <c r="G356">
        <f>VLOOKUP($A356,Table4[#All],9,FALSE)*VLOOKUP($A356,Table1[#All],11,FALSE)+VLOOKUP($A356,Table14[#All],11,FALSE)</f>
        <v>26.504399999999997</v>
      </c>
      <c r="H356">
        <f>VLOOKUP($A356,Table4[#All],9,FALSE)*VLOOKUP($A356,Table1[#All],12,FALSE)+VLOOKUP($A356,Table14[#All],12,FALSE)</f>
        <v>26.465799999999994</v>
      </c>
      <c r="I356">
        <f>VLOOKUP($A356,Table4[#All],9,FALSE)*VLOOKUP($A356,Table1[#All],13,FALSE)+VLOOKUP($A356,Table14[#All],13,FALSE)</f>
        <v>29.8066</v>
      </c>
      <c r="J356">
        <f>VLOOKUP($A356,Table4[#All],9,FALSE)*VLOOKUP($A356,Table1[#All],14,FALSE)+VLOOKUP($A356,Table14[#All],14,FALSE)</f>
        <v>30.215199999999996</v>
      </c>
    </row>
    <row r="357" spans="1:10" hidden="1" x14ac:dyDescent="0.2">
      <c r="A357" t="s">
        <v>355</v>
      </c>
      <c r="B357" t="str">
        <f>VLOOKUP($A357,Table4[#All],2,FALSE)</f>
        <v>QLD1</v>
      </c>
      <c r="C357" t="str">
        <f>VLOOKUP($A357,Table4[#All],6,FALSE)</f>
        <v>Coal-Black</v>
      </c>
      <c r="D357">
        <f>VLOOKUP($A357,Table4[#All],9,FALSE)*VLOOKUP($A357,Table1[#All],8,FALSE)+VLOOKUP($A357,Table14[#All],8,FALSE)</f>
        <v>23.1844</v>
      </c>
      <c r="E357">
        <f>VLOOKUP($A357,Table4[#All],9,FALSE)*VLOOKUP($A357,Table1[#All],9,FALSE)+VLOOKUP($A357,Table14[#All],9,FALSE)</f>
        <v>24.8094</v>
      </c>
      <c r="F357">
        <f>VLOOKUP($A357,Table4[#All],9,FALSE)*VLOOKUP($A357,Table1[#All],10,FALSE)+VLOOKUP($A357,Table14[#All],10,FALSE)</f>
        <v>28.389200000000002</v>
      </c>
      <c r="G357">
        <f>VLOOKUP($A357,Table4[#All],9,FALSE)*VLOOKUP($A357,Table1[#All],11,FALSE)+VLOOKUP($A357,Table14[#All],11,FALSE)</f>
        <v>26.504399999999997</v>
      </c>
      <c r="H357">
        <f>VLOOKUP($A357,Table4[#All],9,FALSE)*VLOOKUP($A357,Table1[#All],12,FALSE)+VLOOKUP($A357,Table14[#All],12,FALSE)</f>
        <v>26.465799999999994</v>
      </c>
      <c r="I357">
        <f>VLOOKUP($A357,Table4[#All],9,FALSE)*VLOOKUP($A357,Table1[#All],13,FALSE)+VLOOKUP($A357,Table14[#All],13,FALSE)</f>
        <v>29.8066</v>
      </c>
      <c r="J357">
        <f>VLOOKUP($A357,Table4[#All],9,FALSE)*VLOOKUP($A357,Table1[#All],14,FALSE)+VLOOKUP($A357,Table14[#All],14,FALSE)</f>
        <v>30.215199999999996</v>
      </c>
    </row>
    <row r="358" spans="1:10" hidden="1" x14ac:dyDescent="0.2">
      <c r="A358" t="s">
        <v>356</v>
      </c>
      <c r="B358" t="str">
        <f>VLOOKUP($A358,Table4[#All],2,FALSE)</f>
        <v>QLD1</v>
      </c>
      <c r="C358" t="str">
        <f>VLOOKUP($A358,Table4[#All],6,FALSE)</f>
        <v>Coal-Black</v>
      </c>
      <c r="D358">
        <f>VLOOKUP($A358,Table4[#All],9,FALSE)*VLOOKUP($A358,Table1[#All],8,FALSE)+VLOOKUP($A358,Table14[#All],8,FALSE)</f>
        <v>23.1844</v>
      </c>
      <c r="E358">
        <f>VLOOKUP($A358,Table4[#All],9,FALSE)*VLOOKUP($A358,Table1[#All],9,FALSE)+VLOOKUP($A358,Table14[#All],9,FALSE)</f>
        <v>24.8094</v>
      </c>
      <c r="F358">
        <f>VLOOKUP($A358,Table4[#All],9,FALSE)*VLOOKUP($A358,Table1[#All],10,FALSE)+VLOOKUP($A358,Table14[#All],10,FALSE)</f>
        <v>28.389200000000002</v>
      </c>
      <c r="G358">
        <f>VLOOKUP($A358,Table4[#All],9,FALSE)*VLOOKUP($A358,Table1[#All],11,FALSE)+VLOOKUP($A358,Table14[#All],11,FALSE)</f>
        <v>26.504399999999997</v>
      </c>
      <c r="H358">
        <f>VLOOKUP($A358,Table4[#All],9,FALSE)*VLOOKUP($A358,Table1[#All],12,FALSE)+VLOOKUP($A358,Table14[#All],12,FALSE)</f>
        <v>26.465799999999994</v>
      </c>
      <c r="I358">
        <f>VLOOKUP($A358,Table4[#All],9,FALSE)*VLOOKUP($A358,Table1[#All],13,FALSE)+VLOOKUP($A358,Table14[#All],13,FALSE)</f>
        <v>29.8066</v>
      </c>
      <c r="J358">
        <f>VLOOKUP($A358,Table4[#All],9,FALSE)*VLOOKUP($A358,Table1[#All],14,FALSE)+VLOOKUP($A358,Table14[#All],14,FALSE)</f>
        <v>30.215199999999996</v>
      </c>
    </row>
    <row r="359" spans="1:10" hidden="1" x14ac:dyDescent="0.2">
      <c r="A359" t="s">
        <v>357</v>
      </c>
      <c r="B359" t="str">
        <f>VLOOKUP($A359,Table4[#All],2,FALSE)</f>
        <v>QLD1</v>
      </c>
      <c r="C359" t="str">
        <f>VLOOKUP($A359,Table4[#All],6,FALSE)</f>
        <v>Gas</v>
      </c>
      <c r="D359">
        <f>VLOOKUP($A359,Table4[#All],9,FALSE)*VLOOKUP($A359,Table1[#All],8,FALSE)+VLOOKUP($A359,Table14[#All],8,FALSE)</f>
        <v>130.49</v>
      </c>
      <c r="E359">
        <f>VLOOKUP($A359,Table4[#All],9,FALSE)*VLOOKUP($A359,Table1[#All],9,FALSE)+VLOOKUP($A359,Table14[#All],9,FALSE)</f>
        <v>132.245</v>
      </c>
      <c r="F359">
        <f>VLOOKUP($A359,Table4[#All],9,FALSE)*VLOOKUP($A359,Table1[#All],10,FALSE)+VLOOKUP($A359,Table14[#All],10,FALSE)</f>
        <v>133.5068</v>
      </c>
      <c r="G359">
        <f>VLOOKUP($A359,Table4[#All],9,FALSE)*VLOOKUP($A359,Table1[#All],11,FALSE)+VLOOKUP($A359,Table14[#All],11,FALSE)</f>
        <v>122.0916</v>
      </c>
      <c r="H359">
        <f>VLOOKUP($A359,Table4[#All],9,FALSE)*VLOOKUP($A359,Table1[#All],12,FALSE)+VLOOKUP($A359,Table14[#All],12,FALSE)</f>
        <v>129.04810000000001</v>
      </c>
      <c r="I359">
        <f>VLOOKUP($A359,Table4[#All],9,FALSE)*VLOOKUP($A359,Table1[#All],13,FALSE)+VLOOKUP($A359,Table14[#All],13,FALSE)</f>
        <v>180.11450000000002</v>
      </c>
      <c r="J359">
        <f>VLOOKUP($A359,Table4[#All],9,FALSE)*VLOOKUP($A359,Table1[#All],14,FALSE)+VLOOKUP($A359,Table14[#All],14,FALSE)</f>
        <v>176.8056</v>
      </c>
    </row>
    <row r="360" spans="1:10" hidden="1" x14ac:dyDescent="0.2">
      <c r="A360" t="s">
        <v>359</v>
      </c>
      <c r="B360" t="str">
        <f>VLOOKUP($A360,Table4[#All],2,FALSE)</f>
        <v>QLD1</v>
      </c>
      <c r="C360" t="str">
        <f>VLOOKUP($A360,Table4[#All],6,FALSE)</f>
        <v>Gas</v>
      </c>
      <c r="D360">
        <f>VLOOKUP($A360,Table4[#All],9,FALSE)*VLOOKUP($A360,Table1[#All],8,FALSE)+VLOOKUP($A360,Table14[#All],8,FALSE)</f>
        <v>130.49</v>
      </c>
      <c r="E360">
        <f>VLOOKUP($A360,Table4[#All],9,FALSE)*VLOOKUP($A360,Table1[#All],9,FALSE)+VLOOKUP($A360,Table14[#All],9,FALSE)</f>
        <v>132.245</v>
      </c>
      <c r="F360">
        <f>VLOOKUP($A360,Table4[#All],9,FALSE)*VLOOKUP($A360,Table1[#All],10,FALSE)+VLOOKUP($A360,Table14[#All],10,FALSE)</f>
        <v>133.5068</v>
      </c>
      <c r="G360">
        <f>VLOOKUP($A360,Table4[#All],9,FALSE)*VLOOKUP($A360,Table1[#All],11,FALSE)+VLOOKUP($A360,Table14[#All],11,FALSE)</f>
        <v>122.0916</v>
      </c>
      <c r="H360">
        <f>VLOOKUP($A360,Table4[#All],9,FALSE)*VLOOKUP($A360,Table1[#All],12,FALSE)+VLOOKUP($A360,Table14[#All],12,FALSE)</f>
        <v>129.04810000000001</v>
      </c>
      <c r="I360">
        <f>VLOOKUP($A360,Table4[#All],9,FALSE)*VLOOKUP($A360,Table1[#All],13,FALSE)+VLOOKUP($A360,Table14[#All],13,FALSE)</f>
        <v>180.11450000000002</v>
      </c>
      <c r="J360">
        <f>VLOOKUP($A360,Table4[#All],9,FALSE)*VLOOKUP($A360,Table1[#All],14,FALSE)+VLOOKUP($A360,Table14[#All],14,FALSE)</f>
        <v>176.8056</v>
      </c>
    </row>
    <row r="361" spans="1:10" hidden="1" x14ac:dyDescent="0.2">
      <c r="A361" t="s">
        <v>360</v>
      </c>
      <c r="B361" t="str">
        <f>VLOOKUP($A361,Table4[#All],2,FALSE)</f>
        <v>QLD1</v>
      </c>
      <c r="C361" t="str">
        <f>VLOOKUP($A361,Table4[#All],6,FALSE)</f>
        <v>Gas</v>
      </c>
      <c r="D361">
        <f>VLOOKUP($A361,Table4[#All],9,FALSE)*VLOOKUP($A361,Table1[#All],8,FALSE)+VLOOKUP($A361,Table14[#All],8,FALSE)</f>
        <v>81.489999999999995</v>
      </c>
      <c r="E361">
        <f>VLOOKUP($A361,Table4[#All],9,FALSE)*VLOOKUP($A361,Table1[#All],9,FALSE)+VLOOKUP($A361,Table14[#All],9,FALSE)</f>
        <v>81.64</v>
      </c>
      <c r="F361">
        <f>VLOOKUP($A361,Table4[#All],9,FALSE)*VLOOKUP($A361,Table1[#All],10,FALSE)+VLOOKUP($A361,Table14[#All],10,FALSE)</f>
        <v>81.492800000000003</v>
      </c>
      <c r="G361">
        <f>VLOOKUP($A361,Table4[#All],9,FALSE)*VLOOKUP($A361,Table1[#All],11,FALSE)+VLOOKUP($A361,Table14[#All],11,FALSE)</f>
        <v>74.633599999999987</v>
      </c>
      <c r="H361">
        <f>VLOOKUP($A361,Table4[#All],9,FALSE)*VLOOKUP($A361,Table1[#All],12,FALSE)+VLOOKUP($A361,Table14[#All],12,FALSE)</f>
        <v>78.845099999999988</v>
      </c>
      <c r="I361">
        <f>VLOOKUP($A361,Table4[#All],9,FALSE)*VLOOKUP($A361,Table1[#All],13,FALSE)+VLOOKUP($A361,Table14[#All],13,FALSE)</f>
        <v>109.6845</v>
      </c>
      <c r="J361">
        <f>VLOOKUP($A361,Table4[#All],9,FALSE)*VLOOKUP($A361,Table1[#All],14,FALSE)+VLOOKUP($A361,Table14[#All],14,FALSE)</f>
        <v>107.7576</v>
      </c>
    </row>
    <row r="362" spans="1:10" hidden="1" x14ac:dyDescent="0.2">
      <c r="A362" t="s">
        <v>366</v>
      </c>
      <c r="B362" t="str">
        <f>VLOOKUP($A362,Table4[#All],2,FALSE)</f>
        <v>NSW1</v>
      </c>
      <c r="C362" t="str">
        <f>VLOOKUP($A362,Table4[#All],6,FALSE)</f>
        <v>Gas</v>
      </c>
      <c r="D362">
        <f>VLOOKUP($A362,Table4[#All],9,FALSE)*VLOOKUP($A362,Table1[#All],8,FALSE)+VLOOKUP($A362,Table14[#All],8,FALSE)</f>
        <v>84.0398</v>
      </c>
      <c r="E362">
        <f>VLOOKUP($A362,Table4[#All],9,FALSE)*VLOOKUP($A362,Table1[#All],9,FALSE)+VLOOKUP($A362,Table14[#All],9,FALSE)</f>
        <v>84.189800000000005</v>
      </c>
      <c r="F362">
        <f>VLOOKUP($A362,Table4[#All],9,FALSE)*VLOOKUP($A362,Table1[#All],10,FALSE)+VLOOKUP($A362,Table14[#All],10,FALSE)</f>
        <v>79.244399999999999</v>
      </c>
      <c r="G362">
        <f>VLOOKUP($A362,Table4[#All],9,FALSE)*VLOOKUP($A362,Table1[#All],11,FALSE)+VLOOKUP($A362,Table14[#All],11,FALSE)</f>
        <v>81.812400000000011</v>
      </c>
      <c r="H362">
        <f>VLOOKUP($A362,Table4[#All],9,FALSE)*VLOOKUP($A362,Table1[#All],12,FALSE)+VLOOKUP($A362,Table14[#All],12,FALSE)</f>
        <v>85.776399999999995</v>
      </c>
      <c r="I362">
        <f>VLOOKUP($A362,Table4[#All],9,FALSE)*VLOOKUP($A362,Table1[#All],13,FALSE)+VLOOKUP($A362,Table14[#All],13,FALSE)</f>
        <v>111.7784</v>
      </c>
      <c r="J362">
        <f>VLOOKUP($A362,Table4[#All],9,FALSE)*VLOOKUP($A362,Table1[#All],14,FALSE)+VLOOKUP($A362,Table14[#All],14,FALSE)</f>
        <v>109.8604</v>
      </c>
    </row>
    <row r="363" spans="1:10" hidden="1" x14ac:dyDescent="0.2">
      <c r="A363" t="s">
        <v>367</v>
      </c>
      <c r="B363" t="str">
        <f>VLOOKUP($A363,Table4[#All],2,FALSE)</f>
        <v>NSW1</v>
      </c>
      <c r="C363" t="str">
        <f>VLOOKUP($A363,Table4[#All],6,FALSE)</f>
        <v>Gas</v>
      </c>
      <c r="D363">
        <f>VLOOKUP($A363,Table4[#All],9,FALSE)*VLOOKUP($A363,Table1[#All],8,FALSE)+VLOOKUP($A363,Table14[#All],8,FALSE)</f>
        <v>127.52929999999999</v>
      </c>
      <c r="E363">
        <f>VLOOKUP($A363,Table4[#All],9,FALSE)*VLOOKUP($A363,Table1[#All],9,FALSE)+VLOOKUP($A363,Table14[#All],9,FALSE)</f>
        <v>127.6793</v>
      </c>
      <c r="F363">
        <f>VLOOKUP($A363,Table4[#All],9,FALSE)*VLOOKUP($A363,Table1[#All],10,FALSE)+VLOOKUP($A363,Table14[#All],10,FALSE)</f>
        <v>119.85039999999998</v>
      </c>
      <c r="G363">
        <f>VLOOKUP($A363,Table4[#All],9,FALSE)*VLOOKUP($A363,Table1[#All],11,FALSE)+VLOOKUP($A363,Table14[#All],11,FALSE)</f>
        <v>123.8009</v>
      </c>
      <c r="H363">
        <f>VLOOKUP($A363,Table4[#All],9,FALSE)*VLOOKUP($A363,Table1[#All],12,FALSE)+VLOOKUP($A363,Table14[#All],12,FALSE)</f>
        <v>129.9374</v>
      </c>
      <c r="I363">
        <f>VLOOKUP($A363,Table4[#All],9,FALSE)*VLOOKUP($A363,Table1[#All],13,FALSE)+VLOOKUP($A363,Table14[#All],13,FALSE)</f>
        <v>169.86690000000002</v>
      </c>
      <c r="J363">
        <f>VLOOKUP($A363,Table4[#All],9,FALSE)*VLOOKUP($A363,Table1[#All],14,FALSE)+VLOOKUP($A363,Table14[#All],14,FALSE)</f>
        <v>166.07640000000001</v>
      </c>
    </row>
    <row r="364" spans="1:10" hidden="1" x14ac:dyDescent="0.2">
      <c r="A364" t="s">
        <v>373</v>
      </c>
      <c r="B364" t="str">
        <f>VLOOKUP($A364,Table4[#All],2,FALSE)</f>
        <v>NSW1</v>
      </c>
      <c r="C364" t="str">
        <f>VLOOKUP($A364,Table4[#All],6,FALSE)</f>
        <v>Wind</v>
      </c>
      <c r="D364">
        <f>VLOOKUP($A364,Table4[#All],9,FALSE)*VLOOKUP($A364,Table1[#All],8,FALSE)+VLOOKUP($A364,Table14[#All],8,FALSE)</f>
        <v>10.39</v>
      </c>
      <c r="E364">
        <f>VLOOKUP($A364,Table4[#All],9,FALSE)*VLOOKUP($A364,Table1[#All],9,FALSE)+VLOOKUP($A364,Table14[#All],9,FALSE)</f>
        <v>6.5500000000000007</v>
      </c>
      <c r="F364">
        <f>VLOOKUP($A364,Table4[#All],9,FALSE)*VLOOKUP($A364,Table1[#All],10,FALSE)+VLOOKUP($A364,Table14[#All],10,FALSE)</f>
        <v>2.71</v>
      </c>
      <c r="G364">
        <f>VLOOKUP($A364,Table4[#All],9,FALSE)*VLOOKUP($A364,Table1[#All],11,FALSE)+VLOOKUP($A364,Table14[#All],11,FALSE)</f>
        <v>1.355</v>
      </c>
      <c r="H364">
        <f>VLOOKUP($A364,Table4[#All],9,FALSE)*VLOOKUP($A364,Table1[#All],12,FALSE)+VLOOKUP($A364,Table14[#All],12,FALSE)</f>
        <v>0</v>
      </c>
      <c r="I364">
        <f>VLOOKUP($A364,Table4[#All],9,FALSE)*VLOOKUP($A364,Table1[#All],13,FALSE)+VLOOKUP($A364,Table14[#All],13,FALSE)</f>
        <v>0</v>
      </c>
      <c r="J364">
        <f>VLOOKUP($A364,Table4[#All],9,FALSE)*VLOOKUP($A364,Table1[#All],14,FALSE)+VLOOKUP($A364,Table14[#All],14,FALSE)</f>
        <v>0</v>
      </c>
    </row>
    <row r="365" spans="1:10" hidden="1" x14ac:dyDescent="0.2">
      <c r="A365" t="s">
        <v>376</v>
      </c>
      <c r="B365" t="str">
        <f>VLOOKUP($A365,Table4[#All],2,FALSE)</f>
        <v>QLD1</v>
      </c>
      <c r="C365" t="str">
        <f>VLOOKUP($A365,Table4[#All],6,FALSE)</f>
        <v>Coal-Black</v>
      </c>
      <c r="D365">
        <f>VLOOKUP($A365,Table4[#All],9,FALSE)*VLOOKUP($A365,Table1[#All],8,FALSE)+VLOOKUP($A365,Table14[#All],8,FALSE)</f>
        <v>28.708500000000001</v>
      </c>
      <c r="E365">
        <f>VLOOKUP($A365,Table4[#All],9,FALSE)*VLOOKUP($A365,Table1[#All],9,FALSE)+VLOOKUP($A365,Table14[#All],9,FALSE)</f>
        <v>29.258500000000002</v>
      </c>
      <c r="F365">
        <f>VLOOKUP($A365,Table4[#All],9,FALSE)*VLOOKUP($A365,Table1[#All],10,FALSE)+VLOOKUP($A365,Table14[#All],10,FALSE)</f>
        <v>25.874000000000002</v>
      </c>
      <c r="G365">
        <f>VLOOKUP($A365,Table4[#All],9,FALSE)*VLOOKUP($A365,Table1[#All],11,FALSE)+VLOOKUP($A365,Table14[#All],11,FALSE)</f>
        <v>27.957000000000001</v>
      </c>
      <c r="H365">
        <f>VLOOKUP($A365,Table4[#All],9,FALSE)*VLOOKUP($A365,Table1[#All],12,FALSE)+VLOOKUP($A365,Table14[#All],12,FALSE)</f>
        <v>28.484499999999997</v>
      </c>
      <c r="I365">
        <f>VLOOKUP($A365,Table4[#All],9,FALSE)*VLOOKUP($A365,Table1[#All],13,FALSE)+VLOOKUP($A365,Table14[#All],13,FALSE)</f>
        <v>32.261499999999998</v>
      </c>
      <c r="J365">
        <f>VLOOKUP($A365,Table4[#All],9,FALSE)*VLOOKUP($A365,Table1[#All],14,FALSE)+VLOOKUP($A365,Table14[#All],14,FALSE)</f>
        <v>32.744500000000002</v>
      </c>
    </row>
    <row r="366" spans="1:10" hidden="1" x14ac:dyDescent="0.2">
      <c r="A366" t="s">
        <v>374</v>
      </c>
      <c r="B366" t="str">
        <f>VLOOKUP($A366,Table4[#All],2,FALSE)</f>
        <v>QLD1</v>
      </c>
      <c r="C366" t="str">
        <f>VLOOKUP($A366,Table4[#All],6,FALSE)</f>
        <v>Coal-Black</v>
      </c>
      <c r="D366">
        <f>VLOOKUP($A366,Table4[#All],9,FALSE)*VLOOKUP($A366,Table1[#All],8,FALSE)+VLOOKUP($A366,Table14[#All],8,FALSE)</f>
        <v>28.708500000000001</v>
      </c>
      <c r="E366">
        <f>VLOOKUP($A366,Table4[#All],9,FALSE)*VLOOKUP($A366,Table1[#All],9,FALSE)+VLOOKUP($A366,Table14[#All],9,FALSE)</f>
        <v>29.258500000000002</v>
      </c>
      <c r="F366">
        <f>VLOOKUP($A366,Table4[#All],9,FALSE)*VLOOKUP($A366,Table1[#All],10,FALSE)+VLOOKUP($A366,Table14[#All],10,FALSE)</f>
        <v>25.874000000000002</v>
      </c>
      <c r="G366">
        <f>VLOOKUP($A366,Table4[#All],9,FALSE)*VLOOKUP($A366,Table1[#All],11,FALSE)+VLOOKUP($A366,Table14[#All],11,FALSE)</f>
        <v>27.957000000000001</v>
      </c>
      <c r="H366">
        <f>VLOOKUP($A366,Table4[#All],9,FALSE)*VLOOKUP($A366,Table1[#All],12,FALSE)+VLOOKUP($A366,Table14[#All],12,FALSE)</f>
        <v>28.484499999999997</v>
      </c>
      <c r="I366">
        <f>VLOOKUP($A366,Table4[#All],9,FALSE)*VLOOKUP($A366,Table1[#All],13,FALSE)+VLOOKUP($A366,Table14[#All],13,FALSE)</f>
        <v>32.261499999999998</v>
      </c>
      <c r="J366">
        <f>VLOOKUP($A366,Table4[#All],9,FALSE)*VLOOKUP($A366,Table1[#All],14,FALSE)+VLOOKUP($A366,Table14[#All],14,FALSE)</f>
        <v>32.744500000000002</v>
      </c>
    </row>
    <row r="367" spans="1:10" hidden="1" x14ac:dyDescent="0.2">
      <c r="A367" t="s">
        <v>377</v>
      </c>
      <c r="B367" t="str">
        <f>VLOOKUP($A367,Table4[#All],2,FALSE)</f>
        <v>QLD1</v>
      </c>
      <c r="C367" t="str">
        <f>VLOOKUP($A367,Table4[#All],6,FALSE)</f>
        <v>Coal-Black</v>
      </c>
      <c r="D367">
        <f>VLOOKUP($A367,Table4[#All],9,FALSE)*VLOOKUP($A367,Table1[#All],8,FALSE)+VLOOKUP($A367,Table14[#All],8,FALSE)</f>
        <v>28.708500000000001</v>
      </c>
      <c r="E367">
        <f>VLOOKUP($A367,Table4[#All],9,FALSE)*VLOOKUP($A367,Table1[#All],9,FALSE)+VLOOKUP($A367,Table14[#All],9,FALSE)</f>
        <v>29.258500000000002</v>
      </c>
      <c r="F367">
        <f>VLOOKUP($A367,Table4[#All],9,FALSE)*VLOOKUP($A367,Table1[#All],10,FALSE)+VLOOKUP($A367,Table14[#All],10,FALSE)</f>
        <v>25.874000000000002</v>
      </c>
      <c r="G367">
        <f>VLOOKUP($A367,Table4[#All],9,FALSE)*VLOOKUP($A367,Table1[#All],11,FALSE)+VLOOKUP($A367,Table14[#All],11,FALSE)</f>
        <v>27.957000000000001</v>
      </c>
      <c r="H367">
        <f>VLOOKUP($A367,Table4[#All],9,FALSE)*VLOOKUP($A367,Table1[#All],12,FALSE)+VLOOKUP($A367,Table14[#All],12,FALSE)</f>
        <v>28.484499999999997</v>
      </c>
      <c r="I367">
        <f>VLOOKUP($A367,Table4[#All],9,FALSE)*VLOOKUP($A367,Table1[#All],13,FALSE)+VLOOKUP($A367,Table14[#All],13,FALSE)</f>
        <v>32.261499999999998</v>
      </c>
      <c r="J367">
        <f>VLOOKUP($A367,Table4[#All],9,FALSE)*VLOOKUP($A367,Table1[#All],14,FALSE)+VLOOKUP($A367,Table14[#All],14,FALSE)</f>
        <v>32.744500000000002</v>
      </c>
    </row>
    <row r="368" spans="1:10" hidden="1" x14ac:dyDescent="0.2">
      <c r="A368" t="s">
        <v>375</v>
      </c>
      <c r="B368" t="str">
        <f>VLOOKUP($A368,Table4[#All],2,FALSE)</f>
        <v>QLD1</v>
      </c>
      <c r="C368" t="str">
        <f>VLOOKUP($A368,Table4[#All],6,FALSE)</f>
        <v>Coal-Black</v>
      </c>
      <c r="D368">
        <f>VLOOKUP($A368,Table4[#All],9,FALSE)*VLOOKUP($A368,Table1[#All],8,FALSE)+VLOOKUP($A368,Table14[#All],8,FALSE)</f>
        <v>28.708500000000001</v>
      </c>
      <c r="E368">
        <f>VLOOKUP($A368,Table4[#All],9,FALSE)*VLOOKUP($A368,Table1[#All],9,FALSE)+VLOOKUP($A368,Table14[#All],9,FALSE)</f>
        <v>29.258500000000002</v>
      </c>
      <c r="F368">
        <f>VLOOKUP($A368,Table4[#All],9,FALSE)*VLOOKUP($A368,Table1[#All],10,FALSE)+VLOOKUP($A368,Table14[#All],10,FALSE)</f>
        <v>25.874000000000002</v>
      </c>
      <c r="G368">
        <f>VLOOKUP($A368,Table4[#All],9,FALSE)*VLOOKUP($A368,Table1[#All],11,FALSE)+VLOOKUP($A368,Table14[#All],11,FALSE)</f>
        <v>27.957000000000001</v>
      </c>
      <c r="H368">
        <f>VLOOKUP($A368,Table4[#All],9,FALSE)*VLOOKUP($A368,Table1[#All],12,FALSE)+VLOOKUP($A368,Table14[#All],12,FALSE)</f>
        <v>28.484499999999997</v>
      </c>
      <c r="I368">
        <f>VLOOKUP($A368,Table4[#All],9,FALSE)*VLOOKUP($A368,Table1[#All],13,FALSE)+VLOOKUP($A368,Table14[#All],13,FALSE)</f>
        <v>32.261499999999998</v>
      </c>
      <c r="J368">
        <f>VLOOKUP($A368,Table4[#All],9,FALSE)*VLOOKUP($A368,Table1[#All],14,FALSE)+VLOOKUP($A368,Table14[#All],14,FALSE)</f>
        <v>32.744500000000002</v>
      </c>
    </row>
    <row r="369" spans="1:10" hidden="1" x14ac:dyDescent="0.2">
      <c r="A369" t="s">
        <v>379</v>
      </c>
      <c r="B369" t="str">
        <f>VLOOKUP($A369,Table4[#All],2,FALSE)</f>
        <v>TAS1</v>
      </c>
      <c r="C369" t="str">
        <f>VLOOKUP($A369,Table4[#All],6,FALSE)</f>
        <v>Hydro</v>
      </c>
      <c r="D369">
        <f>VLOOKUP($A369,Table4[#All],9,FALSE)*VLOOKUP($A369,Table1[#All],8,FALSE)+VLOOKUP($A369,Table14[#All],8,FALSE)</f>
        <v>7.19</v>
      </c>
      <c r="E369">
        <f>VLOOKUP($A369,Table4[#All],9,FALSE)*VLOOKUP($A369,Table1[#All],9,FALSE)+VLOOKUP($A369,Table14[#All],9,FALSE)</f>
        <v>7.2450000000000001</v>
      </c>
      <c r="F369">
        <f>VLOOKUP($A369,Table4[#All],9,FALSE)*VLOOKUP($A369,Table1[#All],10,FALSE)+VLOOKUP($A369,Table14[#All],10,FALSE)</f>
        <v>7.3</v>
      </c>
      <c r="G369">
        <f>VLOOKUP($A369,Table4[#All],9,FALSE)*VLOOKUP($A369,Table1[#All],11,FALSE)+VLOOKUP($A369,Table14[#All],11,FALSE)</f>
        <v>7.4249999999999998</v>
      </c>
      <c r="H369">
        <f>VLOOKUP($A369,Table4[#All],9,FALSE)*VLOOKUP($A369,Table1[#All],12,FALSE)+VLOOKUP($A369,Table14[#All],12,FALSE)</f>
        <v>7.55</v>
      </c>
      <c r="I369">
        <f>VLOOKUP($A369,Table4[#All],9,FALSE)*VLOOKUP($A369,Table1[#All],13,FALSE)+VLOOKUP($A369,Table14[#All],13,FALSE)</f>
        <v>8.0649999999999995</v>
      </c>
      <c r="J369">
        <f>VLOOKUP($A369,Table4[#All],9,FALSE)*VLOOKUP($A369,Table1[#All],14,FALSE)+VLOOKUP($A369,Table14[#All],14,FALSE)</f>
        <v>8.58</v>
      </c>
    </row>
    <row r="370" spans="1:10" hidden="1" x14ac:dyDescent="0.2">
      <c r="A370" t="s">
        <v>364</v>
      </c>
      <c r="B370" t="str">
        <f>VLOOKUP($A370,Table4[#All],2,FALSE)</f>
        <v>SA1</v>
      </c>
      <c r="C370" t="str">
        <f>VLOOKUP($A370,Table4[#All],6,FALSE)</f>
        <v>Battery</v>
      </c>
      <c r="D370">
        <f>VLOOKUP($A370,Table4[#All],9,FALSE)*VLOOKUP($A370,Table1[#All],8,FALSE)+VLOOKUP($A370,Table14[#All],8,FALSE)</f>
        <v>0</v>
      </c>
      <c r="E370">
        <f>VLOOKUP($A370,Table4[#All],9,FALSE)*VLOOKUP($A370,Table1[#All],9,FALSE)+VLOOKUP($A370,Table14[#All],9,FALSE)</f>
        <v>0</v>
      </c>
      <c r="F370">
        <f>VLOOKUP($A370,Table4[#All],9,FALSE)*VLOOKUP($A370,Table1[#All],10,FALSE)+VLOOKUP($A370,Table14[#All],10,FALSE)</f>
        <v>0</v>
      </c>
      <c r="G370">
        <f>VLOOKUP($A370,Table4[#All],9,FALSE)*VLOOKUP($A370,Table1[#All],11,FALSE)+VLOOKUP($A370,Table14[#All],11,FALSE)</f>
        <v>0</v>
      </c>
      <c r="H370">
        <f>VLOOKUP($A370,Table4[#All],9,FALSE)*VLOOKUP($A370,Table1[#All],12,FALSE)+VLOOKUP($A370,Table14[#All],12,FALSE)</f>
        <v>0</v>
      </c>
      <c r="I370">
        <f>VLOOKUP($A370,Table4[#All],9,FALSE)*VLOOKUP($A370,Table1[#All],13,FALSE)+VLOOKUP($A370,Table14[#All],13,FALSE)</f>
        <v>0</v>
      </c>
      <c r="J370">
        <f>VLOOKUP($A370,Table4[#All],9,FALSE)*VLOOKUP($A370,Table1[#All],14,FALSE)+VLOOKUP($A370,Table14[#All],14,FALSE)</f>
        <v>0</v>
      </c>
    </row>
    <row r="371" spans="1:10" hidden="1" x14ac:dyDescent="0.2">
      <c r="A371" t="s">
        <v>363</v>
      </c>
      <c r="B371" t="str">
        <f>VLOOKUP($A371,Table4[#All],2,FALSE)</f>
        <v>SA1</v>
      </c>
      <c r="C371" t="str">
        <f>VLOOKUP($A371,Table4[#All],6,FALSE)</f>
        <v>Solar</v>
      </c>
      <c r="D371">
        <f>VLOOKUP($A371,Table4[#All],9,FALSE)*VLOOKUP($A371,Table1[#All],8,FALSE)+VLOOKUP($A371,Table14[#All],8,FALSE)</f>
        <v>0</v>
      </c>
      <c r="E371">
        <f>VLOOKUP($A371,Table4[#All],9,FALSE)*VLOOKUP($A371,Table1[#All],9,FALSE)+VLOOKUP($A371,Table14[#All],9,FALSE)</f>
        <v>0</v>
      </c>
      <c r="F371">
        <f>VLOOKUP($A371,Table4[#All],9,FALSE)*VLOOKUP($A371,Table1[#All],10,FALSE)+VLOOKUP($A371,Table14[#All],10,FALSE)</f>
        <v>0</v>
      </c>
      <c r="G371">
        <f>VLOOKUP($A371,Table4[#All],9,FALSE)*VLOOKUP($A371,Table1[#All],11,FALSE)+VLOOKUP($A371,Table14[#All],11,FALSE)</f>
        <v>0</v>
      </c>
      <c r="H371">
        <f>VLOOKUP($A371,Table4[#All],9,FALSE)*VLOOKUP($A371,Table1[#All],12,FALSE)+VLOOKUP($A371,Table14[#All],12,FALSE)</f>
        <v>0</v>
      </c>
      <c r="I371">
        <f>VLOOKUP($A371,Table4[#All],9,FALSE)*VLOOKUP($A371,Table1[#All],13,FALSE)+VLOOKUP($A371,Table14[#All],13,FALSE)</f>
        <v>0</v>
      </c>
      <c r="J371">
        <f>VLOOKUP($A371,Table4[#All],9,FALSE)*VLOOKUP($A371,Table1[#All],14,FALSE)+VLOOKUP($A371,Table14[#All],14,FALSE)</f>
        <v>0</v>
      </c>
    </row>
    <row r="372" spans="1:10" hidden="1" x14ac:dyDescent="0.2">
      <c r="A372" t="s">
        <v>365</v>
      </c>
      <c r="B372" t="str">
        <f>VLOOKUP($A372,Table4[#All],2,FALSE)</f>
        <v>SA1</v>
      </c>
      <c r="C372" t="str">
        <f>VLOOKUP($A372,Table4[#All],6,FALSE)</f>
        <v>Solar</v>
      </c>
      <c r="D372">
        <f>VLOOKUP($A372,Table4[#All],9,FALSE)*VLOOKUP($A372,Table1[#All],8,FALSE)+VLOOKUP($A372,Table14[#All],8,FALSE)</f>
        <v>0</v>
      </c>
      <c r="E372">
        <f>VLOOKUP($A372,Table4[#All],9,FALSE)*VLOOKUP($A372,Table1[#All],9,FALSE)+VLOOKUP($A372,Table14[#All],9,FALSE)</f>
        <v>0</v>
      </c>
      <c r="F372">
        <f>VLOOKUP($A372,Table4[#All],9,FALSE)*VLOOKUP($A372,Table1[#All],10,FALSE)+VLOOKUP($A372,Table14[#All],10,FALSE)</f>
        <v>0</v>
      </c>
      <c r="G372">
        <f>VLOOKUP($A372,Table4[#All],9,FALSE)*VLOOKUP($A372,Table1[#All],11,FALSE)+VLOOKUP($A372,Table14[#All],11,FALSE)</f>
        <v>0</v>
      </c>
      <c r="H372">
        <f>VLOOKUP($A372,Table4[#All],9,FALSE)*VLOOKUP($A372,Table1[#All],12,FALSE)+VLOOKUP($A372,Table14[#All],12,FALSE)</f>
        <v>0</v>
      </c>
      <c r="I372">
        <f>VLOOKUP($A372,Table4[#All],9,FALSE)*VLOOKUP($A372,Table1[#All],13,FALSE)+VLOOKUP($A372,Table14[#All],13,FALSE)</f>
        <v>0</v>
      </c>
      <c r="J372">
        <f>VLOOKUP($A372,Table4[#All],9,FALSE)*VLOOKUP($A372,Table1[#All],14,FALSE)+VLOOKUP($A372,Table14[#All],14,FALSE)</f>
        <v>0</v>
      </c>
    </row>
    <row r="373" spans="1:10" hidden="1" x14ac:dyDescent="0.2">
      <c r="A373" t="s">
        <v>390</v>
      </c>
      <c r="B373" t="str">
        <f>VLOOKUP($A373,Table4[#All],2,FALSE)</f>
        <v>SA1</v>
      </c>
      <c r="C373" t="str">
        <f>VLOOKUP($A373,Table4[#All],6,FALSE)</f>
        <v>Battery</v>
      </c>
      <c r="D373">
        <f>VLOOKUP($A373,Table4[#All],9,FALSE)*VLOOKUP($A373,Table1[#All],8,FALSE)+VLOOKUP($A373,Table14[#All],8,FALSE)</f>
        <v>0</v>
      </c>
      <c r="E373">
        <f>VLOOKUP($A373,Table4[#All],9,FALSE)*VLOOKUP($A373,Table1[#All],9,FALSE)+VLOOKUP($A373,Table14[#All],9,FALSE)</f>
        <v>0</v>
      </c>
      <c r="F373">
        <f>VLOOKUP($A373,Table4[#All],9,FALSE)*VLOOKUP($A373,Table1[#All],10,FALSE)+VLOOKUP($A373,Table14[#All],10,FALSE)</f>
        <v>0</v>
      </c>
      <c r="G373">
        <f>VLOOKUP($A373,Table4[#All],9,FALSE)*VLOOKUP($A373,Table1[#All],11,FALSE)+VLOOKUP($A373,Table14[#All],11,FALSE)</f>
        <v>0</v>
      </c>
      <c r="H373">
        <f>VLOOKUP($A373,Table4[#All],9,FALSE)*VLOOKUP($A373,Table1[#All],12,FALSE)+VLOOKUP($A373,Table14[#All],12,FALSE)</f>
        <v>0</v>
      </c>
      <c r="I373">
        <f>VLOOKUP($A373,Table4[#All],9,FALSE)*VLOOKUP($A373,Table1[#All],13,FALSE)+VLOOKUP($A373,Table14[#All],13,FALSE)</f>
        <v>0</v>
      </c>
      <c r="J373">
        <f>VLOOKUP($A373,Table4[#All],9,FALSE)*VLOOKUP($A373,Table1[#All],14,FALSE)+VLOOKUP($A373,Table14[#All],14,FALSE)</f>
        <v>0</v>
      </c>
    </row>
    <row r="374" spans="1:10" hidden="1" x14ac:dyDescent="0.2">
      <c r="A374" t="s">
        <v>378</v>
      </c>
      <c r="B374" t="str">
        <f>VLOOKUP($A374,Table4[#All],2,FALSE)</f>
        <v>QLD1</v>
      </c>
      <c r="C374" t="str">
        <f>VLOOKUP($A374,Table4[#All],6,FALSE)</f>
        <v>Coal-Black</v>
      </c>
      <c r="D374">
        <f>VLOOKUP($A374,Table4[#All],9,FALSE)*VLOOKUP($A374,Table1[#All],8,FALSE)+VLOOKUP($A374,Table14[#All],8,FALSE)</f>
        <v>25.358800000000002</v>
      </c>
      <c r="E374">
        <f>VLOOKUP($A374,Table4[#All],9,FALSE)*VLOOKUP($A374,Table1[#All],9,FALSE)+VLOOKUP($A374,Table14[#All],9,FALSE)</f>
        <v>26.983800000000002</v>
      </c>
      <c r="F374">
        <f>VLOOKUP($A374,Table4[#All],9,FALSE)*VLOOKUP($A374,Table1[#All],10,FALSE)+VLOOKUP($A374,Table14[#All],10,FALSE)</f>
        <v>24.859200000000001</v>
      </c>
      <c r="G374">
        <f>VLOOKUP($A374,Table4[#All],9,FALSE)*VLOOKUP($A374,Table1[#All],11,FALSE)+VLOOKUP($A374,Table14[#All],11,FALSE)</f>
        <v>26.8476</v>
      </c>
      <c r="H374">
        <f>VLOOKUP($A374,Table4[#All],9,FALSE)*VLOOKUP($A374,Table1[#All],12,FALSE)+VLOOKUP($A374,Table14[#All],12,FALSE)</f>
        <v>27.3536</v>
      </c>
      <c r="I374">
        <f>VLOOKUP($A374,Table4[#All],9,FALSE)*VLOOKUP($A374,Table1[#All],13,FALSE)+VLOOKUP($A374,Table14[#All],13,FALSE)</f>
        <v>30.967199999999998</v>
      </c>
      <c r="J374">
        <f>VLOOKUP($A374,Table4[#All],9,FALSE)*VLOOKUP($A374,Table1[#All],14,FALSE)+VLOOKUP($A374,Table14[#All],14,FALSE)</f>
        <v>31.441600000000001</v>
      </c>
    </row>
    <row r="375" spans="1:10" hidden="1" x14ac:dyDescent="0.2">
      <c r="A375" t="s">
        <v>386</v>
      </c>
      <c r="B375" t="str">
        <f>VLOOKUP($A375,Table4[#All],2,FALSE)</f>
        <v>SA1</v>
      </c>
      <c r="C375" t="str">
        <f>VLOOKUP($A375,Table4[#All],6,FALSE)</f>
        <v>Gas</v>
      </c>
      <c r="D375">
        <f>VLOOKUP($A375,Table4[#All],9,FALSE)*VLOOKUP($A375,Table1[#All],8,FALSE)+VLOOKUP($A375,Table14[#All],8,FALSE)</f>
        <v>132.255</v>
      </c>
      <c r="E375">
        <f>VLOOKUP($A375,Table4[#All],9,FALSE)*VLOOKUP($A375,Table1[#All],9,FALSE)+VLOOKUP($A375,Table14[#All],9,FALSE)</f>
        <v>132.35999999999999</v>
      </c>
      <c r="F375">
        <f>VLOOKUP($A375,Table4[#All],9,FALSE)*VLOOKUP($A375,Table1[#All],10,FALSE)+VLOOKUP($A375,Table14[#All],10,FALSE)</f>
        <v>131.7216</v>
      </c>
      <c r="G375">
        <f>VLOOKUP($A375,Table4[#All],9,FALSE)*VLOOKUP($A375,Table1[#All],11,FALSE)+VLOOKUP($A375,Table14[#All],11,FALSE)</f>
        <v>141.42080000000001</v>
      </c>
      <c r="H375">
        <f>VLOOKUP($A375,Table4[#All],9,FALSE)*VLOOKUP($A375,Table1[#All],12,FALSE)+VLOOKUP($A375,Table14[#All],12,FALSE)</f>
        <v>148.39419999999998</v>
      </c>
      <c r="I375">
        <f>VLOOKUP($A375,Table4[#All],9,FALSE)*VLOOKUP($A375,Table1[#All],13,FALSE)+VLOOKUP($A375,Table14[#All],13,FALSE)</f>
        <v>217.57650000000004</v>
      </c>
      <c r="J375">
        <f>VLOOKUP($A375,Table4[#All],9,FALSE)*VLOOKUP($A375,Table1[#All],14,FALSE)+VLOOKUP($A375,Table14[#All],14,FALSE)</f>
        <v>212.41880000000003</v>
      </c>
    </row>
    <row r="376" spans="1:10" hidden="1" x14ac:dyDescent="0.2">
      <c r="A376" t="s">
        <v>382</v>
      </c>
      <c r="B376" t="str">
        <f>VLOOKUP($A376,Table4[#All],2,FALSE)</f>
        <v>SA1</v>
      </c>
      <c r="C376" t="str">
        <f>VLOOKUP($A376,Table4[#All],6,FALSE)</f>
        <v>Gas</v>
      </c>
      <c r="D376">
        <f>VLOOKUP($A376,Table4[#All],9,FALSE)*VLOOKUP($A376,Table1[#All],8,FALSE)+VLOOKUP($A376,Table14[#All],8,FALSE)</f>
        <v>132.255</v>
      </c>
      <c r="E376">
        <f>VLOOKUP($A376,Table4[#All],9,FALSE)*VLOOKUP($A376,Table1[#All],9,FALSE)+VLOOKUP($A376,Table14[#All],9,FALSE)</f>
        <v>132.35999999999999</v>
      </c>
      <c r="F376">
        <f>VLOOKUP($A376,Table4[#All],9,FALSE)*VLOOKUP($A376,Table1[#All],10,FALSE)+VLOOKUP($A376,Table14[#All],10,FALSE)</f>
        <v>131.7216</v>
      </c>
      <c r="G376">
        <f>VLOOKUP($A376,Table4[#All],9,FALSE)*VLOOKUP($A376,Table1[#All],11,FALSE)+VLOOKUP($A376,Table14[#All],11,FALSE)</f>
        <v>141.42080000000001</v>
      </c>
      <c r="H376">
        <f>VLOOKUP($A376,Table4[#All],9,FALSE)*VLOOKUP($A376,Table1[#All],12,FALSE)+VLOOKUP($A376,Table14[#All],12,FALSE)</f>
        <v>148.39419999999998</v>
      </c>
      <c r="I376">
        <f>VLOOKUP($A376,Table4[#All],9,FALSE)*VLOOKUP($A376,Table1[#All],13,FALSE)+VLOOKUP($A376,Table14[#All],13,FALSE)</f>
        <v>217.57650000000004</v>
      </c>
      <c r="J376">
        <f>VLOOKUP($A376,Table4[#All],9,FALSE)*VLOOKUP($A376,Table1[#All],14,FALSE)+VLOOKUP($A376,Table14[#All],14,FALSE)</f>
        <v>212.41880000000003</v>
      </c>
    </row>
    <row r="377" spans="1:10" hidden="1" x14ac:dyDescent="0.2">
      <c r="A377" t="s">
        <v>385</v>
      </c>
      <c r="B377" t="str">
        <f>VLOOKUP($A377,Table4[#All],2,FALSE)</f>
        <v>SA1</v>
      </c>
      <c r="C377" t="str">
        <f>VLOOKUP($A377,Table4[#All],6,FALSE)</f>
        <v>Gas</v>
      </c>
      <c r="D377">
        <f>VLOOKUP($A377,Table4[#All],9,FALSE)*VLOOKUP($A377,Table1[#All],8,FALSE)+VLOOKUP($A377,Table14[#All],8,FALSE)</f>
        <v>132.255</v>
      </c>
      <c r="E377">
        <f>VLOOKUP($A377,Table4[#All],9,FALSE)*VLOOKUP($A377,Table1[#All],9,FALSE)+VLOOKUP($A377,Table14[#All],9,FALSE)</f>
        <v>132.35999999999999</v>
      </c>
      <c r="F377">
        <f>VLOOKUP($A377,Table4[#All],9,FALSE)*VLOOKUP($A377,Table1[#All],10,FALSE)+VLOOKUP($A377,Table14[#All],10,FALSE)</f>
        <v>131.7216</v>
      </c>
      <c r="G377">
        <f>VLOOKUP($A377,Table4[#All],9,FALSE)*VLOOKUP($A377,Table1[#All],11,FALSE)+VLOOKUP($A377,Table14[#All],11,FALSE)</f>
        <v>141.42080000000001</v>
      </c>
      <c r="H377">
        <f>VLOOKUP($A377,Table4[#All],9,FALSE)*VLOOKUP($A377,Table1[#All],12,FALSE)+VLOOKUP($A377,Table14[#All],12,FALSE)</f>
        <v>148.39419999999998</v>
      </c>
      <c r="I377">
        <f>VLOOKUP($A377,Table4[#All],9,FALSE)*VLOOKUP($A377,Table1[#All],13,FALSE)+VLOOKUP($A377,Table14[#All],13,FALSE)</f>
        <v>217.57650000000004</v>
      </c>
      <c r="J377">
        <f>VLOOKUP($A377,Table4[#All],9,FALSE)*VLOOKUP($A377,Table1[#All],14,FALSE)+VLOOKUP($A377,Table14[#All],14,FALSE)</f>
        <v>212.41880000000003</v>
      </c>
    </row>
    <row r="378" spans="1:10" hidden="1" x14ac:dyDescent="0.2">
      <c r="A378" t="s">
        <v>387</v>
      </c>
      <c r="B378" t="str">
        <f>VLOOKUP($A378,Table4[#All],2,FALSE)</f>
        <v>SA1</v>
      </c>
      <c r="C378" t="str">
        <f>VLOOKUP($A378,Table4[#All],6,FALSE)</f>
        <v>Gas</v>
      </c>
      <c r="D378">
        <f>VLOOKUP($A378,Table4[#All],9,FALSE)*VLOOKUP($A378,Table1[#All],8,FALSE)+VLOOKUP($A378,Table14[#All],8,FALSE)</f>
        <v>132.255</v>
      </c>
      <c r="E378">
        <f>VLOOKUP($A378,Table4[#All],9,FALSE)*VLOOKUP($A378,Table1[#All],9,FALSE)+VLOOKUP($A378,Table14[#All],9,FALSE)</f>
        <v>132.35999999999999</v>
      </c>
      <c r="F378">
        <f>VLOOKUP($A378,Table4[#All],9,FALSE)*VLOOKUP($A378,Table1[#All],10,FALSE)+VLOOKUP($A378,Table14[#All],10,FALSE)</f>
        <v>131.7216</v>
      </c>
      <c r="G378">
        <f>VLOOKUP($A378,Table4[#All],9,FALSE)*VLOOKUP($A378,Table1[#All],11,FALSE)+VLOOKUP($A378,Table14[#All],11,FALSE)</f>
        <v>141.42080000000001</v>
      </c>
      <c r="H378">
        <f>VLOOKUP($A378,Table4[#All],9,FALSE)*VLOOKUP($A378,Table1[#All],12,FALSE)+VLOOKUP($A378,Table14[#All],12,FALSE)</f>
        <v>148.39419999999998</v>
      </c>
      <c r="I378">
        <f>VLOOKUP($A378,Table4[#All],9,FALSE)*VLOOKUP($A378,Table1[#All],13,FALSE)+VLOOKUP($A378,Table14[#All],13,FALSE)</f>
        <v>217.57650000000004</v>
      </c>
      <c r="J378">
        <f>VLOOKUP($A378,Table4[#All],9,FALSE)*VLOOKUP($A378,Table1[#All],14,FALSE)+VLOOKUP($A378,Table14[#All],14,FALSE)</f>
        <v>212.41880000000003</v>
      </c>
    </row>
    <row r="379" spans="1:10" hidden="1" x14ac:dyDescent="0.2">
      <c r="A379" t="s">
        <v>389</v>
      </c>
      <c r="B379" t="str">
        <f>VLOOKUP($A379,Table4[#All],2,FALSE)</f>
        <v>SA1</v>
      </c>
      <c r="C379" t="str">
        <f>VLOOKUP($A379,Table4[#All],6,FALSE)</f>
        <v>Gas</v>
      </c>
      <c r="D379">
        <f>VLOOKUP($A379,Table4[#All],9,FALSE)*VLOOKUP($A379,Table1[#All],8,FALSE)+VLOOKUP($A379,Table14[#All],8,FALSE)</f>
        <v>121.86</v>
      </c>
      <c r="E379">
        <f>VLOOKUP($A379,Table4[#All],9,FALSE)*VLOOKUP($A379,Table1[#All],9,FALSE)+VLOOKUP($A379,Table14[#All],9,FALSE)</f>
        <v>121.965</v>
      </c>
      <c r="F379">
        <f>VLOOKUP($A379,Table4[#All],9,FALSE)*VLOOKUP($A379,Table1[#All],10,FALSE)+VLOOKUP($A379,Table14[#All],10,FALSE)</f>
        <v>121.386</v>
      </c>
      <c r="G379">
        <f>VLOOKUP($A379,Table4[#All],9,FALSE)*VLOOKUP($A379,Table1[#All],11,FALSE)+VLOOKUP($A379,Table14[#All],11,FALSE)</f>
        <v>130.31300000000002</v>
      </c>
      <c r="H379">
        <f>VLOOKUP($A379,Table4[#All],9,FALSE)*VLOOKUP($A379,Table1[#All],12,FALSE)+VLOOKUP($A379,Table14[#All],12,FALSE)</f>
        <v>136.732</v>
      </c>
      <c r="I379">
        <f>VLOOKUP($A379,Table4[#All],9,FALSE)*VLOOKUP($A379,Table1[#All],13,FALSE)+VLOOKUP($A379,Table14[#All],13,FALSE)</f>
        <v>200.40000000000003</v>
      </c>
      <c r="J379">
        <f>VLOOKUP($A379,Table4[#All],9,FALSE)*VLOOKUP($A379,Table1[#All],14,FALSE)+VLOOKUP($A379,Table14[#All],14,FALSE)</f>
        <v>195.66800000000003</v>
      </c>
    </row>
    <row r="380" spans="1:10" hidden="1" x14ac:dyDescent="0.2">
      <c r="A380" t="s">
        <v>388</v>
      </c>
      <c r="B380" t="str">
        <f>VLOOKUP($A380,Table4[#All],2,FALSE)</f>
        <v>SA1</v>
      </c>
      <c r="C380" t="str">
        <f>VLOOKUP($A380,Table4[#All],6,FALSE)</f>
        <v>Gas</v>
      </c>
      <c r="D380">
        <f>VLOOKUP($A380,Table4[#All],9,FALSE)*VLOOKUP($A380,Table1[#All],8,FALSE)+VLOOKUP($A380,Table14[#All],8,FALSE)</f>
        <v>121.86</v>
      </c>
      <c r="E380">
        <f>VLOOKUP($A380,Table4[#All],9,FALSE)*VLOOKUP($A380,Table1[#All],9,FALSE)+VLOOKUP($A380,Table14[#All],9,FALSE)</f>
        <v>121.965</v>
      </c>
      <c r="F380">
        <f>VLOOKUP($A380,Table4[#All],9,FALSE)*VLOOKUP($A380,Table1[#All],10,FALSE)+VLOOKUP($A380,Table14[#All],10,FALSE)</f>
        <v>121.386</v>
      </c>
      <c r="G380">
        <f>VLOOKUP($A380,Table4[#All],9,FALSE)*VLOOKUP($A380,Table1[#All],11,FALSE)+VLOOKUP($A380,Table14[#All],11,FALSE)</f>
        <v>130.31300000000002</v>
      </c>
      <c r="H380">
        <f>VLOOKUP($A380,Table4[#All],9,FALSE)*VLOOKUP($A380,Table1[#All],12,FALSE)+VLOOKUP($A380,Table14[#All],12,FALSE)</f>
        <v>136.732</v>
      </c>
      <c r="I380">
        <f>VLOOKUP($A380,Table4[#All],9,FALSE)*VLOOKUP($A380,Table1[#All],13,FALSE)+VLOOKUP($A380,Table14[#All],13,FALSE)</f>
        <v>200.40000000000003</v>
      </c>
      <c r="J380">
        <f>VLOOKUP($A380,Table4[#All],9,FALSE)*VLOOKUP($A380,Table1[#All],14,FALSE)+VLOOKUP($A380,Table14[#All],14,FALSE)</f>
        <v>195.66800000000003</v>
      </c>
    </row>
    <row r="381" spans="1:10" hidden="1" x14ac:dyDescent="0.2">
      <c r="A381" t="s">
        <v>383</v>
      </c>
      <c r="B381" t="str">
        <f>VLOOKUP($A381,Table4[#All],2,FALSE)</f>
        <v>SA1</v>
      </c>
      <c r="C381" t="str">
        <f>VLOOKUP($A381,Table4[#All],6,FALSE)</f>
        <v>Gas</v>
      </c>
      <c r="D381">
        <f>VLOOKUP($A381,Table4[#All],9,FALSE)*VLOOKUP($A381,Table1[#All],8,FALSE)+VLOOKUP($A381,Table14[#All],8,FALSE)</f>
        <v>121.86</v>
      </c>
      <c r="E381">
        <f>VLOOKUP($A381,Table4[#All],9,FALSE)*VLOOKUP($A381,Table1[#All],9,FALSE)+VLOOKUP($A381,Table14[#All],9,FALSE)</f>
        <v>121.965</v>
      </c>
      <c r="F381">
        <f>VLOOKUP($A381,Table4[#All],9,FALSE)*VLOOKUP($A381,Table1[#All],10,FALSE)+VLOOKUP($A381,Table14[#All],10,FALSE)</f>
        <v>121.386</v>
      </c>
      <c r="G381">
        <f>VLOOKUP($A381,Table4[#All],9,FALSE)*VLOOKUP($A381,Table1[#All],11,FALSE)+VLOOKUP($A381,Table14[#All],11,FALSE)</f>
        <v>130.31300000000002</v>
      </c>
      <c r="H381">
        <f>VLOOKUP($A381,Table4[#All],9,FALSE)*VLOOKUP($A381,Table1[#All],12,FALSE)+VLOOKUP($A381,Table14[#All],12,FALSE)</f>
        <v>136.732</v>
      </c>
      <c r="I381">
        <f>VLOOKUP($A381,Table4[#All],9,FALSE)*VLOOKUP($A381,Table1[#All],13,FALSE)+VLOOKUP($A381,Table14[#All],13,FALSE)</f>
        <v>200.40000000000003</v>
      </c>
      <c r="J381">
        <f>VLOOKUP($A381,Table4[#All],9,FALSE)*VLOOKUP($A381,Table1[#All],14,FALSE)+VLOOKUP($A381,Table14[#All],14,FALSE)</f>
        <v>195.66800000000003</v>
      </c>
    </row>
    <row r="382" spans="1:10" hidden="1" x14ac:dyDescent="0.2">
      <c r="A382" t="s">
        <v>384</v>
      </c>
      <c r="B382" t="str">
        <f>VLOOKUP($A382,Table4[#All],2,FALSE)</f>
        <v>SA1</v>
      </c>
      <c r="C382" t="str">
        <f>VLOOKUP($A382,Table4[#All],6,FALSE)</f>
        <v>Gas</v>
      </c>
      <c r="D382">
        <f>VLOOKUP($A382,Table4[#All],9,FALSE)*VLOOKUP($A382,Table1[#All],8,FALSE)+VLOOKUP($A382,Table14[#All],8,FALSE)</f>
        <v>121.86</v>
      </c>
      <c r="E382">
        <f>VLOOKUP($A382,Table4[#All],9,FALSE)*VLOOKUP($A382,Table1[#All],9,FALSE)+VLOOKUP($A382,Table14[#All],9,FALSE)</f>
        <v>121.965</v>
      </c>
      <c r="F382">
        <f>VLOOKUP($A382,Table4[#All],9,FALSE)*VLOOKUP($A382,Table1[#All],10,FALSE)+VLOOKUP($A382,Table14[#All],10,FALSE)</f>
        <v>121.386</v>
      </c>
      <c r="G382">
        <f>VLOOKUP($A382,Table4[#All],9,FALSE)*VLOOKUP($A382,Table1[#All],11,FALSE)+VLOOKUP($A382,Table14[#All],11,FALSE)</f>
        <v>130.31300000000002</v>
      </c>
      <c r="H382">
        <f>VLOOKUP($A382,Table4[#All],9,FALSE)*VLOOKUP($A382,Table1[#All],12,FALSE)+VLOOKUP($A382,Table14[#All],12,FALSE)</f>
        <v>136.732</v>
      </c>
      <c r="I382">
        <f>VLOOKUP($A382,Table4[#All],9,FALSE)*VLOOKUP($A382,Table1[#All],13,FALSE)+VLOOKUP($A382,Table14[#All],13,FALSE)</f>
        <v>200.40000000000003</v>
      </c>
      <c r="J382">
        <f>VLOOKUP($A382,Table4[#All],9,FALSE)*VLOOKUP($A382,Table1[#All],14,FALSE)+VLOOKUP($A382,Table14[#All],14,FALSE)</f>
        <v>195.66800000000003</v>
      </c>
    </row>
    <row r="383" spans="1:10" hidden="1" x14ac:dyDescent="0.2">
      <c r="A383" t="s">
        <v>391</v>
      </c>
      <c r="B383" t="str">
        <f>VLOOKUP($A383,Table4[#All],2,FALSE)</f>
        <v>TAS1</v>
      </c>
      <c r="C383" t="str">
        <f>VLOOKUP($A383,Table4[#All],6,FALSE)</f>
        <v>Hydro</v>
      </c>
      <c r="D383">
        <f>VLOOKUP($A383,Table4[#All],9,FALSE)*VLOOKUP($A383,Table1[#All],8,FALSE)+VLOOKUP($A383,Table14[#All],8,FALSE)</f>
        <v>7.19</v>
      </c>
      <c r="E383">
        <f>VLOOKUP($A383,Table4[#All],9,FALSE)*VLOOKUP($A383,Table1[#All],9,FALSE)+VLOOKUP($A383,Table14[#All],9,FALSE)</f>
        <v>7.2450000000000001</v>
      </c>
      <c r="F383">
        <f>VLOOKUP($A383,Table4[#All],9,FALSE)*VLOOKUP($A383,Table1[#All],10,FALSE)+VLOOKUP($A383,Table14[#All],10,FALSE)</f>
        <v>7.3</v>
      </c>
      <c r="G383">
        <f>VLOOKUP($A383,Table4[#All],9,FALSE)*VLOOKUP($A383,Table1[#All],11,FALSE)+VLOOKUP($A383,Table14[#All],11,FALSE)</f>
        <v>7.4249999999999998</v>
      </c>
      <c r="H383">
        <f>VLOOKUP($A383,Table4[#All],9,FALSE)*VLOOKUP($A383,Table1[#All],12,FALSE)+VLOOKUP($A383,Table14[#All],12,FALSE)</f>
        <v>7.55</v>
      </c>
      <c r="I383">
        <f>VLOOKUP($A383,Table4[#All],9,FALSE)*VLOOKUP($A383,Table1[#All],13,FALSE)+VLOOKUP($A383,Table14[#All],13,FALSE)</f>
        <v>8.0649999999999995</v>
      </c>
      <c r="J383">
        <f>VLOOKUP($A383,Table4[#All],9,FALSE)*VLOOKUP($A383,Table1[#All],14,FALSE)+VLOOKUP($A383,Table14[#All],14,FALSE)</f>
        <v>8.58</v>
      </c>
    </row>
    <row r="384" spans="1:10" hidden="1" x14ac:dyDescent="0.2">
      <c r="A384" t="s">
        <v>392</v>
      </c>
      <c r="B384" t="str">
        <f>VLOOKUP($A384,Table4[#All],2,FALSE)</f>
        <v>TAS1</v>
      </c>
      <c r="C384" t="str">
        <f>VLOOKUP($A384,Table4[#All],6,FALSE)</f>
        <v>Hydro</v>
      </c>
      <c r="D384">
        <f>VLOOKUP($A384,Table4[#All],9,FALSE)*VLOOKUP($A384,Table1[#All],8,FALSE)+VLOOKUP($A384,Table14[#All],8,FALSE)</f>
        <v>7.19</v>
      </c>
      <c r="E384">
        <f>VLOOKUP($A384,Table4[#All],9,FALSE)*VLOOKUP($A384,Table1[#All],9,FALSE)+VLOOKUP($A384,Table14[#All],9,FALSE)</f>
        <v>7.2450000000000001</v>
      </c>
      <c r="F384">
        <f>VLOOKUP($A384,Table4[#All],9,FALSE)*VLOOKUP($A384,Table1[#All],10,FALSE)+VLOOKUP($A384,Table14[#All],10,FALSE)</f>
        <v>7.3</v>
      </c>
      <c r="G384">
        <f>VLOOKUP($A384,Table4[#All],9,FALSE)*VLOOKUP($A384,Table1[#All],11,FALSE)+VLOOKUP($A384,Table14[#All],11,FALSE)</f>
        <v>7.4249999999999998</v>
      </c>
      <c r="H384">
        <f>VLOOKUP($A384,Table4[#All],9,FALSE)*VLOOKUP($A384,Table1[#All],12,FALSE)+VLOOKUP($A384,Table14[#All],12,FALSE)</f>
        <v>7.55</v>
      </c>
      <c r="I384">
        <f>VLOOKUP($A384,Table4[#All],9,FALSE)*VLOOKUP($A384,Table1[#All],13,FALSE)+VLOOKUP($A384,Table14[#All],13,FALSE)</f>
        <v>8.0649999999999995</v>
      </c>
      <c r="J384">
        <f>VLOOKUP($A384,Table4[#All],9,FALSE)*VLOOKUP($A384,Table1[#All],14,FALSE)+VLOOKUP($A384,Table14[#All],14,FALSE)</f>
        <v>8.58</v>
      </c>
    </row>
    <row r="385" spans="1:10" hidden="1" x14ac:dyDescent="0.2">
      <c r="A385" t="s">
        <v>393</v>
      </c>
      <c r="B385" t="str">
        <f>VLOOKUP($A385,Table4[#All],2,FALSE)</f>
        <v>NSW1</v>
      </c>
      <c r="C385" t="str">
        <f>VLOOKUP($A385,Table4[#All],6,FALSE)</f>
        <v>Hydro</v>
      </c>
      <c r="D385">
        <f>VLOOKUP($A385,Table4[#All],9,FALSE)*VLOOKUP($A385,Table1[#All],8,FALSE)+VLOOKUP($A385,Table14[#All],8,FALSE)</f>
        <v>7.19</v>
      </c>
      <c r="E385">
        <f>VLOOKUP($A385,Table4[#All],9,FALSE)*VLOOKUP($A385,Table1[#All],9,FALSE)+VLOOKUP($A385,Table14[#All],9,FALSE)</f>
        <v>7.2450000000000001</v>
      </c>
      <c r="F385">
        <f>VLOOKUP($A385,Table4[#All],9,FALSE)*VLOOKUP($A385,Table1[#All],10,FALSE)+VLOOKUP($A385,Table14[#All],10,FALSE)</f>
        <v>7.3</v>
      </c>
      <c r="G385">
        <f>VLOOKUP($A385,Table4[#All],9,FALSE)*VLOOKUP($A385,Table1[#All],11,FALSE)+VLOOKUP($A385,Table14[#All],11,FALSE)</f>
        <v>7.4249999999999998</v>
      </c>
      <c r="H385">
        <f>VLOOKUP($A385,Table4[#All],9,FALSE)*VLOOKUP($A385,Table1[#All],12,FALSE)+VLOOKUP($A385,Table14[#All],12,FALSE)</f>
        <v>7.55</v>
      </c>
      <c r="I385">
        <f>VLOOKUP($A385,Table4[#All],9,FALSE)*VLOOKUP($A385,Table1[#All],13,FALSE)+VLOOKUP($A385,Table14[#All],13,FALSE)</f>
        <v>8.0649999999999995</v>
      </c>
      <c r="J385">
        <f>VLOOKUP($A385,Table4[#All],9,FALSE)*VLOOKUP($A385,Table1[#All],14,FALSE)+VLOOKUP($A385,Table14[#All],14,FALSE)</f>
        <v>8.58</v>
      </c>
    </row>
    <row r="386" spans="1:10" hidden="1" x14ac:dyDescent="0.2">
      <c r="A386" t="s">
        <v>394</v>
      </c>
      <c r="B386" t="str">
        <f>VLOOKUP($A386,Table4[#All],2,FALSE)</f>
        <v>TAS1</v>
      </c>
      <c r="C386" t="str">
        <f>VLOOKUP($A386,Table4[#All],6,FALSE)</f>
        <v>Hydro</v>
      </c>
      <c r="D386">
        <f>VLOOKUP($A386,Table4[#All],9,FALSE)*VLOOKUP($A386,Table1[#All],8,FALSE)+VLOOKUP($A386,Table14[#All],8,FALSE)</f>
        <v>7.19</v>
      </c>
      <c r="E386">
        <f>VLOOKUP($A386,Table4[#All],9,FALSE)*VLOOKUP($A386,Table1[#All],9,FALSE)+VLOOKUP($A386,Table14[#All],9,FALSE)</f>
        <v>7.2450000000000001</v>
      </c>
      <c r="F386">
        <f>VLOOKUP($A386,Table4[#All],9,FALSE)*VLOOKUP($A386,Table1[#All],10,FALSE)+VLOOKUP($A386,Table14[#All],10,FALSE)</f>
        <v>7.3</v>
      </c>
      <c r="G386">
        <f>VLOOKUP($A386,Table4[#All],9,FALSE)*VLOOKUP($A386,Table1[#All],11,FALSE)+VLOOKUP($A386,Table14[#All],11,FALSE)</f>
        <v>7.4249999999999998</v>
      </c>
      <c r="H386">
        <f>VLOOKUP($A386,Table4[#All],9,FALSE)*VLOOKUP($A386,Table1[#All],12,FALSE)+VLOOKUP($A386,Table14[#All],12,FALSE)</f>
        <v>7.55</v>
      </c>
      <c r="I386">
        <f>VLOOKUP($A386,Table4[#All],9,FALSE)*VLOOKUP($A386,Table1[#All],13,FALSE)+VLOOKUP($A386,Table14[#All],13,FALSE)</f>
        <v>8.0649999999999995</v>
      </c>
      <c r="J386">
        <f>VLOOKUP($A386,Table4[#All],9,FALSE)*VLOOKUP($A386,Table1[#All],14,FALSE)+VLOOKUP($A386,Table14[#All],14,FALSE)</f>
        <v>8.58</v>
      </c>
    </row>
    <row r="387" spans="1:10" hidden="1" x14ac:dyDescent="0.2">
      <c r="A387" t="s">
        <v>368</v>
      </c>
      <c r="B387" t="str">
        <f>VLOOKUP($A387,Table4[#All],2,FALSE)</f>
        <v>TAS1</v>
      </c>
      <c r="C387" t="str">
        <f>VLOOKUP($A387,Table4[#All],6,FALSE)</f>
        <v>Gas</v>
      </c>
      <c r="D387">
        <f>VLOOKUP($A387,Table4[#All],9,FALSE)*VLOOKUP($A387,Table1[#All],8,FALSE)+VLOOKUP($A387,Table14[#All],8,FALSE)</f>
        <v>94.919600000000003</v>
      </c>
      <c r="E387">
        <f>VLOOKUP($A387,Table4[#All],9,FALSE)*VLOOKUP($A387,Table1[#All],9,FALSE)+VLOOKUP($A387,Table14[#All],9,FALSE)</f>
        <v>93.319600000000008</v>
      </c>
      <c r="F387">
        <f>VLOOKUP($A387,Table4[#All],9,FALSE)*VLOOKUP($A387,Table1[#All],10,FALSE)+VLOOKUP($A387,Table14[#All],10,FALSE)</f>
        <v>89.244399999999999</v>
      </c>
      <c r="G387">
        <f>VLOOKUP($A387,Table4[#All],9,FALSE)*VLOOKUP($A387,Table1[#All],11,FALSE)+VLOOKUP($A387,Table14[#All],11,FALSE)</f>
        <v>91.626199999999997</v>
      </c>
      <c r="H387">
        <f>VLOOKUP($A387,Table4[#All],9,FALSE)*VLOOKUP($A387,Table1[#All],12,FALSE)+VLOOKUP($A387,Table14[#All],12,FALSE)</f>
        <v>97.647999999999996</v>
      </c>
      <c r="I387">
        <f>VLOOKUP($A387,Table4[#All],9,FALSE)*VLOOKUP($A387,Table1[#All],13,FALSE)+VLOOKUP($A387,Table14[#All],13,FALSE)</f>
        <v>116.51859999999999</v>
      </c>
      <c r="J387">
        <f>VLOOKUP($A387,Table4[#All],9,FALSE)*VLOOKUP($A387,Table1[#All],14,FALSE)+VLOOKUP($A387,Table14[#All],14,FALSE)</f>
        <v>114.5684</v>
      </c>
    </row>
    <row r="388" spans="1:10" hidden="1" x14ac:dyDescent="0.2">
      <c r="A388" t="s">
        <v>369</v>
      </c>
      <c r="B388" t="str">
        <f>VLOOKUP($A388,Table4[#All],2,FALSE)</f>
        <v>TAS1</v>
      </c>
      <c r="C388" t="str">
        <f>VLOOKUP($A388,Table4[#All],6,FALSE)</f>
        <v>Gas</v>
      </c>
      <c r="D388">
        <f>VLOOKUP($A388,Table4[#All],9,FALSE)*VLOOKUP($A388,Table1[#All],8,FALSE)+VLOOKUP($A388,Table14[#All],8,FALSE)</f>
        <v>150.68699999999998</v>
      </c>
      <c r="E388">
        <f>VLOOKUP($A388,Table4[#All],9,FALSE)*VLOOKUP($A388,Table1[#All],9,FALSE)+VLOOKUP($A388,Table14[#All],9,FALSE)</f>
        <v>150.69199999999998</v>
      </c>
      <c r="F388">
        <f>VLOOKUP($A388,Table4[#All],9,FALSE)*VLOOKUP($A388,Table1[#All],10,FALSE)+VLOOKUP($A388,Table14[#All],10,FALSE)</f>
        <v>146.583</v>
      </c>
      <c r="G388">
        <f>VLOOKUP($A388,Table4[#All],9,FALSE)*VLOOKUP($A388,Table1[#All],11,FALSE)+VLOOKUP($A388,Table14[#All],11,FALSE)</f>
        <v>150.50899999999999</v>
      </c>
      <c r="H388">
        <f>VLOOKUP($A388,Table4[#All],9,FALSE)*VLOOKUP($A388,Table1[#All],12,FALSE)+VLOOKUP($A388,Table14[#All],12,FALSE)</f>
        <v>160.48500000000001</v>
      </c>
      <c r="I388">
        <f>VLOOKUP($A388,Table4[#All],9,FALSE)*VLOOKUP($A388,Table1[#All],13,FALSE)+VLOOKUP($A388,Table14[#All],13,FALSE)</f>
        <v>191.73699999999999</v>
      </c>
      <c r="J388">
        <f>VLOOKUP($A388,Table4[#All],9,FALSE)*VLOOKUP($A388,Table1[#All],14,FALSE)+VLOOKUP($A388,Table14[#All],14,FALSE)</f>
        <v>188.38299999999998</v>
      </c>
    </row>
    <row r="389" spans="1:10" hidden="1" x14ac:dyDescent="0.2">
      <c r="A389" t="s">
        <v>395</v>
      </c>
      <c r="B389" t="str">
        <f>VLOOKUP($A389,Table4[#All],2,FALSE)</f>
        <v>NSW1</v>
      </c>
      <c r="C389" t="str">
        <f>VLOOKUP($A389,Table4[#All],6,FALSE)</f>
        <v>Hydro</v>
      </c>
      <c r="D389">
        <f>VLOOKUP($A389,Table4[#All],9,FALSE)*VLOOKUP($A389,Table1[#All],8,FALSE)+VLOOKUP($A389,Table14[#All],8,FALSE)</f>
        <v>7.19</v>
      </c>
      <c r="E389">
        <f>VLOOKUP($A389,Table4[#All],9,FALSE)*VLOOKUP($A389,Table1[#All],9,FALSE)+VLOOKUP($A389,Table14[#All],9,FALSE)</f>
        <v>7.2450000000000001</v>
      </c>
      <c r="F389">
        <f>VLOOKUP($A389,Table4[#All],9,FALSE)*VLOOKUP($A389,Table1[#All],10,FALSE)+VLOOKUP($A389,Table14[#All],10,FALSE)</f>
        <v>7.3</v>
      </c>
      <c r="G389">
        <f>VLOOKUP($A389,Table4[#All],9,FALSE)*VLOOKUP($A389,Table1[#All],11,FALSE)+VLOOKUP($A389,Table14[#All],11,FALSE)</f>
        <v>7.4249999999999998</v>
      </c>
      <c r="H389">
        <f>VLOOKUP($A389,Table4[#All],9,FALSE)*VLOOKUP($A389,Table1[#All],12,FALSE)+VLOOKUP($A389,Table14[#All],12,FALSE)</f>
        <v>7.55</v>
      </c>
      <c r="I389">
        <f>VLOOKUP($A389,Table4[#All],9,FALSE)*VLOOKUP($A389,Table1[#All],13,FALSE)+VLOOKUP($A389,Table14[#All],13,FALSE)</f>
        <v>8.0649999999999995</v>
      </c>
      <c r="J389">
        <f>VLOOKUP($A389,Table4[#All],9,FALSE)*VLOOKUP($A389,Table1[#All],14,FALSE)+VLOOKUP($A389,Table14[#All],14,FALSE)</f>
        <v>8.58</v>
      </c>
    </row>
    <row r="390" spans="1:10" hidden="1" x14ac:dyDescent="0.2">
      <c r="A390" t="s">
        <v>398</v>
      </c>
      <c r="B390" t="str">
        <f>VLOOKUP($A390,Table4[#All],2,FALSE)</f>
        <v>NSW1</v>
      </c>
      <c r="C390" t="str">
        <f>VLOOKUP($A390,Table4[#All],6,FALSE)</f>
        <v>Gas</v>
      </c>
      <c r="D390">
        <f>VLOOKUP($A390,Table4[#All],9,FALSE)*VLOOKUP($A390,Table1[#All],8,FALSE)+VLOOKUP($A390,Table14[#All],8,FALSE)</f>
        <v>130.70000000000002</v>
      </c>
      <c r="E390">
        <f>VLOOKUP($A390,Table4[#All],9,FALSE)*VLOOKUP($A390,Table1[#All],9,FALSE)+VLOOKUP($A390,Table14[#All],9,FALSE)</f>
        <v>130.70500000000001</v>
      </c>
      <c r="F390">
        <f>VLOOKUP($A390,Table4[#All],9,FALSE)*VLOOKUP($A390,Table1[#All],10,FALSE)+VLOOKUP($A390,Table14[#All],10,FALSE)</f>
        <v>125.6914</v>
      </c>
      <c r="G390">
        <f>VLOOKUP($A390,Table4[#All],9,FALSE)*VLOOKUP($A390,Table1[#All],11,FALSE)+VLOOKUP($A390,Table14[#All],11,FALSE)</f>
        <v>127.3938</v>
      </c>
      <c r="H390">
        <f>VLOOKUP($A390,Table4[#All],9,FALSE)*VLOOKUP($A390,Table1[#All],12,FALSE)+VLOOKUP($A390,Table14[#All],12,FALSE)</f>
        <v>133.5693</v>
      </c>
      <c r="I390">
        <f>VLOOKUP($A390,Table4[#All],9,FALSE)*VLOOKUP($A390,Table1[#All],13,FALSE)+VLOOKUP($A390,Table14[#All],13,FALSE)</f>
        <v>202.29860000000002</v>
      </c>
      <c r="J390">
        <f>VLOOKUP($A390,Table4[#All],9,FALSE)*VLOOKUP($A390,Table1[#All],14,FALSE)+VLOOKUP($A390,Table14[#All],14,FALSE)</f>
        <v>198.5855</v>
      </c>
    </row>
    <row r="391" spans="1:10" hidden="1" x14ac:dyDescent="0.2">
      <c r="A391" t="s">
        <v>397</v>
      </c>
      <c r="B391" t="str">
        <f>VLOOKUP($A391,Table4[#All],2,FALSE)</f>
        <v>NSW1</v>
      </c>
      <c r="C391" t="str">
        <f>VLOOKUP($A391,Table4[#All],6,FALSE)</f>
        <v>Gas</v>
      </c>
      <c r="D391">
        <f>VLOOKUP($A391,Table4[#All],9,FALSE)*VLOOKUP($A391,Table1[#All],8,FALSE)+VLOOKUP($A391,Table14[#All],8,FALSE)</f>
        <v>130.70000000000002</v>
      </c>
      <c r="E391">
        <f>VLOOKUP($A391,Table4[#All],9,FALSE)*VLOOKUP($A391,Table1[#All],9,FALSE)+VLOOKUP($A391,Table14[#All],9,FALSE)</f>
        <v>130.70500000000001</v>
      </c>
      <c r="F391">
        <f>VLOOKUP($A391,Table4[#All],9,FALSE)*VLOOKUP($A391,Table1[#All],10,FALSE)+VLOOKUP($A391,Table14[#All],10,FALSE)</f>
        <v>125.6914</v>
      </c>
      <c r="G391">
        <f>VLOOKUP($A391,Table4[#All],9,FALSE)*VLOOKUP($A391,Table1[#All],11,FALSE)+VLOOKUP($A391,Table14[#All],11,FALSE)</f>
        <v>127.3938</v>
      </c>
      <c r="H391">
        <f>VLOOKUP($A391,Table4[#All],9,FALSE)*VLOOKUP($A391,Table1[#All],12,FALSE)+VLOOKUP($A391,Table14[#All],12,FALSE)</f>
        <v>133.5693</v>
      </c>
      <c r="I391">
        <f>VLOOKUP($A391,Table4[#All],9,FALSE)*VLOOKUP($A391,Table1[#All],13,FALSE)+VLOOKUP($A391,Table14[#All],13,FALSE)</f>
        <v>202.29860000000002</v>
      </c>
      <c r="J391">
        <f>VLOOKUP($A391,Table4[#All],9,FALSE)*VLOOKUP($A391,Table1[#All],14,FALSE)+VLOOKUP($A391,Table14[#All],14,FALSE)</f>
        <v>198.5855</v>
      </c>
    </row>
    <row r="392" spans="1:10" hidden="1" x14ac:dyDescent="0.2">
      <c r="A392" t="s">
        <v>399</v>
      </c>
      <c r="B392" t="str">
        <f>VLOOKUP($A392,Table4[#All],2,FALSE)</f>
        <v>NSW1</v>
      </c>
      <c r="C392" t="str">
        <f>VLOOKUP($A392,Table4[#All],6,FALSE)</f>
        <v>Gas</v>
      </c>
      <c r="D392">
        <f>VLOOKUP($A392,Table4[#All],9,FALSE)*VLOOKUP($A392,Table1[#All],8,FALSE)+VLOOKUP($A392,Table14[#All],8,FALSE)</f>
        <v>130.70000000000002</v>
      </c>
      <c r="E392">
        <f>VLOOKUP($A392,Table4[#All],9,FALSE)*VLOOKUP($A392,Table1[#All],9,FALSE)+VLOOKUP($A392,Table14[#All],9,FALSE)</f>
        <v>130.70500000000001</v>
      </c>
      <c r="F392">
        <f>VLOOKUP($A392,Table4[#All],9,FALSE)*VLOOKUP($A392,Table1[#All],10,FALSE)+VLOOKUP($A392,Table14[#All],10,FALSE)</f>
        <v>125.6914</v>
      </c>
      <c r="G392">
        <f>VLOOKUP($A392,Table4[#All],9,FALSE)*VLOOKUP($A392,Table1[#All],11,FALSE)+VLOOKUP($A392,Table14[#All],11,FALSE)</f>
        <v>127.3938</v>
      </c>
      <c r="H392">
        <f>VLOOKUP($A392,Table4[#All],9,FALSE)*VLOOKUP($A392,Table1[#All],12,FALSE)+VLOOKUP($A392,Table14[#All],12,FALSE)</f>
        <v>133.5693</v>
      </c>
      <c r="I392">
        <f>VLOOKUP($A392,Table4[#All],9,FALSE)*VLOOKUP($A392,Table1[#All],13,FALSE)+VLOOKUP($A392,Table14[#All],13,FALSE)</f>
        <v>202.29860000000002</v>
      </c>
      <c r="J392">
        <f>VLOOKUP($A392,Table4[#All],9,FALSE)*VLOOKUP($A392,Table1[#All],14,FALSE)+VLOOKUP($A392,Table14[#All],14,FALSE)</f>
        <v>198.5855</v>
      </c>
    </row>
    <row r="393" spans="1:10" hidden="1" x14ac:dyDescent="0.2">
      <c r="A393" t="s">
        <v>396</v>
      </c>
      <c r="B393" t="str">
        <f>VLOOKUP($A393,Table4[#All],2,FALSE)</f>
        <v>NSW1</v>
      </c>
      <c r="C393" t="str">
        <f>VLOOKUP($A393,Table4[#All],6,FALSE)</f>
        <v>Gas</v>
      </c>
      <c r="D393">
        <f>VLOOKUP($A393,Table4[#All],9,FALSE)*VLOOKUP($A393,Table1[#All],8,FALSE)+VLOOKUP($A393,Table14[#All],8,FALSE)</f>
        <v>130.70000000000002</v>
      </c>
      <c r="E393">
        <f>VLOOKUP($A393,Table4[#All],9,FALSE)*VLOOKUP($A393,Table1[#All],9,FALSE)+VLOOKUP($A393,Table14[#All],9,FALSE)</f>
        <v>130.70500000000001</v>
      </c>
      <c r="F393">
        <f>VLOOKUP($A393,Table4[#All],9,FALSE)*VLOOKUP($A393,Table1[#All],10,FALSE)+VLOOKUP($A393,Table14[#All],10,FALSE)</f>
        <v>125.6914</v>
      </c>
      <c r="G393">
        <f>VLOOKUP($A393,Table4[#All],9,FALSE)*VLOOKUP($A393,Table1[#All],11,FALSE)+VLOOKUP($A393,Table14[#All],11,FALSE)</f>
        <v>127.3938</v>
      </c>
      <c r="H393">
        <f>VLOOKUP($A393,Table4[#All],9,FALSE)*VLOOKUP($A393,Table1[#All],12,FALSE)+VLOOKUP($A393,Table14[#All],12,FALSE)</f>
        <v>133.5693</v>
      </c>
      <c r="I393">
        <f>VLOOKUP($A393,Table4[#All],9,FALSE)*VLOOKUP($A393,Table1[#All],13,FALSE)+VLOOKUP($A393,Table14[#All],13,FALSE)</f>
        <v>202.29860000000002</v>
      </c>
      <c r="J393">
        <f>VLOOKUP($A393,Table4[#All],9,FALSE)*VLOOKUP($A393,Table1[#All],14,FALSE)+VLOOKUP($A393,Table14[#All],14,FALSE)</f>
        <v>198.5855</v>
      </c>
    </row>
    <row r="394" spans="1:10" hidden="1" x14ac:dyDescent="0.2">
      <c r="A394" t="s">
        <v>410</v>
      </c>
      <c r="B394" t="str">
        <f>VLOOKUP($A394,Table4[#All],2,FALSE)</f>
        <v>VIC1</v>
      </c>
      <c r="C394" t="str">
        <f>VLOOKUP($A394,Table4[#All],6,FALSE)</f>
        <v>Battery</v>
      </c>
      <c r="D394">
        <f>VLOOKUP($A394,Table4[#All],9,FALSE)*VLOOKUP($A394,Table1[#All],8,FALSE)+VLOOKUP($A394,Table14[#All],8,FALSE)</f>
        <v>0</v>
      </c>
      <c r="E394">
        <f>VLOOKUP($A394,Table4[#All],9,FALSE)*VLOOKUP($A394,Table1[#All],9,FALSE)+VLOOKUP($A394,Table14[#All],9,FALSE)</f>
        <v>0</v>
      </c>
      <c r="F394">
        <f>VLOOKUP($A394,Table4[#All],9,FALSE)*VLOOKUP($A394,Table1[#All],10,FALSE)+VLOOKUP($A394,Table14[#All],10,FALSE)</f>
        <v>0</v>
      </c>
      <c r="G394">
        <f>VLOOKUP($A394,Table4[#All],9,FALSE)*VLOOKUP($A394,Table1[#All],11,FALSE)+VLOOKUP($A394,Table14[#All],11,FALSE)</f>
        <v>0</v>
      </c>
      <c r="H394">
        <f>VLOOKUP($A394,Table4[#All],9,FALSE)*VLOOKUP($A394,Table1[#All],12,FALSE)+VLOOKUP($A394,Table14[#All],12,FALSE)</f>
        <v>0</v>
      </c>
      <c r="I394">
        <f>VLOOKUP($A394,Table4[#All],9,FALSE)*VLOOKUP($A394,Table1[#All],13,FALSE)+VLOOKUP($A394,Table14[#All],13,FALSE)</f>
        <v>0</v>
      </c>
      <c r="J394">
        <f>VLOOKUP($A394,Table4[#All],9,FALSE)*VLOOKUP($A394,Table1[#All],14,FALSE)+VLOOKUP($A394,Table14[#All],14,FALSE)</f>
        <v>0</v>
      </c>
    </row>
    <row r="395" spans="1:10" hidden="1" x14ac:dyDescent="0.2">
      <c r="A395" t="s">
        <v>401</v>
      </c>
      <c r="B395" t="str">
        <f>VLOOKUP($A395,Table4[#All],2,FALSE)</f>
        <v>NSW1</v>
      </c>
      <c r="C395" t="str">
        <f>VLOOKUP($A395,Table4[#All],6,FALSE)</f>
        <v>Coal-Black</v>
      </c>
      <c r="D395">
        <f>VLOOKUP($A395,Table4[#All],9,FALSE)*VLOOKUP($A395,Table1[#All],8,FALSE)+VLOOKUP($A395,Table14[#All],8,FALSE)</f>
        <v>22.855</v>
      </c>
      <c r="E395">
        <f>VLOOKUP($A395,Table4[#All],9,FALSE)*VLOOKUP($A395,Table1[#All],9,FALSE)+VLOOKUP($A395,Table14[#All],9,FALSE)</f>
        <v>25.838000000000001</v>
      </c>
      <c r="F395">
        <f>VLOOKUP($A395,Table4[#All],9,FALSE)*VLOOKUP($A395,Table1[#All],10,FALSE)+VLOOKUP($A395,Table14[#All],10,FALSE)</f>
        <v>38.908999999999999</v>
      </c>
      <c r="G395">
        <f>VLOOKUP($A395,Table4[#All],9,FALSE)*VLOOKUP($A395,Table1[#All],11,FALSE)+VLOOKUP($A395,Table14[#All],11,FALSE)</f>
        <v>33.290999999999997</v>
      </c>
      <c r="H395">
        <f>VLOOKUP($A395,Table4[#All],9,FALSE)*VLOOKUP($A395,Table1[#All],12,FALSE)+VLOOKUP($A395,Table14[#All],12,FALSE)</f>
        <v>33.978000000000002</v>
      </c>
      <c r="I395">
        <f>VLOOKUP($A395,Table4[#All],9,FALSE)*VLOOKUP($A395,Table1[#All],13,FALSE)+VLOOKUP($A395,Table14[#All],13,FALSE)</f>
        <v>91.99799999999999</v>
      </c>
      <c r="J395">
        <f>VLOOKUP($A395,Table4[#All],9,FALSE)*VLOOKUP($A395,Table1[#All],14,FALSE)+VLOOKUP($A395,Table14[#All],14,FALSE)</f>
        <v>45.064</v>
      </c>
    </row>
    <row r="396" spans="1:10" hidden="1" x14ac:dyDescent="0.2">
      <c r="A396" t="s">
        <v>402</v>
      </c>
      <c r="B396" t="str">
        <f>VLOOKUP($A396,Table4[#All],2,FALSE)</f>
        <v>NSW1</v>
      </c>
      <c r="C396" t="str">
        <f>VLOOKUP($A396,Table4[#All],6,FALSE)</f>
        <v>Coal-Black</v>
      </c>
      <c r="D396">
        <f>VLOOKUP($A396,Table4[#All],9,FALSE)*VLOOKUP($A396,Table1[#All],8,FALSE)+VLOOKUP($A396,Table14[#All],8,FALSE)</f>
        <v>22.855</v>
      </c>
      <c r="E396">
        <f>VLOOKUP($A396,Table4[#All],9,FALSE)*VLOOKUP($A396,Table1[#All],9,FALSE)+VLOOKUP($A396,Table14[#All],9,FALSE)</f>
        <v>25.838000000000001</v>
      </c>
      <c r="F396">
        <f>VLOOKUP($A396,Table4[#All],9,FALSE)*VLOOKUP($A396,Table1[#All],10,FALSE)+VLOOKUP($A396,Table14[#All],10,FALSE)</f>
        <v>38.908999999999999</v>
      </c>
      <c r="G396">
        <f>VLOOKUP($A396,Table4[#All],9,FALSE)*VLOOKUP($A396,Table1[#All],11,FALSE)+VLOOKUP($A396,Table14[#All],11,FALSE)</f>
        <v>33.290999999999997</v>
      </c>
      <c r="H396">
        <f>VLOOKUP($A396,Table4[#All],9,FALSE)*VLOOKUP($A396,Table1[#All],12,FALSE)+VLOOKUP($A396,Table14[#All],12,FALSE)</f>
        <v>33.978000000000002</v>
      </c>
      <c r="I396">
        <f>VLOOKUP($A396,Table4[#All],9,FALSE)*VLOOKUP($A396,Table1[#All],13,FALSE)+VLOOKUP($A396,Table14[#All],13,FALSE)</f>
        <v>91.99799999999999</v>
      </c>
      <c r="J396">
        <f>VLOOKUP($A396,Table4[#All],9,FALSE)*VLOOKUP($A396,Table1[#All],14,FALSE)+VLOOKUP($A396,Table14[#All],14,FALSE)</f>
        <v>45.064</v>
      </c>
    </row>
    <row r="397" spans="1:10" hidden="1" x14ac:dyDescent="0.2">
      <c r="A397" t="s">
        <v>407</v>
      </c>
      <c r="B397" t="str">
        <f>VLOOKUP($A397,Table4[#All],2,FALSE)</f>
        <v>VIC1</v>
      </c>
      <c r="C397" t="str">
        <f>VLOOKUP($A397,Table4[#All],6,FALSE)</f>
        <v>Gas</v>
      </c>
      <c r="D397">
        <f>VLOOKUP($A397,Table4[#All],9,FALSE)*VLOOKUP($A397,Table1[#All],8,FALSE)+VLOOKUP($A397,Table14[#All],8,FALSE)</f>
        <v>163.6105</v>
      </c>
      <c r="E397">
        <f>VLOOKUP($A397,Table4[#All],9,FALSE)*VLOOKUP($A397,Table1[#All],9,FALSE)+VLOOKUP($A397,Table14[#All],9,FALSE)</f>
        <v>170.8905</v>
      </c>
      <c r="F397">
        <f>VLOOKUP($A397,Table4[#All],9,FALSE)*VLOOKUP($A397,Table1[#All],10,FALSE)+VLOOKUP($A397,Table14[#All],10,FALSE)</f>
        <v>159.983</v>
      </c>
      <c r="G397">
        <f>VLOOKUP($A397,Table4[#All],9,FALSE)*VLOOKUP($A397,Table1[#All],11,FALSE)+VLOOKUP($A397,Table14[#All],11,FALSE)</f>
        <v>155.9385</v>
      </c>
      <c r="H397">
        <f>VLOOKUP($A397,Table4[#All],9,FALSE)*VLOOKUP($A397,Table1[#All],12,FALSE)+VLOOKUP($A397,Table14[#All],12,FALSE)</f>
        <v>169.06300000000002</v>
      </c>
      <c r="I397">
        <f>VLOOKUP($A397,Table4[#All],9,FALSE)*VLOOKUP($A397,Table1[#All],13,FALSE)+VLOOKUP($A397,Table14[#All],13,FALSE)</f>
        <v>287.24150000000003</v>
      </c>
      <c r="J397">
        <f>VLOOKUP($A397,Table4[#All],9,FALSE)*VLOOKUP($A397,Table1[#All],14,FALSE)+VLOOKUP($A397,Table14[#All],14,FALSE)</f>
        <v>283.63650000000001</v>
      </c>
    </row>
    <row r="398" spans="1:10" hidden="1" x14ac:dyDescent="0.2">
      <c r="A398" t="s">
        <v>405</v>
      </c>
      <c r="B398" t="str">
        <f>VLOOKUP($A398,Table4[#All],2,FALSE)</f>
        <v>VIC1</v>
      </c>
      <c r="C398" t="str">
        <f>VLOOKUP($A398,Table4[#All],6,FALSE)</f>
        <v>Gas</v>
      </c>
      <c r="D398">
        <f>VLOOKUP($A398,Table4[#All],9,FALSE)*VLOOKUP($A398,Table1[#All],8,FALSE)+VLOOKUP($A398,Table14[#All],8,FALSE)</f>
        <v>167.0788</v>
      </c>
      <c r="E398">
        <f>VLOOKUP($A398,Table4[#All],9,FALSE)*VLOOKUP($A398,Table1[#All],9,FALSE)+VLOOKUP($A398,Table14[#All],9,FALSE)</f>
        <v>174.52379999999999</v>
      </c>
      <c r="F398">
        <f>VLOOKUP($A398,Table4[#All],9,FALSE)*VLOOKUP($A398,Table1[#All],10,FALSE)+VLOOKUP($A398,Table14[#All],10,FALSE)</f>
        <v>163.36879999999999</v>
      </c>
      <c r="G398">
        <f>VLOOKUP($A398,Table4[#All],9,FALSE)*VLOOKUP($A398,Table1[#All],11,FALSE)+VLOOKUP($A398,Table14[#All],11,FALSE)</f>
        <v>159.22860000000003</v>
      </c>
      <c r="H398">
        <f>VLOOKUP($A398,Table4[#All],9,FALSE)*VLOOKUP($A398,Table1[#All],12,FALSE)+VLOOKUP($A398,Table14[#All],12,FALSE)</f>
        <v>172.64680000000001</v>
      </c>
      <c r="I398">
        <f>VLOOKUP($A398,Table4[#All],9,FALSE)*VLOOKUP($A398,Table1[#All],13,FALSE)+VLOOKUP($A398,Table14[#All],13,FALSE)</f>
        <v>293.48840000000001</v>
      </c>
      <c r="J398">
        <f>VLOOKUP($A398,Table4[#All],9,FALSE)*VLOOKUP($A398,Table1[#All],14,FALSE)+VLOOKUP($A398,Table14[#All],14,FALSE)</f>
        <v>289.78440000000001</v>
      </c>
    </row>
    <row r="399" spans="1:10" hidden="1" x14ac:dyDescent="0.2">
      <c r="A399" t="s">
        <v>408</v>
      </c>
      <c r="B399" t="str">
        <f>VLOOKUP($A399,Table4[#All],2,FALSE)</f>
        <v>VIC1</v>
      </c>
      <c r="C399" t="str">
        <f>VLOOKUP($A399,Table4[#All],6,FALSE)</f>
        <v>Gas</v>
      </c>
      <c r="D399">
        <f>VLOOKUP($A399,Table4[#All],9,FALSE)*VLOOKUP($A399,Table1[#All],8,FALSE)+VLOOKUP($A399,Table14[#All],8,FALSE)</f>
        <v>167.0788</v>
      </c>
      <c r="E399">
        <f>VLOOKUP($A399,Table4[#All],9,FALSE)*VLOOKUP($A399,Table1[#All],9,FALSE)+VLOOKUP($A399,Table14[#All],9,FALSE)</f>
        <v>174.52379999999999</v>
      </c>
      <c r="F399">
        <f>VLOOKUP($A399,Table4[#All],9,FALSE)*VLOOKUP($A399,Table1[#All],10,FALSE)+VLOOKUP($A399,Table14[#All],10,FALSE)</f>
        <v>163.36879999999999</v>
      </c>
      <c r="G399">
        <f>VLOOKUP($A399,Table4[#All],9,FALSE)*VLOOKUP($A399,Table1[#All],11,FALSE)+VLOOKUP($A399,Table14[#All],11,FALSE)</f>
        <v>159.22860000000003</v>
      </c>
      <c r="H399">
        <f>VLOOKUP($A399,Table4[#All],9,FALSE)*VLOOKUP($A399,Table1[#All],12,FALSE)+VLOOKUP($A399,Table14[#All],12,FALSE)</f>
        <v>172.64680000000001</v>
      </c>
      <c r="I399">
        <f>VLOOKUP($A399,Table4[#All],9,FALSE)*VLOOKUP($A399,Table1[#All],13,FALSE)+VLOOKUP($A399,Table14[#All],13,FALSE)</f>
        <v>293.48840000000001</v>
      </c>
      <c r="J399">
        <f>VLOOKUP($A399,Table4[#All],9,FALSE)*VLOOKUP($A399,Table1[#All],14,FALSE)+VLOOKUP($A399,Table14[#All],14,FALSE)</f>
        <v>289.78440000000001</v>
      </c>
    </row>
    <row r="400" spans="1:10" hidden="1" x14ac:dyDescent="0.2">
      <c r="A400" t="s">
        <v>409</v>
      </c>
      <c r="B400" t="str">
        <f>VLOOKUP($A400,Table4[#All],2,FALSE)</f>
        <v>VIC1</v>
      </c>
      <c r="C400" t="str">
        <f>VLOOKUP($A400,Table4[#All],6,FALSE)</f>
        <v>Gas</v>
      </c>
      <c r="D400">
        <f>VLOOKUP($A400,Table4[#All],9,FALSE)*VLOOKUP($A400,Table1[#All],8,FALSE)+VLOOKUP($A400,Table14[#All],8,FALSE)</f>
        <v>167.0788</v>
      </c>
      <c r="E400">
        <f>VLOOKUP($A400,Table4[#All],9,FALSE)*VLOOKUP($A400,Table1[#All],9,FALSE)+VLOOKUP($A400,Table14[#All],9,FALSE)</f>
        <v>174.52379999999999</v>
      </c>
      <c r="F400">
        <f>VLOOKUP($A400,Table4[#All],9,FALSE)*VLOOKUP($A400,Table1[#All],10,FALSE)+VLOOKUP($A400,Table14[#All],10,FALSE)</f>
        <v>163.36879999999999</v>
      </c>
      <c r="G400">
        <f>VLOOKUP($A400,Table4[#All],9,FALSE)*VLOOKUP($A400,Table1[#All],11,FALSE)+VLOOKUP($A400,Table14[#All],11,FALSE)</f>
        <v>159.22860000000003</v>
      </c>
      <c r="H400">
        <f>VLOOKUP($A400,Table4[#All],9,FALSE)*VLOOKUP($A400,Table1[#All],12,FALSE)+VLOOKUP($A400,Table14[#All],12,FALSE)</f>
        <v>172.64680000000001</v>
      </c>
      <c r="I400">
        <f>VLOOKUP($A400,Table4[#All],9,FALSE)*VLOOKUP($A400,Table1[#All],13,FALSE)+VLOOKUP($A400,Table14[#All],13,FALSE)</f>
        <v>293.48840000000001</v>
      </c>
      <c r="J400">
        <f>VLOOKUP($A400,Table4[#All],9,FALSE)*VLOOKUP($A400,Table1[#All],14,FALSE)+VLOOKUP($A400,Table14[#All],14,FALSE)</f>
        <v>289.78440000000001</v>
      </c>
    </row>
    <row r="401" spans="1:10" hidden="1" x14ac:dyDescent="0.2">
      <c r="A401" t="s">
        <v>406</v>
      </c>
      <c r="B401" t="str">
        <f>VLOOKUP($A401,Table4[#All],2,FALSE)</f>
        <v>VIC1</v>
      </c>
      <c r="C401" t="str">
        <f>VLOOKUP($A401,Table4[#All],6,FALSE)</f>
        <v>Gas</v>
      </c>
      <c r="D401">
        <f>VLOOKUP($A401,Table4[#All],9,FALSE)*VLOOKUP($A401,Table1[#All],8,FALSE)+VLOOKUP($A401,Table14[#All],8,FALSE)</f>
        <v>167.0788</v>
      </c>
      <c r="E401">
        <f>VLOOKUP($A401,Table4[#All],9,FALSE)*VLOOKUP($A401,Table1[#All],9,FALSE)+VLOOKUP($A401,Table14[#All],9,FALSE)</f>
        <v>174.52379999999999</v>
      </c>
      <c r="F401">
        <f>VLOOKUP($A401,Table4[#All],9,FALSE)*VLOOKUP($A401,Table1[#All],10,FALSE)+VLOOKUP($A401,Table14[#All],10,FALSE)</f>
        <v>163.36879999999999</v>
      </c>
      <c r="G401">
        <f>VLOOKUP($A401,Table4[#All],9,FALSE)*VLOOKUP($A401,Table1[#All],11,FALSE)+VLOOKUP($A401,Table14[#All],11,FALSE)</f>
        <v>159.22860000000003</v>
      </c>
      <c r="H401">
        <f>VLOOKUP($A401,Table4[#All],9,FALSE)*VLOOKUP($A401,Table1[#All],12,FALSE)+VLOOKUP($A401,Table14[#All],12,FALSE)</f>
        <v>172.64680000000001</v>
      </c>
      <c r="I401">
        <f>VLOOKUP($A401,Table4[#All],9,FALSE)*VLOOKUP($A401,Table1[#All],13,FALSE)+VLOOKUP($A401,Table14[#All],13,FALSE)</f>
        <v>293.48840000000001</v>
      </c>
      <c r="J401">
        <f>VLOOKUP($A401,Table4[#All],9,FALSE)*VLOOKUP($A401,Table1[#All],14,FALSE)+VLOOKUP($A401,Table14[#All],14,FALSE)</f>
        <v>289.78440000000001</v>
      </c>
    </row>
    <row r="402" spans="1:10" hidden="1" x14ac:dyDescent="0.2">
      <c r="A402" t="s">
        <v>404</v>
      </c>
      <c r="B402" t="str">
        <f>VLOOKUP($A402,Table4[#All],2,FALSE)</f>
        <v>VIC1</v>
      </c>
      <c r="C402" t="str">
        <f>VLOOKUP($A402,Table4[#All],6,FALSE)</f>
        <v>Gas</v>
      </c>
      <c r="D402">
        <f>VLOOKUP($A402,Table4[#All],9,FALSE)*VLOOKUP($A402,Table1[#All],8,FALSE)+VLOOKUP($A402,Table14[#All],8,FALSE)</f>
        <v>167.0788</v>
      </c>
      <c r="E402">
        <f>VLOOKUP($A402,Table4[#All],9,FALSE)*VLOOKUP($A402,Table1[#All],9,FALSE)+VLOOKUP($A402,Table14[#All],9,FALSE)</f>
        <v>174.52379999999999</v>
      </c>
      <c r="F402">
        <f>VLOOKUP($A402,Table4[#All],9,FALSE)*VLOOKUP($A402,Table1[#All],10,FALSE)+VLOOKUP($A402,Table14[#All],10,FALSE)</f>
        <v>163.36879999999999</v>
      </c>
      <c r="G402">
        <f>VLOOKUP($A402,Table4[#All],9,FALSE)*VLOOKUP($A402,Table1[#All],11,FALSE)+VLOOKUP($A402,Table14[#All],11,FALSE)</f>
        <v>159.22860000000003</v>
      </c>
      <c r="H402">
        <f>VLOOKUP($A402,Table4[#All],9,FALSE)*VLOOKUP($A402,Table1[#All],12,FALSE)+VLOOKUP($A402,Table14[#All],12,FALSE)</f>
        <v>172.64680000000001</v>
      </c>
      <c r="I402">
        <f>VLOOKUP($A402,Table4[#All],9,FALSE)*VLOOKUP($A402,Table1[#All],13,FALSE)+VLOOKUP($A402,Table14[#All],13,FALSE)</f>
        <v>293.48840000000001</v>
      </c>
      <c r="J402">
        <f>VLOOKUP($A402,Table4[#All],9,FALSE)*VLOOKUP($A402,Table1[#All],14,FALSE)+VLOOKUP($A402,Table14[#All],14,FALSE)</f>
        <v>289.78440000000001</v>
      </c>
    </row>
    <row r="403" spans="1:10" hidden="1" x14ac:dyDescent="0.2">
      <c r="A403" t="s">
        <v>403</v>
      </c>
      <c r="B403" t="str">
        <f>VLOOKUP($A403,Table4[#All],2,FALSE)</f>
        <v>VIC1</v>
      </c>
      <c r="C403" t="str">
        <f>VLOOKUP($A403,Table4[#All],6,FALSE)</f>
        <v>Gas</v>
      </c>
      <c r="D403">
        <f>VLOOKUP($A403,Table4[#All],9,FALSE)*VLOOKUP($A403,Table1[#All],8,FALSE)+VLOOKUP($A403,Table14[#All],8,FALSE)</f>
        <v>167.0788</v>
      </c>
      <c r="E403">
        <f>VLOOKUP($A403,Table4[#All],9,FALSE)*VLOOKUP($A403,Table1[#All],9,FALSE)+VLOOKUP($A403,Table14[#All],9,FALSE)</f>
        <v>174.52379999999999</v>
      </c>
      <c r="F403">
        <f>VLOOKUP($A403,Table4[#All],9,FALSE)*VLOOKUP($A403,Table1[#All],10,FALSE)+VLOOKUP($A403,Table14[#All],10,FALSE)</f>
        <v>163.36879999999999</v>
      </c>
      <c r="G403">
        <f>VLOOKUP($A403,Table4[#All],9,FALSE)*VLOOKUP($A403,Table1[#All],11,FALSE)+VLOOKUP($A403,Table14[#All],11,FALSE)</f>
        <v>159.22860000000003</v>
      </c>
      <c r="H403">
        <f>VLOOKUP($A403,Table4[#All],9,FALSE)*VLOOKUP($A403,Table1[#All],12,FALSE)+VLOOKUP($A403,Table14[#All],12,FALSE)</f>
        <v>172.64680000000001</v>
      </c>
      <c r="I403">
        <f>VLOOKUP($A403,Table4[#All],9,FALSE)*VLOOKUP($A403,Table1[#All],13,FALSE)+VLOOKUP($A403,Table14[#All],13,FALSE)</f>
        <v>293.48840000000001</v>
      </c>
      <c r="J403">
        <f>VLOOKUP($A403,Table4[#All],9,FALSE)*VLOOKUP($A403,Table1[#All],14,FALSE)+VLOOKUP($A403,Table14[#All],14,FALSE)</f>
        <v>289.78440000000001</v>
      </c>
    </row>
    <row r="404" spans="1:10" hidden="1" x14ac:dyDescent="0.2">
      <c r="A404" t="s">
        <v>432</v>
      </c>
      <c r="B404" t="str">
        <f>VLOOKUP($A404,Table4[#All],2,FALSE)</f>
        <v>QLD1</v>
      </c>
      <c r="C404" t="str">
        <f>VLOOKUP($A404,Table4[#All],6,FALSE)</f>
        <v>Hydro</v>
      </c>
      <c r="D404">
        <f>VLOOKUP($A404,Table4[#All],9,FALSE)*VLOOKUP($A404,Table1[#All],8,FALSE)+VLOOKUP($A404,Table14[#All],8,FALSE)</f>
        <v>7.19</v>
      </c>
      <c r="E404">
        <f>VLOOKUP($A404,Table4[#All],9,FALSE)*VLOOKUP($A404,Table1[#All],9,FALSE)+VLOOKUP($A404,Table14[#All],9,FALSE)</f>
        <v>7.2450000000000001</v>
      </c>
      <c r="F404">
        <f>VLOOKUP($A404,Table4[#All],9,FALSE)*VLOOKUP($A404,Table1[#All],10,FALSE)+VLOOKUP($A404,Table14[#All],10,FALSE)</f>
        <v>7.3</v>
      </c>
      <c r="G404">
        <f>VLOOKUP($A404,Table4[#All],9,FALSE)*VLOOKUP($A404,Table1[#All],11,FALSE)+VLOOKUP($A404,Table14[#All],11,FALSE)</f>
        <v>7.4249999999999998</v>
      </c>
      <c r="H404">
        <f>VLOOKUP($A404,Table4[#All],9,FALSE)*VLOOKUP($A404,Table1[#All],12,FALSE)+VLOOKUP($A404,Table14[#All],12,FALSE)</f>
        <v>7.55</v>
      </c>
      <c r="I404">
        <f>VLOOKUP($A404,Table4[#All],9,FALSE)*VLOOKUP($A404,Table1[#All],13,FALSE)+VLOOKUP($A404,Table14[#All],13,FALSE)</f>
        <v>8.0649999999999995</v>
      </c>
      <c r="J404">
        <f>VLOOKUP($A404,Table4[#All],9,FALSE)*VLOOKUP($A404,Table1[#All],14,FALSE)+VLOOKUP($A404,Table14[#All],14,FALSE)</f>
        <v>8.58</v>
      </c>
    </row>
    <row r="405" spans="1:10" hidden="1" x14ac:dyDescent="0.2">
      <c r="A405" t="s">
        <v>433</v>
      </c>
      <c r="B405" t="str">
        <f>VLOOKUP($A405,Table4[#All],2,FALSE)</f>
        <v>QLD1</v>
      </c>
      <c r="C405" t="str">
        <f>VLOOKUP($A405,Table4[#All],6,FALSE)</f>
        <v>Hydro</v>
      </c>
      <c r="D405">
        <f>VLOOKUP($A405,Table4[#All],9,FALSE)*VLOOKUP($A405,Table1[#All],8,FALSE)+VLOOKUP($A405,Table14[#All],8,FALSE)</f>
        <v>7.19</v>
      </c>
      <c r="E405">
        <f>VLOOKUP($A405,Table4[#All],9,FALSE)*VLOOKUP($A405,Table1[#All],9,FALSE)+VLOOKUP($A405,Table14[#All],9,FALSE)</f>
        <v>7.2450000000000001</v>
      </c>
      <c r="F405">
        <f>VLOOKUP($A405,Table4[#All],9,FALSE)*VLOOKUP($A405,Table1[#All],10,FALSE)+VLOOKUP($A405,Table14[#All],10,FALSE)</f>
        <v>7.3</v>
      </c>
      <c r="G405">
        <f>VLOOKUP($A405,Table4[#All],9,FALSE)*VLOOKUP($A405,Table1[#All],11,FALSE)+VLOOKUP($A405,Table14[#All],11,FALSE)</f>
        <v>7.4249999999999998</v>
      </c>
      <c r="H405">
        <f>VLOOKUP($A405,Table4[#All],9,FALSE)*VLOOKUP($A405,Table1[#All],12,FALSE)+VLOOKUP($A405,Table14[#All],12,FALSE)</f>
        <v>7.55</v>
      </c>
      <c r="I405">
        <f>VLOOKUP($A405,Table4[#All],9,FALSE)*VLOOKUP($A405,Table1[#All],13,FALSE)+VLOOKUP($A405,Table14[#All],13,FALSE)</f>
        <v>8.0649999999999995</v>
      </c>
      <c r="J405">
        <f>VLOOKUP($A405,Table4[#All],9,FALSE)*VLOOKUP($A405,Table1[#All],14,FALSE)+VLOOKUP($A405,Table14[#All],14,FALSE)</f>
        <v>8.58</v>
      </c>
    </row>
    <row r="406" spans="1:10" hidden="1" x14ac:dyDescent="0.2">
      <c r="A406" t="s">
        <v>411</v>
      </c>
      <c r="B406" t="str">
        <f>VLOOKUP($A406,Table4[#All],2,FALSE)</f>
        <v>NSW1</v>
      </c>
      <c r="C406" t="str">
        <f>VLOOKUP($A406,Table4[#All],6,FALSE)</f>
        <v>Solar</v>
      </c>
      <c r="D406">
        <f>VLOOKUP($A406,Table4[#All],9,FALSE)*VLOOKUP($A406,Table1[#All],8,FALSE)+VLOOKUP($A406,Table14[#All],8,FALSE)</f>
        <v>0</v>
      </c>
      <c r="E406">
        <f>VLOOKUP($A406,Table4[#All],9,FALSE)*VLOOKUP($A406,Table1[#All],9,FALSE)+VLOOKUP($A406,Table14[#All],9,FALSE)</f>
        <v>0</v>
      </c>
      <c r="F406">
        <f>VLOOKUP($A406,Table4[#All],9,FALSE)*VLOOKUP($A406,Table1[#All],10,FALSE)+VLOOKUP($A406,Table14[#All],10,FALSE)</f>
        <v>0</v>
      </c>
      <c r="G406">
        <f>VLOOKUP($A406,Table4[#All],9,FALSE)*VLOOKUP($A406,Table1[#All],11,FALSE)+VLOOKUP($A406,Table14[#All],11,FALSE)</f>
        <v>0</v>
      </c>
      <c r="H406">
        <f>VLOOKUP($A406,Table4[#All],9,FALSE)*VLOOKUP($A406,Table1[#All],12,FALSE)+VLOOKUP($A406,Table14[#All],12,FALSE)</f>
        <v>0</v>
      </c>
      <c r="I406">
        <f>VLOOKUP($A406,Table4[#All],9,FALSE)*VLOOKUP($A406,Table1[#All],13,FALSE)+VLOOKUP($A406,Table14[#All],13,FALSE)</f>
        <v>0</v>
      </c>
      <c r="J406">
        <f>VLOOKUP($A406,Table4[#All],9,FALSE)*VLOOKUP($A406,Table1[#All],14,FALSE)+VLOOKUP($A406,Table14[#All],14,FALSE)</f>
        <v>0</v>
      </c>
    </row>
    <row r="407" spans="1:10" hidden="1" x14ac:dyDescent="0.2">
      <c r="A407" t="s">
        <v>414</v>
      </c>
      <c r="B407" t="str">
        <f>VLOOKUP($A407,Table4[#All],2,FALSE)</f>
        <v>NSW1</v>
      </c>
      <c r="C407" t="str">
        <f>VLOOKUP($A407,Table4[#All],6,FALSE)</f>
        <v>Battery</v>
      </c>
      <c r="D407">
        <f>VLOOKUP($A407,Table4[#All],9,FALSE)*VLOOKUP($A407,Table1[#All],8,FALSE)+VLOOKUP($A407,Table14[#All],8,FALSE)</f>
        <v>0</v>
      </c>
      <c r="E407">
        <f>VLOOKUP($A407,Table4[#All],9,FALSE)*VLOOKUP($A407,Table1[#All],9,FALSE)+VLOOKUP($A407,Table14[#All],9,FALSE)</f>
        <v>0</v>
      </c>
      <c r="F407">
        <f>VLOOKUP($A407,Table4[#All],9,FALSE)*VLOOKUP($A407,Table1[#All],10,FALSE)+VLOOKUP($A407,Table14[#All],10,FALSE)</f>
        <v>0</v>
      </c>
      <c r="G407">
        <f>VLOOKUP($A407,Table4[#All],9,FALSE)*VLOOKUP($A407,Table1[#All],11,FALSE)+VLOOKUP($A407,Table14[#All],11,FALSE)</f>
        <v>0</v>
      </c>
      <c r="H407">
        <f>VLOOKUP($A407,Table4[#All],9,FALSE)*VLOOKUP($A407,Table1[#All],12,FALSE)+VLOOKUP($A407,Table14[#All],12,FALSE)</f>
        <v>0</v>
      </c>
      <c r="I407">
        <f>VLOOKUP($A407,Table4[#All],9,FALSE)*VLOOKUP($A407,Table1[#All],13,FALSE)+VLOOKUP($A407,Table14[#All],13,FALSE)</f>
        <v>0</v>
      </c>
      <c r="J407">
        <f>VLOOKUP($A407,Table4[#All],9,FALSE)*VLOOKUP($A407,Table1[#All],14,FALSE)+VLOOKUP($A407,Table14[#All],14,FALSE)</f>
        <v>0</v>
      </c>
    </row>
    <row r="408" spans="1:10" hidden="1" x14ac:dyDescent="0.2">
      <c r="A408" t="s">
        <v>415</v>
      </c>
      <c r="B408" t="str">
        <f>VLOOKUP($A408,Table4[#All],2,FALSE)</f>
        <v>QLD1</v>
      </c>
      <c r="C408" t="str">
        <f>VLOOKUP($A408,Table4[#All],6,FALSE)</f>
        <v>Battery</v>
      </c>
      <c r="D408">
        <f>VLOOKUP($A408,Table4[#All],9,FALSE)*VLOOKUP($A408,Table1[#All],8,FALSE)+VLOOKUP($A408,Table14[#All],8,FALSE)</f>
        <v>0</v>
      </c>
      <c r="E408">
        <f>VLOOKUP($A408,Table4[#All],9,FALSE)*VLOOKUP($A408,Table1[#All],9,FALSE)+VLOOKUP($A408,Table14[#All],9,FALSE)</f>
        <v>0</v>
      </c>
      <c r="F408">
        <f>VLOOKUP($A408,Table4[#All],9,FALSE)*VLOOKUP($A408,Table1[#All],10,FALSE)+VLOOKUP($A408,Table14[#All],10,FALSE)</f>
        <v>0</v>
      </c>
      <c r="G408">
        <f>VLOOKUP($A408,Table4[#All],9,FALSE)*VLOOKUP($A408,Table1[#All],11,FALSE)+VLOOKUP($A408,Table14[#All],11,FALSE)</f>
        <v>0</v>
      </c>
      <c r="H408">
        <f>VLOOKUP($A408,Table4[#All],9,FALSE)*VLOOKUP($A408,Table1[#All],12,FALSE)+VLOOKUP($A408,Table14[#All],12,FALSE)</f>
        <v>0</v>
      </c>
      <c r="I408">
        <f>VLOOKUP($A408,Table4[#All],9,FALSE)*VLOOKUP($A408,Table1[#All],13,FALSE)+VLOOKUP($A408,Table14[#All],13,FALSE)</f>
        <v>0</v>
      </c>
      <c r="J408">
        <f>VLOOKUP($A408,Table4[#All],9,FALSE)*VLOOKUP($A408,Table1[#All],14,FALSE)+VLOOKUP($A408,Table14[#All],14,FALSE)</f>
        <v>0</v>
      </c>
    </row>
    <row r="409" spans="1:10" hidden="1" x14ac:dyDescent="0.2">
      <c r="A409" t="s">
        <v>416</v>
      </c>
      <c r="B409" t="str">
        <f>VLOOKUP($A409,Table4[#All],2,FALSE)</f>
        <v>QLD1</v>
      </c>
      <c r="C409" t="str">
        <f>VLOOKUP($A409,Table4[#All],6,FALSE)</f>
        <v>Solar</v>
      </c>
      <c r="D409">
        <f>VLOOKUP($A409,Table4[#All],9,FALSE)*VLOOKUP($A409,Table1[#All],8,FALSE)+VLOOKUP($A409,Table14[#All],8,FALSE)</f>
        <v>0</v>
      </c>
      <c r="E409">
        <f>VLOOKUP($A409,Table4[#All],9,FALSE)*VLOOKUP($A409,Table1[#All],9,FALSE)+VLOOKUP($A409,Table14[#All],9,FALSE)</f>
        <v>0</v>
      </c>
      <c r="F409">
        <f>VLOOKUP($A409,Table4[#All],9,FALSE)*VLOOKUP($A409,Table1[#All],10,FALSE)+VLOOKUP($A409,Table14[#All],10,FALSE)</f>
        <v>0</v>
      </c>
      <c r="G409">
        <f>VLOOKUP($A409,Table4[#All],9,FALSE)*VLOOKUP($A409,Table1[#All],11,FALSE)+VLOOKUP($A409,Table14[#All],11,FALSE)</f>
        <v>0</v>
      </c>
      <c r="H409">
        <f>VLOOKUP($A409,Table4[#All],9,FALSE)*VLOOKUP($A409,Table1[#All],12,FALSE)+VLOOKUP($A409,Table14[#All],12,FALSE)</f>
        <v>0</v>
      </c>
      <c r="I409">
        <f>VLOOKUP($A409,Table4[#All],9,FALSE)*VLOOKUP($A409,Table1[#All],13,FALSE)+VLOOKUP($A409,Table14[#All],13,FALSE)</f>
        <v>0</v>
      </c>
      <c r="J409">
        <f>VLOOKUP($A409,Table4[#All],9,FALSE)*VLOOKUP($A409,Table1[#All],14,FALSE)+VLOOKUP($A409,Table14[#All],14,FALSE)</f>
        <v>0</v>
      </c>
    </row>
    <row r="410" spans="1:10" hidden="1" x14ac:dyDescent="0.2">
      <c r="A410" t="s">
        <v>418</v>
      </c>
      <c r="B410" t="str">
        <f>VLOOKUP($A410,Table4[#All],2,FALSE)</f>
        <v>QLD1</v>
      </c>
      <c r="C410" t="str">
        <f>VLOOKUP($A410,Table4[#All],6,FALSE)</f>
        <v>Solar</v>
      </c>
      <c r="D410">
        <f>VLOOKUP($A410,Table4[#All],9,FALSE)*VLOOKUP($A410,Table1[#All],8,FALSE)+VLOOKUP($A410,Table14[#All],8,FALSE)</f>
        <v>0</v>
      </c>
      <c r="E410">
        <f>VLOOKUP($A410,Table4[#All],9,FALSE)*VLOOKUP($A410,Table1[#All],9,FALSE)+VLOOKUP($A410,Table14[#All],9,FALSE)</f>
        <v>0</v>
      </c>
      <c r="F410">
        <f>VLOOKUP($A410,Table4[#All],9,FALSE)*VLOOKUP($A410,Table1[#All],10,FALSE)+VLOOKUP($A410,Table14[#All],10,FALSE)</f>
        <v>0</v>
      </c>
      <c r="G410">
        <f>VLOOKUP($A410,Table4[#All],9,FALSE)*VLOOKUP($A410,Table1[#All],11,FALSE)+VLOOKUP($A410,Table14[#All],11,FALSE)</f>
        <v>0</v>
      </c>
      <c r="H410">
        <f>VLOOKUP($A410,Table4[#All],9,FALSE)*VLOOKUP($A410,Table1[#All],12,FALSE)+VLOOKUP($A410,Table14[#All],12,FALSE)</f>
        <v>0</v>
      </c>
      <c r="I410">
        <f>VLOOKUP($A410,Table4[#All],9,FALSE)*VLOOKUP($A410,Table1[#All],13,FALSE)+VLOOKUP($A410,Table14[#All],13,FALSE)</f>
        <v>0</v>
      </c>
      <c r="J410">
        <f>VLOOKUP($A410,Table4[#All],9,FALSE)*VLOOKUP($A410,Table1[#All],14,FALSE)+VLOOKUP($A410,Table14[#All],14,FALSE)</f>
        <v>0</v>
      </c>
    </row>
    <row r="411" spans="1:10" hidden="1" x14ac:dyDescent="0.2">
      <c r="A411" t="s">
        <v>417</v>
      </c>
      <c r="B411" t="str">
        <f>VLOOKUP($A411,Table4[#All],2,FALSE)</f>
        <v>QLD1</v>
      </c>
      <c r="C411" t="str">
        <f>VLOOKUP($A411,Table4[#All],6,FALSE)</f>
        <v>Solar</v>
      </c>
      <c r="D411">
        <f>VLOOKUP($A411,Table4[#All],9,FALSE)*VLOOKUP($A411,Table1[#All],8,FALSE)+VLOOKUP($A411,Table14[#All],8,FALSE)</f>
        <v>0</v>
      </c>
      <c r="E411">
        <f>VLOOKUP($A411,Table4[#All],9,FALSE)*VLOOKUP($A411,Table1[#All],9,FALSE)+VLOOKUP($A411,Table14[#All],9,FALSE)</f>
        <v>0</v>
      </c>
      <c r="F411">
        <f>VLOOKUP($A411,Table4[#All],9,FALSE)*VLOOKUP($A411,Table1[#All],10,FALSE)+VLOOKUP($A411,Table14[#All],10,FALSE)</f>
        <v>0</v>
      </c>
      <c r="G411">
        <f>VLOOKUP($A411,Table4[#All],9,FALSE)*VLOOKUP($A411,Table1[#All],11,FALSE)+VLOOKUP($A411,Table14[#All],11,FALSE)</f>
        <v>0</v>
      </c>
      <c r="H411">
        <f>VLOOKUP($A411,Table4[#All],9,FALSE)*VLOOKUP($A411,Table1[#All],12,FALSE)+VLOOKUP($A411,Table14[#All],12,FALSE)</f>
        <v>0</v>
      </c>
      <c r="I411">
        <f>VLOOKUP($A411,Table4[#All],9,FALSE)*VLOOKUP($A411,Table1[#All],13,FALSE)+VLOOKUP($A411,Table14[#All],13,FALSE)</f>
        <v>0</v>
      </c>
      <c r="J411">
        <f>VLOOKUP($A411,Table4[#All],9,FALSE)*VLOOKUP($A411,Table1[#All],14,FALSE)+VLOOKUP($A411,Table14[#All],14,FALSE)</f>
        <v>0</v>
      </c>
    </row>
    <row r="412" spans="1:10" hidden="1" x14ac:dyDescent="0.2">
      <c r="A412" t="s">
        <v>419</v>
      </c>
      <c r="B412" t="str">
        <f>VLOOKUP($A412,Table4[#All],2,FALSE)</f>
        <v>SA1</v>
      </c>
      <c r="C412" t="str">
        <f>VLOOKUP($A412,Table4[#All],6,FALSE)</f>
        <v>Wind</v>
      </c>
      <c r="D412">
        <f>VLOOKUP($A412,Table4[#All],9,FALSE)*VLOOKUP($A412,Table1[#All],8,FALSE)+VLOOKUP($A412,Table14[#All],8,FALSE)</f>
        <v>10.39</v>
      </c>
      <c r="E412">
        <f>VLOOKUP($A412,Table4[#All],9,FALSE)*VLOOKUP($A412,Table1[#All],9,FALSE)+VLOOKUP($A412,Table14[#All],9,FALSE)</f>
        <v>6.5500000000000007</v>
      </c>
      <c r="F412">
        <f>VLOOKUP($A412,Table4[#All],9,FALSE)*VLOOKUP($A412,Table1[#All],10,FALSE)+VLOOKUP($A412,Table14[#All],10,FALSE)</f>
        <v>2.71</v>
      </c>
      <c r="G412">
        <f>VLOOKUP($A412,Table4[#All],9,FALSE)*VLOOKUP($A412,Table1[#All],11,FALSE)+VLOOKUP($A412,Table14[#All],11,FALSE)</f>
        <v>1.355</v>
      </c>
      <c r="H412">
        <f>VLOOKUP($A412,Table4[#All],9,FALSE)*VLOOKUP($A412,Table1[#All],12,FALSE)+VLOOKUP($A412,Table14[#All],12,FALSE)</f>
        <v>0</v>
      </c>
      <c r="I412">
        <f>VLOOKUP($A412,Table4[#All],9,FALSE)*VLOOKUP($A412,Table1[#All],13,FALSE)+VLOOKUP($A412,Table14[#All],13,FALSE)</f>
        <v>0</v>
      </c>
      <c r="J412">
        <f>VLOOKUP($A412,Table4[#All],9,FALSE)*VLOOKUP($A412,Table1[#All],14,FALSE)+VLOOKUP($A412,Table14[#All],14,FALSE)</f>
        <v>0</v>
      </c>
    </row>
    <row r="413" spans="1:10" hidden="1" x14ac:dyDescent="0.2">
      <c r="A413" t="s">
        <v>426</v>
      </c>
      <c r="B413" t="str">
        <f>VLOOKUP($A413,Table4[#All],2,FALSE)</f>
        <v>QLD1</v>
      </c>
      <c r="C413" t="str">
        <f>VLOOKUP($A413,Table4[#All],6,FALSE)</f>
        <v>Solar</v>
      </c>
      <c r="D413">
        <f>VLOOKUP($A413,Table4[#All],9,FALSE)*VLOOKUP($A413,Table1[#All],8,FALSE)+VLOOKUP($A413,Table14[#All],8,FALSE)</f>
        <v>0</v>
      </c>
      <c r="E413">
        <f>VLOOKUP($A413,Table4[#All],9,FALSE)*VLOOKUP($A413,Table1[#All],9,FALSE)+VLOOKUP($A413,Table14[#All],9,FALSE)</f>
        <v>0</v>
      </c>
      <c r="F413">
        <f>VLOOKUP($A413,Table4[#All],9,FALSE)*VLOOKUP($A413,Table1[#All],10,FALSE)+VLOOKUP($A413,Table14[#All],10,FALSE)</f>
        <v>0</v>
      </c>
      <c r="G413">
        <f>VLOOKUP($A413,Table4[#All],9,FALSE)*VLOOKUP($A413,Table1[#All],11,FALSE)+VLOOKUP($A413,Table14[#All],11,FALSE)</f>
        <v>0</v>
      </c>
      <c r="H413">
        <f>VLOOKUP($A413,Table4[#All],9,FALSE)*VLOOKUP($A413,Table1[#All],12,FALSE)+VLOOKUP($A413,Table14[#All],12,FALSE)</f>
        <v>0</v>
      </c>
      <c r="I413">
        <f>VLOOKUP($A413,Table4[#All],9,FALSE)*VLOOKUP($A413,Table1[#All],13,FALSE)+VLOOKUP($A413,Table14[#All],13,FALSE)</f>
        <v>0</v>
      </c>
      <c r="J413">
        <f>VLOOKUP($A413,Table4[#All],9,FALSE)*VLOOKUP($A413,Table1[#All],14,FALSE)+VLOOKUP($A413,Table14[#All],14,FALSE)</f>
        <v>0</v>
      </c>
    </row>
    <row r="414" spans="1:10" hidden="1" x14ac:dyDescent="0.2">
      <c r="A414" t="s">
        <v>421</v>
      </c>
      <c r="B414" t="str">
        <f>VLOOKUP($A414,Table4[#All],2,FALSE)</f>
        <v>NSW1</v>
      </c>
      <c r="C414" t="str">
        <f>VLOOKUP($A414,Table4[#All],6,FALSE)</f>
        <v>Solar</v>
      </c>
      <c r="D414">
        <f>VLOOKUP($A414,Table4[#All],9,FALSE)*VLOOKUP($A414,Table1[#All],8,FALSE)+VLOOKUP($A414,Table14[#All],8,FALSE)</f>
        <v>0</v>
      </c>
      <c r="E414">
        <f>VLOOKUP($A414,Table4[#All],9,FALSE)*VLOOKUP($A414,Table1[#All],9,FALSE)+VLOOKUP($A414,Table14[#All],9,FALSE)</f>
        <v>0</v>
      </c>
      <c r="F414">
        <f>VLOOKUP($A414,Table4[#All],9,FALSE)*VLOOKUP($A414,Table1[#All],10,FALSE)+VLOOKUP($A414,Table14[#All],10,FALSE)</f>
        <v>0</v>
      </c>
      <c r="G414">
        <f>VLOOKUP($A414,Table4[#All],9,FALSE)*VLOOKUP($A414,Table1[#All],11,FALSE)+VLOOKUP($A414,Table14[#All],11,FALSE)</f>
        <v>0</v>
      </c>
      <c r="H414">
        <f>VLOOKUP($A414,Table4[#All],9,FALSE)*VLOOKUP($A414,Table1[#All],12,FALSE)+VLOOKUP($A414,Table14[#All],12,FALSE)</f>
        <v>0</v>
      </c>
      <c r="I414">
        <f>VLOOKUP($A414,Table4[#All],9,FALSE)*VLOOKUP($A414,Table1[#All],13,FALSE)+VLOOKUP($A414,Table14[#All],13,FALSE)</f>
        <v>0</v>
      </c>
      <c r="J414">
        <f>VLOOKUP($A414,Table4[#All],9,FALSE)*VLOOKUP($A414,Table1[#All],14,FALSE)+VLOOKUP($A414,Table14[#All],14,FALSE)</f>
        <v>0</v>
      </c>
    </row>
    <row r="415" spans="1:10" hidden="1" x14ac:dyDescent="0.2">
      <c r="A415" t="s">
        <v>422</v>
      </c>
      <c r="B415" t="str">
        <f>VLOOKUP($A415,Table4[#All],2,FALSE)</f>
        <v>VIC1</v>
      </c>
      <c r="C415" t="str">
        <f>VLOOKUP($A415,Table4[#All],6,FALSE)</f>
        <v>Solar</v>
      </c>
      <c r="D415">
        <f>VLOOKUP($A415,Table4[#All],9,FALSE)*VLOOKUP($A415,Table1[#All],8,FALSE)+VLOOKUP($A415,Table14[#All],8,FALSE)</f>
        <v>0</v>
      </c>
      <c r="E415">
        <f>VLOOKUP($A415,Table4[#All],9,FALSE)*VLOOKUP($A415,Table1[#All],9,FALSE)+VLOOKUP($A415,Table14[#All],9,FALSE)</f>
        <v>0</v>
      </c>
      <c r="F415">
        <f>VLOOKUP($A415,Table4[#All],9,FALSE)*VLOOKUP($A415,Table1[#All],10,FALSE)+VLOOKUP($A415,Table14[#All],10,FALSE)</f>
        <v>0</v>
      </c>
      <c r="G415">
        <f>VLOOKUP($A415,Table4[#All],9,FALSE)*VLOOKUP($A415,Table1[#All],11,FALSE)+VLOOKUP($A415,Table14[#All],11,FALSE)</f>
        <v>0</v>
      </c>
      <c r="H415">
        <f>VLOOKUP($A415,Table4[#All],9,FALSE)*VLOOKUP($A415,Table1[#All],12,FALSE)+VLOOKUP($A415,Table14[#All],12,FALSE)</f>
        <v>0</v>
      </c>
      <c r="I415">
        <f>VLOOKUP($A415,Table4[#All],9,FALSE)*VLOOKUP($A415,Table1[#All],13,FALSE)+VLOOKUP($A415,Table14[#All],13,FALSE)</f>
        <v>0</v>
      </c>
      <c r="J415">
        <f>VLOOKUP($A415,Table4[#All],9,FALSE)*VLOOKUP($A415,Table1[#All],14,FALSE)+VLOOKUP($A415,Table14[#All],14,FALSE)</f>
        <v>0</v>
      </c>
    </row>
    <row r="416" spans="1:10" hidden="1" x14ac:dyDescent="0.2">
      <c r="A416" t="s">
        <v>430</v>
      </c>
      <c r="B416" t="str">
        <f>VLOOKUP($A416,Table4[#All],2,FALSE)</f>
        <v>SA1</v>
      </c>
      <c r="C416" t="str">
        <f>VLOOKUP($A416,Table4[#All],6,FALSE)</f>
        <v>Wind</v>
      </c>
      <c r="D416">
        <f>VLOOKUP($A416,Table4[#All],9,FALSE)*VLOOKUP($A416,Table1[#All],8,FALSE)+VLOOKUP($A416,Table14[#All],8,FALSE)</f>
        <v>10.39</v>
      </c>
      <c r="E416">
        <f>VLOOKUP($A416,Table4[#All],9,FALSE)*VLOOKUP($A416,Table1[#All],9,FALSE)+VLOOKUP($A416,Table14[#All],9,FALSE)</f>
        <v>6.5500000000000007</v>
      </c>
      <c r="F416">
        <f>VLOOKUP($A416,Table4[#All],9,FALSE)*VLOOKUP($A416,Table1[#All],10,FALSE)+VLOOKUP($A416,Table14[#All],10,FALSE)</f>
        <v>2.71</v>
      </c>
      <c r="G416">
        <f>VLOOKUP($A416,Table4[#All],9,FALSE)*VLOOKUP($A416,Table1[#All],11,FALSE)+VLOOKUP($A416,Table14[#All],11,FALSE)</f>
        <v>1.355</v>
      </c>
      <c r="H416">
        <f>VLOOKUP($A416,Table4[#All],9,FALSE)*VLOOKUP($A416,Table1[#All],12,FALSE)+VLOOKUP($A416,Table14[#All],12,FALSE)</f>
        <v>0</v>
      </c>
      <c r="I416">
        <f>VLOOKUP($A416,Table4[#All],9,FALSE)*VLOOKUP($A416,Table1[#All],13,FALSE)+VLOOKUP($A416,Table14[#All],13,FALSE)</f>
        <v>0</v>
      </c>
      <c r="J416">
        <f>VLOOKUP($A416,Table4[#All],9,FALSE)*VLOOKUP($A416,Table1[#All],14,FALSE)+VLOOKUP($A416,Table14[#All],14,FALSE)</f>
        <v>0</v>
      </c>
    </row>
    <row r="417" spans="1:10" hidden="1" x14ac:dyDescent="0.2">
      <c r="A417" t="s">
        <v>429</v>
      </c>
      <c r="B417" t="str">
        <f>VLOOKUP($A417,Table4[#All],2,FALSE)</f>
        <v>QLD1</v>
      </c>
      <c r="C417" t="str">
        <f>VLOOKUP($A417,Table4[#All],6,FALSE)</f>
        <v>Solar</v>
      </c>
      <c r="D417">
        <f>VLOOKUP($A417,Table4[#All],9,FALSE)*VLOOKUP($A417,Table1[#All],8,FALSE)+VLOOKUP($A417,Table14[#All],8,FALSE)</f>
        <v>0</v>
      </c>
      <c r="E417">
        <f>VLOOKUP($A417,Table4[#All],9,FALSE)*VLOOKUP($A417,Table1[#All],9,FALSE)+VLOOKUP($A417,Table14[#All],9,FALSE)</f>
        <v>0</v>
      </c>
      <c r="F417">
        <f>VLOOKUP($A417,Table4[#All],9,FALSE)*VLOOKUP($A417,Table1[#All],10,FALSE)+VLOOKUP($A417,Table14[#All],10,FALSE)</f>
        <v>0</v>
      </c>
      <c r="G417">
        <f>VLOOKUP($A417,Table4[#All],9,FALSE)*VLOOKUP($A417,Table1[#All],11,FALSE)+VLOOKUP($A417,Table14[#All],11,FALSE)</f>
        <v>0</v>
      </c>
      <c r="H417">
        <f>VLOOKUP($A417,Table4[#All],9,FALSE)*VLOOKUP($A417,Table1[#All],12,FALSE)+VLOOKUP($A417,Table14[#All],12,FALSE)</f>
        <v>0</v>
      </c>
      <c r="I417">
        <f>VLOOKUP($A417,Table4[#All],9,FALSE)*VLOOKUP($A417,Table1[#All],13,FALSE)+VLOOKUP($A417,Table14[#All],13,FALSE)</f>
        <v>0</v>
      </c>
      <c r="J417">
        <f>VLOOKUP($A417,Table4[#All],9,FALSE)*VLOOKUP($A417,Table1[#All],14,FALSE)+VLOOKUP($A417,Table14[#All],14,FALSE)</f>
        <v>0</v>
      </c>
    </row>
    <row r="418" spans="1:10" hidden="1" x14ac:dyDescent="0.2">
      <c r="A418" t="s">
        <v>431</v>
      </c>
      <c r="B418" t="str">
        <f>VLOOKUP($A418,Table4[#All],2,FALSE)</f>
        <v>VIC1</v>
      </c>
      <c r="C418" t="str">
        <f>VLOOKUP($A418,Table4[#All],6,FALSE)</f>
        <v>Solar</v>
      </c>
      <c r="D418">
        <f>VLOOKUP($A418,Table4[#All],9,FALSE)*VLOOKUP($A418,Table1[#All],8,FALSE)+VLOOKUP($A418,Table14[#All],8,FALSE)</f>
        <v>0</v>
      </c>
      <c r="E418">
        <f>VLOOKUP($A418,Table4[#All],9,FALSE)*VLOOKUP($A418,Table1[#All],9,FALSE)+VLOOKUP($A418,Table14[#All],9,FALSE)</f>
        <v>0</v>
      </c>
      <c r="F418">
        <f>VLOOKUP($A418,Table4[#All],9,FALSE)*VLOOKUP($A418,Table1[#All],10,FALSE)+VLOOKUP($A418,Table14[#All],10,FALSE)</f>
        <v>0</v>
      </c>
      <c r="G418">
        <f>VLOOKUP($A418,Table4[#All],9,FALSE)*VLOOKUP($A418,Table1[#All],11,FALSE)+VLOOKUP($A418,Table14[#All],11,FALSE)</f>
        <v>0</v>
      </c>
      <c r="H418">
        <f>VLOOKUP($A418,Table4[#All],9,FALSE)*VLOOKUP($A418,Table1[#All],12,FALSE)+VLOOKUP($A418,Table14[#All],12,FALSE)</f>
        <v>0</v>
      </c>
      <c r="I418">
        <f>VLOOKUP($A418,Table4[#All],9,FALSE)*VLOOKUP($A418,Table1[#All],13,FALSE)+VLOOKUP($A418,Table14[#All],13,FALSE)</f>
        <v>0</v>
      </c>
      <c r="J418">
        <f>VLOOKUP($A418,Table4[#All],9,FALSE)*VLOOKUP($A418,Table1[#All],14,FALSE)+VLOOKUP($A418,Table14[#All],14,FALSE)</f>
        <v>0</v>
      </c>
    </row>
    <row r="419" spans="1:10" hidden="1" x14ac:dyDescent="0.2">
      <c r="A419" t="s">
        <v>423</v>
      </c>
      <c r="B419" t="str">
        <f>VLOOKUP($A419,Table4[#All],2,FALSE)</f>
        <v>VIC1</v>
      </c>
      <c r="C419" t="str">
        <f>VLOOKUP($A419,Table4[#All],6,FALSE)</f>
        <v>Hydro</v>
      </c>
      <c r="D419">
        <f>VLOOKUP($A419,Table4[#All],9,FALSE)*VLOOKUP($A419,Table1[#All],8,FALSE)+VLOOKUP($A419,Table14[#All],8,FALSE)</f>
        <v>7.19</v>
      </c>
      <c r="E419">
        <f>VLOOKUP($A419,Table4[#All],9,FALSE)*VLOOKUP($A419,Table1[#All],9,FALSE)+VLOOKUP($A419,Table14[#All],9,FALSE)</f>
        <v>7.2450000000000001</v>
      </c>
      <c r="F419">
        <f>VLOOKUP($A419,Table4[#All],9,FALSE)*VLOOKUP($A419,Table1[#All],10,FALSE)+VLOOKUP($A419,Table14[#All],10,FALSE)</f>
        <v>7.3</v>
      </c>
      <c r="G419">
        <f>VLOOKUP($A419,Table4[#All],9,FALSE)*VLOOKUP($A419,Table1[#All],11,FALSE)+VLOOKUP($A419,Table14[#All],11,FALSE)</f>
        <v>7.4249999999999998</v>
      </c>
      <c r="H419">
        <f>VLOOKUP($A419,Table4[#All],9,FALSE)*VLOOKUP($A419,Table1[#All],12,FALSE)+VLOOKUP($A419,Table14[#All],12,FALSE)</f>
        <v>7.55</v>
      </c>
      <c r="I419">
        <f>VLOOKUP($A419,Table4[#All],9,FALSE)*VLOOKUP($A419,Table1[#All],13,FALSE)+VLOOKUP($A419,Table14[#All],13,FALSE)</f>
        <v>8.0649999999999995</v>
      </c>
      <c r="J419">
        <f>VLOOKUP($A419,Table4[#All],9,FALSE)*VLOOKUP($A419,Table1[#All],14,FALSE)+VLOOKUP($A419,Table14[#All],14,FALSE)</f>
        <v>8.58</v>
      </c>
    </row>
    <row r="420" spans="1:10" hidden="1" x14ac:dyDescent="0.2">
      <c r="A420" t="s">
        <v>424</v>
      </c>
      <c r="B420" t="str">
        <f>VLOOKUP($A420,Table4[#All],2,FALSE)</f>
        <v>VIC1</v>
      </c>
      <c r="C420" t="str">
        <f>VLOOKUP($A420,Table4[#All],6,FALSE)</f>
        <v>Hydro</v>
      </c>
      <c r="D420">
        <f>VLOOKUP($A420,Table4[#All],9,FALSE)*VLOOKUP($A420,Table1[#All],8,FALSE)+VLOOKUP($A420,Table14[#All],8,FALSE)</f>
        <v>7.19</v>
      </c>
      <c r="E420">
        <f>VLOOKUP($A420,Table4[#All],9,FALSE)*VLOOKUP($A420,Table1[#All],9,FALSE)+VLOOKUP($A420,Table14[#All],9,FALSE)</f>
        <v>7.2450000000000001</v>
      </c>
      <c r="F420">
        <f>VLOOKUP($A420,Table4[#All],9,FALSE)*VLOOKUP($A420,Table1[#All],10,FALSE)+VLOOKUP($A420,Table14[#All],10,FALSE)</f>
        <v>7.3</v>
      </c>
      <c r="G420">
        <f>VLOOKUP($A420,Table4[#All],9,FALSE)*VLOOKUP($A420,Table1[#All],11,FALSE)+VLOOKUP($A420,Table14[#All],11,FALSE)</f>
        <v>7.4249999999999998</v>
      </c>
      <c r="H420">
        <f>VLOOKUP($A420,Table4[#All],9,FALSE)*VLOOKUP($A420,Table1[#All],12,FALSE)+VLOOKUP($A420,Table14[#All],12,FALSE)</f>
        <v>7.55</v>
      </c>
      <c r="I420">
        <f>VLOOKUP($A420,Table4[#All],9,FALSE)*VLOOKUP($A420,Table1[#All],13,FALSE)+VLOOKUP($A420,Table14[#All],13,FALSE)</f>
        <v>8.0649999999999995</v>
      </c>
      <c r="J420">
        <f>VLOOKUP($A420,Table4[#All],9,FALSE)*VLOOKUP($A420,Table1[#All],14,FALSE)+VLOOKUP($A420,Table14[#All],14,FALSE)</f>
        <v>8.58</v>
      </c>
    </row>
    <row r="421" spans="1:10" hidden="1" x14ac:dyDescent="0.2">
      <c r="A421" t="s">
        <v>434</v>
      </c>
      <c r="B421" t="str">
        <f>VLOOKUP($A421,Table4[#All],2,FALSE)</f>
        <v>NSW1</v>
      </c>
      <c r="C421" t="str">
        <f>VLOOKUP($A421,Table4[#All],6,FALSE)</f>
        <v>Wind</v>
      </c>
      <c r="D421">
        <f>VLOOKUP($A421,Table4[#All],9,FALSE)*VLOOKUP($A421,Table1[#All],8,FALSE)+VLOOKUP($A421,Table14[#All],8,FALSE)</f>
        <v>10.39</v>
      </c>
      <c r="E421">
        <f>VLOOKUP($A421,Table4[#All],9,FALSE)*VLOOKUP($A421,Table1[#All],9,FALSE)+VLOOKUP($A421,Table14[#All],9,FALSE)</f>
        <v>6.5500000000000007</v>
      </c>
      <c r="F421">
        <f>VLOOKUP($A421,Table4[#All],9,FALSE)*VLOOKUP($A421,Table1[#All],10,FALSE)+VLOOKUP($A421,Table14[#All],10,FALSE)</f>
        <v>2.71</v>
      </c>
      <c r="G421">
        <f>VLOOKUP($A421,Table4[#All],9,FALSE)*VLOOKUP($A421,Table1[#All],11,FALSE)+VLOOKUP($A421,Table14[#All],11,FALSE)</f>
        <v>1.355</v>
      </c>
      <c r="H421">
        <f>VLOOKUP($A421,Table4[#All],9,FALSE)*VLOOKUP($A421,Table1[#All],12,FALSE)+VLOOKUP($A421,Table14[#All],12,FALSE)</f>
        <v>0</v>
      </c>
      <c r="I421">
        <f>VLOOKUP($A421,Table4[#All],9,FALSE)*VLOOKUP($A421,Table1[#All],13,FALSE)+VLOOKUP($A421,Table14[#All],13,FALSE)</f>
        <v>0</v>
      </c>
      <c r="J421">
        <f>VLOOKUP($A421,Table4[#All],9,FALSE)*VLOOKUP($A421,Table1[#All],14,FALSE)+VLOOKUP($A421,Table14[#All],14,FALSE)</f>
        <v>0</v>
      </c>
    </row>
    <row r="422" spans="1:10" hidden="1" x14ac:dyDescent="0.2">
      <c r="A422" t="s">
        <v>435</v>
      </c>
      <c r="B422" t="str">
        <f>VLOOKUP($A422,Table4[#All],2,FALSE)</f>
        <v>QLD1</v>
      </c>
      <c r="C422" t="str">
        <f>VLOOKUP($A422,Table4[#All],6,FALSE)</f>
        <v>Solar</v>
      </c>
      <c r="D422">
        <f>VLOOKUP($A422,Table4[#All],9,FALSE)*VLOOKUP($A422,Table1[#All],8,FALSE)+VLOOKUP($A422,Table14[#All],8,FALSE)</f>
        <v>0</v>
      </c>
      <c r="E422">
        <f>VLOOKUP($A422,Table4[#All],9,FALSE)*VLOOKUP($A422,Table1[#All],9,FALSE)+VLOOKUP($A422,Table14[#All],9,FALSE)</f>
        <v>0</v>
      </c>
      <c r="F422">
        <f>VLOOKUP($A422,Table4[#All],9,FALSE)*VLOOKUP($A422,Table1[#All],10,FALSE)+VLOOKUP($A422,Table14[#All],10,FALSE)</f>
        <v>0</v>
      </c>
      <c r="G422">
        <f>VLOOKUP($A422,Table4[#All],9,FALSE)*VLOOKUP($A422,Table1[#All],11,FALSE)+VLOOKUP($A422,Table14[#All],11,FALSE)</f>
        <v>0</v>
      </c>
      <c r="H422">
        <f>VLOOKUP($A422,Table4[#All],9,FALSE)*VLOOKUP($A422,Table1[#All],12,FALSE)+VLOOKUP($A422,Table14[#All],12,FALSE)</f>
        <v>0</v>
      </c>
      <c r="I422">
        <f>VLOOKUP($A422,Table4[#All],9,FALSE)*VLOOKUP($A422,Table1[#All],13,FALSE)+VLOOKUP($A422,Table14[#All],13,FALSE)</f>
        <v>0</v>
      </c>
      <c r="J422">
        <f>VLOOKUP($A422,Table4[#All],9,FALSE)*VLOOKUP($A422,Table1[#All],14,FALSE)+VLOOKUP($A422,Table14[#All],14,FALSE)</f>
        <v>0</v>
      </c>
    </row>
    <row r="423" spans="1:10" hidden="1" x14ac:dyDescent="0.2">
      <c r="A423" t="s">
        <v>420</v>
      </c>
      <c r="B423" t="str">
        <f>VLOOKUP($A423,Table4[#All],2,FALSE)</f>
        <v>SA1</v>
      </c>
      <c r="C423" t="str">
        <f>VLOOKUP($A423,Table4[#All],6,FALSE)</f>
        <v>Wind</v>
      </c>
      <c r="D423">
        <f>VLOOKUP($A423,Table4[#All],9,FALSE)*VLOOKUP($A423,Table1[#All],8,FALSE)+VLOOKUP($A423,Table14[#All],8,FALSE)</f>
        <v>10.39</v>
      </c>
      <c r="E423">
        <f>VLOOKUP($A423,Table4[#All],9,FALSE)*VLOOKUP($A423,Table1[#All],9,FALSE)+VLOOKUP($A423,Table14[#All],9,FALSE)</f>
        <v>6.5500000000000007</v>
      </c>
      <c r="F423">
        <f>VLOOKUP($A423,Table4[#All],9,FALSE)*VLOOKUP($A423,Table1[#All],10,FALSE)+VLOOKUP($A423,Table14[#All],10,FALSE)</f>
        <v>2.71</v>
      </c>
      <c r="G423">
        <f>VLOOKUP($A423,Table4[#All],9,FALSE)*VLOOKUP($A423,Table1[#All],11,FALSE)+VLOOKUP($A423,Table14[#All],11,FALSE)</f>
        <v>1.355</v>
      </c>
      <c r="H423">
        <f>VLOOKUP($A423,Table4[#All],9,FALSE)*VLOOKUP($A423,Table1[#All],12,FALSE)+VLOOKUP($A423,Table14[#All],12,FALSE)</f>
        <v>0</v>
      </c>
      <c r="I423">
        <f>VLOOKUP($A423,Table4[#All],9,FALSE)*VLOOKUP($A423,Table1[#All],13,FALSE)+VLOOKUP($A423,Table14[#All],13,FALSE)</f>
        <v>0</v>
      </c>
      <c r="J423">
        <f>VLOOKUP($A423,Table4[#All],9,FALSE)*VLOOKUP($A423,Table1[#All],14,FALSE)+VLOOKUP($A423,Table14[#All],14,FALSE)</f>
        <v>0</v>
      </c>
    </row>
    <row r="424" spans="1:10" hidden="1" x14ac:dyDescent="0.2">
      <c r="A424" t="s">
        <v>427</v>
      </c>
      <c r="B424" t="str">
        <f>VLOOKUP($A424,Table4[#All],2,FALSE)</f>
        <v>NSW1</v>
      </c>
      <c r="C424" t="str">
        <f>VLOOKUP($A424,Table4[#All],6,FALSE)</f>
        <v>Solar</v>
      </c>
      <c r="D424">
        <f>VLOOKUP($A424,Table4[#All],9,FALSE)*VLOOKUP($A424,Table1[#All],8,FALSE)+VLOOKUP($A424,Table14[#All],8,FALSE)</f>
        <v>0</v>
      </c>
      <c r="E424">
        <f>VLOOKUP($A424,Table4[#All],9,FALSE)*VLOOKUP($A424,Table1[#All],9,FALSE)+VLOOKUP($A424,Table14[#All],9,FALSE)</f>
        <v>0</v>
      </c>
      <c r="F424">
        <f>VLOOKUP($A424,Table4[#All],9,FALSE)*VLOOKUP($A424,Table1[#All],10,FALSE)+VLOOKUP($A424,Table14[#All],10,FALSE)</f>
        <v>0</v>
      </c>
      <c r="G424">
        <f>VLOOKUP($A424,Table4[#All],9,FALSE)*VLOOKUP($A424,Table1[#All],11,FALSE)+VLOOKUP($A424,Table14[#All],11,FALSE)</f>
        <v>0</v>
      </c>
      <c r="H424">
        <f>VLOOKUP($A424,Table4[#All],9,FALSE)*VLOOKUP($A424,Table1[#All],12,FALSE)+VLOOKUP($A424,Table14[#All],12,FALSE)</f>
        <v>0</v>
      </c>
      <c r="I424">
        <f>VLOOKUP($A424,Table4[#All],9,FALSE)*VLOOKUP($A424,Table1[#All],13,FALSE)+VLOOKUP($A424,Table14[#All],13,FALSE)</f>
        <v>0</v>
      </c>
      <c r="J424">
        <f>VLOOKUP($A424,Table4[#All],9,FALSE)*VLOOKUP($A424,Table1[#All],14,FALSE)+VLOOKUP($A424,Table14[#All],14,FALSE)</f>
        <v>0</v>
      </c>
    </row>
    <row r="425" spans="1:10" hidden="1" x14ac:dyDescent="0.2">
      <c r="A425" t="s">
        <v>428</v>
      </c>
      <c r="B425" t="str">
        <f>VLOOKUP($A425,Table4[#All],2,FALSE)</f>
        <v>NSW1</v>
      </c>
      <c r="C425" t="str">
        <f>VLOOKUP($A425,Table4[#All],6,FALSE)</f>
        <v>Wind</v>
      </c>
      <c r="D425">
        <f>VLOOKUP($A425,Table4[#All],9,FALSE)*VLOOKUP($A425,Table1[#All],8,FALSE)+VLOOKUP($A425,Table14[#All],8,FALSE)</f>
        <v>10.39</v>
      </c>
      <c r="E425">
        <f>VLOOKUP($A425,Table4[#All],9,FALSE)*VLOOKUP($A425,Table1[#All],9,FALSE)+VLOOKUP($A425,Table14[#All],9,FALSE)</f>
        <v>6.5500000000000007</v>
      </c>
      <c r="F425">
        <f>VLOOKUP($A425,Table4[#All],9,FALSE)*VLOOKUP($A425,Table1[#All],10,FALSE)+VLOOKUP($A425,Table14[#All],10,FALSE)</f>
        <v>2.71</v>
      </c>
      <c r="G425">
        <f>VLOOKUP($A425,Table4[#All],9,FALSE)*VLOOKUP($A425,Table1[#All],11,FALSE)+VLOOKUP($A425,Table14[#All],11,FALSE)</f>
        <v>1.355</v>
      </c>
      <c r="H425">
        <f>VLOOKUP($A425,Table4[#All],9,FALSE)*VLOOKUP($A425,Table1[#All],12,FALSE)+VLOOKUP($A425,Table14[#All],12,FALSE)</f>
        <v>0</v>
      </c>
      <c r="I425">
        <f>VLOOKUP($A425,Table4[#All],9,FALSE)*VLOOKUP($A425,Table1[#All],13,FALSE)+VLOOKUP($A425,Table14[#All],13,FALSE)</f>
        <v>0</v>
      </c>
      <c r="J425">
        <f>VLOOKUP($A425,Table4[#All],9,FALSE)*VLOOKUP($A425,Table1[#All],14,FALSE)+VLOOKUP($A425,Table14[#All],14,FALSE)</f>
        <v>0</v>
      </c>
    </row>
    <row r="426" spans="1:10" hidden="1" x14ac:dyDescent="0.2">
      <c r="A426" t="s">
        <v>425</v>
      </c>
      <c r="B426" t="str">
        <f>VLOOKUP($A426,Table4[#All],2,FALSE)</f>
        <v>NSW1</v>
      </c>
      <c r="C426" t="str">
        <f>VLOOKUP($A426,Table4[#All],6,FALSE)</f>
        <v>Solar</v>
      </c>
      <c r="D426">
        <f>VLOOKUP($A426,Table4[#All],9,FALSE)*VLOOKUP($A426,Table1[#All],8,FALSE)+VLOOKUP($A426,Table14[#All],8,FALSE)</f>
        <v>0</v>
      </c>
      <c r="E426">
        <f>VLOOKUP($A426,Table4[#All],9,FALSE)*VLOOKUP($A426,Table1[#All],9,FALSE)+VLOOKUP($A426,Table14[#All],9,FALSE)</f>
        <v>0</v>
      </c>
      <c r="F426">
        <f>VLOOKUP($A426,Table4[#All],9,FALSE)*VLOOKUP($A426,Table1[#All],10,FALSE)+VLOOKUP($A426,Table14[#All],10,FALSE)</f>
        <v>0</v>
      </c>
      <c r="G426">
        <f>VLOOKUP($A426,Table4[#All],9,FALSE)*VLOOKUP($A426,Table1[#All],11,FALSE)+VLOOKUP($A426,Table14[#All],11,FALSE)</f>
        <v>0</v>
      </c>
      <c r="H426">
        <f>VLOOKUP($A426,Table4[#All],9,FALSE)*VLOOKUP($A426,Table1[#All],12,FALSE)+VLOOKUP($A426,Table14[#All],12,FALSE)</f>
        <v>0</v>
      </c>
      <c r="I426">
        <f>VLOOKUP($A426,Table4[#All],9,FALSE)*VLOOKUP($A426,Table1[#All],13,FALSE)+VLOOKUP($A426,Table14[#All],13,FALSE)</f>
        <v>0</v>
      </c>
      <c r="J426">
        <f>VLOOKUP($A426,Table4[#All],9,FALSE)*VLOOKUP($A426,Table1[#All],14,FALSE)+VLOOKUP($A426,Table14[#All],14,FALSE)</f>
        <v>0</v>
      </c>
    </row>
    <row r="427" spans="1:10" hidden="1" x14ac:dyDescent="0.2">
      <c r="A427" t="s">
        <v>413</v>
      </c>
      <c r="B427" t="str">
        <f>VLOOKUP($A427,Table4[#All],2,FALSE)</f>
        <v>NSW1</v>
      </c>
      <c r="C427" t="str">
        <f>VLOOKUP($A427,Table4[#All],6,FALSE)</f>
        <v>Coal-Black</v>
      </c>
      <c r="D427">
        <f>VLOOKUP($A427,Table4[#All],9,FALSE)*VLOOKUP($A427,Table1[#All],8,FALSE)+VLOOKUP($A427,Table14[#All],8,FALSE)</f>
        <v>24.6172</v>
      </c>
      <c r="E427">
        <f>VLOOKUP($A427,Table4[#All],9,FALSE)*VLOOKUP($A427,Table1[#All],9,FALSE)+VLOOKUP($A427,Table14[#All],9,FALSE)</f>
        <v>27.754200000000004</v>
      </c>
      <c r="F427">
        <f>VLOOKUP($A427,Table4[#All],9,FALSE)*VLOOKUP($A427,Table1[#All],10,FALSE)+VLOOKUP($A427,Table14[#All],10,FALSE)</f>
        <v>44.499200000000002</v>
      </c>
      <c r="G427">
        <f>VLOOKUP($A427,Table4[#All],9,FALSE)*VLOOKUP($A427,Table1[#All],11,FALSE)+VLOOKUP($A427,Table14[#All],11,FALSE)</f>
        <v>36.036200000000001</v>
      </c>
      <c r="H427">
        <f>VLOOKUP($A427,Table4[#All],9,FALSE)*VLOOKUP($A427,Table1[#All],12,FALSE)+VLOOKUP($A427,Table14[#All],12,FALSE)</f>
        <v>37.552399999999999</v>
      </c>
      <c r="I427">
        <f>VLOOKUP($A427,Table4[#All],9,FALSE)*VLOOKUP($A427,Table1[#All],13,FALSE)+VLOOKUP($A427,Table14[#All],13,FALSE)</f>
        <v>102.47019999999999</v>
      </c>
      <c r="J427">
        <f>VLOOKUP($A427,Table4[#All],9,FALSE)*VLOOKUP($A427,Table1[#All],14,FALSE)+VLOOKUP($A427,Table14[#All],14,FALSE)</f>
        <v>49.250399999999999</v>
      </c>
    </row>
    <row r="428" spans="1:10" hidden="1" x14ac:dyDescent="0.2">
      <c r="A428" t="s">
        <v>412</v>
      </c>
      <c r="B428" t="str">
        <f>VLOOKUP($A428,Table4[#All],2,FALSE)</f>
        <v>NSW1</v>
      </c>
      <c r="C428" t="str">
        <f>VLOOKUP($A428,Table4[#All],6,FALSE)</f>
        <v>Coal-Black</v>
      </c>
      <c r="D428">
        <f>VLOOKUP($A428,Table4[#All],9,FALSE)*VLOOKUP($A428,Table1[#All],8,FALSE)+VLOOKUP($A428,Table14[#All],8,FALSE)</f>
        <v>24.6172</v>
      </c>
      <c r="E428">
        <f>VLOOKUP($A428,Table4[#All],9,FALSE)*VLOOKUP($A428,Table1[#All],9,FALSE)+VLOOKUP($A428,Table14[#All],9,FALSE)</f>
        <v>27.754200000000004</v>
      </c>
      <c r="F428">
        <f>VLOOKUP($A428,Table4[#All],9,FALSE)*VLOOKUP($A428,Table1[#All],10,FALSE)+VLOOKUP($A428,Table14[#All],10,FALSE)</f>
        <v>44.499200000000002</v>
      </c>
      <c r="G428">
        <f>VLOOKUP($A428,Table4[#All],9,FALSE)*VLOOKUP($A428,Table1[#All],11,FALSE)+VLOOKUP($A428,Table14[#All],11,FALSE)</f>
        <v>36.036200000000001</v>
      </c>
      <c r="H428">
        <f>VLOOKUP($A428,Table4[#All],9,FALSE)*VLOOKUP($A428,Table1[#All],12,FALSE)+VLOOKUP($A428,Table14[#All],12,FALSE)</f>
        <v>37.552399999999999</v>
      </c>
      <c r="I428">
        <f>VLOOKUP($A428,Table4[#All],9,FALSE)*VLOOKUP($A428,Table1[#All],13,FALSE)+VLOOKUP($A428,Table14[#All],13,FALSE)</f>
        <v>102.47019999999999</v>
      </c>
      <c r="J428">
        <f>VLOOKUP($A428,Table4[#All],9,FALSE)*VLOOKUP($A428,Table1[#All],14,FALSE)+VLOOKUP($A428,Table14[#All],14,FALSE)</f>
        <v>49.250399999999999</v>
      </c>
    </row>
    <row r="429" spans="1:10" hidden="1" x14ac:dyDescent="0.2">
      <c r="A429" t="s">
        <v>436</v>
      </c>
      <c r="B429" t="str">
        <f>VLOOKUP($A429,Table4[#All],2,FALSE)</f>
        <v>NSW1</v>
      </c>
      <c r="C429" t="str">
        <f>VLOOKUP($A429,Table4[#All],6,FALSE)</f>
        <v>Solar</v>
      </c>
      <c r="D429">
        <f>VLOOKUP($A429,Table4[#All],9,FALSE)*VLOOKUP($A429,Table1[#All],8,FALSE)+VLOOKUP($A429,Table14[#All],8,FALSE)</f>
        <v>0</v>
      </c>
      <c r="E429">
        <f>VLOOKUP($A429,Table4[#All],9,FALSE)*VLOOKUP($A429,Table1[#All],9,FALSE)+VLOOKUP($A429,Table14[#All],9,FALSE)</f>
        <v>0</v>
      </c>
      <c r="F429">
        <f>VLOOKUP($A429,Table4[#All],9,FALSE)*VLOOKUP($A429,Table1[#All],10,FALSE)+VLOOKUP($A429,Table14[#All],10,FALSE)</f>
        <v>0</v>
      </c>
      <c r="G429">
        <f>VLOOKUP($A429,Table4[#All],9,FALSE)*VLOOKUP($A429,Table1[#All],11,FALSE)+VLOOKUP($A429,Table14[#All],11,FALSE)</f>
        <v>0</v>
      </c>
      <c r="H429">
        <f>VLOOKUP($A429,Table4[#All],9,FALSE)*VLOOKUP($A429,Table1[#All],12,FALSE)+VLOOKUP($A429,Table14[#All],12,FALSE)</f>
        <v>0</v>
      </c>
      <c r="I429">
        <f>VLOOKUP($A429,Table4[#All],9,FALSE)*VLOOKUP($A429,Table1[#All],13,FALSE)+VLOOKUP($A429,Table14[#All],13,FALSE)</f>
        <v>0</v>
      </c>
      <c r="J429">
        <f>VLOOKUP($A429,Table4[#All],9,FALSE)*VLOOKUP($A429,Table1[#All],14,FALSE)+VLOOKUP($A429,Table14[#All],14,FALSE)</f>
        <v>0</v>
      </c>
    </row>
    <row r="430" spans="1:10" hidden="1" x14ac:dyDescent="0.2">
      <c r="A430" t="s">
        <v>437</v>
      </c>
      <c r="B430" t="str">
        <f>VLOOKUP($A430,Table4[#All],2,FALSE)</f>
        <v>QLD1</v>
      </c>
      <c r="C430" t="str">
        <f>VLOOKUP($A430,Table4[#All],6,FALSE)</f>
        <v>Gas</v>
      </c>
      <c r="D430">
        <f>VLOOKUP($A430,Table4[#All],9,FALSE)*VLOOKUP($A430,Table1[#All],8,FALSE)+VLOOKUP($A430,Table14[#All],8,FALSE)</f>
        <v>90.528199999999998</v>
      </c>
      <c r="E430">
        <f>VLOOKUP($A430,Table4[#All],9,FALSE)*VLOOKUP($A430,Table1[#All],9,FALSE)+VLOOKUP($A430,Table14[#All],9,FALSE)</f>
        <v>90.678200000000004</v>
      </c>
      <c r="F430">
        <f>VLOOKUP($A430,Table4[#All],9,FALSE)*VLOOKUP($A430,Table1[#All],10,FALSE)+VLOOKUP($A430,Table14[#All],10,FALSE)</f>
        <v>65.857100000000003</v>
      </c>
      <c r="G430">
        <f>VLOOKUP($A430,Table4[#All],9,FALSE)*VLOOKUP($A430,Table1[#All],11,FALSE)+VLOOKUP($A430,Table14[#All],11,FALSE)</f>
        <v>67.424199999999999</v>
      </c>
      <c r="H430">
        <f>VLOOKUP($A430,Table4[#All],9,FALSE)*VLOOKUP($A430,Table1[#All],12,FALSE)+VLOOKUP($A430,Table14[#All],12,FALSE)</f>
        <v>76.733099999999993</v>
      </c>
      <c r="I430">
        <f>VLOOKUP($A430,Table4[#All],9,FALSE)*VLOOKUP($A430,Table1[#All],13,FALSE)+VLOOKUP($A430,Table14[#All],13,FALSE)</f>
        <v>108.9084</v>
      </c>
      <c r="J430">
        <f>VLOOKUP($A430,Table4[#All],9,FALSE)*VLOOKUP($A430,Table1[#All],14,FALSE)+VLOOKUP($A430,Table14[#All],14,FALSE)</f>
        <v>107.9913</v>
      </c>
    </row>
    <row r="431" spans="1:10" hidden="1" x14ac:dyDescent="0.2">
      <c r="A431" t="s">
        <v>438</v>
      </c>
      <c r="B431" t="str">
        <f>VLOOKUP($A431,Table4[#All],2,FALSE)</f>
        <v>QLD1</v>
      </c>
      <c r="C431" t="str">
        <f>VLOOKUP($A431,Table4[#All],6,FALSE)</f>
        <v>Gas</v>
      </c>
      <c r="D431">
        <f>VLOOKUP($A431,Table4[#All],9,FALSE)*VLOOKUP($A431,Table1[#All],8,FALSE)+VLOOKUP($A431,Table14[#All],8,FALSE)</f>
        <v>90.528199999999998</v>
      </c>
      <c r="E431">
        <f>VLOOKUP($A431,Table4[#All],9,FALSE)*VLOOKUP($A431,Table1[#All],9,FALSE)+VLOOKUP($A431,Table14[#All],9,FALSE)</f>
        <v>90.678200000000004</v>
      </c>
      <c r="F431">
        <f>VLOOKUP($A431,Table4[#All],9,FALSE)*VLOOKUP($A431,Table1[#All],10,FALSE)+VLOOKUP($A431,Table14[#All],10,FALSE)</f>
        <v>65.857100000000003</v>
      </c>
      <c r="G431">
        <f>VLOOKUP($A431,Table4[#All],9,FALSE)*VLOOKUP($A431,Table1[#All],11,FALSE)+VLOOKUP($A431,Table14[#All],11,FALSE)</f>
        <v>67.424199999999999</v>
      </c>
      <c r="H431">
        <f>VLOOKUP($A431,Table4[#All],9,FALSE)*VLOOKUP($A431,Table1[#All],12,FALSE)+VLOOKUP($A431,Table14[#All],12,FALSE)</f>
        <v>76.733099999999993</v>
      </c>
      <c r="I431">
        <f>VLOOKUP($A431,Table4[#All],9,FALSE)*VLOOKUP($A431,Table1[#All],13,FALSE)+VLOOKUP($A431,Table14[#All],13,FALSE)</f>
        <v>108.9084</v>
      </c>
      <c r="J431">
        <f>VLOOKUP($A431,Table4[#All],9,FALSE)*VLOOKUP($A431,Table1[#All],14,FALSE)+VLOOKUP($A431,Table14[#All],14,FALSE)</f>
        <v>107.9913</v>
      </c>
    </row>
    <row r="432" spans="1:10" hidden="1" x14ac:dyDescent="0.2">
      <c r="A432" t="s">
        <v>443</v>
      </c>
      <c r="B432" t="str">
        <f>VLOOKUP($A432,Table4[#All],2,FALSE)</f>
        <v>QLD1</v>
      </c>
      <c r="C432" t="str">
        <f>VLOOKUP($A432,Table4[#All],6,FALSE)</f>
        <v>Solar</v>
      </c>
      <c r="D432">
        <f>VLOOKUP($A432,Table4[#All],9,FALSE)*VLOOKUP($A432,Table1[#All],8,FALSE)+VLOOKUP($A432,Table14[#All],8,FALSE)</f>
        <v>0</v>
      </c>
      <c r="E432">
        <f>VLOOKUP($A432,Table4[#All],9,FALSE)*VLOOKUP($A432,Table1[#All],9,FALSE)+VLOOKUP($A432,Table14[#All],9,FALSE)</f>
        <v>0</v>
      </c>
      <c r="F432">
        <f>VLOOKUP($A432,Table4[#All],9,FALSE)*VLOOKUP($A432,Table1[#All],10,FALSE)+VLOOKUP($A432,Table14[#All],10,FALSE)</f>
        <v>0</v>
      </c>
      <c r="G432">
        <f>VLOOKUP($A432,Table4[#All],9,FALSE)*VLOOKUP($A432,Table1[#All],11,FALSE)+VLOOKUP($A432,Table14[#All],11,FALSE)</f>
        <v>0</v>
      </c>
      <c r="H432">
        <f>VLOOKUP($A432,Table4[#All],9,FALSE)*VLOOKUP($A432,Table1[#All],12,FALSE)+VLOOKUP($A432,Table14[#All],12,FALSE)</f>
        <v>0</v>
      </c>
      <c r="I432">
        <f>VLOOKUP($A432,Table4[#All],9,FALSE)*VLOOKUP($A432,Table1[#All],13,FALSE)+VLOOKUP($A432,Table14[#All],13,FALSE)</f>
        <v>0</v>
      </c>
      <c r="J432">
        <f>VLOOKUP($A432,Table4[#All],9,FALSE)*VLOOKUP($A432,Table1[#All],14,FALSE)+VLOOKUP($A432,Table14[#All],14,FALSE)</f>
        <v>0</v>
      </c>
    </row>
    <row r="433" spans="1:10" hidden="1" x14ac:dyDescent="0.2">
      <c r="A433" t="s">
        <v>444</v>
      </c>
      <c r="B433" t="str">
        <f>VLOOKUP($A433,Table4[#All],2,FALSE)</f>
        <v>QLD1</v>
      </c>
      <c r="C433" t="str">
        <f>VLOOKUP($A433,Table4[#All],6,FALSE)</f>
        <v>Gas</v>
      </c>
      <c r="D433">
        <f>VLOOKUP($A433,Table4[#All],9,FALSE)*VLOOKUP($A433,Table1[#All],8,FALSE)+VLOOKUP($A433,Table14[#All],8,FALSE)</f>
        <v>113.27360000000002</v>
      </c>
      <c r="E433">
        <f>VLOOKUP($A433,Table4[#All],9,FALSE)*VLOOKUP($A433,Table1[#All],9,FALSE)+VLOOKUP($A433,Table14[#All],9,FALSE)</f>
        <v>113.42360000000002</v>
      </c>
      <c r="F433">
        <f>VLOOKUP($A433,Table4[#All],9,FALSE)*VLOOKUP($A433,Table1[#All],10,FALSE)+VLOOKUP($A433,Table14[#All],10,FALSE)</f>
        <v>76.620800000000003</v>
      </c>
      <c r="G433">
        <f>VLOOKUP($A433,Table4[#All],9,FALSE)*VLOOKUP($A433,Table1[#All],11,FALSE)+VLOOKUP($A433,Table14[#All],11,FALSE)</f>
        <v>89.409400000000005</v>
      </c>
      <c r="H433">
        <f>VLOOKUP($A433,Table4[#All],9,FALSE)*VLOOKUP($A433,Table1[#All],12,FALSE)+VLOOKUP($A433,Table14[#All],12,FALSE)</f>
        <v>102.0942</v>
      </c>
      <c r="I433">
        <f>VLOOKUP($A433,Table4[#All],9,FALSE)*VLOOKUP($A433,Table1[#All],13,FALSE)+VLOOKUP($A433,Table14[#All],13,FALSE)</f>
        <v>147.04559999999998</v>
      </c>
      <c r="J433">
        <f>VLOOKUP($A433,Table4[#All],9,FALSE)*VLOOKUP($A433,Table1[#All],14,FALSE)+VLOOKUP($A433,Table14[#All],14,FALSE)</f>
        <v>145.5984</v>
      </c>
    </row>
    <row r="434" spans="1:10" hidden="1" x14ac:dyDescent="0.2">
      <c r="A434" t="s">
        <v>445</v>
      </c>
      <c r="B434" t="str">
        <f>VLOOKUP($A434,Table4[#All],2,FALSE)</f>
        <v>VIC1</v>
      </c>
      <c r="C434" t="str">
        <f>VLOOKUP($A434,Table4[#All],6,FALSE)</f>
        <v>Solar</v>
      </c>
      <c r="D434">
        <f>VLOOKUP($A434,Table4[#All],9,FALSE)*VLOOKUP($A434,Table1[#All],8,FALSE)+VLOOKUP($A434,Table14[#All],8,FALSE)</f>
        <v>0</v>
      </c>
      <c r="E434">
        <f>VLOOKUP($A434,Table4[#All],9,FALSE)*VLOOKUP($A434,Table1[#All],9,FALSE)+VLOOKUP($A434,Table14[#All],9,FALSE)</f>
        <v>0</v>
      </c>
      <c r="F434">
        <f>VLOOKUP($A434,Table4[#All],9,FALSE)*VLOOKUP($A434,Table1[#All],10,FALSE)+VLOOKUP($A434,Table14[#All],10,FALSE)</f>
        <v>0</v>
      </c>
      <c r="G434">
        <f>VLOOKUP($A434,Table4[#All],9,FALSE)*VLOOKUP($A434,Table1[#All],11,FALSE)+VLOOKUP($A434,Table14[#All],11,FALSE)</f>
        <v>0</v>
      </c>
      <c r="H434">
        <f>VLOOKUP($A434,Table4[#All],9,FALSE)*VLOOKUP($A434,Table1[#All],12,FALSE)+VLOOKUP($A434,Table14[#All],12,FALSE)</f>
        <v>0</v>
      </c>
      <c r="I434">
        <f>VLOOKUP($A434,Table4[#All],9,FALSE)*VLOOKUP($A434,Table1[#All],13,FALSE)+VLOOKUP($A434,Table14[#All],13,FALSE)</f>
        <v>0</v>
      </c>
      <c r="J434">
        <f>VLOOKUP($A434,Table4[#All],9,FALSE)*VLOOKUP($A434,Table1[#All],14,FALSE)+VLOOKUP($A434,Table14[#All],14,FALSE)</f>
        <v>0</v>
      </c>
    </row>
    <row r="435" spans="1:10" hidden="1" x14ac:dyDescent="0.2">
      <c r="A435" t="s">
        <v>446</v>
      </c>
      <c r="B435" t="str">
        <f>VLOOKUP($A435,Table4[#All],2,FALSE)</f>
        <v>VIC1</v>
      </c>
      <c r="C435" t="str">
        <f>VLOOKUP($A435,Table4[#All],6,FALSE)</f>
        <v>Wind</v>
      </c>
      <c r="D435">
        <f>VLOOKUP($A435,Table4[#All],9,FALSE)*VLOOKUP($A435,Table1[#All],8,FALSE)+VLOOKUP($A435,Table14[#All],8,FALSE)</f>
        <v>10.39</v>
      </c>
      <c r="E435">
        <f>VLOOKUP($A435,Table4[#All],9,FALSE)*VLOOKUP($A435,Table1[#All],9,FALSE)+VLOOKUP($A435,Table14[#All],9,FALSE)</f>
        <v>6.5500000000000007</v>
      </c>
      <c r="F435">
        <f>VLOOKUP($A435,Table4[#All],9,FALSE)*VLOOKUP($A435,Table1[#All],10,FALSE)+VLOOKUP($A435,Table14[#All],10,FALSE)</f>
        <v>2.71</v>
      </c>
      <c r="G435">
        <f>VLOOKUP($A435,Table4[#All],9,FALSE)*VLOOKUP($A435,Table1[#All],11,FALSE)+VLOOKUP($A435,Table14[#All],11,FALSE)</f>
        <v>1.355</v>
      </c>
      <c r="H435">
        <f>VLOOKUP($A435,Table4[#All],9,FALSE)*VLOOKUP($A435,Table1[#All],12,FALSE)+VLOOKUP($A435,Table14[#All],12,FALSE)</f>
        <v>0</v>
      </c>
      <c r="I435">
        <f>VLOOKUP($A435,Table4[#All],9,FALSE)*VLOOKUP($A435,Table1[#All],13,FALSE)+VLOOKUP($A435,Table14[#All],13,FALSE)</f>
        <v>0</v>
      </c>
      <c r="J435">
        <f>VLOOKUP($A435,Table4[#All],9,FALSE)*VLOOKUP($A435,Table1[#All],14,FALSE)+VLOOKUP($A435,Table14[#All],14,FALSE)</f>
        <v>0</v>
      </c>
    </row>
    <row r="436" spans="1:10" hidden="1" x14ac:dyDescent="0.2">
      <c r="A436" t="s">
        <v>442</v>
      </c>
      <c r="B436" t="str">
        <f>VLOOKUP($A436,Table4[#All],2,FALSE)</f>
        <v>VIC1</v>
      </c>
      <c r="C436" t="str">
        <f>VLOOKUP($A436,Table4[#All],6,FALSE)</f>
        <v>Coal-Brown</v>
      </c>
      <c r="D436">
        <f>VLOOKUP($A436,Table4[#All],9,FALSE)*VLOOKUP($A436,Table1[#All],8,FALSE)+VLOOKUP($A436,Table14[#All],8,FALSE)</f>
        <v>9.6852</v>
      </c>
      <c r="E436">
        <f>VLOOKUP($A436,Table4[#All],9,FALSE)*VLOOKUP($A436,Table1[#All],9,FALSE)+VLOOKUP($A436,Table14[#All],9,FALSE)</f>
        <v>11.310200000000002</v>
      </c>
      <c r="F436">
        <f>VLOOKUP($A436,Table4[#All],9,FALSE)*VLOOKUP($A436,Table1[#All],10,FALSE)+VLOOKUP($A436,Table14[#All],10,FALSE)</f>
        <v>13.214400000000001</v>
      </c>
      <c r="G436">
        <f>VLOOKUP($A436,Table4[#All],9,FALSE)*VLOOKUP($A436,Table1[#All],11,FALSE)+VLOOKUP($A436,Table14[#All],11,FALSE)</f>
        <v>13.458600000000001</v>
      </c>
      <c r="H436">
        <f>VLOOKUP($A436,Table4[#All],9,FALSE)*VLOOKUP($A436,Table1[#All],12,FALSE)+VLOOKUP($A436,Table14[#All],12,FALSE)</f>
        <v>13.4236</v>
      </c>
      <c r="I436">
        <f>VLOOKUP($A436,Table4[#All],9,FALSE)*VLOOKUP($A436,Table1[#All],13,FALSE)+VLOOKUP($A436,Table14[#All],13,FALSE)</f>
        <v>14.965</v>
      </c>
      <c r="J436">
        <f>VLOOKUP($A436,Table4[#All],9,FALSE)*VLOOKUP($A436,Table1[#All],14,FALSE)+VLOOKUP($A436,Table14[#All],14,FALSE)</f>
        <v>15.25</v>
      </c>
    </row>
    <row r="437" spans="1:10" hidden="1" x14ac:dyDescent="0.2">
      <c r="A437" t="s">
        <v>441</v>
      </c>
      <c r="B437" t="str">
        <f>VLOOKUP($A437,Table4[#All],2,FALSE)</f>
        <v>VIC1</v>
      </c>
      <c r="C437" t="str">
        <f>VLOOKUP($A437,Table4[#All],6,FALSE)</f>
        <v>Coal-Brown</v>
      </c>
      <c r="D437">
        <f>VLOOKUP($A437,Table4[#All],9,FALSE)*VLOOKUP($A437,Table1[#All],8,FALSE)+VLOOKUP($A437,Table14[#All],8,FALSE)</f>
        <v>9.6852</v>
      </c>
      <c r="E437">
        <f>VLOOKUP($A437,Table4[#All],9,FALSE)*VLOOKUP($A437,Table1[#All],9,FALSE)+VLOOKUP($A437,Table14[#All],9,FALSE)</f>
        <v>11.310200000000002</v>
      </c>
      <c r="F437">
        <f>VLOOKUP($A437,Table4[#All],9,FALSE)*VLOOKUP($A437,Table1[#All],10,FALSE)+VLOOKUP($A437,Table14[#All],10,FALSE)</f>
        <v>13.214400000000001</v>
      </c>
      <c r="G437">
        <f>VLOOKUP($A437,Table4[#All],9,FALSE)*VLOOKUP($A437,Table1[#All],11,FALSE)+VLOOKUP($A437,Table14[#All],11,FALSE)</f>
        <v>13.458600000000001</v>
      </c>
      <c r="H437">
        <f>VLOOKUP($A437,Table4[#All],9,FALSE)*VLOOKUP($A437,Table1[#All],12,FALSE)+VLOOKUP($A437,Table14[#All],12,FALSE)</f>
        <v>13.4236</v>
      </c>
      <c r="I437">
        <f>VLOOKUP($A437,Table4[#All],9,FALSE)*VLOOKUP($A437,Table1[#All],13,FALSE)+VLOOKUP($A437,Table14[#All],13,FALSE)</f>
        <v>14.965</v>
      </c>
      <c r="J437">
        <f>VLOOKUP($A437,Table4[#All],9,FALSE)*VLOOKUP($A437,Table1[#All],14,FALSE)+VLOOKUP($A437,Table14[#All],14,FALSE)</f>
        <v>15.25</v>
      </c>
    </row>
    <row r="438" spans="1:10" hidden="1" x14ac:dyDescent="0.2">
      <c r="A438" t="s">
        <v>439</v>
      </c>
      <c r="B438" t="str">
        <f>VLOOKUP($A438,Table4[#All],2,FALSE)</f>
        <v>VIC1</v>
      </c>
      <c r="C438" t="str">
        <f>VLOOKUP($A438,Table4[#All],6,FALSE)</f>
        <v>Coal-Brown</v>
      </c>
      <c r="D438">
        <f>VLOOKUP($A438,Table4[#All],9,FALSE)*VLOOKUP($A438,Table1[#All],8,FALSE)+VLOOKUP($A438,Table14[#All],8,FALSE)</f>
        <v>9.6852</v>
      </c>
      <c r="E438">
        <f>VLOOKUP($A438,Table4[#All],9,FALSE)*VLOOKUP($A438,Table1[#All],9,FALSE)+VLOOKUP($A438,Table14[#All],9,FALSE)</f>
        <v>11.310200000000002</v>
      </c>
      <c r="F438">
        <f>VLOOKUP($A438,Table4[#All],9,FALSE)*VLOOKUP($A438,Table1[#All],10,FALSE)+VLOOKUP($A438,Table14[#All],10,FALSE)</f>
        <v>13.214400000000001</v>
      </c>
      <c r="G438">
        <f>VLOOKUP($A438,Table4[#All],9,FALSE)*VLOOKUP($A438,Table1[#All],11,FALSE)+VLOOKUP($A438,Table14[#All],11,FALSE)</f>
        <v>13.458600000000001</v>
      </c>
      <c r="H438">
        <f>VLOOKUP($A438,Table4[#All],9,FALSE)*VLOOKUP($A438,Table1[#All],12,FALSE)+VLOOKUP($A438,Table14[#All],12,FALSE)</f>
        <v>13.4236</v>
      </c>
      <c r="I438">
        <f>VLOOKUP($A438,Table4[#All],9,FALSE)*VLOOKUP($A438,Table1[#All],13,FALSE)+VLOOKUP($A438,Table14[#All],13,FALSE)</f>
        <v>14.965</v>
      </c>
      <c r="J438">
        <f>VLOOKUP($A438,Table4[#All],9,FALSE)*VLOOKUP($A438,Table1[#All],14,FALSE)+VLOOKUP($A438,Table14[#All],14,FALSE)</f>
        <v>15.25</v>
      </c>
    </row>
    <row r="439" spans="1:10" hidden="1" x14ac:dyDescent="0.2">
      <c r="A439" t="s">
        <v>440</v>
      </c>
      <c r="B439" t="str">
        <f>VLOOKUP($A439,Table4[#All],2,FALSE)</f>
        <v>VIC1</v>
      </c>
      <c r="C439" t="str">
        <f>VLOOKUP($A439,Table4[#All],6,FALSE)</f>
        <v>Coal-Brown</v>
      </c>
      <c r="D439">
        <f>VLOOKUP($A439,Table4[#All],9,FALSE)*VLOOKUP($A439,Table1[#All],8,FALSE)+VLOOKUP($A439,Table14[#All],8,FALSE)</f>
        <v>9.6852</v>
      </c>
      <c r="E439">
        <f>VLOOKUP($A439,Table4[#All],9,FALSE)*VLOOKUP($A439,Table1[#All],9,FALSE)+VLOOKUP($A439,Table14[#All],9,FALSE)</f>
        <v>11.310200000000002</v>
      </c>
      <c r="F439">
        <f>VLOOKUP($A439,Table4[#All],9,FALSE)*VLOOKUP($A439,Table1[#All],10,FALSE)+VLOOKUP($A439,Table14[#All],10,FALSE)</f>
        <v>13.214400000000001</v>
      </c>
      <c r="G439">
        <f>VLOOKUP($A439,Table4[#All],9,FALSE)*VLOOKUP($A439,Table1[#All],11,FALSE)+VLOOKUP($A439,Table14[#All],11,FALSE)</f>
        <v>13.458600000000001</v>
      </c>
      <c r="H439">
        <f>VLOOKUP($A439,Table4[#All],9,FALSE)*VLOOKUP($A439,Table1[#All],12,FALSE)+VLOOKUP($A439,Table14[#All],12,FALSE)</f>
        <v>13.4236</v>
      </c>
      <c r="I439">
        <f>VLOOKUP($A439,Table4[#All],9,FALSE)*VLOOKUP($A439,Table1[#All],13,FALSE)+VLOOKUP($A439,Table14[#All],13,FALSE)</f>
        <v>14.965</v>
      </c>
      <c r="J439">
        <f>VLOOKUP($A439,Table4[#All],9,FALSE)*VLOOKUP($A439,Table1[#All],14,FALSE)+VLOOKUP($A439,Table14[#All],14,FALSE)</f>
        <v>15.25</v>
      </c>
    </row>
  </sheetData>
  <autoFilter ref="A1:J439" xr:uid="{AADB7021-8197-3A4E-B458-85FDE31241F4}">
    <filterColumn colId="2">
      <filters>
        <filter val="Diesel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731-5782-7A40-BC32-89D84118200F}">
  <dimension ref="A1:C91"/>
  <sheetViews>
    <sheetView tabSelected="1" zoomScale="120" zoomScaleNormal="120" workbookViewId="0">
      <selection activeCell="C7" sqref="C7"/>
    </sheetView>
  </sheetViews>
  <sheetFormatPr baseColWidth="10" defaultRowHeight="15" x14ac:dyDescent="0.2"/>
  <sheetData>
    <row r="1" spans="1:3" x14ac:dyDescent="0.2">
      <c r="A1" t="s">
        <v>887</v>
      </c>
      <c r="B1" t="s">
        <v>888</v>
      </c>
      <c r="C1" t="s">
        <v>889</v>
      </c>
    </row>
    <row r="2" spans="1:3" x14ac:dyDescent="0.2">
      <c r="A2">
        <v>2017</v>
      </c>
      <c r="B2">
        <v>1</v>
      </c>
      <c r="C2" t="s">
        <v>901</v>
      </c>
    </row>
    <row r="3" spans="1:3" x14ac:dyDescent="0.2">
      <c r="A3">
        <v>2017</v>
      </c>
      <c r="B3">
        <v>2</v>
      </c>
      <c r="C3" t="s">
        <v>901</v>
      </c>
    </row>
    <row r="4" spans="1:3" x14ac:dyDescent="0.2">
      <c r="A4">
        <v>2017</v>
      </c>
      <c r="B4">
        <v>3</v>
      </c>
      <c r="C4" t="s">
        <v>901</v>
      </c>
    </row>
    <row r="5" spans="1:3" x14ac:dyDescent="0.2">
      <c r="A5">
        <v>2017</v>
      </c>
      <c r="B5">
        <v>4</v>
      </c>
      <c r="C5" t="s">
        <v>901</v>
      </c>
    </row>
    <row r="6" spans="1:3" x14ac:dyDescent="0.2">
      <c r="A6">
        <v>2017</v>
      </c>
      <c r="B6">
        <v>5</v>
      </c>
      <c r="C6" t="s">
        <v>901</v>
      </c>
    </row>
    <row r="7" spans="1:3" x14ac:dyDescent="0.2">
      <c r="A7">
        <v>2017</v>
      </c>
      <c r="B7">
        <v>6</v>
      </c>
      <c r="C7" t="s">
        <v>901</v>
      </c>
    </row>
    <row r="8" spans="1:3" x14ac:dyDescent="0.2">
      <c r="A8">
        <v>2017</v>
      </c>
      <c r="B8">
        <v>7</v>
      </c>
      <c r="C8" t="s">
        <v>895</v>
      </c>
    </row>
    <row r="9" spans="1:3" x14ac:dyDescent="0.2">
      <c r="A9">
        <v>2017</v>
      </c>
      <c r="B9">
        <v>8</v>
      </c>
      <c r="C9" t="s">
        <v>895</v>
      </c>
    </row>
    <row r="10" spans="1:3" x14ac:dyDescent="0.2">
      <c r="A10">
        <v>2017</v>
      </c>
      <c r="B10">
        <v>9</v>
      </c>
      <c r="C10" t="s">
        <v>895</v>
      </c>
    </row>
    <row r="11" spans="1:3" x14ac:dyDescent="0.2">
      <c r="A11">
        <v>2017</v>
      </c>
      <c r="B11">
        <v>10</v>
      </c>
      <c r="C11" t="s">
        <v>895</v>
      </c>
    </row>
    <row r="12" spans="1:3" x14ac:dyDescent="0.2">
      <c r="A12">
        <v>2017</v>
      </c>
      <c r="B12">
        <v>11</v>
      </c>
      <c r="C12" t="s">
        <v>895</v>
      </c>
    </row>
    <row r="13" spans="1:3" x14ac:dyDescent="0.2">
      <c r="A13">
        <v>2017</v>
      </c>
      <c r="B13">
        <v>12</v>
      </c>
      <c r="C13" t="s">
        <v>895</v>
      </c>
    </row>
    <row r="14" spans="1:3" x14ac:dyDescent="0.2">
      <c r="A14">
        <v>2018</v>
      </c>
      <c r="B14">
        <v>1</v>
      </c>
      <c r="C14" t="s">
        <v>895</v>
      </c>
    </row>
    <row r="15" spans="1:3" x14ac:dyDescent="0.2">
      <c r="A15">
        <v>2018</v>
      </c>
      <c r="B15">
        <v>2</v>
      </c>
      <c r="C15" t="s">
        <v>895</v>
      </c>
    </row>
    <row r="16" spans="1:3" x14ac:dyDescent="0.2">
      <c r="A16">
        <v>2018</v>
      </c>
      <c r="B16">
        <v>3</v>
      </c>
      <c r="C16" t="s">
        <v>895</v>
      </c>
    </row>
    <row r="17" spans="1:3" x14ac:dyDescent="0.2">
      <c r="A17">
        <v>2018</v>
      </c>
      <c r="B17">
        <v>4</v>
      </c>
      <c r="C17" t="s">
        <v>895</v>
      </c>
    </row>
    <row r="18" spans="1:3" x14ac:dyDescent="0.2">
      <c r="A18">
        <v>2018</v>
      </c>
      <c r="B18">
        <v>5</v>
      </c>
      <c r="C18" t="s">
        <v>895</v>
      </c>
    </row>
    <row r="19" spans="1:3" x14ac:dyDescent="0.2">
      <c r="A19">
        <v>2018</v>
      </c>
      <c r="B19">
        <v>6</v>
      </c>
      <c r="C19" t="s">
        <v>895</v>
      </c>
    </row>
    <row r="20" spans="1:3" x14ac:dyDescent="0.2">
      <c r="A20">
        <v>2018</v>
      </c>
      <c r="B20">
        <v>7</v>
      </c>
      <c r="C20" t="s">
        <v>890</v>
      </c>
    </row>
    <row r="21" spans="1:3" x14ac:dyDescent="0.2">
      <c r="A21">
        <v>2018</v>
      </c>
      <c r="B21">
        <v>8</v>
      </c>
      <c r="C21" t="s">
        <v>890</v>
      </c>
    </row>
    <row r="22" spans="1:3" x14ac:dyDescent="0.2">
      <c r="A22">
        <v>2018</v>
      </c>
      <c r="B22">
        <v>9</v>
      </c>
      <c r="C22" t="s">
        <v>890</v>
      </c>
    </row>
    <row r="23" spans="1:3" x14ac:dyDescent="0.2">
      <c r="A23">
        <v>2018</v>
      </c>
      <c r="B23">
        <v>10</v>
      </c>
      <c r="C23" t="s">
        <v>890</v>
      </c>
    </row>
    <row r="24" spans="1:3" x14ac:dyDescent="0.2">
      <c r="A24">
        <v>2018</v>
      </c>
      <c r="B24">
        <v>11</v>
      </c>
      <c r="C24" t="s">
        <v>890</v>
      </c>
    </row>
    <row r="25" spans="1:3" x14ac:dyDescent="0.2">
      <c r="A25">
        <v>2018</v>
      </c>
      <c r="B25">
        <v>12</v>
      </c>
      <c r="C25" t="s">
        <v>890</v>
      </c>
    </row>
    <row r="26" spans="1:3" x14ac:dyDescent="0.2">
      <c r="A26">
        <v>2019</v>
      </c>
      <c r="B26">
        <v>1</v>
      </c>
      <c r="C26" t="s">
        <v>890</v>
      </c>
    </row>
    <row r="27" spans="1:3" x14ac:dyDescent="0.2">
      <c r="A27">
        <v>2019</v>
      </c>
      <c r="B27">
        <v>2</v>
      </c>
      <c r="C27" t="s">
        <v>890</v>
      </c>
    </row>
    <row r="28" spans="1:3" x14ac:dyDescent="0.2">
      <c r="A28">
        <v>2019</v>
      </c>
      <c r="B28">
        <v>3</v>
      </c>
      <c r="C28" t="s">
        <v>890</v>
      </c>
    </row>
    <row r="29" spans="1:3" x14ac:dyDescent="0.2">
      <c r="A29">
        <v>2019</v>
      </c>
      <c r="B29">
        <v>4</v>
      </c>
      <c r="C29" t="s">
        <v>890</v>
      </c>
    </row>
    <row r="30" spans="1:3" x14ac:dyDescent="0.2">
      <c r="A30">
        <v>2019</v>
      </c>
      <c r="B30">
        <v>5</v>
      </c>
      <c r="C30" t="s">
        <v>890</v>
      </c>
    </row>
    <row r="31" spans="1:3" x14ac:dyDescent="0.2">
      <c r="A31">
        <v>2019</v>
      </c>
      <c r="B31">
        <v>6</v>
      </c>
      <c r="C31" t="s">
        <v>890</v>
      </c>
    </row>
    <row r="32" spans="1:3" x14ac:dyDescent="0.2">
      <c r="A32">
        <v>2019</v>
      </c>
      <c r="B32">
        <v>7</v>
      </c>
      <c r="C32" t="s">
        <v>891</v>
      </c>
    </row>
    <row r="33" spans="1:3" x14ac:dyDescent="0.2">
      <c r="A33">
        <v>2019</v>
      </c>
      <c r="B33">
        <v>8</v>
      </c>
      <c r="C33" t="s">
        <v>891</v>
      </c>
    </row>
    <row r="34" spans="1:3" x14ac:dyDescent="0.2">
      <c r="A34">
        <v>2019</v>
      </c>
      <c r="B34">
        <v>9</v>
      </c>
      <c r="C34" t="s">
        <v>891</v>
      </c>
    </row>
    <row r="35" spans="1:3" x14ac:dyDescent="0.2">
      <c r="A35">
        <v>2019</v>
      </c>
      <c r="B35">
        <v>10</v>
      </c>
      <c r="C35" t="s">
        <v>891</v>
      </c>
    </row>
    <row r="36" spans="1:3" x14ac:dyDescent="0.2">
      <c r="A36">
        <v>2019</v>
      </c>
      <c r="B36">
        <v>11</v>
      </c>
      <c r="C36" t="s">
        <v>891</v>
      </c>
    </row>
    <row r="37" spans="1:3" x14ac:dyDescent="0.2">
      <c r="A37">
        <v>2019</v>
      </c>
      <c r="B37">
        <v>12</v>
      </c>
      <c r="C37" t="s">
        <v>891</v>
      </c>
    </row>
    <row r="38" spans="1:3" x14ac:dyDescent="0.2">
      <c r="A38">
        <v>2020</v>
      </c>
      <c r="B38">
        <v>1</v>
      </c>
      <c r="C38" t="s">
        <v>891</v>
      </c>
    </row>
    <row r="39" spans="1:3" x14ac:dyDescent="0.2">
      <c r="A39">
        <v>2020</v>
      </c>
      <c r="B39">
        <v>2</v>
      </c>
      <c r="C39" t="s">
        <v>891</v>
      </c>
    </row>
    <row r="40" spans="1:3" x14ac:dyDescent="0.2">
      <c r="A40">
        <v>2020</v>
      </c>
      <c r="B40">
        <v>3</v>
      </c>
      <c r="C40" t="s">
        <v>891</v>
      </c>
    </row>
    <row r="41" spans="1:3" x14ac:dyDescent="0.2">
      <c r="A41">
        <v>2020</v>
      </c>
      <c r="B41">
        <v>4</v>
      </c>
      <c r="C41" t="s">
        <v>891</v>
      </c>
    </row>
    <row r="42" spans="1:3" x14ac:dyDescent="0.2">
      <c r="A42">
        <v>2020</v>
      </c>
      <c r="B42">
        <v>5</v>
      </c>
      <c r="C42" t="s">
        <v>891</v>
      </c>
    </row>
    <row r="43" spans="1:3" x14ac:dyDescent="0.2">
      <c r="A43">
        <v>2020</v>
      </c>
      <c r="B43">
        <v>6</v>
      </c>
      <c r="C43" t="s">
        <v>891</v>
      </c>
    </row>
    <row r="44" spans="1:3" x14ac:dyDescent="0.2">
      <c r="A44">
        <v>2020</v>
      </c>
      <c r="B44">
        <v>7</v>
      </c>
      <c r="C44" t="s">
        <v>892</v>
      </c>
    </row>
    <row r="45" spans="1:3" x14ac:dyDescent="0.2">
      <c r="A45">
        <v>2020</v>
      </c>
      <c r="B45">
        <v>8</v>
      </c>
      <c r="C45" t="s">
        <v>892</v>
      </c>
    </row>
    <row r="46" spans="1:3" x14ac:dyDescent="0.2">
      <c r="A46">
        <v>2020</v>
      </c>
      <c r="B46">
        <v>9</v>
      </c>
      <c r="C46" t="s">
        <v>892</v>
      </c>
    </row>
    <row r="47" spans="1:3" x14ac:dyDescent="0.2">
      <c r="A47">
        <v>2020</v>
      </c>
      <c r="B47">
        <v>10</v>
      </c>
      <c r="C47" t="s">
        <v>892</v>
      </c>
    </row>
    <row r="48" spans="1:3" x14ac:dyDescent="0.2">
      <c r="A48">
        <v>2020</v>
      </c>
      <c r="B48">
        <v>11</v>
      </c>
      <c r="C48" t="s">
        <v>892</v>
      </c>
    </row>
    <row r="49" spans="1:3" x14ac:dyDescent="0.2">
      <c r="A49">
        <v>2020</v>
      </c>
      <c r="B49">
        <v>12</v>
      </c>
      <c r="C49" t="s">
        <v>892</v>
      </c>
    </row>
    <row r="50" spans="1:3" x14ac:dyDescent="0.2">
      <c r="A50">
        <v>2021</v>
      </c>
      <c r="B50">
        <v>1</v>
      </c>
      <c r="C50" t="s">
        <v>892</v>
      </c>
    </row>
    <row r="51" spans="1:3" x14ac:dyDescent="0.2">
      <c r="A51">
        <v>2021</v>
      </c>
      <c r="B51">
        <v>2</v>
      </c>
      <c r="C51" t="s">
        <v>892</v>
      </c>
    </row>
    <row r="52" spans="1:3" x14ac:dyDescent="0.2">
      <c r="A52">
        <v>2021</v>
      </c>
      <c r="B52">
        <v>3</v>
      </c>
      <c r="C52" t="s">
        <v>892</v>
      </c>
    </row>
    <row r="53" spans="1:3" x14ac:dyDescent="0.2">
      <c r="A53">
        <v>2021</v>
      </c>
      <c r="B53">
        <v>4</v>
      </c>
      <c r="C53" t="s">
        <v>892</v>
      </c>
    </row>
    <row r="54" spans="1:3" x14ac:dyDescent="0.2">
      <c r="A54">
        <v>2021</v>
      </c>
      <c r="B54">
        <v>5</v>
      </c>
      <c r="C54" t="s">
        <v>892</v>
      </c>
    </row>
    <row r="55" spans="1:3" x14ac:dyDescent="0.2">
      <c r="A55">
        <v>2021</v>
      </c>
      <c r="B55">
        <v>6</v>
      </c>
      <c r="C55" t="s">
        <v>892</v>
      </c>
    </row>
    <row r="56" spans="1:3" x14ac:dyDescent="0.2">
      <c r="A56">
        <v>2021</v>
      </c>
      <c r="B56">
        <v>7</v>
      </c>
      <c r="C56" t="s">
        <v>893</v>
      </c>
    </row>
    <row r="57" spans="1:3" x14ac:dyDescent="0.2">
      <c r="A57">
        <v>2021</v>
      </c>
      <c r="B57">
        <v>8</v>
      </c>
      <c r="C57" t="s">
        <v>893</v>
      </c>
    </row>
    <row r="58" spans="1:3" x14ac:dyDescent="0.2">
      <c r="A58">
        <v>2021</v>
      </c>
      <c r="B58">
        <v>9</v>
      </c>
      <c r="C58" t="s">
        <v>893</v>
      </c>
    </row>
    <row r="59" spans="1:3" x14ac:dyDescent="0.2">
      <c r="A59">
        <v>2021</v>
      </c>
      <c r="B59">
        <v>10</v>
      </c>
      <c r="C59" t="s">
        <v>893</v>
      </c>
    </row>
    <row r="60" spans="1:3" x14ac:dyDescent="0.2">
      <c r="A60">
        <v>2021</v>
      </c>
      <c r="B60">
        <v>11</v>
      </c>
      <c r="C60" t="s">
        <v>893</v>
      </c>
    </row>
    <row r="61" spans="1:3" x14ac:dyDescent="0.2">
      <c r="A61">
        <v>2021</v>
      </c>
      <c r="B61">
        <v>12</v>
      </c>
      <c r="C61" t="s">
        <v>893</v>
      </c>
    </row>
    <row r="62" spans="1:3" x14ac:dyDescent="0.2">
      <c r="A62">
        <v>2022</v>
      </c>
      <c r="B62">
        <v>1</v>
      </c>
      <c r="C62" t="s">
        <v>893</v>
      </c>
    </row>
    <row r="63" spans="1:3" x14ac:dyDescent="0.2">
      <c r="A63">
        <v>2022</v>
      </c>
      <c r="B63">
        <v>2</v>
      </c>
      <c r="C63" t="s">
        <v>893</v>
      </c>
    </row>
    <row r="64" spans="1:3" x14ac:dyDescent="0.2">
      <c r="A64">
        <v>2022</v>
      </c>
      <c r="B64">
        <v>3</v>
      </c>
      <c r="C64" t="s">
        <v>893</v>
      </c>
    </row>
    <row r="65" spans="1:3" x14ac:dyDescent="0.2">
      <c r="A65">
        <v>2022</v>
      </c>
      <c r="B65">
        <v>4</v>
      </c>
      <c r="C65" t="s">
        <v>893</v>
      </c>
    </row>
    <row r="66" spans="1:3" x14ac:dyDescent="0.2">
      <c r="A66">
        <v>2022</v>
      </c>
      <c r="B66">
        <v>5</v>
      </c>
      <c r="C66" t="s">
        <v>893</v>
      </c>
    </row>
    <row r="67" spans="1:3" x14ac:dyDescent="0.2">
      <c r="A67">
        <v>2022</v>
      </c>
      <c r="B67">
        <v>6</v>
      </c>
      <c r="C67" t="s">
        <v>893</v>
      </c>
    </row>
    <row r="68" spans="1:3" x14ac:dyDescent="0.2">
      <c r="A68">
        <v>2022</v>
      </c>
      <c r="B68">
        <v>7</v>
      </c>
      <c r="C68" t="s">
        <v>894</v>
      </c>
    </row>
    <row r="69" spans="1:3" x14ac:dyDescent="0.2">
      <c r="A69">
        <v>2022</v>
      </c>
      <c r="B69">
        <v>8</v>
      </c>
      <c r="C69" t="s">
        <v>894</v>
      </c>
    </row>
    <row r="70" spans="1:3" x14ac:dyDescent="0.2">
      <c r="A70">
        <v>2022</v>
      </c>
      <c r="B70">
        <v>9</v>
      </c>
      <c r="C70" t="s">
        <v>894</v>
      </c>
    </row>
    <row r="71" spans="1:3" x14ac:dyDescent="0.2">
      <c r="A71">
        <v>2022</v>
      </c>
      <c r="B71">
        <v>10</v>
      </c>
      <c r="C71" t="s">
        <v>894</v>
      </c>
    </row>
    <row r="72" spans="1:3" x14ac:dyDescent="0.2">
      <c r="A72">
        <v>2022</v>
      </c>
      <c r="B72">
        <v>11</v>
      </c>
      <c r="C72" t="s">
        <v>894</v>
      </c>
    </row>
    <row r="73" spans="1:3" x14ac:dyDescent="0.2">
      <c r="A73">
        <v>2022</v>
      </c>
      <c r="B73">
        <v>12</v>
      </c>
      <c r="C73" t="s">
        <v>894</v>
      </c>
    </row>
    <row r="74" spans="1:3" x14ac:dyDescent="0.2">
      <c r="A74">
        <v>2023</v>
      </c>
      <c r="B74">
        <v>1</v>
      </c>
      <c r="C74" t="s">
        <v>894</v>
      </c>
    </row>
    <row r="75" spans="1:3" x14ac:dyDescent="0.2">
      <c r="A75">
        <v>2023</v>
      </c>
      <c r="B75">
        <v>2</v>
      </c>
      <c r="C75" t="s">
        <v>894</v>
      </c>
    </row>
    <row r="76" spans="1:3" x14ac:dyDescent="0.2">
      <c r="A76">
        <v>2023</v>
      </c>
      <c r="B76">
        <v>3</v>
      </c>
      <c r="C76" t="s">
        <v>894</v>
      </c>
    </row>
    <row r="77" spans="1:3" x14ac:dyDescent="0.2">
      <c r="A77">
        <v>2023</v>
      </c>
      <c r="B77">
        <v>4</v>
      </c>
      <c r="C77" t="s">
        <v>894</v>
      </c>
    </row>
    <row r="78" spans="1:3" x14ac:dyDescent="0.2">
      <c r="A78">
        <v>2023</v>
      </c>
      <c r="B78">
        <v>5</v>
      </c>
      <c r="C78" t="s">
        <v>894</v>
      </c>
    </row>
    <row r="79" spans="1:3" x14ac:dyDescent="0.2">
      <c r="A79">
        <v>2023</v>
      </c>
      <c r="B79">
        <v>6</v>
      </c>
      <c r="C79" t="s">
        <v>894</v>
      </c>
    </row>
    <row r="80" spans="1:3" x14ac:dyDescent="0.2">
      <c r="A80">
        <v>2023</v>
      </c>
      <c r="B80">
        <v>7</v>
      </c>
      <c r="C80" t="s">
        <v>896</v>
      </c>
    </row>
    <row r="81" spans="1:3" x14ac:dyDescent="0.2">
      <c r="A81">
        <v>2023</v>
      </c>
      <c r="B81">
        <v>8</v>
      </c>
      <c r="C81" t="s">
        <v>896</v>
      </c>
    </row>
    <row r="82" spans="1:3" x14ac:dyDescent="0.2">
      <c r="A82">
        <v>2023</v>
      </c>
      <c r="B82">
        <v>9</v>
      </c>
      <c r="C82" t="s">
        <v>896</v>
      </c>
    </row>
    <row r="83" spans="1:3" x14ac:dyDescent="0.2">
      <c r="A83">
        <v>2023</v>
      </c>
      <c r="B83">
        <v>10</v>
      </c>
      <c r="C83" t="s">
        <v>896</v>
      </c>
    </row>
    <row r="84" spans="1:3" x14ac:dyDescent="0.2">
      <c r="A84">
        <v>2023</v>
      </c>
      <c r="B84">
        <v>11</v>
      </c>
      <c r="C84" t="s">
        <v>896</v>
      </c>
    </row>
    <row r="85" spans="1:3" x14ac:dyDescent="0.2">
      <c r="A85">
        <v>2023</v>
      </c>
      <c r="B85">
        <v>12</v>
      </c>
      <c r="C85" t="s">
        <v>896</v>
      </c>
    </row>
    <row r="86" spans="1:3" x14ac:dyDescent="0.2">
      <c r="A86">
        <v>2024</v>
      </c>
      <c r="B86">
        <v>1</v>
      </c>
      <c r="C86" t="s">
        <v>896</v>
      </c>
    </row>
    <row r="87" spans="1:3" x14ac:dyDescent="0.2">
      <c r="A87">
        <v>2024</v>
      </c>
      <c r="B87">
        <v>2</v>
      </c>
      <c r="C87" t="s">
        <v>896</v>
      </c>
    </row>
    <row r="88" spans="1:3" x14ac:dyDescent="0.2">
      <c r="A88">
        <v>2024</v>
      </c>
      <c r="B88">
        <v>3</v>
      </c>
      <c r="C88" t="s">
        <v>896</v>
      </c>
    </row>
    <row r="89" spans="1:3" x14ac:dyDescent="0.2">
      <c r="A89">
        <v>2024</v>
      </c>
      <c r="B89">
        <v>4</v>
      </c>
      <c r="C89" t="s">
        <v>896</v>
      </c>
    </row>
    <row r="90" spans="1:3" x14ac:dyDescent="0.2">
      <c r="A90">
        <v>2024</v>
      </c>
      <c r="B90">
        <v>5</v>
      </c>
      <c r="C90" t="s">
        <v>896</v>
      </c>
    </row>
    <row r="91" spans="1:3" x14ac:dyDescent="0.2">
      <c r="A91">
        <v>2024</v>
      </c>
      <c r="B91">
        <v>6</v>
      </c>
      <c r="C91" t="s">
        <v>896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HeatRate</vt:lpstr>
      <vt:lpstr>FuelPrice</vt:lpstr>
      <vt:lpstr>VOM</vt:lpstr>
      <vt:lpstr>SRMC</vt:lpstr>
      <vt:lpstr>YearMonthFY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Sun</cp:lastModifiedBy>
  <dcterms:created xsi:type="dcterms:W3CDTF">2024-03-26T03:14:47Z</dcterms:created>
  <dcterms:modified xsi:type="dcterms:W3CDTF">2024-07-01T03:00:11Z</dcterms:modified>
</cp:coreProperties>
</file>