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eischp\Documents\Bitbucket\compas_rrc\docs\"/>
    </mc:Choice>
  </mc:AlternateContent>
  <bookViews>
    <workbookView xWindow="0" yWindow="0" windowWidth="15450" windowHeight="12270" activeTab="4"/>
  </bookViews>
  <sheets>
    <sheet name="A042_Protocol Version 1" sheetId="1" r:id="rId1"/>
    <sheet name="A042_Protocol_Version 2" sheetId="5" r:id="rId2"/>
    <sheet name="Performance_Max" sheetId="2" r:id="rId3"/>
    <sheet name="Performance_Min" sheetId="3" r:id="rId4"/>
    <sheet name="Performance_Rechnung" sheetId="6" r:id="rId5"/>
    <sheet name="für Mik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6" l="1"/>
  <c r="M16" i="6"/>
  <c r="M12" i="6"/>
  <c r="M11" i="6"/>
  <c r="M5" i="6"/>
  <c r="I6" i="6"/>
  <c r="I9" i="6" l="1"/>
  <c r="M9" i="6" s="1"/>
  <c r="M8" i="6"/>
  <c r="M6" i="6"/>
  <c r="M13" i="6" l="1"/>
  <c r="M19" i="6" l="1"/>
  <c r="D74" i="2" l="1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C38" i="2"/>
  <c r="C36" i="2"/>
  <c r="D37" i="2" s="1"/>
  <c r="C34" i="2"/>
  <c r="D34" i="2" s="1"/>
  <c r="C32" i="2"/>
  <c r="D33" i="2" s="1"/>
  <c r="C30" i="2"/>
  <c r="D31" i="2" s="1"/>
  <c r="C28" i="2"/>
  <c r="D29" i="2" s="1"/>
  <c r="C26" i="2"/>
  <c r="D26" i="2" s="1"/>
  <c r="D25" i="2"/>
  <c r="D24" i="2"/>
  <c r="C24" i="2"/>
  <c r="C22" i="2"/>
  <c r="D23" i="2" s="1"/>
  <c r="C21" i="2"/>
  <c r="C20" i="2"/>
  <c r="C18" i="2"/>
  <c r="D19" i="2" s="1"/>
  <c r="C15" i="2"/>
  <c r="D16" i="2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C38" i="3"/>
  <c r="C36" i="3"/>
  <c r="D37" i="3" s="1"/>
  <c r="C34" i="3"/>
  <c r="D34" i="3" s="1"/>
  <c r="C32" i="3"/>
  <c r="D32" i="3" s="1"/>
  <c r="C30" i="3"/>
  <c r="D31" i="3" s="1"/>
  <c r="C28" i="3"/>
  <c r="D29" i="3" s="1"/>
  <c r="C26" i="3"/>
  <c r="D26" i="3" s="1"/>
  <c r="C24" i="3"/>
  <c r="D25" i="3" s="1"/>
  <c r="C22" i="3"/>
  <c r="D23" i="3" s="1"/>
  <c r="C21" i="3"/>
  <c r="C20" i="3"/>
  <c r="C18" i="3"/>
  <c r="D19" i="3" s="1"/>
  <c r="C15" i="3"/>
  <c r="D16" i="3" s="1"/>
  <c r="C24" i="5"/>
  <c r="D35" i="2" l="1"/>
  <c r="D27" i="2"/>
  <c r="D32" i="2"/>
  <c r="D22" i="2"/>
  <c r="D76" i="2" s="1"/>
  <c r="D30" i="2"/>
  <c r="D28" i="2"/>
  <c r="D36" i="2"/>
  <c r="D33" i="3"/>
  <c r="D24" i="3"/>
  <c r="D27" i="3"/>
  <c r="D36" i="3"/>
  <c r="D35" i="3"/>
  <c r="D22" i="3"/>
  <c r="D30" i="3"/>
  <c r="D28" i="3"/>
  <c r="D39" i="5"/>
  <c r="C7" i="2" l="1"/>
  <c r="D76" i="3"/>
  <c r="C7" i="3"/>
  <c r="D70" i="5"/>
  <c r="D69" i="5"/>
  <c r="D68" i="5"/>
  <c r="D73" i="5"/>
  <c r="D72" i="5"/>
  <c r="D71" i="5"/>
  <c r="C36" i="5"/>
  <c r="D37" i="5" s="1"/>
  <c r="C34" i="5"/>
  <c r="D34" i="5" s="1"/>
  <c r="C32" i="5"/>
  <c r="D32" i="5" s="1"/>
  <c r="C38" i="5"/>
  <c r="D40" i="5"/>
  <c r="D41" i="5"/>
  <c r="D42" i="5"/>
  <c r="D43" i="5"/>
  <c r="F76" i="5"/>
  <c r="E76" i="5"/>
  <c r="D74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C30" i="5"/>
  <c r="D31" i="5" s="1"/>
  <c r="C28" i="5"/>
  <c r="D29" i="5" s="1"/>
  <c r="C26" i="5"/>
  <c r="D26" i="5" s="1"/>
  <c r="D24" i="5"/>
  <c r="C22" i="5"/>
  <c r="D23" i="5" s="1"/>
  <c r="C21" i="5"/>
  <c r="C20" i="5"/>
  <c r="C18" i="5"/>
  <c r="D19" i="5" s="1"/>
  <c r="C15" i="5"/>
  <c r="D16" i="5" s="1"/>
  <c r="D27" i="5" l="1"/>
  <c r="D35" i="5"/>
  <c r="D33" i="5"/>
  <c r="D36" i="5"/>
  <c r="D22" i="5"/>
  <c r="D25" i="5"/>
  <c r="D30" i="5"/>
  <c r="D28" i="5"/>
  <c r="C20" i="1"/>
  <c r="C7" i="5" l="1"/>
  <c r="D76" i="5"/>
  <c r="C32" i="1"/>
  <c r="C21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4" i="1"/>
  <c r="C30" i="1"/>
  <c r="D31" i="1" s="1"/>
  <c r="C28" i="1"/>
  <c r="D28" i="1" s="1"/>
  <c r="C26" i="1"/>
  <c r="D27" i="1" s="1"/>
  <c r="C24" i="1"/>
  <c r="D25" i="1" s="1"/>
  <c r="C22" i="1"/>
  <c r="D22" i="1" s="1"/>
  <c r="E64" i="1"/>
  <c r="D29" i="1" l="1"/>
  <c r="D30" i="1"/>
  <c r="D26" i="1"/>
  <c r="D24" i="1"/>
  <c r="C18" i="1"/>
  <c r="D19" i="1" s="1"/>
  <c r="F64" i="1" l="1"/>
  <c r="D23" i="1" l="1"/>
  <c r="C15" i="1"/>
  <c r="D16" i="1" s="1"/>
  <c r="D64" i="1" l="1"/>
  <c r="C7" i="1"/>
</calcChain>
</file>

<file path=xl/comments1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comments2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comments3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 = Not in use
Feedback = In use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comments4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1, 2, 3 . . .
Ende muss noch definiert werden!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Max 32 Zeichen für RAPID Prozedur aufruf möglich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Feedbacklevel 1 = Done
Done FError "Feedback Level"  (Unsupportet Feedback Level)
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 = Not in use
Feedback = In use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8
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36
</t>
        </r>
      </text>
    </comment>
  </commentList>
</comments>
</file>

<file path=xl/sharedStrings.xml><?xml version="1.0" encoding="utf-8"?>
<sst xmlns="http://schemas.openxmlformats.org/spreadsheetml/2006/main" count="929" uniqueCount="210">
  <si>
    <t xml:space="preserve">Header </t>
  </si>
  <si>
    <t>Data</t>
  </si>
  <si>
    <t>Total</t>
  </si>
  <si>
    <t>Version</t>
  </si>
  <si>
    <t>MsgLength</t>
  </si>
  <si>
    <t>num</t>
  </si>
  <si>
    <t>Instruction</t>
  </si>
  <si>
    <t>string</t>
  </si>
  <si>
    <t>Instrunction Length</t>
  </si>
  <si>
    <t>String 1</t>
  </si>
  <si>
    <t>Value 1</t>
  </si>
  <si>
    <t>Test Values</t>
  </si>
  <si>
    <t>UDINT</t>
  </si>
  <si>
    <t>ASCII</t>
  </si>
  <si>
    <t>Float4</t>
  </si>
  <si>
    <t>Raw Data Format</t>
  </si>
  <si>
    <t>RAPID Data</t>
  </si>
  <si>
    <t xml:space="preserve">String 2 </t>
  </si>
  <si>
    <t>String 3</t>
  </si>
  <si>
    <t>String 4</t>
  </si>
  <si>
    <t>String 5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</si>
  <si>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</si>
  <si>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</si>
  <si>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</si>
  <si>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</si>
  <si>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</si>
  <si>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</si>
  <si>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</si>
  <si>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</si>
  <si>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</si>
  <si>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</si>
  <si>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</si>
  <si>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</si>
  <si>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</si>
  <si>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</si>
  <si>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</si>
  <si>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</si>
  <si>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</si>
  <si>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</si>
  <si>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</si>
  <si>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</si>
  <si>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</si>
  <si>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</si>
  <si>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</si>
  <si>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</si>
  <si>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</si>
  <si>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</si>
  <si>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</si>
  <si>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</si>
  <si>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</si>
  <si>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Feedback</t>
  </si>
  <si>
    <t>Current Byte</t>
  </si>
  <si>
    <t>TimeStampSec</t>
  </si>
  <si>
    <t>TimeStampNanoSec</t>
  </si>
  <si>
    <t>Sequenz ID</t>
  </si>
  <si>
    <t>Value Counter</t>
  </si>
  <si>
    <t>Feedback ID</t>
  </si>
  <si>
    <t>Feedback Length</t>
  </si>
  <si>
    <t>Min Byte</t>
  </si>
  <si>
    <t>Max Byte</t>
  </si>
  <si>
    <t>MoveAbsJ</t>
  </si>
  <si>
    <t>A042 Protocol</t>
  </si>
  <si>
    <t>Done</t>
  </si>
  <si>
    <t>String 1 Length</t>
  </si>
  <si>
    <t>String 2 Length</t>
  </si>
  <si>
    <t>String 3 Length</t>
  </si>
  <si>
    <t>String 4 Length</t>
  </si>
  <si>
    <t>String 5 Length</t>
  </si>
  <si>
    <t>String Counter</t>
  </si>
  <si>
    <t>This</t>
  </si>
  <si>
    <t>is</t>
  </si>
  <si>
    <t>a</t>
  </si>
  <si>
    <t>protocol</t>
  </si>
  <si>
    <t>check</t>
  </si>
  <si>
    <t>Code</t>
  </si>
  <si>
    <t>M_Len</t>
  </si>
  <si>
    <t>Ver</t>
  </si>
  <si>
    <t>TS_Sec</t>
  </si>
  <si>
    <t>TS_NSec</t>
  </si>
  <si>
    <t>S_ID</t>
  </si>
  <si>
    <t>F_ID</t>
  </si>
  <si>
    <t>E_Lev</t>
  </si>
  <si>
    <t>I_Len</t>
  </si>
  <si>
    <t>F_Lev</t>
  </si>
  <si>
    <t>F_Len</t>
  </si>
  <si>
    <t>Instr</t>
  </si>
  <si>
    <t>Feedb</t>
  </si>
  <si>
    <t>St_Cnt</t>
  </si>
  <si>
    <t>St1_Len</t>
  </si>
  <si>
    <t>St1</t>
  </si>
  <si>
    <t>St2</t>
  </si>
  <si>
    <t>St3</t>
  </si>
  <si>
    <t>St4</t>
  </si>
  <si>
    <t>St5</t>
  </si>
  <si>
    <t>St2_Len</t>
  </si>
  <si>
    <t>St3_Len</t>
  </si>
  <si>
    <t>St4_Len</t>
  </si>
  <si>
    <t>V_Cnt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</si>
  <si>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</si>
  <si>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</si>
  <si>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</si>
  <si>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</si>
  <si>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</si>
  <si>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</si>
  <si>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</si>
  <si>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</si>
  <si>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</si>
  <si>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</si>
  <si>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</si>
  <si>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</si>
  <si>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</si>
  <si>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</si>
  <si>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</si>
  <si>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</si>
  <si>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</si>
  <si>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</si>
  <si>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</si>
  <si>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</si>
  <si>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</si>
  <si>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</si>
  <si>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</si>
  <si>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</si>
  <si>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</si>
  <si>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</si>
  <si>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</si>
  <si>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</si>
  <si>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</si>
  <si>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</si>
  <si>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Feedback Level</t>
  </si>
  <si>
    <t>Execution Level</t>
  </si>
  <si>
    <t>Name</t>
  </si>
  <si>
    <t>L-Nr</t>
  </si>
  <si>
    <t>LogTime</t>
  </si>
  <si>
    <t>LogFormat</t>
  </si>
  <si>
    <t>TS-Sec</t>
  </si>
  <si>
    <t>TS-NSec</t>
  </si>
  <si>
    <t>St_Ctr</t>
  </si>
  <si>
    <t>St5_Len</t>
  </si>
  <si>
    <t>V_Ctr</t>
  </si>
  <si>
    <t>r_A042_MoveL</t>
  </si>
  <si>
    <t>St6</t>
  </si>
  <si>
    <t>St7</t>
  </si>
  <si>
    <t>St8</t>
  </si>
  <si>
    <t>St6_Len</t>
  </si>
  <si>
    <t>St7_Len</t>
  </si>
  <si>
    <t>St8_Len</t>
  </si>
  <si>
    <t>V31</t>
  </si>
  <si>
    <t>Value 31</t>
  </si>
  <si>
    <t>V32</t>
  </si>
  <si>
    <t>Value 32</t>
  </si>
  <si>
    <t>V33</t>
  </si>
  <si>
    <t>Value 33</t>
  </si>
  <si>
    <t>V34</t>
  </si>
  <si>
    <t>Value 34</t>
  </si>
  <si>
    <t>V35</t>
  </si>
  <si>
    <t>Value 35</t>
  </si>
  <si>
    <t>V36</t>
  </si>
  <si>
    <t>Value 36</t>
  </si>
  <si>
    <t>aaaaaaaaaaaaaaaaaaaaaaaaaaaaaaaaaaaaaaaaaaaaaaaaaaaaaaaaaaaaaaaaaaaaaaaaaaaaaaaa</t>
  </si>
  <si>
    <t>bbbbbbbbbbbbbbbbbbbbbbbbbbbbbbbbbbbbbbbbbbbbbbbbbbbbbbbbbbbbbbbbbbbbbbbbbbbbbbbb</t>
  </si>
  <si>
    <t>cccccccccccccccccccccccccccccccccccccccccccccccccccccccccccccccccccccccccccccccc</t>
  </si>
  <si>
    <t>dddddddddddddddddddddddddddddddddddddddddddddddddddddddddddddddddddddddddddddddd</t>
  </si>
  <si>
    <t>eeeeeeeeeeeeeeeeeeeeeeeeeeeeeeeeeeeeeeeeeeeeeeeeeeeeeeeeeeeeeeeeeeeeeeeeeeeeeeee</t>
  </si>
  <si>
    <t>ffffffffffffffffffffffffffffffffffffffffffffffffffffffffffffffffffffffffffffffff</t>
  </si>
  <si>
    <t>gggggggggggggggggggggggggggggggggggggggggggggggggggggggggggggggggggggggggggggggg</t>
  </si>
  <si>
    <t>hhhhhhhhhhhhhhhhhhhhhhhhhhhhhhhhhhhhhhhhhhhhhhhhhhhhhhhhhhhhhhhhhhhhhhhhhhhhhhhh</t>
  </si>
  <si>
    <t>Done_PerfooooooooooooooooooooooooooooooooooooooooooooooooooooooormenzTestMaxData</t>
  </si>
  <si>
    <t>r_A042_PerfoooormanceTestMaxData</t>
  </si>
  <si>
    <t>Performance Minimum Data</t>
  </si>
  <si>
    <t>r_A042_P</t>
  </si>
  <si>
    <t>D</t>
  </si>
  <si>
    <t>Performance Maximum Data</t>
  </si>
  <si>
    <t>192.168.125.13</t>
  </si>
  <si>
    <t>192.168.125.1</t>
  </si>
  <si>
    <t>TCP</t>
  </si>
  <si>
    <t>65197 → 30101 [PSH, ACK] Seq=1 Ack=1 Win=2102272 Len=620</t>
  </si>
  <si>
    <t>Anzahl Bytes</t>
  </si>
  <si>
    <t>Byte</t>
  </si>
  <si>
    <t>30201 → 65196 [PSH, ACK] Seq=1 Ack=1 Win=17520 Len=700</t>
  </si>
  <si>
    <t>Zeit</t>
  </si>
  <si>
    <t>ms</t>
  </si>
  <si>
    <t>65197 → 30101 [PSH, ACK] Seq=621 Ack=1 Win=2102272 Len=60</t>
  </si>
  <si>
    <t>30201 → 65196 [PSH, ACK] Seq=701 Ack=1 Win=17520 Len=61</t>
  </si>
  <si>
    <t xml:space="preserve">Byte Differenz </t>
  </si>
  <si>
    <t>Zeit Differenz</t>
  </si>
  <si>
    <t>Zeit pro RRC Protokoll Byte</t>
  </si>
  <si>
    <t>RRC Protokollgrösse</t>
  </si>
  <si>
    <t>Zu erwartende Zeit</t>
  </si>
  <si>
    <t>Beschreibung</t>
  </si>
  <si>
    <t>Resultat Wireshark</t>
  </si>
  <si>
    <t>Max Daten zu Roboter</t>
  </si>
  <si>
    <t>Max Daten von Roboter</t>
  </si>
  <si>
    <t>Min Daten zu Roboter</t>
  </si>
  <si>
    <t>Min Daten von Roboter</t>
  </si>
  <si>
    <t>Zeit [ms]</t>
  </si>
  <si>
    <t>No.</t>
  </si>
  <si>
    <t>Source</t>
  </si>
  <si>
    <t>Destination</t>
  </si>
  <si>
    <t>Protocol</t>
  </si>
  <si>
    <t xml:space="preserve">Length </t>
  </si>
  <si>
    <t>Info</t>
  </si>
  <si>
    <t>Max RRC Data</t>
  </si>
  <si>
    <t>RRC Data [Byte]</t>
  </si>
  <si>
    <t>Min RRC Data</t>
  </si>
  <si>
    <t>RRC Byte</t>
  </si>
  <si>
    <t>RRC send_and_wait</t>
  </si>
  <si>
    <t>RRC send</t>
  </si>
  <si>
    <t>~ Berechnung</t>
  </si>
  <si>
    <t>Performance Rechnung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</si>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</sst>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3" borderId="0" xfId="0" applyFill="1"/>
    <xf numFmtId="0" fontId="4" fillId="2" borderId="0" xfId="0" applyFont="1" applyFill="1" applyAlignment="1">
      <alignment horizontal="left"/>
    </xf>
    <xf numFmtId="0" fontId="14" fillId="0" borderId="0" xfId="0" applyFont="1"/>
    <xf numFmtId="0" fontId="2" fillId="0" borderId="0" xfId="0" applyFont="1"/>
    <xf numFmtId="0" fontId="14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0" fontId="14" fillId="0" borderId="3" xfId="0" applyFont="1" applyBorder="1"/>
    <xf numFmtId="0" fontId="0" fillId="0" borderId="3" xfId="0" applyBorder="1"/>
    <xf numFmtId="0" fontId="4" fillId="2" borderId="5" xfId="0" applyFont="1" applyFill="1" applyBorder="1" applyAlignment="1">
      <alignment horizontal="center"/>
    </xf>
    <xf numFmtId="0" fontId="14" fillId="0" borderId="5" xfId="0" applyFont="1" applyBorder="1"/>
    <xf numFmtId="0" fontId="14" fillId="3" borderId="5" xfId="0" applyFont="1" applyFill="1" applyBorder="1"/>
    <xf numFmtId="0" fontId="0" fillId="0" borderId="5" xfId="0" applyBorder="1"/>
    <xf numFmtId="0" fontId="0" fillId="4" borderId="0" xfId="0" applyFill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8" xfId="0" applyBorder="1"/>
    <xf numFmtId="0" fontId="4" fillId="2" borderId="6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opLeftCell="A22" zoomScale="205" zoomScaleNormal="205" workbookViewId="0">
      <selection sqref="A1:XFD1048576"/>
    </sheetView>
  </sheetViews>
  <sheetFormatPr defaultRowHeight="15" x14ac:dyDescent="0.25"/>
  <cols>
    <col min="2" max="2" width="18.42578125" bestFit="1" customWidth="1"/>
    <col min="3" max="3" width="18.42578125" style="7" customWidth="1"/>
    <col min="4" max="4" width="12.140625" style="10" bestFit="1" customWidth="1"/>
    <col min="5" max="6" width="9.85546875" style="2" bestFit="1" customWidth="1"/>
    <col min="7" max="8" width="23" customWidth="1"/>
  </cols>
  <sheetData>
    <row r="1" spans="1:8" ht="15" customHeight="1" x14ac:dyDescent="0.25">
      <c r="A1" s="52" t="s">
        <v>61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3" spans="1:8" ht="15" customHeight="1" x14ac:dyDescent="0.25">
      <c r="A3" s="52"/>
      <c r="B3" s="52"/>
      <c r="C3" s="52"/>
      <c r="D3" s="52"/>
      <c r="E3" s="52"/>
      <c r="F3" s="52"/>
      <c r="G3" s="52"/>
      <c r="H3" s="52"/>
    </row>
    <row r="4" spans="1:8" ht="15" customHeight="1" x14ac:dyDescent="0.25">
      <c r="A4" s="4" t="s">
        <v>74</v>
      </c>
      <c r="B4" s="4" t="s">
        <v>130</v>
      </c>
      <c r="C4" s="6" t="s">
        <v>11</v>
      </c>
      <c r="D4" s="4" t="s">
        <v>51</v>
      </c>
      <c r="E4" s="5" t="s">
        <v>58</v>
      </c>
      <c r="F4" s="5" t="s">
        <v>59</v>
      </c>
      <c r="G4" s="3" t="s">
        <v>15</v>
      </c>
      <c r="H4" s="3" t="s">
        <v>16</v>
      </c>
    </row>
    <row r="5" spans="1:8" ht="7.5" customHeight="1" x14ac:dyDescent="0.25"/>
    <row r="6" spans="1:8" x14ac:dyDescent="0.25">
      <c r="A6" s="53" t="s">
        <v>0</v>
      </c>
      <c r="B6" s="53"/>
      <c r="C6" s="53"/>
      <c r="D6" s="53"/>
      <c r="E6" s="53"/>
      <c r="F6" s="53"/>
      <c r="G6" s="53"/>
      <c r="H6" s="53"/>
    </row>
    <row r="7" spans="1:8" x14ac:dyDescent="0.25">
      <c r="A7" t="s">
        <v>75</v>
      </c>
      <c r="B7" t="s">
        <v>4</v>
      </c>
      <c r="C7" s="9">
        <f>SUM(D7:D62)</f>
        <v>104</v>
      </c>
      <c r="D7" s="2">
        <v>4</v>
      </c>
      <c r="E7" s="2">
        <v>4</v>
      </c>
      <c r="F7" s="2">
        <v>4</v>
      </c>
      <c r="G7" t="s">
        <v>12</v>
      </c>
      <c r="H7" t="s">
        <v>5</v>
      </c>
    </row>
    <row r="8" spans="1:8" x14ac:dyDescent="0.25">
      <c r="A8" t="s">
        <v>76</v>
      </c>
      <c r="B8" t="s">
        <v>3</v>
      </c>
      <c r="C8" s="8">
        <v>1</v>
      </c>
      <c r="D8" s="2">
        <v>4</v>
      </c>
      <c r="E8" s="2">
        <v>4</v>
      </c>
      <c r="F8" s="2">
        <v>4</v>
      </c>
      <c r="G8" t="s">
        <v>12</v>
      </c>
      <c r="H8" t="s">
        <v>5</v>
      </c>
    </row>
    <row r="9" spans="1:8" x14ac:dyDescent="0.25">
      <c r="A9" t="s">
        <v>77</v>
      </c>
      <c r="B9" t="s">
        <v>52</v>
      </c>
      <c r="C9" s="8">
        <v>33</v>
      </c>
      <c r="D9" s="2">
        <v>4</v>
      </c>
      <c r="E9" s="2">
        <v>4</v>
      </c>
      <c r="F9" s="2">
        <v>4</v>
      </c>
      <c r="G9" t="s">
        <v>12</v>
      </c>
      <c r="H9" t="s">
        <v>5</v>
      </c>
    </row>
    <row r="10" spans="1:8" x14ac:dyDescent="0.25">
      <c r="A10" t="s">
        <v>78</v>
      </c>
      <c r="B10" t="s">
        <v>53</v>
      </c>
      <c r="C10" s="8">
        <v>399</v>
      </c>
      <c r="D10" s="2">
        <v>4</v>
      </c>
      <c r="E10" s="2">
        <v>4</v>
      </c>
      <c r="F10" s="2">
        <v>4</v>
      </c>
      <c r="G10" t="s">
        <v>12</v>
      </c>
      <c r="H10" t="s">
        <v>5</v>
      </c>
    </row>
    <row r="11" spans="1:8" ht="7.5" customHeight="1" x14ac:dyDescent="0.25">
      <c r="C11" s="8"/>
    </row>
    <row r="12" spans="1:8" x14ac:dyDescent="0.25">
      <c r="A12" s="53" t="s">
        <v>1</v>
      </c>
      <c r="B12" s="53"/>
      <c r="C12" s="53"/>
      <c r="D12" s="53"/>
      <c r="E12" s="53"/>
      <c r="F12" s="53"/>
      <c r="G12" s="53"/>
      <c r="H12" s="53"/>
    </row>
    <row r="13" spans="1:8" x14ac:dyDescent="0.25">
      <c r="A13" t="s">
        <v>79</v>
      </c>
      <c r="B13" t="s">
        <v>54</v>
      </c>
      <c r="C13" s="8">
        <v>33</v>
      </c>
      <c r="D13" s="2">
        <v>4</v>
      </c>
      <c r="E13" s="2">
        <v>4</v>
      </c>
      <c r="F13" s="2">
        <v>4</v>
      </c>
      <c r="G13" t="s">
        <v>12</v>
      </c>
      <c r="H13" t="s">
        <v>5</v>
      </c>
    </row>
    <row r="14" spans="1:8" x14ac:dyDescent="0.25">
      <c r="A14" t="s">
        <v>81</v>
      </c>
      <c r="B14" t="s">
        <v>129</v>
      </c>
      <c r="C14" s="8">
        <v>0</v>
      </c>
      <c r="D14" s="2">
        <v>4</v>
      </c>
      <c r="E14" s="2">
        <v>4</v>
      </c>
      <c r="F14" s="2">
        <v>4</v>
      </c>
      <c r="G14" t="s">
        <v>12</v>
      </c>
      <c r="H14" t="s">
        <v>5</v>
      </c>
    </row>
    <row r="15" spans="1:8" x14ac:dyDescent="0.25">
      <c r="A15" t="s">
        <v>82</v>
      </c>
      <c r="B15" t="s">
        <v>8</v>
      </c>
      <c r="C15" s="9">
        <f>LEN(C16)</f>
        <v>8</v>
      </c>
      <c r="D15" s="2">
        <v>4</v>
      </c>
      <c r="E15" s="2">
        <v>4</v>
      </c>
      <c r="F15" s="2">
        <v>4</v>
      </c>
      <c r="G15" t="s">
        <v>12</v>
      </c>
      <c r="H15" t="s">
        <v>5</v>
      </c>
    </row>
    <row r="16" spans="1:8" x14ac:dyDescent="0.25">
      <c r="A16" t="s">
        <v>85</v>
      </c>
      <c r="B16" t="s">
        <v>6</v>
      </c>
      <c r="C16" s="8" t="s">
        <v>60</v>
      </c>
      <c r="D16" s="10">
        <f>C15</f>
        <v>8</v>
      </c>
      <c r="E16" s="2">
        <v>1</v>
      </c>
      <c r="F16" s="2">
        <v>80</v>
      </c>
      <c r="G16" t="s">
        <v>13</v>
      </c>
      <c r="H16" t="s">
        <v>7</v>
      </c>
    </row>
    <row r="17" spans="1:8" x14ac:dyDescent="0.25">
      <c r="A17" t="s">
        <v>83</v>
      </c>
      <c r="B17" t="s">
        <v>128</v>
      </c>
      <c r="C17" s="8">
        <v>1</v>
      </c>
      <c r="D17" s="2">
        <v>4</v>
      </c>
      <c r="E17" s="2">
        <v>4</v>
      </c>
      <c r="F17" s="2">
        <v>4</v>
      </c>
      <c r="G17" t="s">
        <v>12</v>
      </c>
      <c r="H17" t="s">
        <v>5</v>
      </c>
    </row>
    <row r="18" spans="1:8" x14ac:dyDescent="0.25">
      <c r="A18" t="s">
        <v>84</v>
      </c>
      <c r="B18" t="s">
        <v>57</v>
      </c>
      <c r="C18" s="9">
        <f>LEN(C19)</f>
        <v>4</v>
      </c>
      <c r="D18" s="2">
        <v>4</v>
      </c>
      <c r="E18" s="2">
        <v>4</v>
      </c>
      <c r="F18" s="2">
        <v>4</v>
      </c>
      <c r="G18" t="s">
        <v>12</v>
      </c>
      <c r="H18" t="s">
        <v>5</v>
      </c>
    </row>
    <row r="19" spans="1:8" x14ac:dyDescent="0.25">
      <c r="A19" t="s">
        <v>86</v>
      </c>
      <c r="B19" t="s">
        <v>50</v>
      </c>
      <c r="C19" s="8" t="s">
        <v>62</v>
      </c>
      <c r="D19" s="10">
        <f>C18</f>
        <v>4</v>
      </c>
      <c r="F19" s="2">
        <v>80</v>
      </c>
      <c r="G19" t="s">
        <v>13</v>
      </c>
      <c r="H19" t="s">
        <v>7</v>
      </c>
    </row>
    <row r="20" spans="1:8" x14ac:dyDescent="0.25">
      <c r="A20" t="s">
        <v>80</v>
      </c>
      <c r="B20" t="s">
        <v>56</v>
      </c>
      <c r="C20" s="9">
        <f>C13</f>
        <v>33</v>
      </c>
      <c r="D20" s="2">
        <v>4</v>
      </c>
      <c r="E20" s="2">
        <v>4</v>
      </c>
      <c r="F20" s="2">
        <v>4</v>
      </c>
      <c r="G20" t="s">
        <v>12</v>
      </c>
      <c r="H20" t="s">
        <v>5</v>
      </c>
    </row>
    <row r="21" spans="1:8" x14ac:dyDescent="0.25">
      <c r="A21" t="s">
        <v>87</v>
      </c>
      <c r="B21" t="s">
        <v>68</v>
      </c>
      <c r="C21" s="8">
        <f>COUNTA(C23,C25,C27,C29,C31)</f>
        <v>5</v>
      </c>
      <c r="D21" s="2">
        <v>4</v>
      </c>
      <c r="E21" s="2">
        <v>4</v>
      </c>
      <c r="F21" s="2">
        <v>4</v>
      </c>
      <c r="G21" t="s">
        <v>12</v>
      </c>
      <c r="H21" t="s">
        <v>5</v>
      </c>
    </row>
    <row r="22" spans="1:8" x14ac:dyDescent="0.25">
      <c r="A22" t="s">
        <v>88</v>
      </c>
      <c r="B22" t="s">
        <v>63</v>
      </c>
      <c r="C22" s="9">
        <f>LEN(C23)</f>
        <v>4</v>
      </c>
      <c r="D22" s="10">
        <f>IF(C22&gt;=1,4,0)</f>
        <v>4</v>
      </c>
      <c r="F22" s="2">
        <v>4</v>
      </c>
      <c r="G22" t="s">
        <v>12</v>
      </c>
      <c r="H22" t="s">
        <v>5</v>
      </c>
    </row>
    <row r="23" spans="1:8" x14ac:dyDescent="0.25">
      <c r="A23" t="s">
        <v>89</v>
      </c>
      <c r="B23" t="s">
        <v>9</v>
      </c>
      <c r="C23" s="8" t="s">
        <v>69</v>
      </c>
      <c r="D23" s="10">
        <f>C22</f>
        <v>4</v>
      </c>
      <c r="F23" s="2">
        <v>80</v>
      </c>
      <c r="G23" t="s">
        <v>13</v>
      </c>
      <c r="H23" t="s">
        <v>7</v>
      </c>
    </row>
    <row r="24" spans="1:8" x14ac:dyDescent="0.25">
      <c r="A24" t="s">
        <v>94</v>
      </c>
      <c r="B24" t="s">
        <v>64</v>
      </c>
      <c r="C24" s="9">
        <f>LEN(C25)</f>
        <v>2</v>
      </c>
      <c r="D24" s="10">
        <f>IF(C24&gt;=1,4,0)</f>
        <v>4</v>
      </c>
      <c r="F24" s="2">
        <v>4</v>
      </c>
      <c r="G24" t="s">
        <v>12</v>
      </c>
      <c r="H24" t="s">
        <v>5</v>
      </c>
    </row>
    <row r="25" spans="1:8" x14ac:dyDescent="0.25">
      <c r="A25" t="s">
        <v>90</v>
      </c>
      <c r="B25" t="s">
        <v>17</v>
      </c>
      <c r="C25" s="8" t="s">
        <v>70</v>
      </c>
      <c r="D25" s="10">
        <f>C24</f>
        <v>2</v>
      </c>
      <c r="F25" s="2">
        <v>80</v>
      </c>
      <c r="G25" t="s">
        <v>13</v>
      </c>
      <c r="H25" t="s">
        <v>7</v>
      </c>
    </row>
    <row r="26" spans="1:8" x14ac:dyDescent="0.25">
      <c r="A26" t="s">
        <v>95</v>
      </c>
      <c r="B26" t="s">
        <v>65</v>
      </c>
      <c r="C26" s="9">
        <f>LEN(C27)</f>
        <v>1</v>
      </c>
      <c r="D26" s="10">
        <f>IF(C26&gt;=1,4,0)</f>
        <v>4</v>
      </c>
      <c r="F26" s="2">
        <v>4</v>
      </c>
      <c r="G26" t="s">
        <v>12</v>
      </c>
      <c r="H26" t="s">
        <v>5</v>
      </c>
    </row>
    <row r="27" spans="1:8" x14ac:dyDescent="0.25">
      <c r="A27" t="s">
        <v>91</v>
      </c>
      <c r="B27" t="s">
        <v>18</v>
      </c>
      <c r="C27" s="8" t="s">
        <v>71</v>
      </c>
      <c r="D27" s="10">
        <f>C26</f>
        <v>1</v>
      </c>
      <c r="F27" s="2">
        <v>80</v>
      </c>
      <c r="G27" t="s">
        <v>13</v>
      </c>
      <c r="H27" t="s">
        <v>7</v>
      </c>
    </row>
    <row r="28" spans="1:8" x14ac:dyDescent="0.25">
      <c r="A28" t="s">
        <v>96</v>
      </c>
      <c r="B28" t="s">
        <v>66</v>
      </c>
      <c r="C28" s="9">
        <f>LEN(C29)</f>
        <v>8</v>
      </c>
      <c r="D28" s="10">
        <f>IF(C28&gt;=1,4,0)</f>
        <v>4</v>
      </c>
      <c r="F28" s="2">
        <v>4</v>
      </c>
      <c r="G28" t="s">
        <v>12</v>
      </c>
      <c r="H28" t="s">
        <v>5</v>
      </c>
    </row>
    <row r="29" spans="1:8" x14ac:dyDescent="0.25">
      <c r="A29" t="s">
        <v>92</v>
      </c>
      <c r="B29" t="s">
        <v>19</v>
      </c>
      <c r="C29" s="8" t="s">
        <v>72</v>
      </c>
      <c r="D29" s="10">
        <f>C28</f>
        <v>8</v>
      </c>
      <c r="F29" s="2">
        <v>80</v>
      </c>
      <c r="G29" t="s">
        <v>13</v>
      </c>
      <c r="H29" t="s">
        <v>7</v>
      </c>
    </row>
    <row r="30" spans="1:8" x14ac:dyDescent="0.25">
      <c r="A30" t="s">
        <v>88</v>
      </c>
      <c r="B30" t="s">
        <v>67</v>
      </c>
      <c r="C30" s="9">
        <f>LEN(C31)</f>
        <v>5</v>
      </c>
      <c r="D30" s="10">
        <f>IF(C30&gt;=1,4,0)</f>
        <v>4</v>
      </c>
      <c r="F30" s="2">
        <v>4</v>
      </c>
      <c r="G30" t="s">
        <v>12</v>
      </c>
      <c r="H30" t="s">
        <v>5</v>
      </c>
    </row>
    <row r="31" spans="1:8" x14ac:dyDescent="0.25">
      <c r="A31" t="s">
        <v>93</v>
      </c>
      <c r="B31" t="s">
        <v>20</v>
      </c>
      <c r="C31" s="8" t="s">
        <v>73</v>
      </c>
      <c r="D31" s="10">
        <f>C30</f>
        <v>5</v>
      </c>
      <c r="F31" s="2">
        <v>80</v>
      </c>
      <c r="G31" t="s">
        <v>13</v>
      </c>
      <c r="H31" t="s">
        <v>7</v>
      </c>
    </row>
    <row r="32" spans="1:8" x14ac:dyDescent="0.25">
      <c r="A32" t="s">
        <v>97</v>
      </c>
      <c r="B32" t="s">
        <v>55</v>
      </c>
      <c r="C32" s="8">
        <f>COUNTA(C33:C62)</f>
        <v>1</v>
      </c>
      <c r="D32" s="2">
        <v>4</v>
      </c>
      <c r="E32" s="2">
        <v>4</v>
      </c>
      <c r="F32" s="2">
        <v>4</v>
      </c>
      <c r="G32" t="s">
        <v>12</v>
      </c>
      <c r="H32" t="s">
        <v>5</v>
      </c>
    </row>
    <row r="33" spans="1:8" x14ac:dyDescent="0.25">
      <c r="A33" t="s">
        <v>98</v>
      </c>
      <c r="B33" t="s">
        <v>10</v>
      </c>
      <c r="C33" s="8">
        <v>99</v>
      </c>
      <c r="D33" s="10">
        <v>4</v>
      </c>
      <c r="F33" s="2">
        <v>4</v>
      </c>
      <c r="G33" t="s">
        <v>14</v>
      </c>
      <c r="H33" t="s">
        <v>5</v>
      </c>
    </row>
    <row r="34" spans="1:8" x14ac:dyDescent="0.25">
      <c r="A34" t="s">
        <v>99</v>
      </c>
      <c r="B34" t="s">
        <v>21</v>
      </c>
      <c r="C34" s="8"/>
      <c r="D34" s="10">
        <f>IF(C34&gt;=1,4,0)</f>
        <v>0</v>
      </c>
      <c r="F34" s="2">
        <v>4</v>
      </c>
      <c r="G34" t="s">
        <v>14</v>
      </c>
      <c r="H34" t="s">
        <v>5</v>
      </c>
    </row>
    <row r="35" spans="1:8" x14ac:dyDescent="0.25">
      <c r="A35" t="s">
        <v>100</v>
      </c>
      <c r="B35" t="s">
        <v>22</v>
      </c>
      <c r="C35" s="8"/>
      <c r="D35" s="10">
        <f t="shared" ref="D35:D62" si="0">IF(C35&gt;=1,4,0)</f>
        <v>0</v>
      </c>
      <c r="F35" s="2">
        <v>4</v>
      </c>
      <c r="G35" t="s">
        <v>14</v>
      </c>
      <c r="H35" t="s">
        <v>5</v>
      </c>
    </row>
    <row r="36" spans="1:8" x14ac:dyDescent="0.25">
      <c r="A36" t="s">
        <v>101</v>
      </c>
      <c r="B36" t="s">
        <v>23</v>
      </c>
      <c r="C36" s="8"/>
      <c r="D36" s="10">
        <f t="shared" si="0"/>
        <v>0</v>
      </c>
      <c r="F36" s="2">
        <v>4</v>
      </c>
      <c r="G36" t="s">
        <v>14</v>
      </c>
      <c r="H36" t="s">
        <v>5</v>
      </c>
    </row>
    <row r="37" spans="1:8" x14ac:dyDescent="0.25">
      <c r="A37" t="s">
        <v>102</v>
      </c>
      <c r="B37" t="s">
        <v>24</v>
      </c>
      <c r="C37" s="8"/>
      <c r="D37" s="10">
        <f t="shared" si="0"/>
        <v>0</v>
      </c>
      <c r="F37" s="2">
        <v>4</v>
      </c>
      <c r="G37" t="s">
        <v>14</v>
      </c>
      <c r="H37" t="s">
        <v>5</v>
      </c>
    </row>
    <row r="38" spans="1:8" x14ac:dyDescent="0.25">
      <c r="A38" t="s">
        <v>103</v>
      </c>
      <c r="B38" t="s">
        <v>25</v>
      </c>
      <c r="C38" s="8"/>
      <c r="D38" s="10">
        <f t="shared" si="0"/>
        <v>0</v>
      </c>
      <c r="F38" s="2">
        <v>4</v>
      </c>
      <c r="G38" t="s">
        <v>14</v>
      </c>
      <c r="H38" t="s">
        <v>5</v>
      </c>
    </row>
    <row r="39" spans="1:8" x14ac:dyDescent="0.25">
      <c r="A39" t="s">
        <v>104</v>
      </c>
      <c r="B39" t="s">
        <v>26</v>
      </c>
      <c r="C39" s="8"/>
      <c r="D39" s="10">
        <f t="shared" si="0"/>
        <v>0</v>
      </c>
      <c r="F39" s="2">
        <v>4</v>
      </c>
      <c r="G39" t="s">
        <v>14</v>
      </c>
      <c r="H39" t="s">
        <v>5</v>
      </c>
    </row>
    <row r="40" spans="1:8" x14ac:dyDescent="0.25">
      <c r="A40" t="s">
        <v>105</v>
      </c>
      <c r="B40" t="s">
        <v>27</v>
      </c>
      <c r="C40" s="8"/>
      <c r="D40" s="10">
        <f t="shared" si="0"/>
        <v>0</v>
      </c>
      <c r="F40" s="2">
        <v>4</v>
      </c>
      <c r="G40" t="s">
        <v>14</v>
      </c>
      <c r="H40" t="s">
        <v>5</v>
      </c>
    </row>
    <row r="41" spans="1:8" x14ac:dyDescent="0.25">
      <c r="A41" t="s">
        <v>106</v>
      </c>
      <c r="B41" t="s">
        <v>28</v>
      </c>
      <c r="C41" s="8"/>
      <c r="D41" s="10">
        <f t="shared" si="0"/>
        <v>0</v>
      </c>
      <c r="F41" s="2">
        <v>4</v>
      </c>
      <c r="G41" t="s">
        <v>14</v>
      </c>
      <c r="H41" t="s">
        <v>5</v>
      </c>
    </row>
    <row r="42" spans="1:8" x14ac:dyDescent="0.25">
      <c r="A42" t="s">
        <v>107</v>
      </c>
      <c r="B42" t="s">
        <v>29</v>
      </c>
      <c r="C42" s="8"/>
      <c r="D42" s="10">
        <f t="shared" si="0"/>
        <v>0</v>
      </c>
      <c r="F42" s="2">
        <v>4</v>
      </c>
      <c r="G42" t="s">
        <v>14</v>
      </c>
      <c r="H42" t="s">
        <v>5</v>
      </c>
    </row>
    <row r="43" spans="1:8" x14ac:dyDescent="0.25">
      <c r="A43" t="s">
        <v>108</v>
      </c>
      <c r="B43" t="s">
        <v>30</v>
      </c>
      <c r="C43" s="8"/>
      <c r="D43" s="10">
        <f t="shared" si="0"/>
        <v>0</v>
      </c>
      <c r="F43" s="2">
        <v>4</v>
      </c>
      <c r="G43" t="s">
        <v>14</v>
      </c>
      <c r="H43" t="s">
        <v>5</v>
      </c>
    </row>
    <row r="44" spans="1:8" x14ac:dyDescent="0.25">
      <c r="A44" t="s">
        <v>109</v>
      </c>
      <c r="B44" t="s">
        <v>31</v>
      </c>
      <c r="C44" s="8"/>
      <c r="D44" s="10">
        <f t="shared" si="0"/>
        <v>0</v>
      </c>
      <c r="F44" s="2">
        <v>4</v>
      </c>
      <c r="G44" t="s">
        <v>14</v>
      </c>
      <c r="H44" t="s">
        <v>5</v>
      </c>
    </row>
    <row r="45" spans="1:8" x14ac:dyDescent="0.25">
      <c r="A45" t="s">
        <v>110</v>
      </c>
      <c r="B45" t="s">
        <v>32</v>
      </c>
      <c r="C45" s="8"/>
      <c r="D45" s="10">
        <f t="shared" si="0"/>
        <v>0</v>
      </c>
      <c r="F45" s="2">
        <v>4</v>
      </c>
      <c r="G45" t="s">
        <v>14</v>
      </c>
      <c r="H45" t="s">
        <v>5</v>
      </c>
    </row>
    <row r="46" spans="1:8" x14ac:dyDescent="0.25">
      <c r="A46" t="s">
        <v>111</v>
      </c>
      <c r="B46" t="s">
        <v>33</v>
      </c>
      <c r="C46" s="8"/>
      <c r="D46" s="10">
        <f t="shared" si="0"/>
        <v>0</v>
      </c>
      <c r="F46" s="2">
        <v>4</v>
      </c>
      <c r="G46" t="s">
        <v>14</v>
      </c>
      <c r="H46" t="s">
        <v>5</v>
      </c>
    </row>
    <row r="47" spans="1:8" x14ac:dyDescent="0.25">
      <c r="A47" t="s">
        <v>112</v>
      </c>
      <c r="B47" t="s">
        <v>34</v>
      </c>
      <c r="C47" s="8"/>
      <c r="D47" s="10">
        <f t="shared" si="0"/>
        <v>0</v>
      </c>
      <c r="F47" s="2">
        <v>4</v>
      </c>
      <c r="G47" t="s">
        <v>14</v>
      </c>
      <c r="H47" t="s">
        <v>5</v>
      </c>
    </row>
    <row r="48" spans="1:8" x14ac:dyDescent="0.25">
      <c r="A48" t="s">
        <v>113</v>
      </c>
      <c r="B48" t="s">
        <v>35</v>
      </c>
      <c r="C48" s="8"/>
      <c r="D48" s="10">
        <f t="shared" si="0"/>
        <v>0</v>
      </c>
      <c r="F48" s="2">
        <v>4</v>
      </c>
      <c r="G48" t="s">
        <v>14</v>
      </c>
      <c r="H48" t="s">
        <v>5</v>
      </c>
    </row>
    <row r="49" spans="1:8" x14ac:dyDescent="0.25">
      <c r="A49" t="s">
        <v>114</v>
      </c>
      <c r="B49" t="s">
        <v>36</v>
      </c>
      <c r="C49" s="8"/>
      <c r="D49" s="10">
        <f t="shared" si="0"/>
        <v>0</v>
      </c>
      <c r="F49" s="2">
        <v>4</v>
      </c>
      <c r="G49" t="s">
        <v>14</v>
      </c>
      <c r="H49" t="s">
        <v>5</v>
      </c>
    </row>
    <row r="50" spans="1:8" x14ac:dyDescent="0.25">
      <c r="A50" t="s">
        <v>115</v>
      </c>
      <c r="B50" t="s">
        <v>37</v>
      </c>
      <c r="C50" s="8"/>
      <c r="D50" s="10">
        <f t="shared" si="0"/>
        <v>0</v>
      </c>
      <c r="F50" s="2">
        <v>4</v>
      </c>
      <c r="G50" t="s">
        <v>14</v>
      </c>
      <c r="H50" t="s">
        <v>5</v>
      </c>
    </row>
    <row r="51" spans="1:8" x14ac:dyDescent="0.25">
      <c r="A51" t="s">
        <v>116</v>
      </c>
      <c r="B51" t="s">
        <v>38</v>
      </c>
      <c r="C51" s="8"/>
      <c r="D51" s="10">
        <f t="shared" si="0"/>
        <v>0</v>
      </c>
      <c r="F51" s="2">
        <v>4</v>
      </c>
      <c r="G51" t="s">
        <v>14</v>
      </c>
      <c r="H51" t="s">
        <v>5</v>
      </c>
    </row>
    <row r="52" spans="1:8" x14ac:dyDescent="0.25">
      <c r="A52" t="s">
        <v>117</v>
      </c>
      <c r="B52" t="s">
        <v>39</v>
      </c>
      <c r="C52" s="8"/>
      <c r="D52" s="10">
        <f t="shared" si="0"/>
        <v>0</v>
      </c>
      <c r="F52" s="2">
        <v>4</v>
      </c>
      <c r="G52" t="s">
        <v>14</v>
      </c>
      <c r="H52" t="s">
        <v>5</v>
      </c>
    </row>
    <row r="53" spans="1:8" x14ac:dyDescent="0.25">
      <c r="A53" t="s">
        <v>118</v>
      </c>
      <c r="B53" t="s">
        <v>40</v>
      </c>
      <c r="C53" s="8"/>
      <c r="D53" s="10">
        <f t="shared" si="0"/>
        <v>0</v>
      </c>
      <c r="F53" s="2">
        <v>4</v>
      </c>
      <c r="G53" t="s">
        <v>14</v>
      </c>
      <c r="H53" t="s">
        <v>5</v>
      </c>
    </row>
    <row r="54" spans="1:8" x14ac:dyDescent="0.25">
      <c r="A54" t="s">
        <v>119</v>
      </c>
      <c r="B54" t="s">
        <v>41</v>
      </c>
      <c r="C54" s="8"/>
      <c r="D54" s="10">
        <f t="shared" si="0"/>
        <v>0</v>
      </c>
      <c r="F54" s="2">
        <v>4</v>
      </c>
      <c r="G54" t="s">
        <v>14</v>
      </c>
      <c r="H54" t="s">
        <v>5</v>
      </c>
    </row>
    <row r="55" spans="1:8" x14ac:dyDescent="0.25">
      <c r="A55" t="s">
        <v>120</v>
      </c>
      <c r="B55" t="s">
        <v>42</v>
      </c>
      <c r="C55" s="8"/>
      <c r="D55" s="10">
        <f t="shared" si="0"/>
        <v>0</v>
      </c>
      <c r="F55" s="2">
        <v>4</v>
      </c>
      <c r="G55" t="s">
        <v>14</v>
      </c>
      <c r="H55" t="s">
        <v>5</v>
      </c>
    </row>
    <row r="56" spans="1:8" x14ac:dyDescent="0.25">
      <c r="A56" t="s">
        <v>121</v>
      </c>
      <c r="B56" t="s">
        <v>43</v>
      </c>
      <c r="C56" s="8"/>
      <c r="D56" s="10">
        <f t="shared" si="0"/>
        <v>0</v>
      </c>
      <c r="F56" s="2">
        <v>4</v>
      </c>
      <c r="G56" t="s">
        <v>14</v>
      </c>
      <c r="H56" t="s">
        <v>5</v>
      </c>
    </row>
    <row r="57" spans="1:8" x14ac:dyDescent="0.25">
      <c r="A57" t="s">
        <v>122</v>
      </c>
      <c r="B57" t="s">
        <v>44</v>
      </c>
      <c r="C57" s="8"/>
      <c r="D57" s="10">
        <f t="shared" si="0"/>
        <v>0</v>
      </c>
      <c r="F57" s="2">
        <v>4</v>
      </c>
      <c r="G57" t="s">
        <v>14</v>
      </c>
      <c r="H57" t="s">
        <v>5</v>
      </c>
    </row>
    <row r="58" spans="1:8" x14ac:dyDescent="0.25">
      <c r="A58" t="s">
        <v>123</v>
      </c>
      <c r="B58" t="s">
        <v>45</v>
      </c>
      <c r="C58" s="8"/>
      <c r="D58" s="10">
        <f t="shared" si="0"/>
        <v>0</v>
      </c>
      <c r="F58" s="2">
        <v>4</v>
      </c>
      <c r="G58" t="s">
        <v>14</v>
      </c>
      <c r="H58" t="s">
        <v>5</v>
      </c>
    </row>
    <row r="59" spans="1:8" x14ac:dyDescent="0.25">
      <c r="A59" t="s">
        <v>124</v>
      </c>
      <c r="B59" t="s">
        <v>46</v>
      </c>
      <c r="C59" s="8"/>
      <c r="D59" s="10">
        <f t="shared" si="0"/>
        <v>0</v>
      </c>
      <c r="F59" s="2">
        <v>4</v>
      </c>
      <c r="G59" t="s">
        <v>14</v>
      </c>
      <c r="H59" t="s">
        <v>5</v>
      </c>
    </row>
    <row r="60" spans="1:8" x14ac:dyDescent="0.25">
      <c r="A60" t="s">
        <v>125</v>
      </c>
      <c r="B60" t="s">
        <v>47</v>
      </c>
      <c r="C60" s="8"/>
      <c r="D60" s="10">
        <f t="shared" si="0"/>
        <v>0</v>
      </c>
      <c r="F60" s="2">
        <v>4</v>
      </c>
      <c r="G60" t="s">
        <v>14</v>
      </c>
      <c r="H60" t="s">
        <v>5</v>
      </c>
    </row>
    <row r="61" spans="1:8" x14ac:dyDescent="0.25">
      <c r="A61" t="s">
        <v>126</v>
      </c>
      <c r="B61" t="s">
        <v>48</v>
      </c>
      <c r="C61" s="8"/>
      <c r="D61" s="10">
        <f t="shared" si="0"/>
        <v>0</v>
      </c>
      <c r="F61" s="2">
        <v>4</v>
      </c>
      <c r="G61" t="s">
        <v>14</v>
      </c>
      <c r="H61" t="s">
        <v>5</v>
      </c>
    </row>
    <row r="62" spans="1:8" x14ac:dyDescent="0.25">
      <c r="A62" t="s">
        <v>127</v>
      </c>
      <c r="B62" t="s">
        <v>49</v>
      </c>
      <c r="C62" s="8"/>
      <c r="D62" s="10">
        <f t="shared" si="0"/>
        <v>0</v>
      </c>
      <c r="F62" s="2">
        <v>4</v>
      </c>
      <c r="G62" t="s">
        <v>14</v>
      </c>
      <c r="H62" t="s">
        <v>5</v>
      </c>
    </row>
    <row r="64" spans="1:8" ht="15.75" thickBot="1" x14ac:dyDescent="0.3">
      <c r="A64" s="11" t="s">
        <v>2</v>
      </c>
      <c r="B64" s="12"/>
      <c r="C64" s="12"/>
      <c r="D64" s="13">
        <f>SUM(D6:D62)</f>
        <v>104</v>
      </c>
      <c r="E64" s="14">
        <f>SUM(E6:E62)</f>
        <v>49</v>
      </c>
      <c r="F64" s="14">
        <f>SUM(F6:F62)</f>
        <v>748</v>
      </c>
      <c r="G64" s="11"/>
      <c r="H64" s="11"/>
    </row>
    <row r="65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zoomScale="115" zoomScaleNormal="115" workbookViewId="0">
      <selection activeCell="B16" sqref="B16"/>
    </sheetView>
  </sheetViews>
  <sheetFormatPr defaultRowHeight="15" x14ac:dyDescent="0.25"/>
  <cols>
    <col min="1" max="1" width="8.42578125" bestFit="1" customWidth="1"/>
    <col min="2" max="2" width="19" bestFit="1" customWidth="1"/>
    <col min="3" max="3" width="95.28515625" style="7" bestFit="1" customWidth="1"/>
    <col min="4" max="4" width="12.42578125" style="10" bestFit="1" customWidth="1"/>
    <col min="5" max="5" width="9.140625" style="2" bestFit="1" customWidth="1"/>
    <col min="6" max="6" width="9.5703125" style="2" bestFit="1" customWidth="1"/>
    <col min="7" max="7" width="16.5703125" bestFit="1" customWidth="1"/>
    <col min="8" max="8" width="11.28515625" bestFit="1" customWidth="1"/>
  </cols>
  <sheetData>
    <row r="1" spans="1:8" ht="15" customHeight="1" x14ac:dyDescent="0.25">
      <c r="A1" s="52" t="s">
        <v>61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3" spans="1:8" ht="15" customHeight="1" x14ac:dyDescent="0.25">
      <c r="A3" s="52"/>
      <c r="B3" s="52"/>
      <c r="C3" s="52"/>
      <c r="D3" s="52"/>
      <c r="E3" s="52"/>
      <c r="F3" s="52"/>
      <c r="G3" s="52"/>
      <c r="H3" s="52"/>
    </row>
    <row r="4" spans="1:8" ht="15" customHeight="1" x14ac:dyDescent="0.25">
      <c r="A4" s="4" t="s">
        <v>74</v>
      </c>
      <c r="B4" s="4" t="s">
        <v>130</v>
      </c>
      <c r="C4" s="6" t="s">
        <v>11</v>
      </c>
      <c r="D4" s="4" t="s">
        <v>51</v>
      </c>
      <c r="E4" s="5" t="s">
        <v>58</v>
      </c>
      <c r="F4" s="5" t="s">
        <v>59</v>
      </c>
      <c r="G4" s="3" t="s">
        <v>15</v>
      </c>
      <c r="H4" s="3" t="s">
        <v>16</v>
      </c>
    </row>
    <row r="5" spans="1:8" ht="7.5" customHeight="1" x14ac:dyDescent="0.25"/>
    <row r="6" spans="1:8" x14ac:dyDescent="0.25">
      <c r="A6" s="53" t="s">
        <v>0</v>
      </c>
      <c r="B6" s="53"/>
      <c r="C6" s="53"/>
      <c r="D6" s="53"/>
      <c r="E6" s="53"/>
      <c r="F6" s="53"/>
      <c r="G6" s="53"/>
      <c r="H6" s="53"/>
    </row>
    <row r="7" spans="1:8" x14ac:dyDescent="0.25">
      <c r="A7" t="s">
        <v>75</v>
      </c>
      <c r="B7" t="s">
        <v>4</v>
      </c>
      <c r="C7" s="9">
        <f>SUM(D7:D74)</f>
        <v>976</v>
      </c>
      <c r="D7" s="2">
        <v>4</v>
      </c>
      <c r="E7" s="2">
        <v>4</v>
      </c>
      <c r="F7" s="2">
        <v>4</v>
      </c>
      <c r="G7" t="s">
        <v>12</v>
      </c>
      <c r="H7" t="s">
        <v>5</v>
      </c>
    </row>
    <row r="8" spans="1:8" x14ac:dyDescent="0.25">
      <c r="A8" t="s">
        <v>76</v>
      </c>
      <c r="B8" t="s">
        <v>3</v>
      </c>
      <c r="C8" s="8">
        <v>1</v>
      </c>
      <c r="D8" s="2">
        <v>4</v>
      </c>
      <c r="E8" s="2">
        <v>4</v>
      </c>
      <c r="F8" s="2">
        <v>4</v>
      </c>
      <c r="G8" t="s">
        <v>12</v>
      </c>
      <c r="H8" t="s">
        <v>5</v>
      </c>
    </row>
    <row r="9" spans="1:8" x14ac:dyDescent="0.25">
      <c r="A9" t="s">
        <v>77</v>
      </c>
      <c r="B9" t="s">
        <v>52</v>
      </c>
      <c r="C9" s="8">
        <v>33</v>
      </c>
      <c r="D9" s="2">
        <v>4</v>
      </c>
      <c r="E9" s="2">
        <v>4</v>
      </c>
      <c r="F9" s="2">
        <v>4</v>
      </c>
      <c r="G9" t="s">
        <v>12</v>
      </c>
      <c r="H9" t="s">
        <v>5</v>
      </c>
    </row>
    <row r="10" spans="1:8" x14ac:dyDescent="0.25">
      <c r="A10" t="s">
        <v>78</v>
      </c>
      <c r="B10" t="s">
        <v>53</v>
      </c>
      <c r="C10" s="8">
        <v>399</v>
      </c>
      <c r="D10" s="2">
        <v>4</v>
      </c>
      <c r="E10" s="2">
        <v>4</v>
      </c>
      <c r="F10" s="2">
        <v>4</v>
      </c>
      <c r="G10" t="s">
        <v>12</v>
      </c>
      <c r="H10" t="s">
        <v>5</v>
      </c>
    </row>
    <row r="11" spans="1:8" ht="7.5" customHeight="1" x14ac:dyDescent="0.25">
      <c r="C11" s="8"/>
    </row>
    <row r="12" spans="1:8" x14ac:dyDescent="0.25">
      <c r="A12" s="53" t="s">
        <v>1</v>
      </c>
      <c r="B12" s="53"/>
      <c r="C12" s="53"/>
      <c r="D12" s="53"/>
      <c r="E12" s="53"/>
      <c r="F12" s="53"/>
      <c r="G12" s="53"/>
      <c r="H12" s="53"/>
    </row>
    <row r="13" spans="1:8" x14ac:dyDescent="0.25">
      <c r="A13" t="s">
        <v>79</v>
      </c>
      <c r="B13" t="s">
        <v>54</v>
      </c>
      <c r="C13" s="8">
        <v>33</v>
      </c>
      <c r="D13" s="2">
        <v>4</v>
      </c>
      <c r="E13" s="2">
        <v>4</v>
      </c>
      <c r="F13" s="2">
        <v>4</v>
      </c>
      <c r="G13" t="s">
        <v>12</v>
      </c>
      <c r="H13" t="s">
        <v>5</v>
      </c>
    </row>
    <row r="14" spans="1:8" x14ac:dyDescent="0.25">
      <c r="A14" t="s">
        <v>81</v>
      </c>
      <c r="B14" t="s">
        <v>129</v>
      </c>
      <c r="C14" s="8">
        <v>0</v>
      </c>
      <c r="D14" s="2">
        <v>4</v>
      </c>
      <c r="E14" s="2">
        <v>4</v>
      </c>
      <c r="F14" s="2">
        <v>4</v>
      </c>
      <c r="G14" t="s">
        <v>12</v>
      </c>
      <c r="H14" t="s">
        <v>5</v>
      </c>
    </row>
    <row r="15" spans="1:8" x14ac:dyDescent="0.25">
      <c r="A15" t="s">
        <v>82</v>
      </c>
      <c r="B15" t="s">
        <v>8</v>
      </c>
      <c r="C15" s="9">
        <f>LEN(C16)</f>
        <v>32</v>
      </c>
      <c r="D15" s="2">
        <v>4</v>
      </c>
      <c r="E15" s="2">
        <v>4</v>
      </c>
      <c r="F15" s="2">
        <v>4</v>
      </c>
      <c r="G15" t="s">
        <v>12</v>
      </c>
      <c r="H15" t="s">
        <v>5</v>
      </c>
    </row>
    <row r="16" spans="1:8" x14ac:dyDescent="0.25">
      <c r="A16" t="s">
        <v>85</v>
      </c>
      <c r="B16" t="s">
        <v>6</v>
      </c>
      <c r="C16" s="8" t="s">
        <v>167</v>
      </c>
      <c r="D16" s="10">
        <f>C15</f>
        <v>32</v>
      </c>
      <c r="E16" s="2">
        <v>1</v>
      </c>
      <c r="F16" s="2">
        <v>80</v>
      </c>
      <c r="G16" t="s">
        <v>13</v>
      </c>
      <c r="H16" t="s">
        <v>7</v>
      </c>
    </row>
    <row r="17" spans="1:8" x14ac:dyDescent="0.25">
      <c r="A17" t="s">
        <v>83</v>
      </c>
      <c r="B17" t="s">
        <v>128</v>
      </c>
      <c r="C17" s="8">
        <v>1</v>
      </c>
      <c r="D17" s="2">
        <v>4</v>
      </c>
      <c r="E17" s="2">
        <v>4</v>
      </c>
      <c r="F17" s="2">
        <v>4</v>
      </c>
      <c r="G17" t="s">
        <v>12</v>
      </c>
      <c r="H17" t="s">
        <v>5</v>
      </c>
    </row>
    <row r="18" spans="1:8" x14ac:dyDescent="0.25">
      <c r="A18" t="s">
        <v>84</v>
      </c>
      <c r="B18" t="s">
        <v>57</v>
      </c>
      <c r="C18" s="9">
        <f>LEN(C19)</f>
        <v>80</v>
      </c>
      <c r="D18" s="2">
        <v>4</v>
      </c>
      <c r="E18" s="2">
        <v>4</v>
      </c>
      <c r="F18" s="2">
        <v>4</v>
      </c>
      <c r="G18" t="s">
        <v>12</v>
      </c>
      <c r="H18" t="s">
        <v>5</v>
      </c>
    </row>
    <row r="19" spans="1:8" x14ac:dyDescent="0.25">
      <c r="A19" t="s">
        <v>86</v>
      </c>
      <c r="B19" t="s">
        <v>50</v>
      </c>
      <c r="C19" s="8" t="s">
        <v>166</v>
      </c>
      <c r="D19" s="10">
        <f>C18</f>
        <v>80</v>
      </c>
      <c r="F19" s="2">
        <v>80</v>
      </c>
      <c r="G19" t="s">
        <v>13</v>
      </c>
      <c r="H19" t="s">
        <v>7</v>
      </c>
    </row>
    <row r="20" spans="1:8" x14ac:dyDescent="0.25">
      <c r="A20" t="s">
        <v>80</v>
      </c>
      <c r="B20" t="s">
        <v>56</v>
      </c>
      <c r="C20" s="9">
        <f>C13</f>
        <v>33</v>
      </c>
      <c r="D20" s="2">
        <v>4</v>
      </c>
      <c r="E20" s="2">
        <v>4</v>
      </c>
      <c r="F20" s="2">
        <v>4</v>
      </c>
      <c r="G20" t="s">
        <v>12</v>
      </c>
      <c r="H20" t="s">
        <v>5</v>
      </c>
    </row>
    <row r="21" spans="1:8" x14ac:dyDescent="0.25">
      <c r="A21" t="s">
        <v>87</v>
      </c>
      <c r="B21" t="s">
        <v>68</v>
      </c>
      <c r="C21" s="9">
        <f>COUNTA(C23,C25,C27,C29,C31)</f>
        <v>5</v>
      </c>
      <c r="D21" s="2">
        <v>4</v>
      </c>
      <c r="E21" s="2">
        <v>4</v>
      </c>
      <c r="F21" s="2">
        <v>4</v>
      </c>
      <c r="G21" t="s">
        <v>12</v>
      </c>
      <c r="H21" t="s">
        <v>5</v>
      </c>
    </row>
    <row r="22" spans="1:8" x14ac:dyDescent="0.25">
      <c r="A22" t="s">
        <v>88</v>
      </c>
      <c r="B22" t="s">
        <v>63</v>
      </c>
      <c r="C22" s="9">
        <f>LEN(C23)</f>
        <v>80</v>
      </c>
      <c r="D22" s="10">
        <f>IF(C22&gt;=1,4,0)</f>
        <v>4</v>
      </c>
      <c r="F22" s="2">
        <v>4</v>
      </c>
      <c r="G22" t="s">
        <v>12</v>
      </c>
      <c r="H22" t="s">
        <v>5</v>
      </c>
    </row>
    <row r="23" spans="1:8" x14ac:dyDescent="0.25">
      <c r="A23" t="s">
        <v>89</v>
      </c>
      <c r="B23" t="s">
        <v>9</v>
      </c>
      <c r="C23" s="8" t="s">
        <v>158</v>
      </c>
      <c r="D23" s="10">
        <f>C22</f>
        <v>80</v>
      </c>
      <c r="F23" s="2">
        <v>80</v>
      </c>
      <c r="G23" t="s">
        <v>13</v>
      </c>
      <c r="H23" t="s">
        <v>7</v>
      </c>
    </row>
    <row r="24" spans="1:8" x14ac:dyDescent="0.25">
      <c r="A24" t="s">
        <v>94</v>
      </c>
      <c r="B24" t="s">
        <v>64</v>
      </c>
      <c r="C24" s="9">
        <f>LEN(C25)</f>
        <v>80</v>
      </c>
      <c r="D24" s="10">
        <f>IF(C24&gt;=1,4,0)</f>
        <v>4</v>
      </c>
      <c r="F24" s="2">
        <v>4</v>
      </c>
      <c r="G24" t="s">
        <v>12</v>
      </c>
      <c r="H24" t="s">
        <v>5</v>
      </c>
    </row>
    <row r="25" spans="1:8" x14ac:dyDescent="0.25">
      <c r="A25" t="s">
        <v>90</v>
      </c>
      <c r="B25" t="s">
        <v>17</v>
      </c>
      <c r="C25" s="8" t="s">
        <v>159</v>
      </c>
      <c r="D25" s="10">
        <f>C24</f>
        <v>80</v>
      </c>
      <c r="F25" s="2">
        <v>80</v>
      </c>
      <c r="G25" t="s">
        <v>13</v>
      </c>
      <c r="H25" t="s">
        <v>7</v>
      </c>
    </row>
    <row r="26" spans="1:8" x14ac:dyDescent="0.25">
      <c r="A26" t="s">
        <v>95</v>
      </c>
      <c r="B26" t="s">
        <v>65</v>
      </c>
      <c r="C26" s="9">
        <f>LEN(C27)</f>
        <v>80</v>
      </c>
      <c r="D26" s="10">
        <f>IF(C26&gt;=1,4,0)</f>
        <v>4</v>
      </c>
      <c r="F26" s="2">
        <v>4</v>
      </c>
      <c r="G26" t="s">
        <v>12</v>
      </c>
      <c r="H26" t="s">
        <v>5</v>
      </c>
    </row>
    <row r="27" spans="1:8" x14ac:dyDescent="0.25">
      <c r="A27" t="s">
        <v>91</v>
      </c>
      <c r="B27" t="s">
        <v>18</v>
      </c>
      <c r="C27" s="8" t="s">
        <v>160</v>
      </c>
      <c r="D27" s="10">
        <f>C26</f>
        <v>80</v>
      </c>
      <c r="F27" s="2">
        <v>80</v>
      </c>
      <c r="G27" t="s">
        <v>13</v>
      </c>
      <c r="H27" t="s">
        <v>7</v>
      </c>
    </row>
    <row r="28" spans="1:8" x14ac:dyDescent="0.25">
      <c r="A28" t="s">
        <v>96</v>
      </c>
      <c r="B28" t="s">
        <v>66</v>
      </c>
      <c r="C28" s="9">
        <f>LEN(C29)</f>
        <v>80</v>
      </c>
      <c r="D28" s="10">
        <f>IF(C28&gt;=1,4,0)</f>
        <v>4</v>
      </c>
      <c r="F28" s="2">
        <v>4</v>
      </c>
      <c r="G28" t="s">
        <v>12</v>
      </c>
      <c r="H28" t="s">
        <v>5</v>
      </c>
    </row>
    <row r="29" spans="1:8" x14ac:dyDescent="0.25">
      <c r="A29" t="s">
        <v>92</v>
      </c>
      <c r="B29" t="s">
        <v>19</v>
      </c>
      <c r="C29" s="8" t="s">
        <v>161</v>
      </c>
      <c r="D29" s="10">
        <f>C28</f>
        <v>80</v>
      </c>
      <c r="F29" s="2">
        <v>80</v>
      </c>
      <c r="G29" t="s">
        <v>13</v>
      </c>
      <c r="H29" t="s">
        <v>7</v>
      </c>
    </row>
    <row r="30" spans="1:8" x14ac:dyDescent="0.25">
      <c r="A30" t="s">
        <v>137</v>
      </c>
      <c r="B30" t="s">
        <v>67</v>
      </c>
      <c r="C30" s="9">
        <f>LEN(C31)</f>
        <v>80</v>
      </c>
      <c r="D30" s="10">
        <f>IF(C30&gt;=1,4,0)</f>
        <v>4</v>
      </c>
      <c r="F30" s="2">
        <v>4</v>
      </c>
      <c r="G30" t="s">
        <v>12</v>
      </c>
      <c r="H30" t="s">
        <v>5</v>
      </c>
    </row>
    <row r="31" spans="1:8" x14ac:dyDescent="0.25">
      <c r="A31" t="s">
        <v>93</v>
      </c>
      <c r="B31" t="s">
        <v>20</v>
      </c>
      <c r="C31" s="8" t="s">
        <v>162</v>
      </c>
      <c r="D31" s="10">
        <f>C30</f>
        <v>80</v>
      </c>
      <c r="F31" s="2">
        <v>80</v>
      </c>
      <c r="G31" t="s">
        <v>13</v>
      </c>
      <c r="H31" t="s">
        <v>7</v>
      </c>
    </row>
    <row r="32" spans="1:8" x14ac:dyDescent="0.25">
      <c r="A32" t="s">
        <v>143</v>
      </c>
      <c r="B32" t="s">
        <v>65</v>
      </c>
      <c r="C32" s="9">
        <f>LEN(C33)</f>
        <v>80</v>
      </c>
      <c r="D32" s="10">
        <f>IF(C32&gt;=1,4,0)</f>
        <v>4</v>
      </c>
      <c r="F32" s="2">
        <v>4</v>
      </c>
      <c r="G32" t="s">
        <v>12</v>
      </c>
      <c r="H32" t="s">
        <v>5</v>
      </c>
    </row>
    <row r="33" spans="1:8" x14ac:dyDescent="0.25">
      <c r="A33" t="s">
        <v>140</v>
      </c>
      <c r="B33" t="s">
        <v>18</v>
      </c>
      <c r="C33" s="8" t="s">
        <v>163</v>
      </c>
      <c r="D33" s="10">
        <f>C32</f>
        <v>80</v>
      </c>
      <c r="F33" s="2">
        <v>80</v>
      </c>
      <c r="G33" t="s">
        <v>13</v>
      </c>
      <c r="H33" t="s">
        <v>7</v>
      </c>
    </row>
    <row r="34" spans="1:8" x14ac:dyDescent="0.25">
      <c r="A34" t="s">
        <v>144</v>
      </c>
      <c r="B34" t="s">
        <v>66</v>
      </c>
      <c r="C34" s="9">
        <f>LEN(C35)</f>
        <v>80</v>
      </c>
      <c r="D34" s="10">
        <f>IF(C34&gt;=1,4,0)</f>
        <v>4</v>
      </c>
      <c r="F34" s="2">
        <v>4</v>
      </c>
      <c r="G34" t="s">
        <v>12</v>
      </c>
      <c r="H34" t="s">
        <v>5</v>
      </c>
    </row>
    <row r="35" spans="1:8" x14ac:dyDescent="0.25">
      <c r="A35" t="s">
        <v>141</v>
      </c>
      <c r="B35" t="s">
        <v>19</v>
      </c>
      <c r="C35" s="8" t="s">
        <v>164</v>
      </c>
      <c r="D35" s="10">
        <f>C34</f>
        <v>80</v>
      </c>
      <c r="F35" s="2">
        <v>80</v>
      </c>
      <c r="G35" t="s">
        <v>13</v>
      </c>
      <c r="H35" t="s">
        <v>7</v>
      </c>
    </row>
    <row r="36" spans="1:8" x14ac:dyDescent="0.25">
      <c r="A36" t="s">
        <v>145</v>
      </c>
      <c r="B36" t="s">
        <v>67</v>
      </c>
      <c r="C36" s="9">
        <f>LEN(C37)</f>
        <v>80</v>
      </c>
      <c r="D36" s="10">
        <f>IF(C36&gt;=1,4,0)</f>
        <v>4</v>
      </c>
      <c r="F36" s="2">
        <v>4</v>
      </c>
      <c r="G36" t="s">
        <v>12</v>
      </c>
      <c r="H36" t="s">
        <v>5</v>
      </c>
    </row>
    <row r="37" spans="1:8" x14ac:dyDescent="0.25">
      <c r="A37" t="s">
        <v>142</v>
      </c>
      <c r="B37" t="s">
        <v>20</v>
      </c>
      <c r="C37" s="8" t="s">
        <v>165</v>
      </c>
      <c r="D37" s="10">
        <f>C36</f>
        <v>80</v>
      </c>
      <c r="F37" s="2">
        <v>80</v>
      </c>
      <c r="G37" t="s">
        <v>13</v>
      </c>
      <c r="H37" t="s">
        <v>7</v>
      </c>
    </row>
    <row r="38" spans="1:8" x14ac:dyDescent="0.25">
      <c r="A38" t="s">
        <v>97</v>
      </c>
      <c r="B38" t="s">
        <v>55</v>
      </c>
      <c r="C38" s="9">
        <f>COUNTA(C39:C74)</f>
        <v>36</v>
      </c>
      <c r="D38" s="2">
        <v>4</v>
      </c>
      <c r="E38" s="2">
        <v>4</v>
      </c>
      <c r="F38" s="2">
        <v>4</v>
      </c>
      <c r="G38" t="s">
        <v>12</v>
      </c>
      <c r="H38" t="s">
        <v>5</v>
      </c>
    </row>
    <row r="39" spans="1:8" x14ac:dyDescent="0.25">
      <c r="A39" t="s">
        <v>98</v>
      </c>
      <c r="B39" t="s">
        <v>10</v>
      </c>
      <c r="C39" s="8">
        <v>1</v>
      </c>
      <c r="D39" s="10">
        <f>IF(C39&gt;=1,4,0)</f>
        <v>4</v>
      </c>
      <c r="F39" s="2">
        <v>4</v>
      </c>
      <c r="G39" t="s">
        <v>14</v>
      </c>
      <c r="H39" t="s">
        <v>5</v>
      </c>
    </row>
    <row r="40" spans="1:8" x14ac:dyDescent="0.25">
      <c r="A40" t="s">
        <v>99</v>
      </c>
      <c r="B40" t="s">
        <v>21</v>
      </c>
      <c r="C40" s="8">
        <v>2</v>
      </c>
      <c r="D40" s="10">
        <f>IF(C40&gt;=1,4,0)</f>
        <v>4</v>
      </c>
      <c r="F40" s="2">
        <v>4</v>
      </c>
      <c r="G40" t="s">
        <v>14</v>
      </c>
      <c r="H40" t="s">
        <v>5</v>
      </c>
    </row>
    <row r="41" spans="1:8" x14ac:dyDescent="0.25">
      <c r="A41" t="s">
        <v>100</v>
      </c>
      <c r="B41" t="s">
        <v>22</v>
      </c>
      <c r="C41" s="8">
        <v>3</v>
      </c>
      <c r="D41" s="10">
        <f t="shared" ref="D41:D74" si="0">IF(C41&gt;=1,4,0)</f>
        <v>4</v>
      </c>
      <c r="F41" s="2">
        <v>4</v>
      </c>
      <c r="G41" t="s">
        <v>14</v>
      </c>
      <c r="H41" t="s">
        <v>5</v>
      </c>
    </row>
    <row r="42" spans="1:8" x14ac:dyDescent="0.25">
      <c r="A42" t="s">
        <v>101</v>
      </c>
      <c r="B42" t="s">
        <v>23</v>
      </c>
      <c r="C42" s="8">
        <v>4</v>
      </c>
      <c r="D42" s="10">
        <f t="shared" si="0"/>
        <v>4</v>
      </c>
      <c r="F42" s="2">
        <v>4</v>
      </c>
      <c r="G42" t="s">
        <v>14</v>
      </c>
      <c r="H42" t="s">
        <v>5</v>
      </c>
    </row>
    <row r="43" spans="1:8" x14ac:dyDescent="0.25">
      <c r="A43" t="s">
        <v>102</v>
      </c>
      <c r="B43" t="s">
        <v>24</v>
      </c>
      <c r="C43" s="8">
        <v>5</v>
      </c>
      <c r="D43" s="10">
        <f t="shared" si="0"/>
        <v>4</v>
      </c>
      <c r="F43" s="2">
        <v>4</v>
      </c>
      <c r="G43" t="s">
        <v>14</v>
      </c>
      <c r="H43" t="s">
        <v>5</v>
      </c>
    </row>
    <row r="44" spans="1:8" x14ac:dyDescent="0.25">
      <c r="A44" t="s">
        <v>103</v>
      </c>
      <c r="B44" t="s">
        <v>25</v>
      </c>
      <c r="C44" s="8">
        <v>6</v>
      </c>
      <c r="D44" s="10">
        <f t="shared" si="0"/>
        <v>4</v>
      </c>
      <c r="F44" s="2">
        <v>4</v>
      </c>
      <c r="G44" t="s">
        <v>14</v>
      </c>
      <c r="H44" t="s">
        <v>5</v>
      </c>
    </row>
    <row r="45" spans="1:8" x14ac:dyDescent="0.25">
      <c r="A45" t="s">
        <v>104</v>
      </c>
      <c r="B45" t="s">
        <v>26</v>
      </c>
      <c r="C45" s="8">
        <v>7</v>
      </c>
      <c r="D45" s="10">
        <f t="shared" si="0"/>
        <v>4</v>
      </c>
      <c r="F45" s="2">
        <v>4</v>
      </c>
      <c r="G45" t="s">
        <v>14</v>
      </c>
      <c r="H45" t="s">
        <v>5</v>
      </c>
    </row>
    <row r="46" spans="1:8" x14ac:dyDescent="0.25">
      <c r="A46" t="s">
        <v>105</v>
      </c>
      <c r="B46" t="s">
        <v>27</v>
      </c>
      <c r="C46" s="8">
        <v>8</v>
      </c>
      <c r="D46" s="10">
        <f t="shared" si="0"/>
        <v>4</v>
      </c>
      <c r="F46" s="2">
        <v>4</v>
      </c>
      <c r="G46" t="s">
        <v>14</v>
      </c>
      <c r="H46" t="s">
        <v>5</v>
      </c>
    </row>
    <row r="47" spans="1:8" x14ac:dyDescent="0.25">
      <c r="A47" t="s">
        <v>106</v>
      </c>
      <c r="B47" t="s">
        <v>28</v>
      </c>
      <c r="C47" s="8">
        <v>9</v>
      </c>
      <c r="D47" s="10">
        <f t="shared" si="0"/>
        <v>4</v>
      </c>
      <c r="F47" s="2">
        <v>4</v>
      </c>
      <c r="G47" t="s">
        <v>14</v>
      </c>
      <c r="H47" t="s">
        <v>5</v>
      </c>
    </row>
    <row r="48" spans="1:8" x14ac:dyDescent="0.25">
      <c r="A48" t="s">
        <v>107</v>
      </c>
      <c r="B48" t="s">
        <v>29</v>
      </c>
      <c r="C48" s="8">
        <v>10</v>
      </c>
      <c r="D48" s="10">
        <f t="shared" si="0"/>
        <v>4</v>
      </c>
      <c r="F48" s="2">
        <v>4</v>
      </c>
      <c r="G48" t="s">
        <v>14</v>
      </c>
      <c r="H48" t="s">
        <v>5</v>
      </c>
    </row>
    <row r="49" spans="1:8" x14ac:dyDescent="0.25">
      <c r="A49" t="s">
        <v>108</v>
      </c>
      <c r="B49" t="s">
        <v>30</v>
      </c>
      <c r="C49" s="8">
        <v>11</v>
      </c>
      <c r="D49" s="10">
        <f t="shared" si="0"/>
        <v>4</v>
      </c>
      <c r="F49" s="2">
        <v>4</v>
      </c>
      <c r="G49" t="s">
        <v>14</v>
      </c>
      <c r="H49" t="s">
        <v>5</v>
      </c>
    </row>
    <row r="50" spans="1:8" x14ac:dyDescent="0.25">
      <c r="A50" t="s">
        <v>109</v>
      </c>
      <c r="B50" t="s">
        <v>31</v>
      </c>
      <c r="C50" s="8">
        <v>12</v>
      </c>
      <c r="D50" s="10">
        <f t="shared" si="0"/>
        <v>4</v>
      </c>
      <c r="F50" s="2">
        <v>4</v>
      </c>
      <c r="G50" t="s">
        <v>14</v>
      </c>
      <c r="H50" t="s">
        <v>5</v>
      </c>
    </row>
    <row r="51" spans="1:8" x14ac:dyDescent="0.25">
      <c r="A51" t="s">
        <v>110</v>
      </c>
      <c r="B51" t="s">
        <v>32</v>
      </c>
      <c r="C51" s="8">
        <v>13</v>
      </c>
      <c r="D51" s="10">
        <f t="shared" si="0"/>
        <v>4</v>
      </c>
      <c r="F51" s="2">
        <v>4</v>
      </c>
      <c r="G51" t="s">
        <v>14</v>
      </c>
      <c r="H51" t="s">
        <v>5</v>
      </c>
    </row>
    <row r="52" spans="1:8" x14ac:dyDescent="0.25">
      <c r="A52" t="s">
        <v>111</v>
      </c>
      <c r="B52" t="s">
        <v>33</v>
      </c>
      <c r="C52" s="8">
        <v>14</v>
      </c>
      <c r="D52" s="10">
        <f t="shared" si="0"/>
        <v>4</v>
      </c>
      <c r="F52" s="2">
        <v>4</v>
      </c>
      <c r="G52" t="s">
        <v>14</v>
      </c>
      <c r="H52" t="s">
        <v>5</v>
      </c>
    </row>
    <row r="53" spans="1:8" x14ac:dyDescent="0.25">
      <c r="A53" t="s">
        <v>112</v>
      </c>
      <c r="B53" t="s">
        <v>34</v>
      </c>
      <c r="C53" s="8">
        <v>15</v>
      </c>
      <c r="D53" s="10">
        <f t="shared" si="0"/>
        <v>4</v>
      </c>
      <c r="F53" s="2">
        <v>4</v>
      </c>
      <c r="G53" t="s">
        <v>14</v>
      </c>
      <c r="H53" t="s">
        <v>5</v>
      </c>
    </row>
    <row r="54" spans="1:8" x14ac:dyDescent="0.25">
      <c r="A54" t="s">
        <v>113</v>
      </c>
      <c r="B54" t="s">
        <v>35</v>
      </c>
      <c r="C54" s="8">
        <v>16</v>
      </c>
      <c r="D54" s="10">
        <f t="shared" si="0"/>
        <v>4</v>
      </c>
      <c r="F54" s="2">
        <v>4</v>
      </c>
      <c r="G54" t="s">
        <v>14</v>
      </c>
      <c r="H54" t="s">
        <v>5</v>
      </c>
    </row>
    <row r="55" spans="1:8" x14ac:dyDescent="0.25">
      <c r="A55" t="s">
        <v>114</v>
      </c>
      <c r="B55" t="s">
        <v>36</v>
      </c>
      <c r="C55" s="8">
        <v>17</v>
      </c>
      <c r="D55" s="10">
        <f t="shared" si="0"/>
        <v>4</v>
      </c>
      <c r="F55" s="2">
        <v>4</v>
      </c>
      <c r="G55" t="s">
        <v>14</v>
      </c>
      <c r="H55" t="s">
        <v>5</v>
      </c>
    </row>
    <row r="56" spans="1:8" x14ac:dyDescent="0.25">
      <c r="A56" t="s">
        <v>115</v>
      </c>
      <c r="B56" t="s">
        <v>37</v>
      </c>
      <c r="C56" s="8">
        <v>18</v>
      </c>
      <c r="D56" s="10">
        <f t="shared" si="0"/>
        <v>4</v>
      </c>
      <c r="F56" s="2">
        <v>4</v>
      </c>
      <c r="G56" t="s">
        <v>14</v>
      </c>
      <c r="H56" t="s">
        <v>5</v>
      </c>
    </row>
    <row r="57" spans="1:8" x14ac:dyDescent="0.25">
      <c r="A57" t="s">
        <v>116</v>
      </c>
      <c r="B57" t="s">
        <v>38</v>
      </c>
      <c r="C57" s="8">
        <v>19</v>
      </c>
      <c r="D57" s="10">
        <f t="shared" si="0"/>
        <v>4</v>
      </c>
      <c r="F57" s="2">
        <v>4</v>
      </c>
      <c r="G57" t="s">
        <v>14</v>
      </c>
      <c r="H57" t="s">
        <v>5</v>
      </c>
    </row>
    <row r="58" spans="1:8" x14ac:dyDescent="0.25">
      <c r="A58" t="s">
        <v>117</v>
      </c>
      <c r="B58" t="s">
        <v>39</v>
      </c>
      <c r="C58" s="8">
        <v>20</v>
      </c>
      <c r="D58" s="10">
        <f t="shared" si="0"/>
        <v>4</v>
      </c>
      <c r="F58" s="2">
        <v>4</v>
      </c>
      <c r="G58" t="s">
        <v>14</v>
      </c>
      <c r="H58" t="s">
        <v>5</v>
      </c>
    </row>
    <row r="59" spans="1:8" x14ac:dyDescent="0.25">
      <c r="A59" t="s">
        <v>118</v>
      </c>
      <c r="B59" t="s">
        <v>40</v>
      </c>
      <c r="C59" s="8">
        <v>21</v>
      </c>
      <c r="D59" s="10">
        <f t="shared" si="0"/>
        <v>4</v>
      </c>
      <c r="F59" s="2">
        <v>4</v>
      </c>
      <c r="G59" t="s">
        <v>14</v>
      </c>
      <c r="H59" t="s">
        <v>5</v>
      </c>
    </row>
    <row r="60" spans="1:8" x14ac:dyDescent="0.25">
      <c r="A60" t="s">
        <v>119</v>
      </c>
      <c r="B60" t="s">
        <v>41</v>
      </c>
      <c r="C60" s="8">
        <v>22</v>
      </c>
      <c r="D60" s="10">
        <f t="shared" si="0"/>
        <v>4</v>
      </c>
      <c r="F60" s="2">
        <v>4</v>
      </c>
      <c r="G60" t="s">
        <v>14</v>
      </c>
      <c r="H60" t="s">
        <v>5</v>
      </c>
    </row>
    <row r="61" spans="1:8" x14ac:dyDescent="0.25">
      <c r="A61" t="s">
        <v>120</v>
      </c>
      <c r="B61" t="s">
        <v>42</v>
      </c>
      <c r="C61" s="8">
        <v>23</v>
      </c>
      <c r="D61" s="10">
        <f t="shared" si="0"/>
        <v>4</v>
      </c>
      <c r="F61" s="2">
        <v>4</v>
      </c>
      <c r="G61" t="s">
        <v>14</v>
      </c>
      <c r="H61" t="s">
        <v>5</v>
      </c>
    </row>
    <row r="62" spans="1:8" x14ac:dyDescent="0.25">
      <c r="A62" t="s">
        <v>121</v>
      </c>
      <c r="B62" t="s">
        <v>43</v>
      </c>
      <c r="C62" s="8">
        <v>24</v>
      </c>
      <c r="D62" s="10">
        <f t="shared" si="0"/>
        <v>4</v>
      </c>
      <c r="F62" s="2">
        <v>4</v>
      </c>
      <c r="G62" t="s">
        <v>14</v>
      </c>
      <c r="H62" t="s">
        <v>5</v>
      </c>
    </row>
    <row r="63" spans="1:8" x14ac:dyDescent="0.25">
      <c r="A63" t="s">
        <v>122</v>
      </c>
      <c r="B63" t="s">
        <v>44</v>
      </c>
      <c r="C63" s="8">
        <v>25</v>
      </c>
      <c r="D63" s="10">
        <f t="shared" si="0"/>
        <v>4</v>
      </c>
      <c r="F63" s="2">
        <v>4</v>
      </c>
      <c r="G63" t="s">
        <v>14</v>
      </c>
      <c r="H63" t="s">
        <v>5</v>
      </c>
    </row>
    <row r="64" spans="1:8" x14ac:dyDescent="0.25">
      <c r="A64" t="s">
        <v>123</v>
      </c>
      <c r="B64" t="s">
        <v>45</v>
      </c>
      <c r="C64" s="8">
        <v>26</v>
      </c>
      <c r="D64" s="10">
        <f t="shared" si="0"/>
        <v>4</v>
      </c>
      <c r="F64" s="2">
        <v>4</v>
      </c>
      <c r="G64" t="s">
        <v>14</v>
      </c>
      <c r="H64" t="s">
        <v>5</v>
      </c>
    </row>
    <row r="65" spans="1:8" x14ac:dyDescent="0.25">
      <c r="A65" t="s">
        <v>124</v>
      </c>
      <c r="B65" t="s">
        <v>46</v>
      </c>
      <c r="C65" s="8">
        <v>27</v>
      </c>
      <c r="D65" s="10">
        <f t="shared" si="0"/>
        <v>4</v>
      </c>
      <c r="F65" s="2">
        <v>4</v>
      </c>
      <c r="G65" t="s">
        <v>14</v>
      </c>
      <c r="H65" t="s">
        <v>5</v>
      </c>
    </row>
    <row r="66" spans="1:8" x14ac:dyDescent="0.25">
      <c r="A66" t="s">
        <v>125</v>
      </c>
      <c r="B66" t="s">
        <v>47</v>
      </c>
      <c r="C66" s="8">
        <v>28</v>
      </c>
      <c r="D66" s="10">
        <f t="shared" si="0"/>
        <v>4</v>
      </c>
      <c r="F66" s="2">
        <v>4</v>
      </c>
      <c r="G66" t="s">
        <v>14</v>
      </c>
      <c r="H66" t="s">
        <v>5</v>
      </c>
    </row>
    <row r="67" spans="1:8" x14ac:dyDescent="0.25">
      <c r="A67" t="s">
        <v>126</v>
      </c>
      <c r="B67" t="s">
        <v>48</v>
      </c>
      <c r="C67" s="8">
        <v>29</v>
      </c>
      <c r="D67" s="10">
        <f t="shared" si="0"/>
        <v>4</v>
      </c>
      <c r="F67" s="2">
        <v>4</v>
      </c>
      <c r="G67" t="s">
        <v>14</v>
      </c>
      <c r="H67" t="s">
        <v>5</v>
      </c>
    </row>
    <row r="68" spans="1:8" x14ac:dyDescent="0.25">
      <c r="A68" t="s">
        <v>127</v>
      </c>
      <c r="B68" t="s">
        <v>49</v>
      </c>
      <c r="C68" s="8">
        <v>30</v>
      </c>
      <c r="D68" s="10">
        <f t="shared" ref="D68:D70" si="1">IF(C68&gt;=1,4,0)</f>
        <v>4</v>
      </c>
      <c r="F68" s="2">
        <v>4</v>
      </c>
      <c r="G68" t="s">
        <v>14</v>
      </c>
      <c r="H68" t="s">
        <v>5</v>
      </c>
    </row>
    <row r="69" spans="1:8" x14ac:dyDescent="0.25">
      <c r="A69" t="s">
        <v>146</v>
      </c>
      <c r="B69" t="s">
        <v>147</v>
      </c>
      <c r="C69" s="8">
        <v>31</v>
      </c>
      <c r="D69" s="10">
        <f t="shared" si="1"/>
        <v>4</v>
      </c>
      <c r="F69" s="2">
        <v>4</v>
      </c>
      <c r="G69" t="s">
        <v>14</v>
      </c>
      <c r="H69" t="s">
        <v>5</v>
      </c>
    </row>
    <row r="70" spans="1:8" x14ac:dyDescent="0.25">
      <c r="A70" t="s">
        <v>148</v>
      </c>
      <c r="B70" t="s">
        <v>149</v>
      </c>
      <c r="C70" s="8">
        <v>32</v>
      </c>
      <c r="D70" s="10">
        <f t="shared" si="1"/>
        <v>4</v>
      </c>
      <c r="F70" s="2">
        <v>4</v>
      </c>
      <c r="G70" t="s">
        <v>14</v>
      </c>
      <c r="H70" t="s">
        <v>5</v>
      </c>
    </row>
    <row r="71" spans="1:8" x14ac:dyDescent="0.25">
      <c r="A71" t="s">
        <v>150</v>
      </c>
      <c r="B71" t="s">
        <v>151</v>
      </c>
      <c r="C71" s="8">
        <v>33</v>
      </c>
      <c r="D71" s="10">
        <f t="shared" ref="D71:D73" si="2">IF(C71&gt;=1,4,0)</f>
        <v>4</v>
      </c>
      <c r="F71" s="2">
        <v>4</v>
      </c>
      <c r="G71" t="s">
        <v>14</v>
      </c>
      <c r="H71" t="s">
        <v>5</v>
      </c>
    </row>
    <row r="72" spans="1:8" x14ac:dyDescent="0.25">
      <c r="A72" t="s">
        <v>152</v>
      </c>
      <c r="B72" t="s">
        <v>153</v>
      </c>
      <c r="C72" s="8">
        <v>34</v>
      </c>
      <c r="D72" s="10">
        <f t="shared" si="2"/>
        <v>4</v>
      </c>
      <c r="F72" s="2">
        <v>4</v>
      </c>
      <c r="G72" t="s">
        <v>14</v>
      </c>
      <c r="H72" t="s">
        <v>5</v>
      </c>
    </row>
    <row r="73" spans="1:8" x14ac:dyDescent="0.25">
      <c r="A73" t="s">
        <v>154</v>
      </c>
      <c r="B73" t="s">
        <v>155</v>
      </c>
      <c r="C73" s="8">
        <v>35</v>
      </c>
      <c r="D73" s="10">
        <f t="shared" si="2"/>
        <v>4</v>
      </c>
      <c r="F73" s="2">
        <v>4</v>
      </c>
      <c r="G73" t="s">
        <v>14</v>
      </c>
      <c r="H73" t="s">
        <v>5</v>
      </c>
    </row>
    <row r="74" spans="1:8" x14ac:dyDescent="0.25">
      <c r="A74" t="s">
        <v>156</v>
      </c>
      <c r="B74" t="s">
        <v>157</v>
      </c>
      <c r="C74" s="8">
        <v>36</v>
      </c>
      <c r="D74" s="10">
        <f t="shared" si="0"/>
        <v>4</v>
      </c>
      <c r="F74" s="2">
        <v>4</v>
      </c>
      <c r="G74" t="s">
        <v>14</v>
      </c>
      <c r="H74" t="s">
        <v>5</v>
      </c>
    </row>
    <row r="76" spans="1:8" ht="15.75" thickBot="1" x14ac:dyDescent="0.3">
      <c r="A76" s="11" t="s">
        <v>2</v>
      </c>
      <c r="B76" s="12"/>
      <c r="C76" s="12"/>
      <c r="D76" s="13">
        <f>SUM(D6:D74)</f>
        <v>976</v>
      </c>
      <c r="E76" s="14">
        <f>SUM(E6:E74)</f>
        <v>49</v>
      </c>
      <c r="F76" s="14">
        <f>SUM(F6:F74)</f>
        <v>1024</v>
      </c>
      <c r="G76" s="11"/>
      <c r="H76" s="11"/>
    </row>
    <row r="77" spans="1:8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selection activeCell="C19" sqref="C19"/>
    </sheetView>
  </sheetViews>
  <sheetFormatPr defaultRowHeight="15" x14ac:dyDescent="0.25"/>
  <cols>
    <col min="1" max="1" width="8.42578125" bestFit="1" customWidth="1"/>
    <col min="2" max="2" width="19" bestFit="1" customWidth="1"/>
    <col min="3" max="3" width="38.42578125" style="8" customWidth="1"/>
    <col min="4" max="4" width="12.42578125" style="10" bestFit="1" customWidth="1"/>
  </cols>
  <sheetData>
    <row r="1" spans="1:4" ht="15" customHeight="1" x14ac:dyDescent="0.25">
      <c r="A1" s="52" t="s">
        <v>171</v>
      </c>
      <c r="B1" s="52"/>
      <c r="C1" s="52"/>
      <c r="D1" s="52"/>
    </row>
    <row r="2" spans="1:4" ht="15" customHeight="1" x14ac:dyDescent="0.25">
      <c r="A2" s="52"/>
      <c r="B2" s="52"/>
      <c r="C2" s="52"/>
      <c r="D2" s="52"/>
    </row>
    <row r="3" spans="1:4" ht="15" customHeight="1" x14ac:dyDescent="0.25">
      <c r="A3" s="52"/>
      <c r="B3" s="52"/>
      <c r="C3" s="52"/>
      <c r="D3" s="52"/>
    </row>
    <row r="4" spans="1:4" ht="15" customHeight="1" x14ac:dyDescent="0.25">
      <c r="A4" s="4" t="s">
        <v>74</v>
      </c>
      <c r="B4" s="4" t="s">
        <v>130</v>
      </c>
      <c r="C4" s="15" t="s">
        <v>11</v>
      </c>
      <c r="D4" s="4" t="s">
        <v>51</v>
      </c>
    </row>
    <row r="5" spans="1:4" ht="7.5" customHeight="1" x14ac:dyDescent="0.25"/>
    <row r="6" spans="1:4" x14ac:dyDescent="0.25">
      <c r="A6" s="53" t="s">
        <v>0</v>
      </c>
      <c r="B6" s="53"/>
      <c r="C6" s="53"/>
      <c r="D6" s="53"/>
    </row>
    <row r="7" spans="1:4" x14ac:dyDescent="0.25">
      <c r="A7" t="s">
        <v>75</v>
      </c>
      <c r="B7" t="s">
        <v>4</v>
      </c>
      <c r="C7" s="9">
        <f>SUM(D7:D74)</f>
        <v>700</v>
      </c>
      <c r="D7" s="2">
        <v>4</v>
      </c>
    </row>
    <row r="8" spans="1:4" x14ac:dyDescent="0.25">
      <c r="A8" t="s">
        <v>76</v>
      </c>
      <c r="B8" t="s">
        <v>3</v>
      </c>
      <c r="C8" s="8">
        <v>1</v>
      </c>
      <c r="D8" s="2">
        <v>4</v>
      </c>
    </row>
    <row r="9" spans="1:4" x14ac:dyDescent="0.25">
      <c r="A9" t="s">
        <v>77</v>
      </c>
      <c r="B9" t="s">
        <v>52</v>
      </c>
      <c r="C9" s="8">
        <v>33</v>
      </c>
      <c r="D9" s="2">
        <v>4</v>
      </c>
    </row>
    <row r="10" spans="1:4" x14ac:dyDescent="0.25">
      <c r="A10" t="s">
        <v>78</v>
      </c>
      <c r="B10" t="s">
        <v>53</v>
      </c>
      <c r="C10" s="8">
        <v>399</v>
      </c>
      <c r="D10" s="2">
        <v>4</v>
      </c>
    </row>
    <row r="11" spans="1:4" ht="7.5" customHeight="1" x14ac:dyDescent="0.25"/>
    <row r="12" spans="1:4" x14ac:dyDescent="0.25">
      <c r="A12" s="53" t="s">
        <v>1</v>
      </c>
      <c r="B12" s="53"/>
      <c r="C12" s="53"/>
      <c r="D12" s="53"/>
    </row>
    <row r="13" spans="1:4" x14ac:dyDescent="0.25">
      <c r="A13" t="s">
        <v>79</v>
      </c>
      <c r="B13" t="s">
        <v>54</v>
      </c>
      <c r="C13" s="8">
        <v>33</v>
      </c>
      <c r="D13" s="2">
        <v>4</v>
      </c>
    </row>
    <row r="14" spans="1:4" x14ac:dyDescent="0.25">
      <c r="A14" t="s">
        <v>81</v>
      </c>
      <c r="B14" t="s">
        <v>129</v>
      </c>
      <c r="C14" s="8">
        <v>0</v>
      </c>
      <c r="D14" s="2">
        <v>4</v>
      </c>
    </row>
    <row r="15" spans="1:4" x14ac:dyDescent="0.25">
      <c r="A15" t="s">
        <v>82</v>
      </c>
      <c r="B15" t="s">
        <v>8</v>
      </c>
      <c r="C15" s="9">
        <f>LEN(C16)</f>
        <v>32</v>
      </c>
      <c r="D15" s="2">
        <v>4</v>
      </c>
    </row>
    <row r="16" spans="1:4" x14ac:dyDescent="0.25">
      <c r="A16" t="s">
        <v>85</v>
      </c>
      <c r="B16" t="s">
        <v>6</v>
      </c>
      <c r="C16" s="8" t="s">
        <v>167</v>
      </c>
      <c r="D16" s="10">
        <f>C15</f>
        <v>32</v>
      </c>
    </row>
    <row r="17" spans="1:4" x14ac:dyDescent="0.25">
      <c r="A17" t="s">
        <v>83</v>
      </c>
      <c r="B17" t="s">
        <v>128</v>
      </c>
      <c r="C17" s="8">
        <v>1</v>
      </c>
      <c r="D17" s="2">
        <v>4</v>
      </c>
    </row>
    <row r="18" spans="1:4" x14ac:dyDescent="0.25">
      <c r="A18" t="s">
        <v>84</v>
      </c>
      <c r="B18" t="s">
        <v>57</v>
      </c>
      <c r="C18" s="9">
        <f>LEN(C19)</f>
        <v>80</v>
      </c>
      <c r="D18" s="2">
        <v>4</v>
      </c>
    </row>
    <row r="19" spans="1:4" x14ac:dyDescent="0.25">
      <c r="A19" t="s">
        <v>86</v>
      </c>
      <c r="B19" t="s">
        <v>50</v>
      </c>
      <c r="C19" s="18" t="s">
        <v>166</v>
      </c>
      <c r="D19" s="10">
        <f>C18</f>
        <v>80</v>
      </c>
    </row>
    <row r="20" spans="1:4" x14ac:dyDescent="0.25">
      <c r="A20" t="s">
        <v>80</v>
      </c>
      <c r="B20" t="s">
        <v>56</v>
      </c>
      <c r="C20" s="9">
        <f>C13</f>
        <v>33</v>
      </c>
      <c r="D20" s="2">
        <v>4</v>
      </c>
    </row>
    <row r="21" spans="1:4" x14ac:dyDescent="0.25">
      <c r="A21" t="s">
        <v>87</v>
      </c>
      <c r="B21" t="s">
        <v>68</v>
      </c>
      <c r="C21" s="9">
        <f>COUNTA(C23,C25,C27,C29,C31)</f>
        <v>5</v>
      </c>
      <c r="D21" s="2">
        <v>4</v>
      </c>
    </row>
    <row r="22" spans="1:4" x14ac:dyDescent="0.25">
      <c r="A22" t="s">
        <v>88</v>
      </c>
      <c r="B22" t="s">
        <v>63</v>
      </c>
      <c r="C22" s="9">
        <f>LEN(C23)</f>
        <v>80</v>
      </c>
      <c r="D22" s="10">
        <f>IF(C22&gt;=1,4,0)</f>
        <v>4</v>
      </c>
    </row>
    <row r="23" spans="1:4" x14ac:dyDescent="0.25">
      <c r="A23" t="s">
        <v>89</v>
      </c>
      <c r="B23" t="s">
        <v>9</v>
      </c>
      <c r="C23" s="17" t="s">
        <v>158</v>
      </c>
      <c r="D23" s="10">
        <f>C22</f>
        <v>80</v>
      </c>
    </row>
    <row r="24" spans="1:4" x14ac:dyDescent="0.25">
      <c r="A24" t="s">
        <v>94</v>
      </c>
      <c r="B24" t="s">
        <v>64</v>
      </c>
      <c r="C24" s="9">
        <f>LEN(C25)</f>
        <v>80</v>
      </c>
      <c r="D24" s="10">
        <f>IF(C24&gt;=1,4,0)</f>
        <v>4</v>
      </c>
    </row>
    <row r="25" spans="1:4" x14ac:dyDescent="0.25">
      <c r="A25" t="s">
        <v>90</v>
      </c>
      <c r="B25" t="s">
        <v>17</v>
      </c>
      <c r="C25" s="17" t="s">
        <v>159</v>
      </c>
      <c r="D25" s="10">
        <f>C24</f>
        <v>80</v>
      </c>
    </row>
    <row r="26" spans="1:4" x14ac:dyDescent="0.25">
      <c r="A26" t="s">
        <v>95</v>
      </c>
      <c r="B26" t="s">
        <v>65</v>
      </c>
      <c r="C26" s="9">
        <f>LEN(C27)</f>
        <v>80</v>
      </c>
      <c r="D26" s="10">
        <f>IF(C26&gt;=1,4,0)</f>
        <v>4</v>
      </c>
    </row>
    <row r="27" spans="1:4" x14ac:dyDescent="0.25">
      <c r="A27" t="s">
        <v>91</v>
      </c>
      <c r="B27" t="s">
        <v>18</v>
      </c>
      <c r="C27" s="17" t="s">
        <v>160</v>
      </c>
      <c r="D27" s="10">
        <f>C26</f>
        <v>80</v>
      </c>
    </row>
    <row r="28" spans="1:4" x14ac:dyDescent="0.25">
      <c r="A28" t="s">
        <v>96</v>
      </c>
      <c r="B28" t="s">
        <v>66</v>
      </c>
      <c r="C28" s="9">
        <f>LEN(C29)</f>
        <v>80</v>
      </c>
      <c r="D28" s="10">
        <f>IF(C28&gt;=1,4,0)</f>
        <v>4</v>
      </c>
    </row>
    <row r="29" spans="1:4" x14ac:dyDescent="0.25">
      <c r="A29" t="s">
        <v>92</v>
      </c>
      <c r="B29" t="s">
        <v>19</v>
      </c>
      <c r="C29" s="17" t="s">
        <v>161</v>
      </c>
      <c r="D29" s="10">
        <f>C28</f>
        <v>80</v>
      </c>
    </row>
    <row r="30" spans="1:4" x14ac:dyDescent="0.25">
      <c r="A30" t="s">
        <v>137</v>
      </c>
      <c r="B30" t="s">
        <v>67</v>
      </c>
      <c r="C30" s="9">
        <f>LEN(C31)</f>
        <v>80</v>
      </c>
      <c r="D30" s="10">
        <f>IF(C30&gt;=1,4,0)</f>
        <v>4</v>
      </c>
    </row>
    <row r="31" spans="1:4" x14ac:dyDescent="0.25">
      <c r="A31" t="s">
        <v>93</v>
      </c>
      <c r="B31" t="s">
        <v>20</v>
      </c>
      <c r="C31" s="17" t="s">
        <v>162</v>
      </c>
      <c r="D31" s="10">
        <f>C30</f>
        <v>80</v>
      </c>
    </row>
    <row r="32" spans="1:4" x14ac:dyDescent="0.25">
      <c r="A32" t="s">
        <v>143</v>
      </c>
      <c r="B32" t="s">
        <v>65</v>
      </c>
      <c r="C32" s="9">
        <f>LEN(C33)</f>
        <v>0</v>
      </c>
      <c r="D32" s="10">
        <f>IF(C32&gt;=1,4,0)</f>
        <v>0</v>
      </c>
    </row>
    <row r="33" spans="1:4" x14ac:dyDescent="0.25">
      <c r="A33" t="s">
        <v>140</v>
      </c>
      <c r="B33" t="s">
        <v>18</v>
      </c>
      <c r="C33" s="17"/>
      <c r="D33" s="10">
        <f>C32</f>
        <v>0</v>
      </c>
    </row>
    <row r="34" spans="1:4" x14ac:dyDescent="0.25">
      <c r="A34" t="s">
        <v>144</v>
      </c>
      <c r="B34" t="s">
        <v>66</v>
      </c>
      <c r="C34" s="9">
        <f>LEN(C35)</f>
        <v>0</v>
      </c>
      <c r="D34" s="10">
        <f>IF(C34&gt;=1,4,0)</f>
        <v>0</v>
      </c>
    </row>
    <row r="35" spans="1:4" x14ac:dyDescent="0.25">
      <c r="A35" t="s">
        <v>141</v>
      </c>
      <c r="B35" t="s">
        <v>19</v>
      </c>
      <c r="C35" s="17"/>
      <c r="D35" s="10">
        <f>C34</f>
        <v>0</v>
      </c>
    </row>
    <row r="36" spans="1:4" x14ac:dyDescent="0.25">
      <c r="A36" t="s">
        <v>145</v>
      </c>
      <c r="B36" t="s">
        <v>67</v>
      </c>
      <c r="C36" s="9">
        <f>LEN(C37)</f>
        <v>0</v>
      </c>
      <c r="D36" s="10">
        <f>IF(C36&gt;=1,4,0)</f>
        <v>0</v>
      </c>
    </row>
    <row r="37" spans="1:4" x14ac:dyDescent="0.25">
      <c r="A37" t="s">
        <v>142</v>
      </c>
      <c r="B37" t="s">
        <v>20</v>
      </c>
      <c r="C37" s="17"/>
      <c r="D37" s="10">
        <f>C36</f>
        <v>0</v>
      </c>
    </row>
    <row r="38" spans="1:4" x14ac:dyDescent="0.25">
      <c r="A38" t="s">
        <v>97</v>
      </c>
      <c r="B38" t="s">
        <v>55</v>
      </c>
      <c r="C38" s="9">
        <f>COUNTA(C39:C74)</f>
        <v>30</v>
      </c>
      <c r="D38" s="2">
        <v>4</v>
      </c>
    </row>
    <row r="39" spans="1:4" x14ac:dyDescent="0.25">
      <c r="A39" t="s">
        <v>98</v>
      </c>
      <c r="B39" t="s">
        <v>10</v>
      </c>
      <c r="C39" s="8">
        <v>1</v>
      </c>
      <c r="D39" s="10">
        <f>IF(C39&gt;=1,4,0)</f>
        <v>4</v>
      </c>
    </row>
    <row r="40" spans="1:4" x14ac:dyDescent="0.25">
      <c r="A40" t="s">
        <v>99</v>
      </c>
      <c r="B40" t="s">
        <v>21</v>
      </c>
      <c r="C40" s="8">
        <v>2</v>
      </c>
      <c r="D40" s="10">
        <f>IF(C40&gt;=1,4,0)</f>
        <v>4</v>
      </c>
    </row>
    <row r="41" spans="1:4" x14ac:dyDescent="0.25">
      <c r="A41" t="s">
        <v>100</v>
      </c>
      <c r="B41" t="s">
        <v>22</v>
      </c>
      <c r="C41" s="8">
        <v>3</v>
      </c>
      <c r="D41" s="10">
        <f t="shared" ref="D41:D74" si="0">IF(C41&gt;=1,4,0)</f>
        <v>4</v>
      </c>
    </row>
    <row r="42" spans="1:4" x14ac:dyDescent="0.25">
      <c r="A42" t="s">
        <v>101</v>
      </c>
      <c r="B42" t="s">
        <v>23</v>
      </c>
      <c r="C42" s="8">
        <v>4</v>
      </c>
      <c r="D42" s="10">
        <f t="shared" si="0"/>
        <v>4</v>
      </c>
    </row>
    <row r="43" spans="1:4" x14ac:dyDescent="0.25">
      <c r="A43" t="s">
        <v>102</v>
      </c>
      <c r="B43" t="s">
        <v>24</v>
      </c>
      <c r="C43" s="8">
        <v>5</v>
      </c>
      <c r="D43" s="10">
        <f t="shared" si="0"/>
        <v>4</v>
      </c>
    </row>
    <row r="44" spans="1:4" x14ac:dyDescent="0.25">
      <c r="A44" t="s">
        <v>103</v>
      </c>
      <c r="B44" t="s">
        <v>25</v>
      </c>
      <c r="C44" s="8">
        <v>6</v>
      </c>
      <c r="D44" s="10">
        <f t="shared" si="0"/>
        <v>4</v>
      </c>
    </row>
    <row r="45" spans="1:4" x14ac:dyDescent="0.25">
      <c r="A45" t="s">
        <v>104</v>
      </c>
      <c r="B45" t="s">
        <v>26</v>
      </c>
      <c r="C45" s="8">
        <v>7</v>
      </c>
      <c r="D45" s="10">
        <f t="shared" si="0"/>
        <v>4</v>
      </c>
    </row>
    <row r="46" spans="1:4" x14ac:dyDescent="0.25">
      <c r="A46" t="s">
        <v>105</v>
      </c>
      <c r="B46" t="s">
        <v>27</v>
      </c>
      <c r="C46" s="8">
        <v>8</v>
      </c>
      <c r="D46" s="10">
        <f t="shared" si="0"/>
        <v>4</v>
      </c>
    </row>
    <row r="47" spans="1:4" x14ac:dyDescent="0.25">
      <c r="A47" t="s">
        <v>106</v>
      </c>
      <c r="B47" t="s">
        <v>28</v>
      </c>
      <c r="C47" s="8">
        <v>9</v>
      </c>
      <c r="D47" s="10">
        <f t="shared" si="0"/>
        <v>4</v>
      </c>
    </row>
    <row r="48" spans="1:4" x14ac:dyDescent="0.25">
      <c r="A48" t="s">
        <v>107</v>
      </c>
      <c r="B48" t="s">
        <v>29</v>
      </c>
      <c r="C48" s="8">
        <v>10</v>
      </c>
      <c r="D48" s="10">
        <f t="shared" si="0"/>
        <v>4</v>
      </c>
    </row>
    <row r="49" spans="1:4" x14ac:dyDescent="0.25">
      <c r="A49" t="s">
        <v>108</v>
      </c>
      <c r="B49" t="s">
        <v>30</v>
      </c>
      <c r="C49" s="8">
        <v>11</v>
      </c>
      <c r="D49" s="10">
        <f t="shared" si="0"/>
        <v>4</v>
      </c>
    </row>
    <row r="50" spans="1:4" x14ac:dyDescent="0.25">
      <c r="A50" t="s">
        <v>109</v>
      </c>
      <c r="B50" t="s">
        <v>31</v>
      </c>
      <c r="C50" s="8">
        <v>12</v>
      </c>
      <c r="D50" s="10">
        <f t="shared" si="0"/>
        <v>4</v>
      </c>
    </row>
    <row r="51" spans="1:4" x14ac:dyDescent="0.25">
      <c r="A51" t="s">
        <v>110</v>
      </c>
      <c r="B51" t="s">
        <v>32</v>
      </c>
      <c r="C51" s="8">
        <v>13</v>
      </c>
      <c r="D51" s="10">
        <f t="shared" si="0"/>
        <v>4</v>
      </c>
    </row>
    <row r="52" spans="1:4" x14ac:dyDescent="0.25">
      <c r="A52" t="s">
        <v>111</v>
      </c>
      <c r="B52" t="s">
        <v>33</v>
      </c>
      <c r="C52" s="8">
        <v>14</v>
      </c>
      <c r="D52" s="10">
        <f t="shared" si="0"/>
        <v>4</v>
      </c>
    </row>
    <row r="53" spans="1:4" x14ac:dyDescent="0.25">
      <c r="A53" t="s">
        <v>112</v>
      </c>
      <c r="B53" t="s">
        <v>34</v>
      </c>
      <c r="C53" s="8">
        <v>15</v>
      </c>
      <c r="D53" s="10">
        <f t="shared" si="0"/>
        <v>4</v>
      </c>
    </row>
    <row r="54" spans="1:4" x14ac:dyDescent="0.25">
      <c r="A54" t="s">
        <v>113</v>
      </c>
      <c r="B54" t="s">
        <v>35</v>
      </c>
      <c r="C54" s="8">
        <v>16</v>
      </c>
      <c r="D54" s="10">
        <f t="shared" si="0"/>
        <v>4</v>
      </c>
    </row>
    <row r="55" spans="1:4" x14ac:dyDescent="0.25">
      <c r="A55" t="s">
        <v>114</v>
      </c>
      <c r="B55" t="s">
        <v>36</v>
      </c>
      <c r="C55" s="8">
        <v>17</v>
      </c>
      <c r="D55" s="10">
        <f t="shared" si="0"/>
        <v>4</v>
      </c>
    </row>
    <row r="56" spans="1:4" x14ac:dyDescent="0.25">
      <c r="A56" t="s">
        <v>115</v>
      </c>
      <c r="B56" t="s">
        <v>37</v>
      </c>
      <c r="C56" s="8">
        <v>18</v>
      </c>
      <c r="D56" s="10">
        <f t="shared" si="0"/>
        <v>4</v>
      </c>
    </row>
    <row r="57" spans="1:4" x14ac:dyDescent="0.25">
      <c r="A57" t="s">
        <v>116</v>
      </c>
      <c r="B57" t="s">
        <v>38</v>
      </c>
      <c r="C57" s="8">
        <v>19</v>
      </c>
      <c r="D57" s="10">
        <f t="shared" si="0"/>
        <v>4</v>
      </c>
    </row>
    <row r="58" spans="1:4" x14ac:dyDescent="0.25">
      <c r="A58" t="s">
        <v>117</v>
      </c>
      <c r="B58" t="s">
        <v>39</v>
      </c>
      <c r="C58" s="8">
        <v>20</v>
      </c>
      <c r="D58" s="10">
        <f t="shared" si="0"/>
        <v>4</v>
      </c>
    </row>
    <row r="59" spans="1:4" x14ac:dyDescent="0.25">
      <c r="A59" t="s">
        <v>118</v>
      </c>
      <c r="B59" t="s">
        <v>40</v>
      </c>
      <c r="C59" s="8">
        <v>21</v>
      </c>
      <c r="D59" s="10">
        <f t="shared" si="0"/>
        <v>4</v>
      </c>
    </row>
    <row r="60" spans="1:4" x14ac:dyDescent="0.25">
      <c r="A60" t="s">
        <v>119</v>
      </c>
      <c r="B60" t="s">
        <v>41</v>
      </c>
      <c r="C60" s="8">
        <v>22</v>
      </c>
      <c r="D60" s="10">
        <f t="shared" si="0"/>
        <v>4</v>
      </c>
    </row>
    <row r="61" spans="1:4" x14ac:dyDescent="0.25">
      <c r="A61" t="s">
        <v>120</v>
      </c>
      <c r="B61" t="s">
        <v>42</v>
      </c>
      <c r="C61" s="8">
        <v>23</v>
      </c>
      <c r="D61" s="10">
        <f t="shared" si="0"/>
        <v>4</v>
      </c>
    </row>
    <row r="62" spans="1:4" x14ac:dyDescent="0.25">
      <c r="A62" t="s">
        <v>121</v>
      </c>
      <c r="B62" t="s">
        <v>43</v>
      </c>
      <c r="C62" s="8">
        <v>24</v>
      </c>
      <c r="D62" s="10">
        <f t="shared" si="0"/>
        <v>4</v>
      </c>
    </row>
    <row r="63" spans="1:4" x14ac:dyDescent="0.25">
      <c r="A63" t="s">
        <v>122</v>
      </c>
      <c r="B63" t="s">
        <v>44</v>
      </c>
      <c r="C63" s="8">
        <v>25</v>
      </c>
      <c r="D63" s="10">
        <f t="shared" si="0"/>
        <v>4</v>
      </c>
    </row>
    <row r="64" spans="1:4" x14ac:dyDescent="0.25">
      <c r="A64" t="s">
        <v>123</v>
      </c>
      <c r="B64" t="s">
        <v>45</v>
      </c>
      <c r="C64" s="8">
        <v>26</v>
      </c>
      <c r="D64" s="10">
        <f t="shared" si="0"/>
        <v>4</v>
      </c>
    </row>
    <row r="65" spans="1:4" x14ac:dyDescent="0.25">
      <c r="A65" t="s">
        <v>124</v>
      </c>
      <c r="B65" t="s">
        <v>46</v>
      </c>
      <c r="C65" s="8">
        <v>27</v>
      </c>
      <c r="D65" s="10">
        <f t="shared" si="0"/>
        <v>4</v>
      </c>
    </row>
    <row r="66" spans="1:4" x14ac:dyDescent="0.25">
      <c r="A66" t="s">
        <v>125</v>
      </c>
      <c r="B66" t="s">
        <v>47</v>
      </c>
      <c r="C66" s="8">
        <v>28</v>
      </c>
      <c r="D66" s="10">
        <f t="shared" si="0"/>
        <v>4</v>
      </c>
    </row>
    <row r="67" spans="1:4" x14ac:dyDescent="0.25">
      <c r="A67" t="s">
        <v>126</v>
      </c>
      <c r="B67" t="s">
        <v>48</v>
      </c>
      <c r="C67" s="8">
        <v>29</v>
      </c>
      <c r="D67" s="10">
        <f t="shared" si="0"/>
        <v>4</v>
      </c>
    </row>
    <row r="68" spans="1:4" x14ac:dyDescent="0.25">
      <c r="A68" t="s">
        <v>127</v>
      </c>
      <c r="B68" t="s">
        <v>49</v>
      </c>
      <c r="C68" s="8">
        <v>30</v>
      </c>
      <c r="D68" s="10">
        <f t="shared" si="0"/>
        <v>4</v>
      </c>
    </row>
    <row r="69" spans="1:4" x14ac:dyDescent="0.25">
      <c r="A69" t="s">
        <v>146</v>
      </c>
      <c r="B69" t="s">
        <v>147</v>
      </c>
      <c r="D69" s="10">
        <f t="shared" si="0"/>
        <v>0</v>
      </c>
    </row>
    <row r="70" spans="1:4" x14ac:dyDescent="0.25">
      <c r="A70" t="s">
        <v>148</v>
      </c>
      <c r="B70" t="s">
        <v>149</v>
      </c>
      <c r="D70" s="10">
        <f t="shared" si="0"/>
        <v>0</v>
      </c>
    </row>
    <row r="71" spans="1:4" x14ac:dyDescent="0.25">
      <c r="A71" t="s">
        <v>150</v>
      </c>
      <c r="B71" t="s">
        <v>151</v>
      </c>
      <c r="D71" s="10">
        <f t="shared" si="0"/>
        <v>0</v>
      </c>
    </row>
    <row r="72" spans="1:4" x14ac:dyDescent="0.25">
      <c r="A72" t="s">
        <v>152</v>
      </c>
      <c r="B72" t="s">
        <v>153</v>
      </c>
      <c r="D72" s="10">
        <f t="shared" si="0"/>
        <v>0</v>
      </c>
    </row>
    <row r="73" spans="1:4" x14ac:dyDescent="0.25">
      <c r="A73" t="s">
        <v>154</v>
      </c>
      <c r="B73" t="s">
        <v>155</v>
      </c>
      <c r="D73" s="10">
        <f t="shared" si="0"/>
        <v>0</v>
      </c>
    </row>
    <row r="74" spans="1:4" x14ac:dyDescent="0.25">
      <c r="A74" t="s">
        <v>156</v>
      </c>
      <c r="B74" t="s">
        <v>157</v>
      </c>
      <c r="D74" s="10">
        <f t="shared" si="0"/>
        <v>0</v>
      </c>
    </row>
    <row r="76" spans="1:4" ht="15.75" thickBot="1" x14ac:dyDescent="0.3">
      <c r="A76" s="11" t="s">
        <v>2</v>
      </c>
      <c r="B76" s="12"/>
      <c r="C76" s="16"/>
      <c r="D76" s="13">
        <f>SUM(D6:D74)</f>
        <v>700</v>
      </c>
    </row>
    <row r="77" spans="1:4" ht="15.75" thickTop="1" x14ac:dyDescent="0.25"/>
  </sheetData>
  <mergeCells count="3">
    <mergeCell ref="A1:D3"/>
    <mergeCell ref="A6:D6"/>
    <mergeCell ref="A12:D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selection activeCell="C19" sqref="C19"/>
    </sheetView>
  </sheetViews>
  <sheetFormatPr defaultColWidth="12.42578125" defaultRowHeight="15" x14ac:dyDescent="0.25"/>
  <cols>
    <col min="1" max="1" width="20.42578125" customWidth="1"/>
    <col min="2" max="2" width="23.140625" customWidth="1"/>
    <col min="3" max="3" width="13.42578125" style="7" customWidth="1"/>
    <col min="4" max="4" width="12.140625" style="10" bestFit="1" customWidth="1"/>
  </cols>
  <sheetData>
    <row r="1" spans="1:4" ht="15" customHeight="1" x14ac:dyDescent="0.25">
      <c r="A1" s="52" t="s">
        <v>168</v>
      </c>
      <c r="B1" s="52"/>
      <c r="C1" s="52"/>
      <c r="D1" s="52"/>
    </row>
    <row r="2" spans="1:4" ht="15" customHeight="1" x14ac:dyDescent="0.25">
      <c r="A2" s="52"/>
      <c r="B2" s="52"/>
      <c r="C2" s="52"/>
      <c r="D2" s="52"/>
    </row>
    <row r="3" spans="1:4" ht="15" customHeight="1" x14ac:dyDescent="0.25">
      <c r="A3" s="52"/>
      <c r="B3" s="52"/>
      <c r="C3" s="52"/>
      <c r="D3" s="52"/>
    </row>
    <row r="4" spans="1:4" ht="15" customHeight="1" x14ac:dyDescent="0.25">
      <c r="A4" s="4" t="s">
        <v>74</v>
      </c>
      <c r="B4" s="4" t="s">
        <v>130</v>
      </c>
      <c r="C4" s="6" t="s">
        <v>11</v>
      </c>
      <c r="D4" s="4" t="s">
        <v>51</v>
      </c>
    </row>
    <row r="5" spans="1:4" ht="7.5" customHeight="1" x14ac:dyDescent="0.25"/>
    <row r="6" spans="1:4" x14ac:dyDescent="0.25">
      <c r="A6" s="53" t="s">
        <v>0</v>
      </c>
      <c r="B6" s="53"/>
      <c r="C6" s="53"/>
      <c r="D6" s="53"/>
    </row>
    <row r="7" spans="1:4" x14ac:dyDescent="0.25">
      <c r="A7" t="s">
        <v>75</v>
      </c>
      <c r="B7" t="s">
        <v>4</v>
      </c>
      <c r="C7" s="9">
        <f>SUM(D7:D74)</f>
        <v>61</v>
      </c>
      <c r="D7" s="2">
        <v>4</v>
      </c>
    </row>
    <row r="8" spans="1:4" x14ac:dyDescent="0.25">
      <c r="A8" t="s">
        <v>76</v>
      </c>
      <c r="B8" t="s">
        <v>3</v>
      </c>
      <c r="C8" s="8">
        <v>1</v>
      </c>
      <c r="D8" s="2">
        <v>4</v>
      </c>
    </row>
    <row r="9" spans="1:4" x14ac:dyDescent="0.25">
      <c r="A9" t="s">
        <v>77</v>
      </c>
      <c r="B9" t="s">
        <v>52</v>
      </c>
      <c r="C9" s="8">
        <v>33</v>
      </c>
      <c r="D9" s="2">
        <v>4</v>
      </c>
    </row>
    <row r="10" spans="1:4" x14ac:dyDescent="0.25">
      <c r="A10" t="s">
        <v>78</v>
      </c>
      <c r="B10" t="s">
        <v>53</v>
      </c>
      <c r="C10" s="8">
        <v>399</v>
      </c>
      <c r="D10" s="2">
        <v>4</v>
      </c>
    </row>
    <row r="11" spans="1:4" ht="7.5" customHeight="1" x14ac:dyDescent="0.25">
      <c r="C11" s="8"/>
    </row>
    <row r="12" spans="1:4" x14ac:dyDescent="0.25">
      <c r="A12" s="53" t="s">
        <v>1</v>
      </c>
      <c r="B12" s="53"/>
      <c r="C12" s="53"/>
      <c r="D12" s="53"/>
    </row>
    <row r="13" spans="1:4" x14ac:dyDescent="0.25">
      <c r="A13" t="s">
        <v>79</v>
      </c>
      <c r="B13" t="s">
        <v>54</v>
      </c>
      <c r="C13" s="8">
        <v>33</v>
      </c>
      <c r="D13" s="2">
        <v>4</v>
      </c>
    </row>
    <row r="14" spans="1:4" x14ac:dyDescent="0.25">
      <c r="A14" t="s">
        <v>81</v>
      </c>
      <c r="B14" t="s">
        <v>129</v>
      </c>
      <c r="C14" s="8">
        <v>0</v>
      </c>
      <c r="D14" s="2">
        <v>4</v>
      </c>
    </row>
    <row r="15" spans="1:4" x14ac:dyDescent="0.25">
      <c r="A15" t="s">
        <v>82</v>
      </c>
      <c r="B15" t="s">
        <v>8</v>
      </c>
      <c r="C15" s="9">
        <f>LEN(C16)</f>
        <v>8</v>
      </c>
      <c r="D15" s="2">
        <v>4</v>
      </c>
    </row>
    <row r="16" spans="1:4" x14ac:dyDescent="0.25">
      <c r="A16" t="s">
        <v>85</v>
      </c>
      <c r="B16" t="s">
        <v>6</v>
      </c>
      <c r="C16" s="8" t="s">
        <v>169</v>
      </c>
      <c r="D16" s="10">
        <f>C15</f>
        <v>8</v>
      </c>
    </row>
    <row r="17" spans="1:4" x14ac:dyDescent="0.25">
      <c r="A17" t="s">
        <v>83</v>
      </c>
      <c r="B17" t="s">
        <v>128</v>
      </c>
      <c r="C17" s="8">
        <v>1</v>
      </c>
      <c r="D17" s="2">
        <v>4</v>
      </c>
    </row>
    <row r="18" spans="1:4" x14ac:dyDescent="0.25">
      <c r="A18" t="s">
        <v>84</v>
      </c>
      <c r="B18" t="s">
        <v>57</v>
      </c>
      <c r="C18" s="9">
        <f>LEN(C19)</f>
        <v>1</v>
      </c>
      <c r="D18" s="2">
        <v>4</v>
      </c>
    </row>
    <row r="19" spans="1:4" x14ac:dyDescent="0.25">
      <c r="A19" t="s">
        <v>86</v>
      </c>
      <c r="B19" t="s">
        <v>50</v>
      </c>
      <c r="C19" s="19" t="s">
        <v>170</v>
      </c>
      <c r="D19" s="10">
        <f>C18</f>
        <v>1</v>
      </c>
    </row>
    <row r="20" spans="1:4" x14ac:dyDescent="0.25">
      <c r="A20" t="s">
        <v>80</v>
      </c>
      <c r="B20" t="s">
        <v>56</v>
      </c>
      <c r="C20" s="9">
        <f>C13</f>
        <v>33</v>
      </c>
      <c r="D20" s="2">
        <v>4</v>
      </c>
    </row>
    <row r="21" spans="1:4" x14ac:dyDescent="0.25">
      <c r="A21" t="s">
        <v>87</v>
      </c>
      <c r="B21" t="s">
        <v>68</v>
      </c>
      <c r="C21" s="9">
        <f>COUNTA(C23,C25,C27,C29,C31)</f>
        <v>0</v>
      </c>
      <c r="D21" s="2">
        <v>4</v>
      </c>
    </row>
    <row r="22" spans="1:4" x14ac:dyDescent="0.25">
      <c r="A22" t="s">
        <v>88</v>
      </c>
      <c r="B22" t="s">
        <v>63</v>
      </c>
      <c r="C22" s="9">
        <f>LEN(C23)</f>
        <v>0</v>
      </c>
      <c r="D22" s="10">
        <f>IF(C22&gt;=1,4,0)</f>
        <v>0</v>
      </c>
    </row>
    <row r="23" spans="1:4" x14ac:dyDescent="0.25">
      <c r="A23" t="s">
        <v>89</v>
      </c>
      <c r="B23" t="s">
        <v>9</v>
      </c>
      <c r="C23" s="8"/>
      <c r="D23" s="10">
        <f>C22</f>
        <v>0</v>
      </c>
    </row>
    <row r="24" spans="1:4" x14ac:dyDescent="0.25">
      <c r="A24" t="s">
        <v>94</v>
      </c>
      <c r="B24" t="s">
        <v>64</v>
      </c>
      <c r="C24" s="9">
        <f>LEN(C25)</f>
        <v>0</v>
      </c>
      <c r="D24" s="10">
        <f>IF(C24&gt;=1,4,0)</f>
        <v>0</v>
      </c>
    </row>
    <row r="25" spans="1:4" x14ac:dyDescent="0.25">
      <c r="A25" t="s">
        <v>90</v>
      </c>
      <c r="B25" t="s">
        <v>17</v>
      </c>
      <c r="C25" s="8"/>
      <c r="D25" s="10">
        <f>C24</f>
        <v>0</v>
      </c>
    </row>
    <row r="26" spans="1:4" x14ac:dyDescent="0.25">
      <c r="A26" t="s">
        <v>95</v>
      </c>
      <c r="B26" t="s">
        <v>65</v>
      </c>
      <c r="C26" s="9">
        <f>LEN(C27)</f>
        <v>0</v>
      </c>
      <c r="D26" s="10">
        <f>IF(C26&gt;=1,4,0)</f>
        <v>0</v>
      </c>
    </row>
    <row r="27" spans="1:4" x14ac:dyDescent="0.25">
      <c r="A27" t="s">
        <v>91</v>
      </c>
      <c r="B27" t="s">
        <v>18</v>
      </c>
      <c r="C27" s="8"/>
      <c r="D27" s="10">
        <f>C26</f>
        <v>0</v>
      </c>
    </row>
    <row r="28" spans="1:4" x14ac:dyDescent="0.25">
      <c r="A28" t="s">
        <v>96</v>
      </c>
      <c r="B28" t="s">
        <v>66</v>
      </c>
      <c r="C28" s="9">
        <f>LEN(C29)</f>
        <v>0</v>
      </c>
      <c r="D28" s="10">
        <f>IF(C28&gt;=1,4,0)</f>
        <v>0</v>
      </c>
    </row>
    <row r="29" spans="1:4" x14ac:dyDescent="0.25">
      <c r="A29" t="s">
        <v>92</v>
      </c>
      <c r="B29" t="s">
        <v>19</v>
      </c>
      <c r="C29" s="8"/>
      <c r="D29" s="10">
        <f>C28</f>
        <v>0</v>
      </c>
    </row>
    <row r="30" spans="1:4" x14ac:dyDescent="0.25">
      <c r="A30" t="s">
        <v>137</v>
      </c>
      <c r="B30" t="s">
        <v>67</v>
      </c>
      <c r="C30" s="9">
        <f>LEN(C31)</f>
        <v>0</v>
      </c>
      <c r="D30" s="10">
        <f>IF(C30&gt;=1,4,0)</f>
        <v>0</v>
      </c>
    </row>
    <row r="31" spans="1:4" x14ac:dyDescent="0.25">
      <c r="A31" t="s">
        <v>93</v>
      </c>
      <c r="B31" t="s">
        <v>20</v>
      </c>
      <c r="C31" s="8"/>
      <c r="D31" s="10">
        <f>C30</f>
        <v>0</v>
      </c>
    </row>
    <row r="32" spans="1:4" x14ac:dyDescent="0.25">
      <c r="A32" t="s">
        <v>143</v>
      </c>
      <c r="B32" t="s">
        <v>65</v>
      </c>
      <c r="C32" s="9">
        <f>LEN(C33)</f>
        <v>0</v>
      </c>
      <c r="D32" s="10">
        <f>IF(C32&gt;=1,4,0)</f>
        <v>0</v>
      </c>
    </row>
    <row r="33" spans="1:4" x14ac:dyDescent="0.25">
      <c r="A33" t="s">
        <v>140</v>
      </c>
      <c r="B33" t="s">
        <v>18</v>
      </c>
      <c r="C33" s="8"/>
      <c r="D33" s="10">
        <f>C32</f>
        <v>0</v>
      </c>
    </row>
    <row r="34" spans="1:4" x14ac:dyDescent="0.25">
      <c r="A34" t="s">
        <v>144</v>
      </c>
      <c r="B34" t="s">
        <v>66</v>
      </c>
      <c r="C34" s="9">
        <f>LEN(C35)</f>
        <v>0</v>
      </c>
      <c r="D34" s="10">
        <f>IF(C34&gt;=1,4,0)</f>
        <v>0</v>
      </c>
    </row>
    <row r="35" spans="1:4" x14ac:dyDescent="0.25">
      <c r="A35" t="s">
        <v>141</v>
      </c>
      <c r="B35" t="s">
        <v>19</v>
      </c>
      <c r="C35" s="8"/>
      <c r="D35" s="10">
        <f>C34</f>
        <v>0</v>
      </c>
    </row>
    <row r="36" spans="1:4" x14ac:dyDescent="0.25">
      <c r="A36" t="s">
        <v>145</v>
      </c>
      <c r="B36" t="s">
        <v>67</v>
      </c>
      <c r="C36" s="9">
        <f>LEN(C37)</f>
        <v>0</v>
      </c>
      <c r="D36" s="10">
        <f>IF(C36&gt;=1,4,0)</f>
        <v>0</v>
      </c>
    </row>
    <row r="37" spans="1:4" x14ac:dyDescent="0.25">
      <c r="A37" t="s">
        <v>142</v>
      </c>
      <c r="B37" t="s">
        <v>20</v>
      </c>
      <c r="C37" s="8"/>
      <c r="D37" s="10">
        <f>C36</f>
        <v>0</v>
      </c>
    </row>
    <row r="38" spans="1:4" x14ac:dyDescent="0.25">
      <c r="A38" t="s">
        <v>97</v>
      </c>
      <c r="B38" t="s">
        <v>55</v>
      </c>
      <c r="C38" s="9">
        <f>COUNTA(C39:C74)</f>
        <v>1</v>
      </c>
      <c r="D38" s="2">
        <v>4</v>
      </c>
    </row>
    <row r="39" spans="1:4" x14ac:dyDescent="0.25">
      <c r="A39" t="s">
        <v>98</v>
      </c>
      <c r="B39" t="s">
        <v>10</v>
      </c>
      <c r="C39" s="8">
        <v>1</v>
      </c>
      <c r="D39" s="10">
        <f>IF(C39&gt;=1,4,0)</f>
        <v>4</v>
      </c>
    </row>
    <row r="40" spans="1:4" x14ac:dyDescent="0.25">
      <c r="A40" t="s">
        <v>99</v>
      </c>
      <c r="B40" t="s">
        <v>21</v>
      </c>
      <c r="C40" s="8"/>
      <c r="D40" s="10">
        <f>IF(C40&gt;=1,4,0)</f>
        <v>0</v>
      </c>
    </row>
    <row r="41" spans="1:4" x14ac:dyDescent="0.25">
      <c r="A41" t="s">
        <v>100</v>
      </c>
      <c r="B41" t="s">
        <v>22</v>
      </c>
      <c r="C41" s="8"/>
      <c r="D41" s="10">
        <f t="shared" ref="D41:D74" si="0">IF(C41&gt;=1,4,0)</f>
        <v>0</v>
      </c>
    </row>
    <row r="42" spans="1:4" x14ac:dyDescent="0.25">
      <c r="A42" t="s">
        <v>101</v>
      </c>
      <c r="B42" t="s">
        <v>23</v>
      </c>
      <c r="C42" s="8"/>
      <c r="D42" s="10">
        <f t="shared" si="0"/>
        <v>0</v>
      </c>
    </row>
    <row r="43" spans="1:4" x14ac:dyDescent="0.25">
      <c r="A43" t="s">
        <v>102</v>
      </c>
      <c r="B43" t="s">
        <v>24</v>
      </c>
      <c r="C43" s="8"/>
      <c r="D43" s="10">
        <f t="shared" si="0"/>
        <v>0</v>
      </c>
    </row>
    <row r="44" spans="1:4" x14ac:dyDescent="0.25">
      <c r="A44" t="s">
        <v>103</v>
      </c>
      <c r="B44" t="s">
        <v>25</v>
      </c>
      <c r="C44" s="8"/>
      <c r="D44" s="10">
        <f t="shared" si="0"/>
        <v>0</v>
      </c>
    </row>
    <row r="45" spans="1:4" x14ac:dyDescent="0.25">
      <c r="A45" t="s">
        <v>104</v>
      </c>
      <c r="B45" t="s">
        <v>26</v>
      </c>
      <c r="C45" s="8"/>
      <c r="D45" s="10">
        <f t="shared" si="0"/>
        <v>0</v>
      </c>
    </row>
    <row r="46" spans="1:4" x14ac:dyDescent="0.25">
      <c r="A46" t="s">
        <v>105</v>
      </c>
      <c r="B46" t="s">
        <v>27</v>
      </c>
      <c r="C46" s="8"/>
      <c r="D46" s="10">
        <f t="shared" si="0"/>
        <v>0</v>
      </c>
    </row>
    <row r="47" spans="1:4" x14ac:dyDescent="0.25">
      <c r="A47" t="s">
        <v>106</v>
      </c>
      <c r="B47" t="s">
        <v>28</v>
      </c>
      <c r="C47" s="8"/>
      <c r="D47" s="10">
        <f t="shared" si="0"/>
        <v>0</v>
      </c>
    </row>
    <row r="48" spans="1:4" x14ac:dyDescent="0.25">
      <c r="A48" t="s">
        <v>107</v>
      </c>
      <c r="B48" t="s">
        <v>29</v>
      </c>
      <c r="C48" s="8"/>
      <c r="D48" s="10">
        <f t="shared" si="0"/>
        <v>0</v>
      </c>
    </row>
    <row r="49" spans="1:4" x14ac:dyDescent="0.25">
      <c r="A49" t="s">
        <v>108</v>
      </c>
      <c r="B49" t="s">
        <v>30</v>
      </c>
      <c r="C49" s="8"/>
      <c r="D49" s="10">
        <f t="shared" si="0"/>
        <v>0</v>
      </c>
    </row>
    <row r="50" spans="1:4" x14ac:dyDescent="0.25">
      <c r="A50" t="s">
        <v>109</v>
      </c>
      <c r="B50" t="s">
        <v>31</v>
      </c>
      <c r="C50" s="8"/>
      <c r="D50" s="10">
        <f t="shared" si="0"/>
        <v>0</v>
      </c>
    </row>
    <row r="51" spans="1:4" x14ac:dyDescent="0.25">
      <c r="A51" t="s">
        <v>110</v>
      </c>
      <c r="B51" t="s">
        <v>32</v>
      </c>
      <c r="C51" s="8"/>
      <c r="D51" s="10">
        <f t="shared" si="0"/>
        <v>0</v>
      </c>
    </row>
    <row r="52" spans="1:4" x14ac:dyDescent="0.25">
      <c r="A52" t="s">
        <v>111</v>
      </c>
      <c r="B52" t="s">
        <v>33</v>
      </c>
      <c r="C52" s="8"/>
      <c r="D52" s="10">
        <f t="shared" si="0"/>
        <v>0</v>
      </c>
    </row>
    <row r="53" spans="1:4" x14ac:dyDescent="0.25">
      <c r="A53" t="s">
        <v>112</v>
      </c>
      <c r="B53" t="s">
        <v>34</v>
      </c>
      <c r="C53" s="8"/>
      <c r="D53" s="10">
        <f t="shared" si="0"/>
        <v>0</v>
      </c>
    </row>
    <row r="54" spans="1:4" x14ac:dyDescent="0.25">
      <c r="A54" t="s">
        <v>113</v>
      </c>
      <c r="B54" t="s">
        <v>35</v>
      </c>
      <c r="C54" s="8"/>
      <c r="D54" s="10">
        <f t="shared" si="0"/>
        <v>0</v>
      </c>
    </row>
    <row r="55" spans="1:4" x14ac:dyDescent="0.25">
      <c r="A55" t="s">
        <v>114</v>
      </c>
      <c r="B55" t="s">
        <v>36</v>
      </c>
      <c r="C55" s="8"/>
      <c r="D55" s="10">
        <f t="shared" si="0"/>
        <v>0</v>
      </c>
    </row>
    <row r="56" spans="1:4" x14ac:dyDescent="0.25">
      <c r="A56" t="s">
        <v>115</v>
      </c>
      <c r="B56" t="s">
        <v>37</v>
      </c>
      <c r="C56" s="8"/>
      <c r="D56" s="10">
        <f t="shared" si="0"/>
        <v>0</v>
      </c>
    </row>
    <row r="57" spans="1:4" x14ac:dyDescent="0.25">
      <c r="A57" t="s">
        <v>116</v>
      </c>
      <c r="B57" t="s">
        <v>38</v>
      </c>
      <c r="C57" s="8"/>
      <c r="D57" s="10">
        <f t="shared" si="0"/>
        <v>0</v>
      </c>
    </row>
    <row r="58" spans="1:4" x14ac:dyDescent="0.25">
      <c r="A58" t="s">
        <v>117</v>
      </c>
      <c r="B58" t="s">
        <v>39</v>
      </c>
      <c r="C58" s="8"/>
      <c r="D58" s="10">
        <f t="shared" si="0"/>
        <v>0</v>
      </c>
    </row>
    <row r="59" spans="1:4" x14ac:dyDescent="0.25">
      <c r="A59" t="s">
        <v>118</v>
      </c>
      <c r="B59" t="s">
        <v>40</v>
      </c>
      <c r="C59" s="8"/>
      <c r="D59" s="10">
        <f t="shared" si="0"/>
        <v>0</v>
      </c>
    </row>
    <row r="60" spans="1:4" x14ac:dyDescent="0.25">
      <c r="A60" t="s">
        <v>119</v>
      </c>
      <c r="B60" t="s">
        <v>41</v>
      </c>
      <c r="C60" s="8"/>
      <c r="D60" s="10">
        <f t="shared" si="0"/>
        <v>0</v>
      </c>
    </row>
    <row r="61" spans="1:4" x14ac:dyDescent="0.25">
      <c r="A61" t="s">
        <v>120</v>
      </c>
      <c r="B61" t="s">
        <v>42</v>
      </c>
      <c r="C61" s="8"/>
      <c r="D61" s="10">
        <f t="shared" si="0"/>
        <v>0</v>
      </c>
    </row>
    <row r="62" spans="1:4" x14ac:dyDescent="0.25">
      <c r="A62" t="s">
        <v>121</v>
      </c>
      <c r="B62" t="s">
        <v>43</v>
      </c>
      <c r="C62" s="8"/>
      <c r="D62" s="10">
        <f t="shared" si="0"/>
        <v>0</v>
      </c>
    </row>
    <row r="63" spans="1:4" x14ac:dyDescent="0.25">
      <c r="A63" t="s">
        <v>122</v>
      </c>
      <c r="B63" t="s">
        <v>44</v>
      </c>
      <c r="C63" s="8"/>
      <c r="D63" s="10">
        <f t="shared" si="0"/>
        <v>0</v>
      </c>
    </row>
    <row r="64" spans="1:4" x14ac:dyDescent="0.25">
      <c r="A64" t="s">
        <v>123</v>
      </c>
      <c r="B64" t="s">
        <v>45</v>
      </c>
      <c r="C64" s="8"/>
      <c r="D64" s="10">
        <f t="shared" si="0"/>
        <v>0</v>
      </c>
    </row>
    <row r="65" spans="1:4" x14ac:dyDescent="0.25">
      <c r="A65" t="s">
        <v>124</v>
      </c>
      <c r="B65" t="s">
        <v>46</v>
      </c>
      <c r="C65" s="8"/>
      <c r="D65" s="10">
        <f t="shared" si="0"/>
        <v>0</v>
      </c>
    </row>
    <row r="66" spans="1:4" x14ac:dyDescent="0.25">
      <c r="A66" t="s">
        <v>125</v>
      </c>
      <c r="B66" t="s">
        <v>47</v>
      </c>
      <c r="C66" s="8"/>
      <c r="D66" s="10">
        <f t="shared" si="0"/>
        <v>0</v>
      </c>
    </row>
    <row r="67" spans="1:4" x14ac:dyDescent="0.25">
      <c r="A67" t="s">
        <v>126</v>
      </c>
      <c r="B67" t="s">
        <v>48</v>
      </c>
      <c r="C67" s="8"/>
      <c r="D67" s="10">
        <f t="shared" si="0"/>
        <v>0</v>
      </c>
    </row>
    <row r="68" spans="1:4" x14ac:dyDescent="0.25">
      <c r="A68" t="s">
        <v>127</v>
      </c>
      <c r="B68" t="s">
        <v>49</v>
      </c>
      <c r="C68" s="8"/>
      <c r="D68" s="10">
        <f t="shared" si="0"/>
        <v>0</v>
      </c>
    </row>
    <row r="69" spans="1:4" x14ac:dyDescent="0.25">
      <c r="A69" t="s">
        <v>146</v>
      </c>
      <c r="B69" t="s">
        <v>147</v>
      </c>
      <c r="C69" s="8"/>
      <c r="D69" s="10">
        <f t="shared" si="0"/>
        <v>0</v>
      </c>
    </row>
    <row r="70" spans="1:4" x14ac:dyDescent="0.25">
      <c r="A70" t="s">
        <v>148</v>
      </c>
      <c r="B70" t="s">
        <v>149</v>
      </c>
      <c r="C70" s="8"/>
      <c r="D70" s="10">
        <f t="shared" si="0"/>
        <v>0</v>
      </c>
    </row>
    <row r="71" spans="1:4" x14ac:dyDescent="0.25">
      <c r="A71" t="s">
        <v>150</v>
      </c>
      <c r="B71" t="s">
        <v>151</v>
      </c>
      <c r="C71" s="8"/>
      <c r="D71" s="10">
        <f t="shared" si="0"/>
        <v>0</v>
      </c>
    </row>
    <row r="72" spans="1:4" x14ac:dyDescent="0.25">
      <c r="A72" t="s">
        <v>152</v>
      </c>
      <c r="B72" t="s">
        <v>153</v>
      </c>
      <c r="C72" s="8"/>
      <c r="D72" s="10">
        <f t="shared" si="0"/>
        <v>0</v>
      </c>
    </row>
    <row r="73" spans="1:4" x14ac:dyDescent="0.25">
      <c r="A73" t="s">
        <v>154</v>
      </c>
      <c r="B73" t="s">
        <v>155</v>
      </c>
      <c r="C73" s="8"/>
      <c r="D73" s="10">
        <f t="shared" si="0"/>
        <v>0</v>
      </c>
    </row>
    <row r="74" spans="1:4" x14ac:dyDescent="0.25">
      <c r="A74" t="s">
        <v>156</v>
      </c>
      <c r="B74" t="s">
        <v>157</v>
      </c>
      <c r="C74" s="8"/>
      <c r="D74" s="10">
        <f t="shared" si="0"/>
        <v>0</v>
      </c>
    </row>
    <row r="76" spans="1:4" ht="15.75" thickBot="1" x14ac:dyDescent="0.3">
      <c r="A76" s="11" t="s">
        <v>2</v>
      </c>
      <c r="B76" s="12"/>
      <c r="C76" s="12"/>
      <c r="D76" s="13">
        <f>SUM(D6:D74)</f>
        <v>61</v>
      </c>
    </row>
    <row r="77" spans="1:4" ht="15.75" thickTop="1" x14ac:dyDescent="0.25"/>
  </sheetData>
  <mergeCells count="3">
    <mergeCell ref="A1:D3"/>
    <mergeCell ref="A6:D6"/>
    <mergeCell ref="A12:D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30" zoomScaleNormal="130" workbookViewId="0">
      <selection activeCell="C34" sqref="C34"/>
    </sheetView>
  </sheetViews>
  <sheetFormatPr defaultRowHeight="15" x14ac:dyDescent="0.25"/>
  <cols>
    <col min="1" max="1" width="22.140625" style="1" bestFit="1" customWidth="1"/>
    <col min="2" max="2" width="7.85546875" customWidth="1"/>
    <col min="3" max="3" width="12.28515625" customWidth="1"/>
    <col min="4" max="5" width="23" style="1" customWidth="1"/>
    <col min="6" max="7" width="10.5703125" style="1" customWidth="1"/>
    <col min="8" max="8" width="57.140625" bestFit="1" customWidth="1"/>
    <col min="9" max="9" width="13" customWidth="1"/>
    <col min="10" max="10" width="21.28515625" customWidth="1"/>
    <col min="11" max="11" width="18.7109375" bestFit="1" customWidth="1"/>
    <col min="12" max="12" width="26" customWidth="1"/>
    <col min="13" max="13" width="12" bestFit="1" customWidth="1"/>
    <col min="14" max="14" width="6.28515625" bestFit="1" customWidth="1"/>
  </cols>
  <sheetData>
    <row r="1" spans="1:15" ht="92.25" customHeight="1" x14ac:dyDescent="0.25">
      <c r="A1" s="52" t="s">
        <v>208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x14ac:dyDescent="0.25">
      <c r="A2" s="38" t="s">
        <v>188</v>
      </c>
      <c r="B2" s="57" t="s">
        <v>189</v>
      </c>
      <c r="C2" s="57"/>
      <c r="D2" s="57"/>
      <c r="E2" s="57"/>
      <c r="F2" s="57"/>
      <c r="G2" s="57"/>
      <c r="H2" s="58"/>
      <c r="I2" s="48" t="s">
        <v>194</v>
      </c>
      <c r="J2" s="51" t="s">
        <v>202</v>
      </c>
      <c r="K2" s="55" t="s">
        <v>207</v>
      </c>
      <c r="L2" s="56"/>
      <c r="M2" s="56"/>
      <c r="N2" s="56"/>
      <c r="O2" s="45"/>
    </row>
    <row r="3" spans="1:15" s="23" customFormat="1" x14ac:dyDescent="0.25">
      <c r="A3" s="39"/>
      <c r="B3" s="21" t="s">
        <v>195</v>
      </c>
      <c r="C3" s="21" t="s">
        <v>209</v>
      </c>
      <c r="D3" s="4" t="s">
        <v>196</v>
      </c>
      <c r="E3" s="4" t="s">
        <v>197</v>
      </c>
      <c r="F3" s="4" t="s">
        <v>198</v>
      </c>
      <c r="G3" s="4" t="s">
        <v>199</v>
      </c>
      <c r="H3" s="25" t="s">
        <v>200</v>
      </c>
      <c r="I3" s="28"/>
      <c r="J3" s="49"/>
      <c r="K3" s="4"/>
      <c r="L3" s="4"/>
      <c r="M3" s="4"/>
      <c r="N3" s="43"/>
      <c r="O3" s="47"/>
    </row>
    <row r="4" spans="1:15" s="23" customFormat="1" x14ac:dyDescent="0.25">
      <c r="A4" s="40"/>
      <c r="B4" s="34"/>
      <c r="C4" s="34"/>
      <c r="D4" s="35"/>
      <c r="E4" s="35"/>
      <c r="F4" s="35"/>
      <c r="G4" s="35"/>
      <c r="H4" s="33"/>
      <c r="I4" s="36"/>
      <c r="J4" s="36"/>
      <c r="K4" s="35"/>
      <c r="L4" s="35"/>
      <c r="M4" s="35"/>
      <c r="N4" s="44"/>
      <c r="O4" s="47"/>
    </row>
    <row r="5" spans="1:15" x14ac:dyDescent="0.25">
      <c r="A5" s="41" t="s">
        <v>190</v>
      </c>
      <c r="B5" s="22">
        <v>2641</v>
      </c>
      <c r="C5" s="22">
        <v>24.354835000000001</v>
      </c>
      <c r="D5" s="24" t="s">
        <v>172</v>
      </c>
      <c r="E5" s="24" t="s">
        <v>173</v>
      </c>
      <c r="F5" s="24" t="s">
        <v>174</v>
      </c>
      <c r="G5" s="24">
        <v>674</v>
      </c>
      <c r="H5" s="26" t="s">
        <v>175</v>
      </c>
      <c r="I5" s="29"/>
      <c r="J5" s="50">
        <v>620</v>
      </c>
      <c r="K5" s="54" t="s">
        <v>201</v>
      </c>
      <c r="L5" t="s">
        <v>176</v>
      </c>
      <c r="M5" s="20">
        <f>SUM(J5:J6)</f>
        <v>1320</v>
      </c>
      <c r="N5" s="45" t="s">
        <v>177</v>
      </c>
      <c r="O5" s="45"/>
    </row>
    <row r="6" spans="1:15" x14ac:dyDescent="0.25">
      <c r="A6" s="41" t="s">
        <v>191</v>
      </c>
      <c r="B6" s="22">
        <v>2643</v>
      </c>
      <c r="C6" s="22">
        <v>24.446379</v>
      </c>
      <c r="D6" s="24" t="s">
        <v>173</v>
      </c>
      <c r="E6" s="24" t="s">
        <v>172</v>
      </c>
      <c r="F6" s="24" t="s">
        <v>174</v>
      </c>
      <c r="G6" s="24">
        <v>754</v>
      </c>
      <c r="H6" s="26" t="s">
        <v>178</v>
      </c>
      <c r="I6" s="30">
        <f>(C6-C5)*1000</f>
        <v>91.54399999999896</v>
      </c>
      <c r="J6" s="50">
        <v>700</v>
      </c>
      <c r="K6" s="54"/>
      <c r="L6" t="s">
        <v>179</v>
      </c>
      <c r="M6" s="20">
        <f>I6</f>
        <v>91.54399999999896</v>
      </c>
      <c r="N6" s="45" t="s">
        <v>180</v>
      </c>
      <c r="O6" s="45"/>
    </row>
    <row r="7" spans="1:15" x14ac:dyDescent="0.25">
      <c r="A7" s="41"/>
      <c r="B7" s="22"/>
      <c r="C7" s="22"/>
      <c r="D7" s="24"/>
      <c r="E7" s="24"/>
      <c r="F7" s="24"/>
      <c r="G7" s="24"/>
      <c r="H7" s="26"/>
      <c r="I7" s="29"/>
      <c r="J7" s="50"/>
      <c r="N7" s="45"/>
      <c r="O7" s="45"/>
    </row>
    <row r="8" spans="1:15" x14ac:dyDescent="0.25">
      <c r="A8" s="41" t="s">
        <v>192</v>
      </c>
      <c r="B8" s="22">
        <v>2792</v>
      </c>
      <c r="C8" s="22">
        <v>24.978383000000001</v>
      </c>
      <c r="D8" s="24" t="s">
        <v>172</v>
      </c>
      <c r="E8" s="24" t="s">
        <v>173</v>
      </c>
      <c r="F8" s="24" t="s">
        <v>174</v>
      </c>
      <c r="G8" s="24">
        <v>114</v>
      </c>
      <c r="H8" s="26" t="s">
        <v>181</v>
      </c>
      <c r="I8" s="29"/>
      <c r="J8" s="50">
        <v>60</v>
      </c>
      <c r="K8" s="54" t="s">
        <v>203</v>
      </c>
      <c r="L8" t="s">
        <v>176</v>
      </c>
      <c r="M8" s="20">
        <f>SUM(J8:J9)</f>
        <v>121</v>
      </c>
      <c r="N8" s="45" t="s">
        <v>177</v>
      </c>
      <c r="O8" s="45"/>
    </row>
    <row r="9" spans="1:15" x14ac:dyDescent="0.25">
      <c r="A9" s="41" t="s">
        <v>193</v>
      </c>
      <c r="B9" s="22">
        <v>2793</v>
      </c>
      <c r="C9" s="22">
        <v>25.035176</v>
      </c>
      <c r="D9" s="24" t="s">
        <v>173</v>
      </c>
      <c r="E9" s="24" t="s">
        <v>172</v>
      </c>
      <c r="F9" s="24" t="s">
        <v>174</v>
      </c>
      <c r="G9" s="24">
        <v>115</v>
      </c>
      <c r="H9" s="26" t="s">
        <v>182</v>
      </c>
      <c r="I9" s="30">
        <f>(C9-C8)*1000</f>
        <v>56.792999999998983</v>
      </c>
      <c r="J9" s="50">
        <v>61</v>
      </c>
      <c r="K9" s="54"/>
      <c r="L9" t="s">
        <v>179</v>
      </c>
      <c r="M9" s="20">
        <f>I9</f>
        <v>56.792999999998983</v>
      </c>
      <c r="N9" s="45" t="s">
        <v>180</v>
      </c>
      <c r="O9" s="45"/>
    </row>
    <row r="10" spans="1:15" x14ac:dyDescent="0.25">
      <c r="A10" s="42"/>
      <c r="B10" s="22"/>
      <c r="C10" s="22"/>
      <c r="D10" s="24"/>
      <c r="E10" s="24"/>
      <c r="F10" s="24"/>
      <c r="G10" s="24"/>
      <c r="H10" s="26"/>
      <c r="I10" s="29"/>
      <c r="J10" s="29"/>
      <c r="N10" s="45"/>
      <c r="O10" s="45"/>
    </row>
    <row r="11" spans="1:15" x14ac:dyDescent="0.25">
      <c r="A11" s="42"/>
      <c r="H11" s="27"/>
      <c r="I11" s="31"/>
      <c r="J11" s="31"/>
      <c r="K11" s="54" t="s">
        <v>204</v>
      </c>
      <c r="L11" t="s">
        <v>183</v>
      </c>
      <c r="M11" s="20">
        <f>M5-M8</f>
        <v>1199</v>
      </c>
      <c r="N11" s="45" t="s">
        <v>177</v>
      </c>
      <c r="O11" s="45"/>
    </row>
    <row r="12" spans="1:15" x14ac:dyDescent="0.25">
      <c r="A12" s="42"/>
      <c r="H12" s="27"/>
      <c r="I12" s="31"/>
      <c r="J12" s="31"/>
      <c r="K12" s="54"/>
      <c r="L12" t="s">
        <v>184</v>
      </c>
      <c r="M12" s="20">
        <f>M6-M9</f>
        <v>34.750999999999976</v>
      </c>
      <c r="N12" s="45" t="s">
        <v>180</v>
      </c>
      <c r="O12" s="45"/>
    </row>
    <row r="13" spans="1:15" x14ac:dyDescent="0.25">
      <c r="A13" s="42"/>
      <c r="H13" s="27"/>
      <c r="I13" s="31"/>
      <c r="J13" s="31"/>
      <c r="K13" s="54"/>
      <c r="L13" t="s">
        <v>185</v>
      </c>
      <c r="M13" s="20">
        <f>M12/M11</f>
        <v>2.8983319432860699E-2</v>
      </c>
      <c r="N13" s="45" t="s">
        <v>180</v>
      </c>
      <c r="O13" s="45"/>
    </row>
    <row r="14" spans="1:15" x14ac:dyDescent="0.25">
      <c r="A14" s="42"/>
      <c r="H14" s="27"/>
      <c r="I14" s="31"/>
      <c r="J14" s="31"/>
      <c r="N14" s="45"/>
      <c r="O14" s="45"/>
    </row>
    <row r="15" spans="1:15" x14ac:dyDescent="0.25">
      <c r="A15" s="42"/>
      <c r="H15" s="27"/>
      <c r="I15" s="31"/>
      <c r="J15" s="31"/>
      <c r="K15" s="54" t="s">
        <v>205</v>
      </c>
      <c r="L15" t="s">
        <v>186</v>
      </c>
      <c r="M15" s="32">
        <f>2*1024</f>
        <v>2048</v>
      </c>
      <c r="N15" s="45" t="s">
        <v>177</v>
      </c>
      <c r="O15" s="45"/>
    </row>
    <row r="16" spans="1:15" x14ac:dyDescent="0.25">
      <c r="A16" s="42"/>
      <c r="H16" s="27"/>
      <c r="I16" s="31"/>
      <c r="J16" s="31"/>
      <c r="K16" s="54"/>
      <c r="L16" t="s">
        <v>187</v>
      </c>
      <c r="M16" s="1">
        <f>ROUND(M13*M15+M9,0)</f>
        <v>116</v>
      </c>
      <c r="N16" s="45" t="s">
        <v>180</v>
      </c>
      <c r="O16" s="45"/>
    </row>
    <row r="17" spans="1:15" x14ac:dyDescent="0.25">
      <c r="A17" s="42"/>
      <c r="H17" s="27"/>
      <c r="I17" s="31"/>
      <c r="J17" s="31"/>
      <c r="N17" s="45"/>
      <c r="O17" s="45"/>
    </row>
    <row r="18" spans="1:15" x14ac:dyDescent="0.25">
      <c r="A18" s="42"/>
      <c r="H18" s="27"/>
      <c r="I18" s="31"/>
      <c r="J18" s="31"/>
      <c r="K18" s="54" t="s">
        <v>206</v>
      </c>
      <c r="L18" t="s">
        <v>186</v>
      </c>
      <c r="M18" s="32">
        <v>1024</v>
      </c>
      <c r="N18" s="45" t="s">
        <v>177</v>
      </c>
      <c r="O18" s="45"/>
    </row>
    <row r="19" spans="1:15" x14ac:dyDescent="0.25">
      <c r="A19" s="42"/>
      <c r="B19" s="37"/>
      <c r="I19" s="31"/>
      <c r="J19" s="31"/>
      <c r="K19" s="54"/>
      <c r="L19" t="s">
        <v>187</v>
      </c>
      <c r="M19" s="1">
        <f>ROUND(M13*M18+(M9/2),0)</f>
        <v>58</v>
      </c>
      <c r="N19" s="45" t="s">
        <v>180</v>
      </c>
      <c r="O19" s="45"/>
    </row>
    <row r="20" spans="1:15" x14ac:dyDescent="0.25">
      <c r="A20" s="42"/>
      <c r="B20" s="37"/>
      <c r="C20" s="45"/>
      <c r="D20" s="46"/>
      <c r="E20" s="46"/>
      <c r="F20" s="46"/>
      <c r="G20" s="46"/>
      <c r="H20" s="45"/>
      <c r="I20" s="31"/>
      <c r="J20" s="31"/>
      <c r="K20" s="45"/>
      <c r="L20" s="45"/>
      <c r="M20" s="45"/>
      <c r="N20" s="45"/>
      <c r="O20" s="45"/>
    </row>
    <row r="21" spans="1:15" x14ac:dyDescent="0.25">
      <c r="A21" s="46"/>
      <c r="B21" s="45"/>
      <c r="C21" s="45"/>
      <c r="D21" s="46"/>
      <c r="E21" s="46"/>
      <c r="F21" s="46"/>
      <c r="G21" s="46"/>
      <c r="H21" s="45"/>
      <c r="I21" s="45"/>
      <c r="J21" s="45"/>
      <c r="K21" s="45"/>
      <c r="L21" s="45"/>
      <c r="M21" s="45"/>
      <c r="N21" s="45"/>
    </row>
  </sheetData>
  <mergeCells count="8">
    <mergeCell ref="K18:K19"/>
    <mergeCell ref="A1:N1"/>
    <mergeCell ref="K2:N2"/>
    <mergeCell ref="K8:K9"/>
    <mergeCell ref="K11:K13"/>
    <mergeCell ref="K15:K16"/>
    <mergeCell ref="B2:H2"/>
    <mergeCell ref="K5:K6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C3" sqref="C3"/>
    </sheetView>
  </sheetViews>
  <sheetFormatPr defaultRowHeight="15" x14ac:dyDescent="0.25"/>
  <cols>
    <col min="1" max="1" width="4.7109375" bestFit="1" customWidth="1"/>
    <col min="2" max="2" width="8.42578125" bestFit="1" customWidth="1"/>
    <col min="3" max="3" width="10.28515625" bestFit="1" customWidth="1"/>
    <col min="4" max="4" width="6.85546875" bestFit="1" customWidth="1"/>
    <col min="5" max="5" width="4.140625" bestFit="1" customWidth="1"/>
    <col min="6" max="6" width="11" bestFit="1" customWidth="1"/>
    <col min="7" max="7" width="8.140625" bestFit="1" customWidth="1"/>
    <col min="8" max="8" width="4.85546875" bestFit="1" customWidth="1"/>
    <col min="9" max="9" width="6" bestFit="1" customWidth="1"/>
    <col min="10" max="10" width="5.7109375" bestFit="1" customWidth="1"/>
    <col min="11" max="11" width="14" bestFit="1" customWidth="1"/>
    <col min="12" max="12" width="6" bestFit="1" customWidth="1"/>
    <col min="13" max="13" width="6.140625" bestFit="1" customWidth="1"/>
    <col min="14" max="14" width="6.5703125" bestFit="1" customWidth="1"/>
    <col min="15" max="15" width="4.85546875" bestFit="1" customWidth="1"/>
    <col min="16" max="16" width="6.28515625" bestFit="1" customWidth="1"/>
    <col min="17" max="17" width="7.85546875" bestFit="1" customWidth="1"/>
    <col min="18" max="18" width="3.7109375" bestFit="1" customWidth="1"/>
    <col min="19" max="19" width="7.85546875" bestFit="1" customWidth="1"/>
    <col min="20" max="20" width="3.7109375" bestFit="1" customWidth="1"/>
    <col min="21" max="21" width="7.85546875" bestFit="1" customWidth="1"/>
    <col min="22" max="22" width="3.7109375" bestFit="1" customWidth="1"/>
    <col min="23" max="23" width="7.85546875" bestFit="1" customWidth="1"/>
    <col min="24" max="24" width="3.7109375" bestFit="1" customWidth="1"/>
    <col min="25" max="25" width="7.85546875" bestFit="1" customWidth="1"/>
    <col min="26" max="26" width="3.7109375" bestFit="1" customWidth="1"/>
    <col min="27" max="27" width="5.85546875" bestFit="1" customWidth="1"/>
    <col min="28" max="28" width="7" bestFit="1" customWidth="1"/>
    <col min="29" max="29" width="7.7109375" bestFit="1" customWidth="1"/>
    <col min="30" max="30" width="6" bestFit="1" customWidth="1"/>
    <col min="31" max="34" width="3.28515625" bestFit="1" customWidth="1"/>
    <col min="35" max="35" width="6" bestFit="1" customWidth="1"/>
    <col min="36" max="37" width="5.7109375" bestFit="1" customWidth="1"/>
    <col min="38" max="57" width="4.28515625" bestFit="1" customWidth="1"/>
  </cols>
  <sheetData>
    <row r="1" spans="1:57" x14ac:dyDescent="0.25">
      <c r="A1" t="s">
        <v>131</v>
      </c>
      <c r="B1" t="s">
        <v>132</v>
      </c>
      <c r="C1" t="s">
        <v>133</v>
      </c>
      <c r="D1" t="s">
        <v>75</v>
      </c>
      <c r="E1" t="s">
        <v>76</v>
      </c>
      <c r="F1" t="s">
        <v>134</v>
      </c>
      <c r="G1" t="s">
        <v>135</v>
      </c>
      <c r="H1" t="s">
        <v>79</v>
      </c>
      <c r="I1" t="s">
        <v>81</v>
      </c>
      <c r="J1" t="s">
        <v>82</v>
      </c>
      <c r="K1" t="s">
        <v>85</v>
      </c>
      <c r="L1" t="s">
        <v>83</v>
      </c>
      <c r="M1" t="s">
        <v>84</v>
      </c>
      <c r="N1" t="s">
        <v>86</v>
      </c>
      <c r="O1" t="s">
        <v>80</v>
      </c>
      <c r="P1" t="s">
        <v>136</v>
      </c>
      <c r="Q1" t="s">
        <v>88</v>
      </c>
      <c r="R1" t="s">
        <v>89</v>
      </c>
      <c r="S1" t="s">
        <v>94</v>
      </c>
      <c r="T1" t="s">
        <v>90</v>
      </c>
      <c r="U1" t="s">
        <v>95</v>
      </c>
      <c r="V1" t="s">
        <v>91</v>
      </c>
      <c r="W1" t="s">
        <v>96</v>
      </c>
      <c r="X1" t="s">
        <v>92</v>
      </c>
      <c r="Y1" t="s">
        <v>137</v>
      </c>
      <c r="Z1" t="s">
        <v>93</v>
      </c>
      <c r="AA1" t="s">
        <v>138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</row>
    <row r="2" spans="1:57" x14ac:dyDescent="0.25">
      <c r="A2">
        <v>1</v>
      </c>
      <c r="B2">
        <v>20.343</v>
      </c>
      <c r="C2" t="s">
        <v>72</v>
      </c>
      <c r="D2">
        <v>120</v>
      </c>
      <c r="E2">
        <v>4</v>
      </c>
      <c r="F2">
        <v>1557242112</v>
      </c>
      <c r="G2">
        <v>553</v>
      </c>
      <c r="H2">
        <v>1</v>
      </c>
      <c r="I2">
        <v>0</v>
      </c>
      <c r="J2">
        <v>12</v>
      </c>
      <c r="K2" t="s">
        <v>139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15</v>
      </c>
      <c r="AB2">
        <v>543.65</v>
      </c>
      <c r="AC2">
        <v>-361.91</v>
      </c>
      <c r="AD2">
        <v>316.2</v>
      </c>
      <c r="AE2">
        <v>0</v>
      </c>
      <c r="AF2">
        <v>0</v>
      </c>
      <c r="AG2">
        <v>1</v>
      </c>
      <c r="AH2">
        <v>0</v>
      </c>
      <c r="AI2">
        <v>28000</v>
      </c>
      <c r="AJ2">
        <v>-3400</v>
      </c>
      <c r="AK2">
        <v>-3216</v>
      </c>
      <c r="AL2">
        <v>0</v>
      </c>
      <c r="AM2">
        <v>0</v>
      </c>
      <c r="AN2">
        <v>0</v>
      </c>
      <c r="AO2">
        <v>230</v>
      </c>
      <c r="AP2">
        <v>20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A042_Protocol Version 1</vt:lpstr>
      <vt:lpstr>A042_Protocol_Version 2</vt:lpstr>
      <vt:lpstr>Performance_Max</vt:lpstr>
      <vt:lpstr>Performance_Min</vt:lpstr>
      <vt:lpstr>Performance_Rechnung</vt:lpstr>
      <vt:lpstr>für Mike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fleischp</dc:creator>
  <cp:lastModifiedBy>fleischp</cp:lastModifiedBy>
  <dcterms:created xsi:type="dcterms:W3CDTF">2018-09-27T09:14:40Z</dcterms:created>
  <dcterms:modified xsi:type="dcterms:W3CDTF">2020-05-08T16:44:22Z</dcterms:modified>
</cp:coreProperties>
</file>