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IFERROR(__xludf.DUMMYFUNCTION("GOOGLEFINANCE(""ASX:RARI"",""price"",""1/1/2013"",""12/31/2019"",""DAILY"")"),"Date")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IFERROR(__xludf.DUMMYFUNCTION("""COMPUTED_VALUE"""),42102.66666666667)</f>
        <v>42102.66667</v>
      </c>
      <c r="B2" s="1">
        <f>IFERROR(__xludf.DUMMYFUNCTION("""COMPUTED_VALUE"""),25.33)</f>
        <v>25.33</v>
      </c>
    </row>
    <row r="3">
      <c r="A3" s="2">
        <f>IFERROR(__xludf.DUMMYFUNCTION("""COMPUTED_VALUE"""),42103.66666666667)</f>
        <v>42103.66667</v>
      </c>
      <c r="B3" s="1">
        <f>IFERROR(__xludf.DUMMYFUNCTION("""COMPUTED_VALUE"""),25.42)</f>
        <v>25.42</v>
      </c>
    </row>
    <row r="4">
      <c r="A4" s="2">
        <f>IFERROR(__xludf.DUMMYFUNCTION("""COMPUTED_VALUE"""),42111.66666666667)</f>
        <v>42111.66667</v>
      </c>
      <c r="B4" s="1">
        <f>IFERROR(__xludf.DUMMYFUNCTION("""COMPUTED_VALUE"""),25.29)</f>
        <v>25.29</v>
      </c>
    </row>
    <row r="5">
      <c r="A5" s="2">
        <f>IFERROR(__xludf.DUMMYFUNCTION("""COMPUTED_VALUE"""),42114.66666666667)</f>
        <v>42114.66667</v>
      </c>
      <c r="B5" s="1">
        <f>IFERROR(__xludf.DUMMYFUNCTION("""COMPUTED_VALUE"""),25.0)</f>
        <v>25</v>
      </c>
    </row>
    <row r="6">
      <c r="A6" s="2">
        <f>IFERROR(__xludf.DUMMYFUNCTION("""COMPUTED_VALUE"""),42124.66666666667)</f>
        <v>42124.66667</v>
      </c>
      <c r="B6" s="1">
        <f>IFERROR(__xludf.DUMMYFUNCTION("""COMPUTED_VALUE"""),24.56)</f>
        <v>24.56</v>
      </c>
    </row>
    <row r="7">
      <c r="A7" s="2">
        <f>IFERROR(__xludf.DUMMYFUNCTION("""COMPUTED_VALUE"""),42186.66666666667)</f>
        <v>42186.66667</v>
      </c>
      <c r="B7" s="1">
        <f>IFERROR(__xludf.DUMMYFUNCTION("""COMPUTED_VALUE"""),23.6)</f>
        <v>23.6</v>
      </c>
    </row>
    <row r="8">
      <c r="A8" s="2">
        <f>IFERROR(__xludf.DUMMYFUNCTION("""COMPUTED_VALUE"""),42222.66666666667)</f>
        <v>42222.66667</v>
      </c>
      <c r="B8" s="1">
        <f>IFERROR(__xludf.DUMMYFUNCTION("""COMPUTED_VALUE"""),24.0)</f>
        <v>24</v>
      </c>
    </row>
    <row r="9">
      <c r="A9" s="2">
        <f>IFERROR(__xludf.DUMMYFUNCTION("""COMPUTED_VALUE"""),42226.66666666667)</f>
        <v>42226.66667</v>
      </c>
      <c r="B9" s="1">
        <f>IFERROR(__xludf.DUMMYFUNCTION("""COMPUTED_VALUE"""),23.63)</f>
        <v>23.63</v>
      </c>
    </row>
    <row r="10">
      <c r="A10" s="2">
        <f>IFERROR(__xludf.DUMMYFUNCTION("""COMPUTED_VALUE"""),42237.66666666667)</f>
        <v>42237.66667</v>
      </c>
      <c r="B10" s="1">
        <f>IFERROR(__xludf.DUMMYFUNCTION("""COMPUTED_VALUE"""),22.58)</f>
        <v>22.58</v>
      </c>
    </row>
    <row r="11">
      <c r="A11" s="2">
        <f>IFERROR(__xludf.DUMMYFUNCTION("""COMPUTED_VALUE"""),42254.66666666667)</f>
        <v>42254.66667</v>
      </c>
      <c r="B11" s="1">
        <f>IFERROR(__xludf.DUMMYFUNCTION("""COMPUTED_VALUE"""),21.85)</f>
        <v>21.85</v>
      </c>
    </row>
    <row r="12">
      <c r="A12" s="2">
        <f>IFERROR(__xludf.DUMMYFUNCTION("""COMPUTED_VALUE"""),42258.66666666667)</f>
        <v>42258.66667</v>
      </c>
      <c r="B12" s="1">
        <f>IFERROR(__xludf.DUMMYFUNCTION("""COMPUTED_VALUE"""),22.0)</f>
        <v>22</v>
      </c>
    </row>
    <row r="13">
      <c r="A13" s="2">
        <f>IFERROR(__xludf.DUMMYFUNCTION("""COMPUTED_VALUE"""),42318.66666666667)</f>
        <v>42318.66667</v>
      </c>
      <c r="B13" s="1">
        <f>IFERROR(__xludf.DUMMYFUNCTION("""COMPUTED_VALUE"""),22.5)</f>
        <v>22.5</v>
      </c>
    </row>
    <row r="14">
      <c r="A14" s="2">
        <f>IFERROR(__xludf.DUMMYFUNCTION("""COMPUTED_VALUE"""),42331.66666666667)</f>
        <v>42331.66667</v>
      </c>
      <c r="B14" s="1">
        <f>IFERROR(__xludf.DUMMYFUNCTION("""COMPUTED_VALUE"""),23.52)</f>
        <v>23.52</v>
      </c>
    </row>
    <row r="15">
      <c r="A15" s="2">
        <f>IFERROR(__xludf.DUMMYFUNCTION("""COMPUTED_VALUE"""),42394.66666666667)</f>
        <v>42394.66667</v>
      </c>
      <c r="B15" s="1">
        <f>IFERROR(__xludf.DUMMYFUNCTION("""COMPUTED_VALUE"""),21.5)</f>
        <v>21.5</v>
      </c>
    </row>
    <row r="16">
      <c r="A16" s="2">
        <f>IFERROR(__xludf.DUMMYFUNCTION("""COMPUTED_VALUE"""),42403.66666666667)</f>
        <v>42403.66667</v>
      </c>
      <c r="B16" s="1">
        <f>IFERROR(__xludf.DUMMYFUNCTION("""COMPUTED_VALUE"""),21.3)</f>
        <v>21.3</v>
      </c>
    </row>
    <row r="17">
      <c r="A17" s="2">
        <f>IFERROR(__xludf.DUMMYFUNCTION("""COMPUTED_VALUE"""),42424.66666666667)</f>
        <v>42424.66667</v>
      </c>
      <c r="B17" s="1">
        <f>IFERROR(__xludf.DUMMYFUNCTION("""COMPUTED_VALUE"""),21.16)</f>
        <v>21.16</v>
      </c>
    </row>
    <row r="18">
      <c r="A18" s="2">
        <f>IFERROR(__xludf.DUMMYFUNCTION("""COMPUTED_VALUE"""),42436.66666666667)</f>
        <v>42436.66667</v>
      </c>
      <c r="B18" s="1">
        <f>IFERROR(__xludf.DUMMYFUNCTION("""COMPUTED_VALUE"""),22.55)</f>
        <v>22.55</v>
      </c>
    </row>
    <row r="19">
      <c r="A19" s="2">
        <f>IFERROR(__xludf.DUMMYFUNCTION("""COMPUTED_VALUE"""),42440.66666666667)</f>
        <v>42440.66667</v>
      </c>
      <c r="B19" s="1">
        <f>IFERROR(__xludf.DUMMYFUNCTION("""COMPUTED_VALUE"""),22.72)</f>
        <v>22.72</v>
      </c>
    </row>
    <row r="20">
      <c r="A20" s="2">
        <f>IFERROR(__xludf.DUMMYFUNCTION("""COMPUTED_VALUE"""),42446.66666666667)</f>
        <v>42446.66667</v>
      </c>
      <c r="B20" s="1">
        <f>IFERROR(__xludf.DUMMYFUNCTION("""COMPUTED_VALUE"""),22.77)</f>
        <v>22.77</v>
      </c>
    </row>
    <row r="21">
      <c r="A21" s="2">
        <f>IFERROR(__xludf.DUMMYFUNCTION("""COMPUTED_VALUE"""),42450.66666666667)</f>
        <v>42450.66667</v>
      </c>
      <c r="B21" s="1">
        <f>IFERROR(__xludf.DUMMYFUNCTION("""COMPUTED_VALUE"""),22.71)</f>
        <v>22.71</v>
      </c>
    </row>
    <row r="22">
      <c r="A22" s="2">
        <f>IFERROR(__xludf.DUMMYFUNCTION("""COMPUTED_VALUE"""),42452.66666666667)</f>
        <v>42452.66667</v>
      </c>
      <c r="B22" s="1">
        <f>IFERROR(__xludf.DUMMYFUNCTION("""COMPUTED_VALUE"""),22.6)</f>
        <v>22.6</v>
      </c>
    </row>
    <row r="23">
      <c r="A23" s="2">
        <f>IFERROR(__xludf.DUMMYFUNCTION("""COMPUTED_VALUE"""),42465.66666666667)</f>
        <v>42465.66667</v>
      </c>
      <c r="B23" s="1">
        <f>IFERROR(__xludf.DUMMYFUNCTION("""COMPUTED_VALUE"""),21.53)</f>
        <v>21.53</v>
      </c>
    </row>
    <row r="24">
      <c r="A24" s="2">
        <f>IFERROR(__xludf.DUMMYFUNCTION("""COMPUTED_VALUE"""),42471.66666666667)</f>
        <v>42471.66667</v>
      </c>
      <c r="B24" s="1">
        <f>IFERROR(__xludf.DUMMYFUNCTION("""COMPUTED_VALUE"""),21.54)</f>
        <v>21.54</v>
      </c>
    </row>
    <row r="25">
      <c r="A25" s="2">
        <f>IFERROR(__xludf.DUMMYFUNCTION("""COMPUTED_VALUE"""),42474.66666666667)</f>
        <v>42474.66667</v>
      </c>
      <c r="B25" s="1">
        <f>IFERROR(__xludf.DUMMYFUNCTION("""COMPUTED_VALUE"""),22.31)</f>
        <v>22.31</v>
      </c>
    </row>
    <row r="26">
      <c r="A26" s="2">
        <f>IFERROR(__xludf.DUMMYFUNCTION("""COMPUTED_VALUE"""),42479.66666666667)</f>
        <v>42479.66667</v>
      </c>
      <c r="B26" s="1">
        <f>IFERROR(__xludf.DUMMYFUNCTION("""COMPUTED_VALUE"""),22.66)</f>
        <v>22.66</v>
      </c>
    </row>
    <row r="27">
      <c r="A27" s="2">
        <f>IFERROR(__xludf.DUMMYFUNCTION("""COMPUTED_VALUE"""),42480.66666666667)</f>
        <v>42480.66667</v>
      </c>
      <c r="B27" s="1">
        <f>IFERROR(__xludf.DUMMYFUNCTION("""COMPUTED_VALUE"""),22.63)</f>
        <v>22.63</v>
      </c>
    </row>
    <row r="28">
      <c r="A28" s="2">
        <f>IFERROR(__xludf.DUMMYFUNCTION("""COMPUTED_VALUE"""),42482.66666666667)</f>
        <v>42482.66667</v>
      </c>
      <c r="B28" s="1">
        <f>IFERROR(__xludf.DUMMYFUNCTION("""COMPUTED_VALUE"""),22.83)</f>
        <v>22.83</v>
      </c>
    </row>
    <row r="29">
      <c r="A29" s="2">
        <f>IFERROR(__xludf.DUMMYFUNCTION("""COMPUTED_VALUE"""),42486.66666666667)</f>
        <v>42486.66667</v>
      </c>
      <c r="B29" s="1">
        <f>IFERROR(__xludf.DUMMYFUNCTION("""COMPUTED_VALUE"""),22.81)</f>
        <v>22.81</v>
      </c>
    </row>
    <row r="30">
      <c r="A30" s="2">
        <f>IFERROR(__xludf.DUMMYFUNCTION("""COMPUTED_VALUE"""),42499.66666666667)</f>
        <v>42499.66667</v>
      </c>
      <c r="B30" s="1">
        <f>IFERROR(__xludf.DUMMYFUNCTION("""COMPUTED_VALUE"""),23.24)</f>
        <v>23.24</v>
      </c>
    </row>
    <row r="31">
      <c r="A31" s="2">
        <f>IFERROR(__xludf.DUMMYFUNCTION("""COMPUTED_VALUE"""),42501.66666666667)</f>
        <v>42501.66667</v>
      </c>
      <c r="B31" s="1">
        <f>IFERROR(__xludf.DUMMYFUNCTION("""COMPUTED_VALUE"""),23.46)</f>
        <v>23.46</v>
      </c>
    </row>
    <row r="32">
      <c r="A32" s="2">
        <f>IFERROR(__xludf.DUMMYFUNCTION("""COMPUTED_VALUE"""),42516.66666666667)</f>
        <v>42516.66667</v>
      </c>
      <c r="B32" s="1">
        <f>IFERROR(__xludf.DUMMYFUNCTION("""COMPUTED_VALUE"""),23.68)</f>
        <v>23.68</v>
      </c>
    </row>
    <row r="33">
      <c r="A33" s="2">
        <f>IFERROR(__xludf.DUMMYFUNCTION("""COMPUTED_VALUE"""),42523.66666666667)</f>
        <v>42523.66667</v>
      </c>
      <c r="B33" s="1">
        <f>IFERROR(__xludf.DUMMYFUNCTION("""COMPUTED_VALUE"""),22.5)</f>
        <v>22.5</v>
      </c>
    </row>
    <row r="34">
      <c r="A34" s="2">
        <f>IFERROR(__xludf.DUMMYFUNCTION("""COMPUTED_VALUE"""),42524.66666666667)</f>
        <v>42524.66667</v>
      </c>
      <c r="B34" s="1">
        <f>IFERROR(__xludf.DUMMYFUNCTION("""COMPUTED_VALUE"""),23.49)</f>
        <v>23.49</v>
      </c>
    </row>
    <row r="35">
      <c r="A35" s="2">
        <f>IFERROR(__xludf.DUMMYFUNCTION("""COMPUTED_VALUE"""),42527.66666666667)</f>
        <v>42527.66667</v>
      </c>
      <c r="B35" s="1">
        <f>IFERROR(__xludf.DUMMYFUNCTION("""COMPUTED_VALUE"""),23.55)</f>
        <v>23.55</v>
      </c>
    </row>
    <row r="36">
      <c r="A36" s="2">
        <f>IFERROR(__xludf.DUMMYFUNCTION("""COMPUTED_VALUE"""),42545.66666666667)</f>
        <v>42545.66667</v>
      </c>
      <c r="B36" s="1">
        <f>IFERROR(__xludf.DUMMYFUNCTION("""COMPUTED_VALUE"""),22.56)</f>
        <v>22.56</v>
      </c>
    </row>
    <row r="37">
      <c r="A37" s="2">
        <f>IFERROR(__xludf.DUMMYFUNCTION("""COMPUTED_VALUE"""),42549.66666666667)</f>
        <v>42549.66667</v>
      </c>
      <c r="B37" s="1">
        <f>IFERROR(__xludf.DUMMYFUNCTION("""COMPUTED_VALUE"""),22.62)</f>
        <v>22.62</v>
      </c>
    </row>
    <row r="38">
      <c r="A38" s="2">
        <f>IFERROR(__xludf.DUMMYFUNCTION("""COMPUTED_VALUE"""),42550.66666666667)</f>
        <v>42550.66667</v>
      </c>
      <c r="B38" s="1">
        <f>IFERROR(__xludf.DUMMYFUNCTION("""COMPUTED_VALUE"""),22.02)</f>
        <v>22.02</v>
      </c>
    </row>
    <row r="39">
      <c r="A39" s="2">
        <f>IFERROR(__xludf.DUMMYFUNCTION("""COMPUTED_VALUE"""),42551.66666666667)</f>
        <v>42551.66667</v>
      </c>
      <c r="B39" s="1">
        <f>IFERROR(__xludf.DUMMYFUNCTION("""COMPUTED_VALUE"""),22.4)</f>
        <v>22.4</v>
      </c>
    </row>
    <row r="40">
      <c r="A40" s="2">
        <f>IFERROR(__xludf.DUMMYFUNCTION("""COMPUTED_VALUE"""),42552.66666666667)</f>
        <v>42552.66667</v>
      </c>
      <c r="B40" s="1">
        <f>IFERROR(__xludf.DUMMYFUNCTION("""COMPUTED_VALUE"""),22.53)</f>
        <v>22.53</v>
      </c>
    </row>
    <row r="41">
      <c r="A41" s="2">
        <f>IFERROR(__xludf.DUMMYFUNCTION("""COMPUTED_VALUE"""),42555.66666666667)</f>
        <v>42555.66667</v>
      </c>
      <c r="B41" s="1">
        <f>IFERROR(__xludf.DUMMYFUNCTION("""COMPUTED_VALUE"""),22.56)</f>
        <v>22.56</v>
      </c>
    </row>
    <row r="42">
      <c r="A42" s="2">
        <f>IFERROR(__xludf.DUMMYFUNCTION("""COMPUTED_VALUE"""),42558.66666666667)</f>
        <v>42558.66667</v>
      </c>
      <c r="B42" s="1">
        <f>IFERROR(__xludf.DUMMYFUNCTION("""COMPUTED_VALUE"""),22.44)</f>
        <v>22.44</v>
      </c>
    </row>
    <row r="43">
      <c r="A43" s="2">
        <f>IFERROR(__xludf.DUMMYFUNCTION("""COMPUTED_VALUE"""),42565.66666666667)</f>
        <v>42565.66667</v>
      </c>
      <c r="B43" s="1">
        <f>IFERROR(__xludf.DUMMYFUNCTION("""COMPUTED_VALUE"""),23.22)</f>
        <v>23.22</v>
      </c>
    </row>
    <row r="44">
      <c r="A44" s="2">
        <f>IFERROR(__xludf.DUMMYFUNCTION("""COMPUTED_VALUE"""),42583.66666666667)</f>
        <v>42583.66667</v>
      </c>
      <c r="B44" s="1">
        <f>IFERROR(__xludf.DUMMYFUNCTION("""COMPUTED_VALUE"""),24.04)</f>
        <v>24.04</v>
      </c>
    </row>
    <row r="45">
      <c r="A45" s="2">
        <f>IFERROR(__xludf.DUMMYFUNCTION("""COMPUTED_VALUE"""),42585.66666666667)</f>
        <v>42585.66667</v>
      </c>
      <c r="B45" s="1">
        <f>IFERROR(__xludf.DUMMYFUNCTION("""COMPUTED_VALUE"""),23.39)</f>
        <v>23.39</v>
      </c>
    </row>
    <row r="46">
      <c r="A46" s="2">
        <f>IFERROR(__xludf.DUMMYFUNCTION("""COMPUTED_VALUE"""),42591.66666666667)</f>
        <v>42591.66667</v>
      </c>
      <c r="B46" s="1">
        <f>IFERROR(__xludf.DUMMYFUNCTION("""COMPUTED_VALUE"""),23.8)</f>
        <v>23.8</v>
      </c>
    </row>
    <row r="47">
      <c r="A47" s="2">
        <f>IFERROR(__xludf.DUMMYFUNCTION("""COMPUTED_VALUE"""),42593.66666666667)</f>
        <v>42593.66667</v>
      </c>
      <c r="B47" s="1">
        <f>IFERROR(__xludf.DUMMYFUNCTION("""COMPUTED_VALUE"""),23.55)</f>
        <v>23.55</v>
      </c>
    </row>
    <row r="48">
      <c r="A48" s="2">
        <f>IFERROR(__xludf.DUMMYFUNCTION("""COMPUTED_VALUE"""),42599.66666666667)</f>
        <v>42599.66667</v>
      </c>
      <c r="B48" s="1">
        <f>IFERROR(__xludf.DUMMYFUNCTION("""COMPUTED_VALUE"""),23.72)</f>
        <v>23.72</v>
      </c>
    </row>
    <row r="49">
      <c r="A49" s="2">
        <f>IFERROR(__xludf.DUMMYFUNCTION("""COMPUTED_VALUE"""),42611.66666666667)</f>
        <v>42611.66667</v>
      </c>
      <c r="B49" s="1">
        <f>IFERROR(__xludf.DUMMYFUNCTION("""COMPUTED_VALUE"""),23.43)</f>
        <v>23.43</v>
      </c>
    </row>
    <row r="50">
      <c r="A50" s="2">
        <f>IFERROR(__xludf.DUMMYFUNCTION("""COMPUTED_VALUE"""),42612.66666666667)</f>
        <v>42612.66667</v>
      </c>
      <c r="B50" s="1">
        <f>IFERROR(__xludf.DUMMYFUNCTION("""COMPUTED_VALUE"""),23.67)</f>
        <v>23.67</v>
      </c>
    </row>
    <row r="51">
      <c r="A51" s="2">
        <f>IFERROR(__xludf.DUMMYFUNCTION("""COMPUTED_VALUE"""),42613.66666666667)</f>
        <v>42613.66667</v>
      </c>
      <c r="B51" s="1">
        <f>IFERROR(__xludf.DUMMYFUNCTION("""COMPUTED_VALUE"""),23.38)</f>
        <v>23.38</v>
      </c>
    </row>
    <row r="52">
      <c r="A52" s="2">
        <f>IFERROR(__xludf.DUMMYFUNCTION("""COMPUTED_VALUE"""),42614.66666666667)</f>
        <v>42614.66667</v>
      </c>
      <c r="B52" s="1">
        <f>IFERROR(__xludf.DUMMYFUNCTION("""COMPUTED_VALUE"""),23.35)</f>
        <v>23.35</v>
      </c>
    </row>
    <row r="53">
      <c r="A53" s="2">
        <f>IFERROR(__xludf.DUMMYFUNCTION("""COMPUTED_VALUE"""),42615.66666666667)</f>
        <v>42615.66667</v>
      </c>
      <c r="B53" s="1">
        <f>IFERROR(__xludf.DUMMYFUNCTION("""COMPUTED_VALUE"""),23.32)</f>
        <v>23.32</v>
      </c>
    </row>
    <row r="54">
      <c r="A54" s="2">
        <f>IFERROR(__xludf.DUMMYFUNCTION("""COMPUTED_VALUE"""),42620.66666666667)</f>
        <v>42620.66667</v>
      </c>
      <c r="B54" s="1">
        <f>IFERROR(__xludf.DUMMYFUNCTION("""COMPUTED_VALUE"""),23.34)</f>
        <v>23.34</v>
      </c>
    </row>
    <row r="55">
      <c r="A55" s="2">
        <f>IFERROR(__xludf.DUMMYFUNCTION("""COMPUTED_VALUE"""),42621.66666666667)</f>
        <v>42621.66667</v>
      </c>
      <c r="B55" s="1">
        <f>IFERROR(__xludf.DUMMYFUNCTION("""COMPUTED_VALUE"""),23.28)</f>
        <v>23.28</v>
      </c>
    </row>
    <row r="56">
      <c r="A56" s="2">
        <f>IFERROR(__xludf.DUMMYFUNCTION("""COMPUTED_VALUE"""),42634.66666666667)</f>
        <v>42634.66667</v>
      </c>
      <c r="B56" s="1">
        <f>IFERROR(__xludf.DUMMYFUNCTION("""COMPUTED_VALUE"""),22.96)</f>
        <v>22.96</v>
      </c>
    </row>
    <row r="57">
      <c r="A57" s="2">
        <f>IFERROR(__xludf.DUMMYFUNCTION("""COMPUTED_VALUE"""),42636.66666666667)</f>
        <v>42636.66667</v>
      </c>
      <c r="B57" s="1">
        <f>IFERROR(__xludf.DUMMYFUNCTION("""COMPUTED_VALUE"""),23.2)</f>
        <v>23.2</v>
      </c>
    </row>
    <row r="58">
      <c r="A58" s="2">
        <f>IFERROR(__xludf.DUMMYFUNCTION("""COMPUTED_VALUE"""),42639.66666666667)</f>
        <v>42639.66667</v>
      </c>
      <c r="B58" s="1">
        <f>IFERROR(__xludf.DUMMYFUNCTION("""COMPUTED_VALUE"""),23.3)</f>
        <v>23.3</v>
      </c>
    </row>
    <row r="59">
      <c r="A59" s="2">
        <f>IFERROR(__xludf.DUMMYFUNCTION("""COMPUTED_VALUE"""),42640.66666666667)</f>
        <v>42640.66667</v>
      </c>
      <c r="B59" s="1">
        <f>IFERROR(__xludf.DUMMYFUNCTION("""COMPUTED_VALUE"""),23.2)</f>
        <v>23.2</v>
      </c>
    </row>
    <row r="60">
      <c r="A60" s="2">
        <f>IFERROR(__xludf.DUMMYFUNCTION("""COMPUTED_VALUE"""),42648.66666666667)</f>
        <v>42648.66667</v>
      </c>
      <c r="B60" s="1">
        <f>IFERROR(__xludf.DUMMYFUNCTION("""COMPUTED_VALUE"""),23.46)</f>
        <v>23.46</v>
      </c>
    </row>
    <row r="61">
      <c r="A61" s="2">
        <f>IFERROR(__xludf.DUMMYFUNCTION("""COMPUTED_VALUE"""),42650.66666666667)</f>
        <v>42650.66667</v>
      </c>
      <c r="B61" s="1">
        <f>IFERROR(__xludf.DUMMYFUNCTION("""COMPUTED_VALUE"""),23.37)</f>
        <v>23.37</v>
      </c>
    </row>
    <row r="62">
      <c r="A62" s="2">
        <f>IFERROR(__xludf.DUMMYFUNCTION("""COMPUTED_VALUE"""),42655.66666666667)</f>
        <v>42655.66667</v>
      </c>
      <c r="B62" s="1">
        <f>IFERROR(__xludf.DUMMYFUNCTION("""COMPUTED_VALUE"""),23.43)</f>
        <v>23.43</v>
      </c>
    </row>
    <row r="63">
      <c r="A63" s="2">
        <f>IFERROR(__xludf.DUMMYFUNCTION("""COMPUTED_VALUE"""),42656.66666666667)</f>
        <v>42656.66667</v>
      </c>
      <c r="B63" s="1">
        <f>IFERROR(__xludf.DUMMYFUNCTION("""COMPUTED_VALUE"""),23.3)</f>
        <v>23.3</v>
      </c>
    </row>
    <row r="64">
      <c r="A64" s="2">
        <f>IFERROR(__xludf.DUMMYFUNCTION("""COMPUTED_VALUE"""),42660.66666666667)</f>
        <v>42660.66667</v>
      </c>
      <c r="B64" s="1">
        <f>IFERROR(__xludf.DUMMYFUNCTION("""COMPUTED_VALUE"""),23.2)</f>
        <v>23.2</v>
      </c>
    </row>
    <row r="65">
      <c r="A65" s="2">
        <f>IFERROR(__xludf.DUMMYFUNCTION("""COMPUTED_VALUE"""),42661.66666666667)</f>
        <v>42661.66667</v>
      </c>
      <c r="B65" s="1">
        <f>IFERROR(__xludf.DUMMYFUNCTION("""COMPUTED_VALUE"""),23.15)</f>
        <v>23.15</v>
      </c>
    </row>
    <row r="66">
      <c r="A66" s="2">
        <f>IFERROR(__xludf.DUMMYFUNCTION("""COMPUTED_VALUE"""),42662.66666666667)</f>
        <v>42662.66667</v>
      </c>
      <c r="B66" s="1">
        <f>IFERROR(__xludf.DUMMYFUNCTION("""COMPUTED_VALUE"""),23.3)</f>
        <v>23.3</v>
      </c>
    </row>
    <row r="67">
      <c r="A67" s="2">
        <f>IFERROR(__xludf.DUMMYFUNCTION("""COMPUTED_VALUE"""),42664.66666666667)</f>
        <v>42664.66667</v>
      </c>
      <c r="B67" s="1">
        <f>IFERROR(__xludf.DUMMYFUNCTION("""COMPUTED_VALUE"""),23.3)</f>
        <v>23.3</v>
      </c>
    </row>
    <row r="68">
      <c r="A68" s="2">
        <f>IFERROR(__xludf.DUMMYFUNCTION("""COMPUTED_VALUE"""),42676.66666666667)</f>
        <v>42676.66667</v>
      </c>
      <c r="B68" s="1">
        <f>IFERROR(__xludf.DUMMYFUNCTION("""COMPUTED_VALUE"""),22.6)</f>
        <v>22.6</v>
      </c>
    </row>
    <row r="69">
      <c r="A69" s="2">
        <f>IFERROR(__xludf.DUMMYFUNCTION("""COMPUTED_VALUE"""),42678.66666666667)</f>
        <v>42678.66667</v>
      </c>
      <c r="B69" s="1">
        <f>IFERROR(__xludf.DUMMYFUNCTION("""COMPUTED_VALUE"""),22.48)</f>
        <v>22.48</v>
      </c>
    </row>
    <row r="70">
      <c r="A70" s="2">
        <f>IFERROR(__xludf.DUMMYFUNCTION("""COMPUTED_VALUE"""),42692.66666666667)</f>
        <v>42692.66667</v>
      </c>
      <c r="B70" s="1">
        <f>IFERROR(__xludf.DUMMYFUNCTION("""COMPUTED_VALUE"""),23.26)</f>
        <v>23.26</v>
      </c>
    </row>
    <row r="71">
      <c r="A71" s="2">
        <f>IFERROR(__xludf.DUMMYFUNCTION("""COMPUTED_VALUE"""),42698.66666666667)</f>
        <v>42698.66667</v>
      </c>
      <c r="B71" s="1">
        <f>IFERROR(__xludf.DUMMYFUNCTION("""COMPUTED_VALUE"""),23.82)</f>
        <v>23.82</v>
      </c>
    </row>
    <row r="72">
      <c r="A72" s="2">
        <f>IFERROR(__xludf.DUMMYFUNCTION("""COMPUTED_VALUE"""),42699.66666666667)</f>
        <v>42699.66667</v>
      </c>
      <c r="B72" s="1">
        <f>IFERROR(__xludf.DUMMYFUNCTION("""COMPUTED_VALUE"""),23.85)</f>
        <v>23.85</v>
      </c>
    </row>
    <row r="73">
      <c r="A73" s="2">
        <f>IFERROR(__xludf.DUMMYFUNCTION("""COMPUTED_VALUE"""),42703.66666666667)</f>
        <v>42703.66667</v>
      </c>
      <c r="B73" s="1">
        <f>IFERROR(__xludf.DUMMYFUNCTION("""COMPUTED_VALUE"""),23.7)</f>
        <v>23.7</v>
      </c>
    </row>
    <row r="74">
      <c r="A74" s="2">
        <f>IFERROR(__xludf.DUMMYFUNCTION("""COMPUTED_VALUE"""),42711.66666666667)</f>
        <v>42711.66667</v>
      </c>
      <c r="B74" s="1">
        <f>IFERROR(__xludf.DUMMYFUNCTION("""COMPUTED_VALUE"""),23.67)</f>
        <v>23.67</v>
      </c>
    </row>
    <row r="75">
      <c r="A75" s="2">
        <f>IFERROR(__xludf.DUMMYFUNCTION("""COMPUTED_VALUE"""),42717.66666666667)</f>
        <v>42717.66667</v>
      </c>
      <c r="B75" s="1">
        <f>IFERROR(__xludf.DUMMYFUNCTION("""COMPUTED_VALUE"""),24.21)</f>
        <v>24.21</v>
      </c>
    </row>
    <row r="76">
      <c r="A76" s="2">
        <f>IFERROR(__xludf.DUMMYFUNCTION("""COMPUTED_VALUE"""),42718.66666666667)</f>
        <v>42718.66667</v>
      </c>
      <c r="B76" s="1">
        <f>IFERROR(__xludf.DUMMYFUNCTION("""COMPUTED_VALUE"""),24.24)</f>
        <v>24.24</v>
      </c>
    </row>
    <row r="77">
      <c r="A77" s="2">
        <f>IFERROR(__xludf.DUMMYFUNCTION("""COMPUTED_VALUE"""),42723.66666666667)</f>
        <v>42723.66667</v>
      </c>
      <c r="B77" s="1">
        <f>IFERROR(__xludf.DUMMYFUNCTION("""COMPUTED_VALUE"""),24.36)</f>
        <v>24.36</v>
      </c>
    </row>
    <row r="78">
      <c r="A78" s="2">
        <f>IFERROR(__xludf.DUMMYFUNCTION("""COMPUTED_VALUE"""),42724.66666666667)</f>
        <v>42724.66667</v>
      </c>
      <c r="B78" s="1">
        <f>IFERROR(__xludf.DUMMYFUNCTION("""COMPUTED_VALUE"""),24.46)</f>
        <v>24.46</v>
      </c>
    </row>
    <row r="79">
      <c r="A79" s="2">
        <f>IFERROR(__xludf.DUMMYFUNCTION("""COMPUTED_VALUE"""),42725.66666666667)</f>
        <v>42725.66667</v>
      </c>
      <c r="B79" s="1">
        <f>IFERROR(__xludf.DUMMYFUNCTION("""COMPUTED_VALUE"""),24.59)</f>
        <v>24.59</v>
      </c>
    </row>
    <row r="80">
      <c r="A80" s="2">
        <f>IFERROR(__xludf.DUMMYFUNCTION("""COMPUTED_VALUE"""),42726.66666666667)</f>
        <v>42726.66667</v>
      </c>
      <c r="B80" s="1">
        <f>IFERROR(__xludf.DUMMYFUNCTION("""COMPUTED_VALUE"""),24.63)</f>
        <v>24.63</v>
      </c>
    </row>
    <row r="81">
      <c r="A81" s="2">
        <f>IFERROR(__xludf.DUMMYFUNCTION("""COMPUTED_VALUE"""),42734.66666666667)</f>
        <v>42734.66667</v>
      </c>
      <c r="B81" s="1">
        <f>IFERROR(__xludf.DUMMYFUNCTION("""COMPUTED_VALUE"""),24.25)</f>
        <v>24.25</v>
      </c>
    </row>
    <row r="82">
      <c r="A82" s="2">
        <f>IFERROR(__xludf.DUMMYFUNCTION("""COMPUTED_VALUE"""),42741.66666666667)</f>
        <v>42741.66667</v>
      </c>
      <c r="B82" s="1">
        <f>IFERROR(__xludf.DUMMYFUNCTION("""COMPUTED_VALUE"""),24.66)</f>
        <v>24.66</v>
      </c>
    </row>
    <row r="83">
      <c r="A83" s="2">
        <f>IFERROR(__xludf.DUMMYFUNCTION("""COMPUTED_VALUE"""),42745.66666666667)</f>
        <v>42745.66667</v>
      </c>
      <c r="B83" s="1">
        <f>IFERROR(__xludf.DUMMYFUNCTION("""COMPUTED_VALUE"""),24.82)</f>
        <v>24.82</v>
      </c>
    </row>
    <row r="84">
      <c r="A84" s="2">
        <f>IFERROR(__xludf.DUMMYFUNCTION("""COMPUTED_VALUE"""),42747.66666666667)</f>
        <v>42747.66667</v>
      </c>
      <c r="B84" s="1">
        <f>IFERROR(__xludf.DUMMYFUNCTION("""COMPUTED_VALUE"""),24.77)</f>
        <v>24.77</v>
      </c>
    </row>
    <row r="85">
      <c r="A85" s="2">
        <f>IFERROR(__xludf.DUMMYFUNCTION("""COMPUTED_VALUE"""),42748.66666666667)</f>
        <v>42748.66667</v>
      </c>
      <c r="B85" s="1">
        <f>IFERROR(__xludf.DUMMYFUNCTION("""COMPUTED_VALUE"""),24.5)</f>
        <v>24.5</v>
      </c>
    </row>
    <row r="86">
      <c r="A86" s="2">
        <f>IFERROR(__xludf.DUMMYFUNCTION("""COMPUTED_VALUE"""),42752.66666666667)</f>
        <v>42752.66667</v>
      </c>
      <c r="B86" s="1">
        <f>IFERROR(__xludf.DUMMYFUNCTION("""COMPUTED_VALUE"""),24.45)</f>
        <v>24.45</v>
      </c>
    </row>
    <row r="87">
      <c r="A87" s="2">
        <f>IFERROR(__xludf.DUMMYFUNCTION("""COMPUTED_VALUE"""),42753.66666666667)</f>
        <v>42753.66667</v>
      </c>
      <c r="B87" s="1">
        <f>IFERROR(__xludf.DUMMYFUNCTION("""COMPUTED_VALUE"""),24.1)</f>
        <v>24.1</v>
      </c>
    </row>
    <row r="88">
      <c r="A88" s="2">
        <f>IFERROR(__xludf.DUMMYFUNCTION("""COMPUTED_VALUE"""),42765.66666666667)</f>
        <v>42765.66667</v>
      </c>
      <c r="B88" s="1">
        <f>IFERROR(__xludf.DUMMYFUNCTION("""COMPUTED_VALUE"""),24.07)</f>
        <v>24.07</v>
      </c>
    </row>
    <row r="89">
      <c r="A89" s="2">
        <f>IFERROR(__xludf.DUMMYFUNCTION("""COMPUTED_VALUE"""),42767.66666666667)</f>
        <v>42767.66667</v>
      </c>
      <c r="B89" s="1">
        <f>IFERROR(__xludf.DUMMYFUNCTION("""COMPUTED_VALUE"""),23.97)</f>
        <v>23.97</v>
      </c>
    </row>
    <row r="90">
      <c r="A90" s="2">
        <f>IFERROR(__xludf.DUMMYFUNCTION("""COMPUTED_VALUE"""),42769.66666666667)</f>
        <v>42769.66667</v>
      </c>
      <c r="B90" s="1">
        <f>IFERROR(__xludf.DUMMYFUNCTION("""COMPUTED_VALUE"""),24.08)</f>
        <v>24.08</v>
      </c>
    </row>
    <row r="91">
      <c r="A91" s="2">
        <f>IFERROR(__xludf.DUMMYFUNCTION("""COMPUTED_VALUE"""),42772.66666666667)</f>
        <v>42772.66667</v>
      </c>
      <c r="B91" s="1">
        <f>IFERROR(__xludf.DUMMYFUNCTION("""COMPUTED_VALUE"""),23.98)</f>
        <v>23.98</v>
      </c>
    </row>
    <row r="92">
      <c r="A92" s="2">
        <f>IFERROR(__xludf.DUMMYFUNCTION("""COMPUTED_VALUE"""),42775.66666666667)</f>
        <v>42775.66667</v>
      </c>
      <c r="B92" s="1">
        <f>IFERROR(__xludf.DUMMYFUNCTION("""COMPUTED_VALUE"""),24.13)</f>
        <v>24.13</v>
      </c>
    </row>
    <row r="93">
      <c r="A93" s="2">
        <f>IFERROR(__xludf.DUMMYFUNCTION("""COMPUTED_VALUE"""),42780.66666666667)</f>
        <v>42780.66667</v>
      </c>
      <c r="B93" s="1">
        <f>IFERROR(__xludf.DUMMYFUNCTION("""COMPUTED_VALUE"""),24.6)</f>
        <v>24.6</v>
      </c>
    </row>
    <row r="94">
      <c r="A94" s="2">
        <f>IFERROR(__xludf.DUMMYFUNCTION("""COMPUTED_VALUE"""),42781.66666666667)</f>
        <v>42781.66667</v>
      </c>
      <c r="B94" s="1">
        <f>IFERROR(__xludf.DUMMYFUNCTION("""COMPUTED_VALUE"""),24.81)</f>
        <v>24.81</v>
      </c>
    </row>
    <row r="95">
      <c r="A95" s="2">
        <f>IFERROR(__xludf.DUMMYFUNCTION("""COMPUTED_VALUE"""),42786.66666666667)</f>
        <v>42786.66667</v>
      </c>
      <c r="B95" s="1">
        <f>IFERROR(__xludf.DUMMYFUNCTION("""COMPUTED_VALUE"""),24.78)</f>
        <v>24.78</v>
      </c>
    </row>
    <row r="96">
      <c r="A96" s="2">
        <f>IFERROR(__xludf.DUMMYFUNCTION("""COMPUTED_VALUE"""),42787.66666666667)</f>
        <v>42787.66667</v>
      </c>
      <c r="B96" s="1">
        <f>IFERROR(__xludf.DUMMYFUNCTION("""COMPUTED_VALUE"""),24.78)</f>
        <v>24.78</v>
      </c>
    </row>
    <row r="97">
      <c r="A97" s="2">
        <f>IFERROR(__xludf.DUMMYFUNCTION("""COMPUTED_VALUE"""),42789.66666666667)</f>
        <v>42789.66667</v>
      </c>
      <c r="B97" s="1">
        <f>IFERROR(__xludf.DUMMYFUNCTION("""COMPUTED_VALUE"""),24.84)</f>
        <v>24.84</v>
      </c>
    </row>
    <row r="98">
      <c r="A98" s="2">
        <f>IFERROR(__xludf.DUMMYFUNCTION("""COMPUTED_VALUE"""),42790.66666666667)</f>
        <v>42790.66667</v>
      </c>
      <c r="B98" s="1">
        <f>IFERROR(__xludf.DUMMYFUNCTION("""COMPUTED_VALUE"""),24.79)</f>
        <v>24.79</v>
      </c>
    </row>
    <row r="99">
      <c r="A99" s="2">
        <f>IFERROR(__xludf.DUMMYFUNCTION("""COMPUTED_VALUE"""),42793.66666666667)</f>
        <v>42793.66667</v>
      </c>
      <c r="B99" s="1">
        <f>IFERROR(__xludf.DUMMYFUNCTION("""COMPUTED_VALUE"""),24.65)</f>
        <v>24.65</v>
      </c>
    </row>
    <row r="100">
      <c r="A100" s="2">
        <f>IFERROR(__xludf.DUMMYFUNCTION("""COMPUTED_VALUE"""),42794.66666666667)</f>
        <v>42794.66667</v>
      </c>
      <c r="B100" s="1">
        <f>IFERROR(__xludf.DUMMYFUNCTION("""COMPUTED_VALUE"""),24.75)</f>
        <v>24.75</v>
      </c>
    </row>
    <row r="101">
      <c r="A101" s="2">
        <f>IFERROR(__xludf.DUMMYFUNCTION("""COMPUTED_VALUE"""),42795.66666666667)</f>
        <v>42795.66667</v>
      </c>
      <c r="B101" s="1">
        <f>IFERROR(__xludf.DUMMYFUNCTION("""COMPUTED_VALUE"""),24.65)</f>
        <v>24.65</v>
      </c>
    </row>
    <row r="102">
      <c r="A102" s="2">
        <f>IFERROR(__xludf.DUMMYFUNCTION("""COMPUTED_VALUE"""),42796.66666666667)</f>
        <v>42796.66667</v>
      </c>
      <c r="B102" s="1">
        <f>IFERROR(__xludf.DUMMYFUNCTION("""COMPUTED_VALUE"""),24.94)</f>
        <v>24.94</v>
      </c>
    </row>
    <row r="103">
      <c r="A103" s="2">
        <f>IFERROR(__xludf.DUMMYFUNCTION("""COMPUTED_VALUE"""),42797.66666666667)</f>
        <v>42797.66667</v>
      </c>
      <c r="B103" s="1">
        <f>IFERROR(__xludf.DUMMYFUNCTION("""COMPUTED_VALUE"""),24.76)</f>
        <v>24.76</v>
      </c>
    </row>
    <row r="104">
      <c r="A104" s="2">
        <f>IFERROR(__xludf.DUMMYFUNCTION("""COMPUTED_VALUE"""),42801.66666666667)</f>
        <v>42801.66667</v>
      </c>
      <c r="B104" s="1">
        <f>IFERROR(__xludf.DUMMYFUNCTION("""COMPUTED_VALUE"""),24.96)</f>
        <v>24.96</v>
      </c>
    </row>
    <row r="105">
      <c r="A105" s="2">
        <f>IFERROR(__xludf.DUMMYFUNCTION("""COMPUTED_VALUE"""),42804.66666666667)</f>
        <v>42804.66667</v>
      </c>
      <c r="B105" s="1">
        <f>IFERROR(__xludf.DUMMYFUNCTION("""COMPUTED_VALUE"""),25.0)</f>
        <v>25</v>
      </c>
    </row>
    <row r="106">
      <c r="A106" s="2">
        <f>IFERROR(__xludf.DUMMYFUNCTION("""COMPUTED_VALUE"""),42807.66666666667)</f>
        <v>42807.66667</v>
      </c>
      <c r="B106" s="1">
        <f>IFERROR(__xludf.DUMMYFUNCTION("""COMPUTED_VALUE"""),25.01)</f>
        <v>25.01</v>
      </c>
    </row>
    <row r="107">
      <c r="A107" s="2">
        <f>IFERROR(__xludf.DUMMYFUNCTION("""COMPUTED_VALUE"""),42808.66666666667)</f>
        <v>42808.66667</v>
      </c>
      <c r="B107" s="1">
        <f>IFERROR(__xludf.DUMMYFUNCTION("""COMPUTED_VALUE"""),24.99)</f>
        <v>24.99</v>
      </c>
    </row>
    <row r="108">
      <c r="A108" s="2">
        <f>IFERROR(__xludf.DUMMYFUNCTION("""COMPUTED_VALUE"""),42810.66666666667)</f>
        <v>42810.66667</v>
      </c>
      <c r="B108" s="1">
        <f>IFERROR(__xludf.DUMMYFUNCTION("""COMPUTED_VALUE"""),25.11)</f>
        <v>25.11</v>
      </c>
    </row>
    <row r="109">
      <c r="A109" s="2">
        <f>IFERROR(__xludf.DUMMYFUNCTION("""COMPUTED_VALUE"""),42811.66666666667)</f>
        <v>42811.66667</v>
      </c>
      <c r="B109" s="1">
        <f>IFERROR(__xludf.DUMMYFUNCTION("""COMPUTED_VALUE"""),25.19)</f>
        <v>25.19</v>
      </c>
    </row>
    <row r="110">
      <c r="A110" s="2">
        <f>IFERROR(__xludf.DUMMYFUNCTION("""COMPUTED_VALUE"""),42814.66666666667)</f>
        <v>42814.66667</v>
      </c>
      <c r="B110" s="1">
        <f>IFERROR(__xludf.DUMMYFUNCTION("""COMPUTED_VALUE"""),25.04)</f>
        <v>25.04</v>
      </c>
    </row>
    <row r="111">
      <c r="A111" s="2">
        <f>IFERROR(__xludf.DUMMYFUNCTION("""COMPUTED_VALUE"""),42816.66666666667)</f>
        <v>42816.66667</v>
      </c>
      <c r="B111" s="1">
        <f>IFERROR(__xludf.DUMMYFUNCTION("""COMPUTED_VALUE"""),24.78)</f>
        <v>24.78</v>
      </c>
    </row>
    <row r="112">
      <c r="A112" s="2">
        <f>IFERROR(__xludf.DUMMYFUNCTION("""COMPUTED_VALUE"""),42818.66666666667)</f>
        <v>42818.66667</v>
      </c>
      <c r="B112" s="1">
        <f>IFERROR(__xludf.DUMMYFUNCTION("""COMPUTED_VALUE"""),24.96)</f>
        <v>24.96</v>
      </c>
    </row>
    <row r="113">
      <c r="A113" s="2">
        <f>IFERROR(__xludf.DUMMYFUNCTION("""COMPUTED_VALUE"""),42821.66666666667)</f>
        <v>42821.66667</v>
      </c>
      <c r="B113" s="1">
        <f>IFERROR(__xludf.DUMMYFUNCTION("""COMPUTED_VALUE"""),24.95)</f>
        <v>24.95</v>
      </c>
    </row>
    <row r="114">
      <c r="A114" s="2">
        <f>IFERROR(__xludf.DUMMYFUNCTION("""COMPUTED_VALUE"""),42822.66666666667)</f>
        <v>42822.66667</v>
      </c>
      <c r="B114" s="1">
        <f>IFERROR(__xludf.DUMMYFUNCTION("""COMPUTED_VALUE"""),25.2)</f>
        <v>25.2</v>
      </c>
    </row>
    <row r="115">
      <c r="A115" s="2">
        <f>IFERROR(__xludf.DUMMYFUNCTION("""COMPUTED_VALUE"""),42823.66666666667)</f>
        <v>42823.66667</v>
      </c>
      <c r="B115" s="1">
        <f>IFERROR(__xludf.DUMMYFUNCTION("""COMPUTED_VALUE"""),25.54)</f>
        <v>25.54</v>
      </c>
    </row>
    <row r="116">
      <c r="A116" s="2">
        <f>IFERROR(__xludf.DUMMYFUNCTION("""COMPUTED_VALUE"""),42824.66666666667)</f>
        <v>42824.66667</v>
      </c>
      <c r="B116" s="1">
        <f>IFERROR(__xludf.DUMMYFUNCTION("""COMPUTED_VALUE"""),25.57)</f>
        <v>25.57</v>
      </c>
    </row>
    <row r="117">
      <c r="A117" s="2">
        <f>IFERROR(__xludf.DUMMYFUNCTION("""COMPUTED_VALUE"""),42828.66666666667)</f>
        <v>42828.66667</v>
      </c>
      <c r="B117" s="1">
        <f>IFERROR(__xludf.DUMMYFUNCTION("""COMPUTED_VALUE"""),25.41)</f>
        <v>25.41</v>
      </c>
    </row>
    <row r="118">
      <c r="A118" s="2">
        <f>IFERROR(__xludf.DUMMYFUNCTION("""COMPUTED_VALUE"""),42830.66666666667)</f>
        <v>42830.66667</v>
      </c>
      <c r="B118" s="1">
        <f>IFERROR(__xludf.DUMMYFUNCTION("""COMPUTED_VALUE"""),25.36)</f>
        <v>25.36</v>
      </c>
    </row>
    <row r="119">
      <c r="A119" s="2">
        <f>IFERROR(__xludf.DUMMYFUNCTION("""COMPUTED_VALUE"""),42831.66666666667)</f>
        <v>42831.66667</v>
      </c>
      <c r="B119" s="1">
        <f>IFERROR(__xludf.DUMMYFUNCTION("""COMPUTED_VALUE"""),25.33)</f>
        <v>25.33</v>
      </c>
    </row>
    <row r="120">
      <c r="A120" s="2">
        <f>IFERROR(__xludf.DUMMYFUNCTION("""COMPUTED_VALUE"""),42832.66666666667)</f>
        <v>42832.66667</v>
      </c>
      <c r="B120" s="1">
        <f>IFERROR(__xludf.DUMMYFUNCTION("""COMPUTED_VALUE"""),25.24)</f>
        <v>25.24</v>
      </c>
    </row>
    <row r="121">
      <c r="A121" s="2">
        <f>IFERROR(__xludf.DUMMYFUNCTION("""COMPUTED_VALUE"""),42837.66666666667)</f>
        <v>42837.66667</v>
      </c>
      <c r="B121" s="1">
        <f>IFERROR(__xludf.DUMMYFUNCTION("""COMPUTED_VALUE"""),25.7)</f>
        <v>25.7</v>
      </c>
    </row>
    <row r="122">
      <c r="A122" s="2">
        <f>IFERROR(__xludf.DUMMYFUNCTION("""COMPUTED_VALUE"""),42838.66666666667)</f>
        <v>42838.66667</v>
      </c>
      <c r="B122" s="1">
        <f>IFERROR(__xludf.DUMMYFUNCTION("""COMPUTED_VALUE"""),25.67)</f>
        <v>25.67</v>
      </c>
    </row>
    <row r="123">
      <c r="A123" s="2">
        <f>IFERROR(__xludf.DUMMYFUNCTION("""COMPUTED_VALUE"""),42845.66666666667)</f>
        <v>42845.66667</v>
      </c>
      <c r="B123" s="1">
        <f>IFERROR(__xludf.DUMMYFUNCTION("""COMPUTED_VALUE"""),25.32)</f>
        <v>25.32</v>
      </c>
    </row>
    <row r="124">
      <c r="A124" s="2">
        <f>IFERROR(__xludf.DUMMYFUNCTION("""COMPUTED_VALUE"""),42849.66666666667)</f>
        <v>42849.66667</v>
      </c>
      <c r="B124" s="1">
        <f>IFERROR(__xludf.DUMMYFUNCTION("""COMPUTED_VALUE"""),25.49)</f>
        <v>25.49</v>
      </c>
    </row>
    <row r="125">
      <c r="A125" s="2">
        <f>IFERROR(__xludf.DUMMYFUNCTION("""COMPUTED_VALUE"""),42851.66666666667)</f>
        <v>42851.66667</v>
      </c>
      <c r="B125" s="1">
        <f>IFERROR(__xludf.DUMMYFUNCTION("""COMPUTED_VALUE"""),25.68)</f>
        <v>25.68</v>
      </c>
    </row>
    <row r="126">
      <c r="A126" s="2">
        <f>IFERROR(__xludf.DUMMYFUNCTION("""COMPUTED_VALUE"""),42852.66666666667)</f>
        <v>42852.66667</v>
      </c>
      <c r="B126" s="1">
        <f>IFERROR(__xludf.DUMMYFUNCTION("""COMPUTED_VALUE"""),25.73)</f>
        <v>25.73</v>
      </c>
    </row>
    <row r="127">
      <c r="A127" s="2">
        <f>IFERROR(__xludf.DUMMYFUNCTION("""COMPUTED_VALUE"""),42853.66666666667)</f>
        <v>42853.66667</v>
      </c>
      <c r="B127" s="1">
        <f>IFERROR(__xludf.DUMMYFUNCTION("""COMPUTED_VALUE"""),25.73)</f>
        <v>25.73</v>
      </c>
    </row>
    <row r="128">
      <c r="A128" s="2">
        <f>IFERROR(__xludf.DUMMYFUNCTION("""COMPUTED_VALUE"""),42856.66666666667)</f>
        <v>42856.66667</v>
      </c>
      <c r="B128" s="1">
        <f>IFERROR(__xludf.DUMMYFUNCTION("""COMPUTED_VALUE"""),25.87)</f>
        <v>25.87</v>
      </c>
    </row>
    <row r="129">
      <c r="A129" s="2">
        <f>IFERROR(__xludf.DUMMYFUNCTION("""COMPUTED_VALUE"""),42857.66666666667)</f>
        <v>42857.66667</v>
      </c>
      <c r="B129" s="1">
        <f>IFERROR(__xludf.DUMMYFUNCTION("""COMPUTED_VALUE"""),25.82)</f>
        <v>25.82</v>
      </c>
    </row>
    <row r="130">
      <c r="A130" s="2">
        <f>IFERROR(__xludf.DUMMYFUNCTION("""COMPUTED_VALUE"""),42858.66666666667)</f>
        <v>42858.66667</v>
      </c>
      <c r="B130" s="1">
        <f>IFERROR(__xludf.DUMMYFUNCTION("""COMPUTED_VALUE"""),25.76)</f>
        <v>25.76</v>
      </c>
    </row>
    <row r="131">
      <c r="A131" s="2">
        <f>IFERROR(__xludf.DUMMYFUNCTION("""COMPUTED_VALUE"""),42859.66666666667)</f>
        <v>42859.66667</v>
      </c>
      <c r="B131" s="1">
        <f>IFERROR(__xludf.DUMMYFUNCTION("""COMPUTED_VALUE"""),25.5)</f>
        <v>25.5</v>
      </c>
    </row>
    <row r="132">
      <c r="A132" s="2">
        <f>IFERROR(__xludf.DUMMYFUNCTION("""COMPUTED_VALUE"""),42860.66666666667)</f>
        <v>42860.66667</v>
      </c>
      <c r="B132" s="1">
        <f>IFERROR(__xludf.DUMMYFUNCTION("""COMPUTED_VALUE"""),25.35)</f>
        <v>25.35</v>
      </c>
    </row>
    <row r="133">
      <c r="A133" s="2">
        <f>IFERROR(__xludf.DUMMYFUNCTION("""COMPUTED_VALUE"""),42863.66666666667)</f>
        <v>42863.66667</v>
      </c>
      <c r="B133" s="1">
        <f>IFERROR(__xludf.DUMMYFUNCTION("""COMPUTED_VALUE"""),25.55)</f>
        <v>25.55</v>
      </c>
    </row>
    <row r="134">
      <c r="A134" s="2">
        <f>IFERROR(__xludf.DUMMYFUNCTION("""COMPUTED_VALUE"""),42864.66666666667)</f>
        <v>42864.66667</v>
      </c>
      <c r="B134" s="1">
        <f>IFERROR(__xludf.DUMMYFUNCTION("""COMPUTED_VALUE"""),25.43)</f>
        <v>25.43</v>
      </c>
    </row>
    <row r="135">
      <c r="A135" s="2">
        <f>IFERROR(__xludf.DUMMYFUNCTION("""COMPUTED_VALUE"""),42865.66666666667)</f>
        <v>42865.66667</v>
      </c>
      <c r="B135" s="1">
        <f>IFERROR(__xludf.DUMMYFUNCTION("""COMPUTED_VALUE"""),25.49)</f>
        <v>25.49</v>
      </c>
    </row>
    <row r="136">
      <c r="A136" s="2">
        <f>IFERROR(__xludf.DUMMYFUNCTION("""COMPUTED_VALUE"""),42866.66666666667)</f>
        <v>42866.66667</v>
      </c>
      <c r="B136" s="1">
        <f>IFERROR(__xludf.DUMMYFUNCTION("""COMPUTED_VALUE"""),25.67)</f>
        <v>25.67</v>
      </c>
    </row>
    <row r="137">
      <c r="A137" s="2">
        <f>IFERROR(__xludf.DUMMYFUNCTION("""COMPUTED_VALUE"""),42870.66666666667)</f>
        <v>42870.66667</v>
      </c>
      <c r="B137" s="1">
        <f>IFERROR(__xludf.DUMMYFUNCTION("""COMPUTED_VALUE"""),25.31)</f>
        <v>25.31</v>
      </c>
    </row>
    <row r="138">
      <c r="A138" s="2">
        <f>IFERROR(__xludf.DUMMYFUNCTION("""COMPUTED_VALUE"""),42871.66666666667)</f>
        <v>42871.66667</v>
      </c>
      <c r="B138" s="1">
        <f>IFERROR(__xludf.DUMMYFUNCTION("""COMPUTED_VALUE"""),25.43)</f>
        <v>25.43</v>
      </c>
    </row>
    <row r="139">
      <c r="A139" s="2">
        <f>IFERROR(__xludf.DUMMYFUNCTION("""COMPUTED_VALUE"""),42872.66666666667)</f>
        <v>42872.66667</v>
      </c>
      <c r="B139" s="1">
        <f>IFERROR(__xludf.DUMMYFUNCTION("""COMPUTED_VALUE"""),25.21)</f>
        <v>25.21</v>
      </c>
    </row>
    <row r="140">
      <c r="A140" s="2">
        <f>IFERROR(__xludf.DUMMYFUNCTION("""COMPUTED_VALUE"""),42873.66666666667)</f>
        <v>42873.66667</v>
      </c>
      <c r="B140" s="1">
        <f>IFERROR(__xludf.DUMMYFUNCTION("""COMPUTED_VALUE"""),24.94)</f>
        <v>24.94</v>
      </c>
    </row>
    <row r="141">
      <c r="A141" s="2">
        <f>IFERROR(__xludf.DUMMYFUNCTION("""COMPUTED_VALUE"""),42874.66666666667)</f>
        <v>42874.66667</v>
      </c>
      <c r="B141" s="1">
        <f>IFERROR(__xludf.DUMMYFUNCTION("""COMPUTED_VALUE"""),24.93)</f>
        <v>24.93</v>
      </c>
    </row>
    <row r="142">
      <c r="A142" s="2">
        <f>IFERROR(__xludf.DUMMYFUNCTION("""COMPUTED_VALUE"""),42877.66666666667)</f>
        <v>42877.66667</v>
      </c>
      <c r="B142" s="1">
        <f>IFERROR(__xludf.DUMMYFUNCTION("""COMPUTED_VALUE"""),25.1)</f>
        <v>25.1</v>
      </c>
    </row>
    <row r="143">
      <c r="A143" s="2">
        <f>IFERROR(__xludf.DUMMYFUNCTION("""COMPUTED_VALUE"""),42878.66666666667)</f>
        <v>42878.66667</v>
      </c>
      <c r="B143" s="1">
        <f>IFERROR(__xludf.DUMMYFUNCTION("""COMPUTED_VALUE"""),25.11)</f>
        <v>25.11</v>
      </c>
    </row>
    <row r="144">
      <c r="A144" s="2">
        <f>IFERROR(__xludf.DUMMYFUNCTION("""COMPUTED_VALUE"""),42879.66666666667)</f>
        <v>42879.66667</v>
      </c>
      <c r="B144" s="1">
        <f>IFERROR(__xludf.DUMMYFUNCTION("""COMPUTED_VALUE"""),25.08)</f>
        <v>25.08</v>
      </c>
    </row>
    <row r="145">
      <c r="A145" s="2">
        <f>IFERROR(__xludf.DUMMYFUNCTION("""COMPUTED_VALUE"""),42881.66666666667)</f>
        <v>42881.66667</v>
      </c>
      <c r="B145" s="1">
        <f>IFERROR(__xludf.DUMMYFUNCTION("""COMPUTED_VALUE"""),25.04)</f>
        <v>25.04</v>
      </c>
    </row>
    <row r="146">
      <c r="A146" s="2">
        <f>IFERROR(__xludf.DUMMYFUNCTION("""COMPUTED_VALUE"""),42884.66666666667)</f>
        <v>42884.66667</v>
      </c>
      <c r="B146" s="1">
        <f>IFERROR(__xludf.DUMMYFUNCTION("""COMPUTED_VALUE"""),24.94)</f>
        <v>24.94</v>
      </c>
    </row>
    <row r="147">
      <c r="A147" s="2">
        <f>IFERROR(__xludf.DUMMYFUNCTION("""COMPUTED_VALUE"""),42885.66666666667)</f>
        <v>42885.66667</v>
      </c>
      <c r="B147" s="1">
        <f>IFERROR(__xludf.DUMMYFUNCTION("""COMPUTED_VALUE"""),24.87)</f>
        <v>24.87</v>
      </c>
    </row>
    <row r="148">
      <c r="A148" s="2">
        <f>IFERROR(__xludf.DUMMYFUNCTION("""COMPUTED_VALUE"""),42886.66666666667)</f>
        <v>42886.66667</v>
      </c>
      <c r="B148" s="1">
        <f>IFERROR(__xludf.DUMMYFUNCTION("""COMPUTED_VALUE"""),24.96)</f>
        <v>24.96</v>
      </c>
    </row>
    <row r="149">
      <c r="A149" s="2">
        <f>IFERROR(__xludf.DUMMYFUNCTION("""COMPUTED_VALUE"""),42888.66666666667)</f>
        <v>42888.66667</v>
      </c>
      <c r="B149" s="1">
        <f>IFERROR(__xludf.DUMMYFUNCTION("""COMPUTED_VALUE"""),25.17)</f>
        <v>25.17</v>
      </c>
    </row>
    <row r="150">
      <c r="A150" s="2">
        <f>IFERROR(__xludf.DUMMYFUNCTION("""COMPUTED_VALUE"""),42891.66666666667)</f>
        <v>42891.66667</v>
      </c>
      <c r="B150" s="1">
        <f>IFERROR(__xludf.DUMMYFUNCTION("""COMPUTED_VALUE"""),25.0)</f>
        <v>25</v>
      </c>
    </row>
    <row r="151">
      <c r="A151" s="2">
        <f>IFERROR(__xludf.DUMMYFUNCTION("""COMPUTED_VALUE"""),42892.66666666667)</f>
        <v>42892.66667</v>
      </c>
      <c r="B151" s="1">
        <f>IFERROR(__xludf.DUMMYFUNCTION("""COMPUTED_VALUE"""),24.65)</f>
        <v>24.65</v>
      </c>
    </row>
    <row r="152">
      <c r="A152" s="2">
        <f>IFERROR(__xludf.DUMMYFUNCTION("""COMPUTED_VALUE"""),42893.66666666667)</f>
        <v>42893.66667</v>
      </c>
      <c r="B152" s="1">
        <f>IFERROR(__xludf.DUMMYFUNCTION("""COMPUTED_VALUE"""),24.64)</f>
        <v>24.64</v>
      </c>
    </row>
    <row r="153">
      <c r="A153" s="2">
        <f>IFERROR(__xludf.DUMMYFUNCTION("""COMPUTED_VALUE"""),42894.66666666667)</f>
        <v>42894.66667</v>
      </c>
      <c r="B153" s="1">
        <f>IFERROR(__xludf.DUMMYFUNCTION("""COMPUTED_VALUE"""),24.63)</f>
        <v>24.63</v>
      </c>
    </row>
    <row r="154">
      <c r="A154" s="2">
        <f>IFERROR(__xludf.DUMMYFUNCTION("""COMPUTED_VALUE"""),42895.66666666667)</f>
        <v>42895.66667</v>
      </c>
      <c r="B154" s="1">
        <f>IFERROR(__xludf.DUMMYFUNCTION("""COMPUTED_VALUE"""),24.67)</f>
        <v>24.67</v>
      </c>
    </row>
    <row r="155">
      <c r="A155" s="2">
        <f>IFERROR(__xludf.DUMMYFUNCTION("""COMPUTED_VALUE"""),42899.66666666667)</f>
        <v>42899.66667</v>
      </c>
      <c r="B155" s="1">
        <f>IFERROR(__xludf.DUMMYFUNCTION("""COMPUTED_VALUE"""),25.01)</f>
        <v>25.01</v>
      </c>
    </row>
    <row r="156">
      <c r="A156" s="2">
        <f>IFERROR(__xludf.DUMMYFUNCTION("""COMPUTED_VALUE"""),42900.66666666667)</f>
        <v>42900.66667</v>
      </c>
      <c r="B156" s="1">
        <f>IFERROR(__xludf.DUMMYFUNCTION("""COMPUTED_VALUE"""),25.27)</f>
        <v>25.27</v>
      </c>
    </row>
    <row r="157">
      <c r="A157" s="2">
        <f>IFERROR(__xludf.DUMMYFUNCTION("""COMPUTED_VALUE"""),42901.66666666667)</f>
        <v>42901.66667</v>
      </c>
      <c r="B157" s="1">
        <f>IFERROR(__xludf.DUMMYFUNCTION("""COMPUTED_VALUE"""),25.06)</f>
        <v>25.06</v>
      </c>
    </row>
    <row r="158">
      <c r="A158" s="2">
        <f>IFERROR(__xludf.DUMMYFUNCTION("""COMPUTED_VALUE"""),42902.66666666667)</f>
        <v>42902.66667</v>
      </c>
      <c r="B158" s="1">
        <f>IFERROR(__xludf.DUMMYFUNCTION("""COMPUTED_VALUE"""),25.15)</f>
        <v>25.15</v>
      </c>
    </row>
    <row r="159">
      <c r="A159" s="2">
        <f>IFERROR(__xludf.DUMMYFUNCTION("""COMPUTED_VALUE"""),42905.66666666667)</f>
        <v>42905.66667</v>
      </c>
      <c r="B159" s="1">
        <f>IFERROR(__xludf.DUMMYFUNCTION("""COMPUTED_VALUE"""),25.23)</f>
        <v>25.23</v>
      </c>
    </row>
    <row r="160">
      <c r="A160" s="2">
        <f>IFERROR(__xludf.DUMMYFUNCTION("""COMPUTED_VALUE"""),42906.66666666667)</f>
        <v>42906.66667</v>
      </c>
      <c r="B160" s="1">
        <f>IFERROR(__xludf.DUMMYFUNCTION("""COMPUTED_VALUE"""),25.06)</f>
        <v>25.06</v>
      </c>
    </row>
    <row r="161">
      <c r="A161" s="2">
        <f>IFERROR(__xludf.DUMMYFUNCTION("""COMPUTED_VALUE"""),42907.66666666667)</f>
        <v>42907.66667</v>
      </c>
      <c r="B161" s="1">
        <f>IFERROR(__xludf.DUMMYFUNCTION("""COMPUTED_VALUE"""),24.74)</f>
        <v>24.74</v>
      </c>
    </row>
    <row r="162">
      <c r="A162" s="2">
        <f>IFERROR(__xludf.DUMMYFUNCTION("""COMPUTED_VALUE"""),42908.66666666667)</f>
        <v>42908.66667</v>
      </c>
      <c r="B162" s="1">
        <f>IFERROR(__xludf.DUMMYFUNCTION("""COMPUTED_VALUE"""),24.88)</f>
        <v>24.88</v>
      </c>
    </row>
    <row r="163">
      <c r="A163" s="2">
        <f>IFERROR(__xludf.DUMMYFUNCTION("""COMPUTED_VALUE"""),42909.66666666667)</f>
        <v>42909.66667</v>
      </c>
      <c r="B163" s="1">
        <f>IFERROR(__xludf.DUMMYFUNCTION("""COMPUTED_VALUE"""),24.82)</f>
        <v>24.82</v>
      </c>
    </row>
    <row r="164">
      <c r="A164" s="2">
        <f>IFERROR(__xludf.DUMMYFUNCTION("""COMPUTED_VALUE"""),42912.66666666667)</f>
        <v>42912.66667</v>
      </c>
      <c r="B164" s="1">
        <f>IFERROR(__xludf.DUMMYFUNCTION("""COMPUTED_VALUE"""),24.87)</f>
        <v>24.87</v>
      </c>
    </row>
    <row r="165">
      <c r="A165" s="2">
        <f>IFERROR(__xludf.DUMMYFUNCTION("""COMPUTED_VALUE"""),42913.66666666667)</f>
        <v>42913.66667</v>
      </c>
      <c r="B165" s="1">
        <f>IFERROR(__xludf.DUMMYFUNCTION("""COMPUTED_VALUE"""),24.84)</f>
        <v>24.84</v>
      </c>
    </row>
    <row r="166">
      <c r="A166" s="2">
        <f>IFERROR(__xludf.DUMMYFUNCTION("""COMPUTED_VALUE"""),42914.66666666667)</f>
        <v>42914.66667</v>
      </c>
      <c r="B166" s="1">
        <f>IFERROR(__xludf.DUMMYFUNCTION("""COMPUTED_VALUE"""),24.89)</f>
        <v>24.89</v>
      </c>
    </row>
    <row r="167">
      <c r="A167" s="2">
        <f>IFERROR(__xludf.DUMMYFUNCTION("""COMPUTED_VALUE"""),42915.66666666667)</f>
        <v>42915.66667</v>
      </c>
      <c r="B167" s="1">
        <f>IFERROR(__xludf.DUMMYFUNCTION("""COMPUTED_VALUE"""),24.51)</f>
        <v>24.51</v>
      </c>
    </row>
    <row r="168">
      <c r="A168" s="2">
        <f>IFERROR(__xludf.DUMMYFUNCTION("""COMPUTED_VALUE"""),42916.66666666667)</f>
        <v>42916.66667</v>
      </c>
      <c r="B168" s="1">
        <f>IFERROR(__xludf.DUMMYFUNCTION("""COMPUTED_VALUE"""),24.16)</f>
        <v>24.16</v>
      </c>
    </row>
    <row r="169">
      <c r="A169" s="2">
        <f>IFERROR(__xludf.DUMMYFUNCTION("""COMPUTED_VALUE"""),42919.66666666667)</f>
        <v>42919.66667</v>
      </c>
      <c r="B169" s="1">
        <f>IFERROR(__xludf.DUMMYFUNCTION("""COMPUTED_VALUE"""),23.97)</f>
        <v>23.97</v>
      </c>
    </row>
    <row r="170">
      <c r="A170" s="2">
        <f>IFERROR(__xludf.DUMMYFUNCTION("""COMPUTED_VALUE"""),42920.66666666667)</f>
        <v>42920.66667</v>
      </c>
      <c r="B170" s="1">
        <f>IFERROR(__xludf.DUMMYFUNCTION("""COMPUTED_VALUE"""),24.38)</f>
        <v>24.38</v>
      </c>
    </row>
    <row r="171">
      <c r="A171" s="2">
        <f>IFERROR(__xludf.DUMMYFUNCTION("""COMPUTED_VALUE"""),42921.66666666667)</f>
        <v>42921.66667</v>
      </c>
      <c r="B171" s="1">
        <f>IFERROR(__xludf.DUMMYFUNCTION("""COMPUTED_VALUE"""),24.26)</f>
        <v>24.26</v>
      </c>
    </row>
    <row r="172">
      <c r="A172" s="2">
        <f>IFERROR(__xludf.DUMMYFUNCTION("""COMPUTED_VALUE"""),42922.66666666667)</f>
        <v>42922.66667</v>
      </c>
      <c r="B172" s="1">
        <f>IFERROR(__xludf.DUMMYFUNCTION("""COMPUTED_VALUE"""),24.13)</f>
        <v>24.13</v>
      </c>
    </row>
    <row r="173">
      <c r="A173" s="2">
        <f>IFERROR(__xludf.DUMMYFUNCTION("""COMPUTED_VALUE"""),42923.66666666667)</f>
        <v>42923.66667</v>
      </c>
      <c r="B173" s="1">
        <f>IFERROR(__xludf.DUMMYFUNCTION("""COMPUTED_VALUE"""),23.91)</f>
        <v>23.91</v>
      </c>
    </row>
    <row r="174">
      <c r="A174" s="2">
        <f>IFERROR(__xludf.DUMMYFUNCTION("""COMPUTED_VALUE"""),42926.66666666667)</f>
        <v>42926.66667</v>
      </c>
      <c r="B174" s="1">
        <f>IFERROR(__xludf.DUMMYFUNCTION("""COMPUTED_VALUE"""),23.99)</f>
        <v>23.99</v>
      </c>
    </row>
    <row r="175">
      <c r="A175" s="2">
        <f>IFERROR(__xludf.DUMMYFUNCTION("""COMPUTED_VALUE"""),42927.66666666667)</f>
        <v>42927.66667</v>
      </c>
      <c r="B175" s="1">
        <f>IFERROR(__xludf.DUMMYFUNCTION("""COMPUTED_VALUE"""),23.96)</f>
        <v>23.96</v>
      </c>
    </row>
    <row r="176">
      <c r="A176" s="2">
        <f>IFERROR(__xludf.DUMMYFUNCTION("""COMPUTED_VALUE"""),42928.66666666667)</f>
        <v>42928.66667</v>
      </c>
      <c r="B176" s="1">
        <f>IFERROR(__xludf.DUMMYFUNCTION("""COMPUTED_VALUE"""),23.74)</f>
        <v>23.74</v>
      </c>
    </row>
    <row r="177">
      <c r="A177" s="2">
        <f>IFERROR(__xludf.DUMMYFUNCTION("""COMPUTED_VALUE"""),42929.66666666667)</f>
        <v>42929.66667</v>
      </c>
      <c r="B177" s="1">
        <f>IFERROR(__xludf.DUMMYFUNCTION("""COMPUTED_VALUE"""),24.02)</f>
        <v>24.02</v>
      </c>
    </row>
    <row r="178">
      <c r="A178" s="2">
        <f>IFERROR(__xludf.DUMMYFUNCTION("""COMPUTED_VALUE"""),42930.66666666667)</f>
        <v>42930.66667</v>
      </c>
      <c r="B178" s="1">
        <f>IFERROR(__xludf.DUMMYFUNCTION("""COMPUTED_VALUE"""),24.13)</f>
        <v>24.13</v>
      </c>
    </row>
    <row r="179">
      <c r="A179" s="2">
        <f>IFERROR(__xludf.DUMMYFUNCTION("""COMPUTED_VALUE"""),42933.66666666667)</f>
        <v>42933.66667</v>
      </c>
      <c r="B179" s="1">
        <f>IFERROR(__xludf.DUMMYFUNCTION("""COMPUTED_VALUE"""),24.1)</f>
        <v>24.1</v>
      </c>
    </row>
    <row r="180">
      <c r="A180" s="2">
        <f>IFERROR(__xludf.DUMMYFUNCTION("""COMPUTED_VALUE"""),42934.66666666667)</f>
        <v>42934.66667</v>
      </c>
      <c r="B180" s="1">
        <f>IFERROR(__xludf.DUMMYFUNCTION("""COMPUTED_VALUE"""),23.79)</f>
        <v>23.79</v>
      </c>
    </row>
    <row r="181">
      <c r="A181" s="2">
        <f>IFERROR(__xludf.DUMMYFUNCTION("""COMPUTED_VALUE"""),42935.66666666667)</f>
        <v>42935.66667</v>
      </c>
      <c r="B181" s="1">
        <f>IFERROR(__xludf.DUMMYFUNCTION("""COMPUTED_VALUE"""),24.08)</f>
        <v>24.08</v>
      </c>
    </row>
    <row r="182">
      <c r="A182" s="2">
        <f>IFERROR(__xludf.DUMMYFUNCTION("""COMPUTED_VALUE"""),42936.66666666667)</f>
        <v>42936.66667</v>
      </c>
      <c r="B182" s="1">
        <f>IFERROR(__xludf.DUMMYFUNCTION("""COMPUTED_VALUE"""),24.18)</f>
        <v>24.18</v>
      </c>
    </row>
    <row r="183">
      <c r="A183" s="2">
        <f>IFERROR(__xludf.DUMMYFUNCTION("""COMPUTED_VALUE"""),42937.66666666667)</f>
        <v>42937.66667</v>
      </c>
      <c r="B183" s="1">
        <f>IFERROR(__xludf.DUMMYFUNCTION("""COMPUTED_VALUE"""),24.18)</f>
        <v>24.18</v>
      </c>
    </row>
    <row r="184">
      <c r="A184" s="2">
        <f>IFERROR(__xludf.DUMMYFUNCTION("""COMPUTED_VALUE"""),42940.66666666667)</f>
        <v>42940.66667</v>
      </c>
      <c r="B184" s="1">
        <f>IFERROR(__xludf.DUMMYFUNCTION("""COMPUTED_VALUE"""),23.88)</f>
        <v>23.88</v>
      </c>
    </row>
    <row r="185">
      <c r="A185" s="2">
        <f>IFERROR(__xludf.DUMMYFUNCTION("""COMPUTED_VALUE"""),42941.66666666667)</f>
        <v>42941.66667</v>
      </c>
      <c r="B185" s="1">
        <f>IFERROR(__xludf.DUMMYFUNCTION("""COMPUTED_VALUE"""),24.14)</f>
        <v>24.14</v>
      </c>
    </row>
    <row r="186">
      <c r="A186" s="2">
        <f>IFERROR(__xludf.DUMMYFUNCTION("""COMPUTED_VALUE"""),42942.66666666667)</f>
        <v>42942.66667</v>
      </c>
      <c r="B186" s="1">
        <f>IFERROR(__xludf.DUMMYFUNCTION("""COMPUTED_VALUE"""),24.22)</f>
        <v>24.22</v>
      </c>
    </row>
    <row r="187">
      <c r="A187" s="2">
        <f>IFERROR(__xludf.DUMMYFUNCTION("""COMPUTED_VALUE"""),42943.66666666667)</f>
        <v>42943.66667</v>
      </c>
      <c r="B187" s="1">
        <f>IFERROR(__xludf.DUMMYFUNCTION("""COMPUTED_VALUE"""),24.23)</f>
        <v>24.23</v>
      </c>
    </row>
    <row r="188">
      <c r="A188" s="2">
        <f>IFERROR(__xludf.DUMMYFUNCTION("""COMPUTED_VALUE"""),42944.66666666667)</f>
        <v>42944.66667</v>
      </c>
      <c r="B188" s="1">
        <f>IFERROR(__xludf.DUMMYFUNCTION("""COMPUTED_VALUE"""),23.91)</f>
        <v>23.91</v>
      </c>
    </row>
    <row r="189">
      <c r="A189" s="2">
        <f>IFERROR(__xludf.DUMMYFUNCTION("""COMPUTED_VALUE"""),42947.66666666667)</f>
        <v>42947.66667</v>
      </c>
      <c r="B189" s="1">
        <f>IFERROR(__xludf.DUMMYFUNCTION("""COMPUTED_VALUE"""),24.07)</f>
        <v>24.07</v>
      </c>
    </row>
    <row r="190">
      <c r="A190" s="2">
        <f>IFERROR(__xludf.DUMMYFUNCTION("""COMPUTED_VALUE"""),42948.66666666667)</f>
        <v>42948.66667</v>
      </c>
      <c r="B190" s="1">
        <f>IFERROR(__xludf.DUMMYFUNCTION("""COMPUTED_VALUE"""),24.11)</f>
        <v>24.11</v>
      </c>
    </row>
    <row r="191">
      <c r="A191" s="2">
        <f>IFERROR(__xludf.DUMMYFUNCTION("""COMPUTED_VALUE"""),42949.66666666667)</f>
        <v>42949.66667</v>
      </c>
      <c r="B191" s="1">
        <f>IFERROR(__xludf.DUMMYFUNCTION("""COMPUTED_VALUE"""),24.09)</f>
        <v>24.09</v>
      </c>
    </row>
    <row r="192">
      <c r="A192" s="2">
        <f>IFERROR(__xludf.DUMMYFUNCTION("""COMPUTED_VALUE"""),42950.66666666667)</f>
        <v>42950.66667</v>
      </c>
      <c r="B192" s="1">
        <f>IFERROR(__xludf.DUMMYFUNCTION("""COMPUTED_VALUE"""),24.01)</f>
        <v>24.01</v>
      </c>
    </row>
    <row r="193">
      <c r="A193" s="2">
        <f>IFERROR(__xludf.DUMMYFUNCTION("""COMPUTED_VALUE"""),42951.66666666667)</f>
        <v>42951.66667</v>
      </c>
      <c r="B193" s="1">
        <f>IFERROR(__xludf.DUMMYFUNCTION("""COMPUTED_VALUE"""),24.03)</f>
        <v>24.03</v>
      </c>
    </row>
    <row r="194">
      <c r="A194" s="2">
        <f>IFERROR(__xludf.DUMMYFUNCTION("""COMPUTED_VALUE"""),42954.66666666667)</f>
        <v>42954.66667</v>
      </c>
      <c r="B194" s="1">
        <f>IFERROR(__xludf.DUMMYFUNCTION("""COMPUTED_VALUE"""),24.21)</f>
        <v>24.21</v>
      </c>
    </row>
    <row r="195">
      <c r="A195" s="2">
        <f>IFERROR(__xludf.DUMMYFUNCTION("""COMPUTED_VALUE"""),42955.66666666667)</f>
        <v>42955.66667</v>
      </c>
      <c r="B195" s="1">
        <f>IFERROR(__xludf.DUMMYFUNCTION("""COMPUTED_VALUE"""),23.95)</f>
        <v>23.95</v>
      </c>
    </row>
    <row r="196">
      <c r="A196" s="2">
        <f>IFERROR(__xludf.DUMMYFUNCTION("""COMPUTED_VALUE"""),42956.66666666667)</f>
        <v>42956.66667</v>
      </c>
      <c r="B196" s="1">
        <f>IFERROR(__xludf.DUMMYFUNCTION("""COMPUTED_VALUE"""),24.24)</f>
        <v>24.24</v>
      </c>
    </row>
    <row r="197">
      <c r="A197" s="2">
        <f>IFERROR(__xludf.DUMMYFUNCTION("""COMPUTED_VALUE"""),42957.66666666667)</f>
        <v>42957.66667</v>
      </c>
      <c r="B197" s="1">
        <f>IFERROR(__xludf.DUMMYFUNCTION("""COMPUTED_VALUE"""),24.18)</f>
        <v>24.18</v>
      </c>
    </row>
    <row r="198">
      <c r="A198" s="2">
        <f>IFERROR(__xludf.DUMMYFUNCTION("""COMPUTED_VALUE"""),42958.66666666667)</f>
        <v>42958.66667</v>
      </c>
      <c r="B198" s="1">
        <f>IFERROR(__xludf.DUMMYFUNCTION("""COMPUTED_VALUE"""),23.92)</f>
        <v>23.92</v>
      </c>
    </row>
    <row r="199">
      <c r="A199" s="2">
        <f>IFERROR(__xludf.DUMMYFUNCTION("""COMPUTED_VALUE"""),42961.66666666667)</f>
        <v>42961.66667</v>
      </c>
      <c r="B199" s="1">
        <f>IFERROR(__xludf.DUMMYFUNCTION("""COMPUTED_VALUE"""),24.04)</f>
        <v>24.04</v>
      </c>
    </row>
    <row r="200">
      <c r="A200" s="2">
        <f>IFERROR(__xludf.DUMMYFUNCTION("""COMPUTED_VALUE"""),42962.66666666667)</f>
        <v>42962.66667</v>
      </c>
      <c r="B200" s="1">
        <f>IFERROR(__xludf.DUMMYFUNCTION("""COMPUTED_VALUE"""),24.23)</f>
        <v>24.23</v>
      </c>
    </row>
    <row r="201">
      <c r="A201" s="2">
        <f>IFERROR(__xludf.DUMMYFUNCTION("""COMPUTED_VALUE"""),42963.66666666667)</f>
        <v>42963.66667</v>
      </c>
      <c r="B201" s="1">
        <f>IFERROR(__xludf.DUMMYFUNCTION("""COMPUTED_VALUE"""),24.24)</f>
        <v>24.24</v>
      </c>
    </row>
    <row r="202">
      <c r="A202" s="2">
        <f>IFERROR(__xludf.DUMMYFUNCTION("""COMPUTED_VALUE"""),42964.66666666667)</f>
        <v>42964.66667</v>
      </c>
      <c r="B202" s="1">
        <f>IFERROR(__xludf.DUMMYFUNCTION("""COMPUTED_VALUE"""),24.46)</f>
        <v>24.46</v>
      </c>
    </row>
    <row r="203">
      <c r="A203" s="2">
        <f>IFERROR(__xludf.DUMMYFUNCTION("""COMPUTED_VALUE"""),42965.66666666667)</f>
        <v>42965.66667</v>
      </c>
      <c r="B203" s="1">
        <f>IFERROR(__xludf.DUMMYFUNCTION("""COMPUTED_VALUE"""),24.16)</f>
        <v>24.16</v>
      </c>
    </row>
    <row r="204">
      <c r="A204" s="2">
        <f>IFERROR(__xludf.DUMMYFUNCTION("""COMPUTED_VALUE"""),42968.66666666667)</f>
        <v>42968.66667</v>
      </c>
      <c r="B204" s="1">
        <f>IFERROR(__xludf.DUMMYFUNCTION("""COMPUTED_VALUE"""),24.16)</f>
        <v>24.16</v>
      </c>
    </row>
    <row r="205">
      <c r="A205" s="2">
        <f>IFERROR(__xludf.DUMMYFUNCTION("""COMPUTED_VALUE"""),42969.66666666667)</f>
        <v>42969.66667</v>
      </c>
      <c r="B205" s="1">
        <f>IFERROR(__xludf.DUMMYFUNCTION("""COMPUTED_VALUE"""),24.32)</f>
        <v>24.32</v>
      </c>
    </row>
    <row r="206">
      <c r="A206" s="2">
        <f>IFERROR(__xludf.DUMMYFUNCTION("""COMPUTED_VALUE"""),42970.66666666667)</f>
        <v>42970.66667</v>
      </c>
      <c r="B206" s="1">
        <f>IFERROR(__xludf.DUMMYFUNCTION("""COMPUTED_VALUE"""),24.28)</f>
        <v>24.28</v>
      </c>
    </row>
    <row r="207">
      <c r="A207" s="2">
        <f>IFERROR(__xludf.DUMMYFUNCTION("""COMPUTED_VALUE"""),42971.66666666667)</f>
        <v>42971.66667</v>
      </c>
      <c r="B207" s="1">
        <f>IFERROR(__xludf.DUMMYFUNCTION("""COMPUTED_VALUE"""),24.33)</f>
        <v>24.33</v>
      </c>
    </row>
    <row r="208">
      <c r="A208" s="2">
        <f>IFERROR(__xludf.DUMMYFUNCTION("""COMPUTED_VALUE"""),42972.66666666667)</f>
        <v>42972.66667</v>
      </c>
      <c r="B208" s="1">
        <f>IFERROR(__xludf.DUMMYFUNCTION("""COMPUTED_VALUE"""),24.34)</f>
        <v>24.34</v>
      </c>
    </row>
    <row r="209">
      <c r="A209" s="2">
        <f>IFERROR(__xludf.DUMMYFUNCTION("""COMPUTED_VALUE"""),42975.66666666667)</f>
        <v>42975.66667</v>
      </c>
      <c r="B209" s="1">
        <f>IFERROR(__xludf.DUMMYFUNCTION("""COMPUTED_VALUE"""),24.16)</f>
        <v>24.16</v>
      </c>
    </row>
    <row r="210">
      <c r="A210" s="2">
        <f>IFERROR(__xludf.DUMMYFUNCTION("""COMPUTED_VALUE"""),42976.66666666667)</f>
        <v>42976.66667</v>
      </c>
      <c r="B210" s="1">
        <f>IFERROR(__xludf.DUMMYFUNCTION("""COMPUTED_VALUE"""),23.92)</f>
        <v>23.92</v>
      </c>
    </row>
    <row r="211">
      <c r="A211" s="2">
        <f>IFERROR(__xludf.DUMMYFUNCTION("""COMPUTED_VALUE"""),42977.66666666667)</f>
        <v>42977.66667</v>
      </c>
      <c r="B211" s="1">
        <f>IFERROR(__xludf.DUMMYFUNCTION("""COMPUTED_VALUE"""),24.03)</f>
        <v>24.03</v>
      </c>
    </row>
    <row r="212">
      <c r="A212" s="2">
        <f>IFERROR(__xludf.DUMMYFUNCTION("""COMPUTED_VALUE"""),42978.66666666667)</f>
        <v>42978.66667</v>
      </c>
      <c r="B212" s="1">
        <f>IFERROR(__xludf.DUMMYFUNCTION("""COMPUTED_VALUE"""),24.13)</f>
        <v>24.13</v>
      </c>
    </row>
    <row r="213">
      <c r="A213" s="2">
        <f>IFERROR(__xludf.DUMMYFUNCTION("""COMPUTED_VALUE"""),42979.66666666667)</f>
        <v>42979.66667</v>
      </c>
      <c r="B213" s="1">
        <f>IFERROR(__xludf.DUMMYFUNCTION("""COMPUTED_VALUE"""),24.24)</f>
        <v>24.24</v>
      </c>
    </row>
    <row r="214">
      <c r="A214" s="2">
        <f>IFERROR(__xludf.DUMMYFUNCTION("""COMPUTED_VALUE"""),42982.66666666667)</f>
        <v>42982.66667</v>
      </c>
      <c r="B214" s="1">
        <f>IFERROR(__xludf.DUMMYFUNCTION("""COMPUTED_VALUE"""),24.06)</f>
        <v>24.06</v>
      </c>
    </row>
    <row r="215">
      <c r="A215" s="2">
        <f>IFERROR(__xludf.DUMMYFUNCTION("""COMPUTED_VALUE"""),42983.66666666667)</f>
        <v>42983.66667</v>
      </c>
      <c r="B215" s="1">
        <f>IFERROR(__xludf.DUMMYFUNCTION("""COMPUTED_VALUE"""),24.14)</f>
        <v>24.14</v>
      </c>
    </row>
    <row r="216">
      <c r="A216" s="2">
        <f>IFERROR(__xludf.DUMMYFUNCTION("""COMPUTED_VALUE"""),42984.66666666667)</f>
        <v>42984.66667</v>
      </c>
      <c r="B216" s="1">
        <f>IFERROR(__xludf.DUMMYFUNCTION("""COMPUTED_VALUE"""),24.09)</f>
        <v>24.09</v>
      </c>
    </row>
    <row r="217">
      <c r="A217" s="2">
        <f>IFERROR(__xludf.DUMMYFUNCTION("""COMPUTED_VALUE"""),42985.66666666667)</f>
        <v>42985.66667</v>
      </c>
      <c r="B217" s="1">
        <f>IFERROR(__xludf.DUMMYFUNCTION("""COMPUTED_VALUE"""),24.11)</f>
        <v>24.11</v>
      </c>
    </row>
    <row r="218">
      <c r="A218" s="2">
        <f>IFERROR(__xludf.DUMMYFUNCTION("""COMPUTED_VALUE"""),42986.66666666667)</f>
        <v>42986.66667</v>
      </c>
      <c r="B218" s="1">
        <f>IFERROR(__xludf.DUMMYFUNCTION("""COMPUTED_VALUE"""),24.04)</f>
        <v>24.04</v>
      </c>
    </row>
    <row r="219">
      <c r="A219" s="2">
        <f>IFERROR(__xludf.DUMMYFUNCTION("""COMPUTED_VALUE"""),42989.66666666667)</f>
        <v>42989.66667</v>
      </c>
      <c r="B219" s="1">
        <f>IFERROR(__xludf.DUMMYFUNCTION("""COMPUTED_VALUE"""),24.25)</f>
        <v>24.25</v>
      </c>
    </row>
    <row r="220">
      <c r="A220" s="2">
        <f>IFERROR(__xludf.DUMMYFUNCTION("""COMPUTED_VALUE"""),42990.66666666667)</f>
        <v>42990.66667</v>
      </c>
      <c r="B220" s="1">
        <f>IFERROR(__xludf.DUMMYFUNCTION("""COMPUTED_VALUE"""),24.38)</f>
        <v>24.38</v>
      </c>
    </row>
    <row r="221">
      <c r="A221" s="2">
        <f>IFERROR(__xludf.DUMMYFUNCTION("""COMPUTED_VALUE"""),42991.66666666667)</f>
        <v>42991.66667</v>
      </c>
      <c r="B221" s="1">
        <f>IFERROR(__xludf.DUMMYFUNCTION("""COMPUTED_VALUE"""),24.47)</f>
        <v>24.47</v>
      </c>
    </row>
    <row r="222">
      <c r="A222" s="2">
        <f>IFERROR(__xludf.DUMMYFUNCTION("""COMPUTED_VALUE"""),42992.66666666667)</f>
        <v>42992.66667</v>
      </c>
      <c r="B222" s="1">
        <f>IFERROR(__xludf.DUMMYFUNCTION("""COMPUTED_VALUE"""),24.38)</f>
        <v>24.38</v>
      </c>
    </row>
    <row r="223">
      <c r="A223" s="2">
        <f>IFERROR(__xludf.DUMMYFUNCTION("""COMPUTED_VALUE"""),42993.66666666667)</f>
        <v>42993.66667</v>
      </c>
      <c r="B223" s="1">
        <f>IFERROR(__xludf.DUMMYFUNCTION("""COMPUTED_VALUE"""),24.25)</f>
        <v>24.25</v>
      </c>
    </row>
    <row r="224">
      <c r="A224" s="2">
        <f>IFERROR(__xludf.DUMMYFUNCTION("""COMPUTED_VALUE"""),42996.66666666667)</f>
        <v>42996.66667</v>
      </c>
      <c r="B224" s="1">
        <f>IFERROR(__xludf.DUMMYFUNCTION("""COMPUTED_VALUE"""),24.35)</f>
        <v>24.35</v>
      </c>
    </row>
    <row r="225">
      <c r="A225" s="2">
        <f>IFERROR(__xludf.DUMMYFUNCTION("""COMPUTED_VALUE"""),42997.66666666667)</f>
        <v>42997.66667</v>
      </c>
      <c r="B225" s="1">
        <f>IFERROR(__xludf.DUMMYFUNCTION("""COMPUTED_VALUE"""),24.33)</f>
        <v>24.33</v>
      </c>
    </row>
    <row r="226">
      <c r="A226" s="2">
        <f>IFERROR(__xludf.DUMMYFUNCTION("""COMPUTED_VALUE"""),42998.66666666667)</f>
        <v>42998.66667</v>
      </c>
      <c r="B226" s="1">
        <f>IFERROR(__xludf.DUMMYFUNCTION("""COMPUTED_VALUE"""),24.17)</f>
        <v>24.17</v>
      </c>
    </row>
    <row r="227">
      <c r="A227" s="2">
        <f>IFERROR(__xludf.DUMMYFUNCTION("""COMPUTED_VALUE"""),42999.66666666667)</f>
        <v>42999.66667</v>
      </c>
      <c r="B227" s="1">
        <f>IFERROR(__xludf.DUMMYFUNCTION("""COMPUTED_VALUE"""),24.24)</f>
        <v>24.24</v>
      </c>
    </row>
    <row r="228">
      <c r="A228" s="2">
        <f>IFERROR(__xludf.DUMMYFUNCTION("""COMPUTED_VALUE"""),43000.66666666667)</f>
        <v>43000.66667</v>
      </c>
      <c r="B228" s="1">
        <f>IFERROR(__xludf.DUMMYFUNCTION("""COMPUTED_VALUE"""),24.16)</f>
        <v>24.16</v>
      </c>
    </row>
    <row r="229">
      <c r="A229" s="2">
        <f>IFERROR(__xludf.DUMMYFUNCTION("""COMPUTED_VALUE"""),43003.66666666667)</f>
        <v>43003.66667</v>
      </c>
      <c r="B229" s="1">
        <f>IFERROR(__xludf.DUMMYFUNCTION("""COMPUTED_VALUE"""),24.25)</f>
        <v>24.25</v>
      </c>
    </row>
    <row r="230">
      <c r="A230" s="2">
        <f>IFERROR(__xludf.DUMMYFUNCTION("""COMPUTED_VALUE"""),43004.66666666667)</f>
        <v>43004.66667</v>
      </c>
      <c r="B230" s="1">
        <f>IFERROR(__xludf.DUMMYFUNCTION("""COMPUTED_VALUE"""),24.24)</f>
        <v>24.24</v>
      </c>
    </row>
    <row r="231">
      <c r="A231" s="2">
        <f>IFERROR(__xludf.DUMMYFUNCTION("""COMPUTED_VALUE"""),43005.66666666667)</f>
        <v>43005.66667</v>
      </c>
      <c r="B231" s="1">
        <f>IFERROR(__xludf.DUMMYFUNCTION("""COMPUTED_VALUE"""),24.11)</f>
        <v>24.11</v>
      </c>
    </row>
    <row r="232">
      <c r="A232" s="2">
        <f>IFERROR(__xludf.DUMMYFUNCTION("""COMPUTED_VALUE"""),43006.66666666667)</f>
        <v>43006.66667</v>
      </c>
      <c r="B232" s="1">
        <f>IFERROR(__xludf.DUMMYFUNCTION("""COMPUTED_VALUE"""),24.22)</f>
        <v>24.22</v>
      </c>
    </row>
    <row r="233">
      <c r="A233" s="2">
        <f>IFERROR(__xludf.DUMMYFUNCTION("""COMPUTED_VALUE"""),43007.66666666667)</f>
        <v>43007.66667</v>
      </c>
      <c r="B233" s="1">
        <f>IFERROR(__xludf.DUMMYFUNCTION("""COMPUTED_VALUE"""),24.23)</f>
        <v>24.23</v>
      </c>
    </row>
    <row r="234">
      <c r="A234" s="2">
        <f>IFERROR(__xludf.DUMMYFUNCTION("""COMPUTED_VALUE"""),43010.66666666667)</f>
        <v>43010.66667</v>
      </c>
      <c r="B234" s="1">
        <f>IFERROR(__xludf.DUMMYFUNCTION("""COMPUTED_VALUE"""),24.48)</f>
        <v>24.48</v>
      </c>
    </row>
    <row r="235">
      <c r="A235" s="2">
        <f>IFERROR(__xludf.DUMMYFUNCTION("""COMPUTED_VALUE"""),43011.66666666667)</f>
        <v>43011.66667</v>
      </c>
      <c r="B235" s="1">
        <f>IFERROR(__xludf.DUMMYFUNCTION("""COMPUTED_VALUE"""),24.22)</f>
        <v>24.22</v>
      </c>
    </row>
    <row r="236">
      <c r="A236" s="2">
        <f>IFERROR(__xludf.DUMMYFUNCTION("""COMPUTED_VALUE"""),43012.66666666667)</f>
        <v>43012.66667</v>
      </c>
      <c r="B236" s="1">
        <f>IFERROR(__xludf.DUMMYFUNCTION("""COMPUTED_VALUE"""),24.08)</f>
        <v>24.08</v>
      </c>
    </row>
    <row r="237">
      <c r="A237" s="2">
        <f>IFERROR(__xludf.DUMMYFUNCTION("""COMPUTED_VALUE"""),43013.66666666667)</f>
        <v>43013.66667</v>
      </c>
      <c r="B237" s="1">
        <f>IFERROR(__xludf.DUMMYFUNCTION("""COMPUTED_VALUE"""),24.07)</f>
        <v>24.07</v>
      </c>
    </row>
    <row r="238">
      <c r="A238" s="2">
        <f>IFERROR(__xludf.DUMMYFUNCTION("""COMPUTED_VALUE"""),43014.66666666667)</f>
        <v>43014.66667</v>
      </c>
      <c r="B238" s="1">
        <f>IFERROR(__xludf.DUMMYFUNCTION("""COMPUTED_VALUE"""),24.19)</f>
        <v>24.19</v>
      </c>
    </row>
    <row r="239">
      <c r="A239" s="2">
        <f>IFERROR(__xludf.DUMMYFUNCTION("""COMPUTED_VALUE"""),43017.66666666667)</f>
        <v>43017.66667</v>
      </c>
      <c r="B239" s="1">
        <f>IFERROR(__xludf.DUMMYFUNCTION("""COMPUTED_VALUE"""),24.42)</f>
        <v>24.42</v>
      </c>
    </row>
    <row r="240">
      <c r="A240" s="2">
        <f>IFERROR(__xludf.DUMMYFUNCTION("""COMPUTED_VALUE"""),43018.66666666667)</f>
        <v>43018.66667</v>
      </c>
      <c r="B240" s="1">
        <f>IFERROR(__xludf.DUMMYFUNCTION("""COMPUTED_VALUE"""),24.41)</f>
        <v>24.41</v>
      </c>
    </row>
    <row r="241">
      <c r="A241" s="2">
        <f>IFERROR(__xludf.DUMMYFUNCTION("""COMPUTED_VALUE"""),43019.66666666667)</f>
        <v>43019.66667</v>
      </c>
      <c r="B241" s="1">
        <f>IFERROR(__xludf.DUMMYFUNCTION("""COMPUTED_VALUE"""),24.53)</f>
        <v>24.53</v>
      </c>
    </row>
    <row r="242">
      <c r="A242" s="2">
        <f>IFERROR(__xludf.DUMMYFUNCTION("""COMPUTED_VALUE"""),43020.66666666667)</f>
        <v>43020.66667</v>
      </c>
      <c r="B242" s="1">
        <f>IFERROR(__xludf.DUMMYFUNCTION("""COMPUTED_VALUE"""),24.59)</f>
        <v>24.59</v>
      </c>
    </row>
    <row r="243">
      <c r="A243" s="2">
        <f>IFERROR(__xludf.DUMMYFUNCTION("""COMPUTED_VALUE"""),43021.66666666667)</f>
        <v>43021.66667</v>
      </c>
      <c r="B243" s="1">
        <f>IFERROR(__xludf.DUMMYFUNCTION("""COMPUTED_VALUE"""),24.7)</f>
        <v>24.7</v>
      </c>
    </row>
    <row r="244">
      <c r="A244" s="2">
        <f>IFERROR(__xludf.DUMMYFUNCTION("""COMPUTED_VALUE"""),43024.66666666667)</f>
        <v>43024.66667</v>
      </c>
      <c r="B244" s="1">
        <f>IFERROR(__xludf.DUMMYFUNCTION("""COMPUTED_VALUE"""),24.84)</f>
        <v>24.84</v>
      </c>
    </row>
    <row r="245">
      <c r="A245" s="2">
        <f>IFERROR(__xludf.DUMMYFUNCTION("""COMPUTED_VALUE"""),43025.66666666667)</f>
        <v>43025.66667</v>
      </c>
      <c r="B245" s="1">
        <f>IFERROR(__xludf.DUMMYFUNCTION("""COMPUTED_VALUE"""),24.98)</f>
        <v>24.98</v>
      </c>
    </row>
    <row r="246">
      <c r="A246" s="2">
        <f>IFERROR(__xludf.DUMMYFUNCTION("""COMPUTED_VALUE"""),43026.66666666667)</f>
        <v>43026.66667</v>
      </c>
      <c r="B246" s="1">
        <f>IFERROR(__xludf.DUMMYFUNCTION("""COMPUTED_VALUE"""),25.05)</f>
        <v>25.05</v>
      </c>
    </row>
    <row r="247">
      <c r="A247" s="2">
        <f>IFERROR(__xludf.DUMMYFUNCTION("""COMPUTED_VALUE"""),43027.66666666667)</f>
        <v>43027.66667</v>
      </c>
      <c r="B247" s="1">
        <f>IFERROR(__xludf.DUMMYFUNCTION("""COMPUTED_VALUE"""),25.06)</f>
        <v>25.06</v>
      </c>
    </row>
    <row r="248">
      <c r="A248" s="2">
        <f>IFERROR(__xludf.DUMMYFUNCTION("""COMPUTED_VALUE"""),43028.66666666667)</f>
        <v>43028.66667</v>
      </c>
      <c r="B248" s="1">
        <f>IFERROR(__xludf.DUMMYFUNCTION("""COMPUTED_VALUE"""),25.07)</f>
        <v>25.07</v>
      </c>
    </row>
    <row r="249">
      <c r="A249" s="2">
        <f>IFERROR(__xludf.DUMMYFUNCTION("""COMPUTED_VALUE"""),43031.66666666667)</f>
        <v>43031.66667</v>
      </c>
      <c r="B249" s="1">
        <f>IFERROR(__xludf.DUMMYFUNCTION("""COMPUTED_VALUE"""),25.1)</f>
        <v>25.1</v>
      </c>
    </row>
    <row r="250">
      <c r="A250" s="2">
        <f>IFERROR(__xludf.DUMMYFUNCTION("""COMPUTED_VALUE"""),43032.66666666667)</f>
        <v>43032.66667</v>
      </c>
      <c r="B250" s="1">
        <f>IFERROR(__xludf.DUMMYFUNCTION("""COMPUTED_VALUE"""),25.04)</f>
        <v>25.04</v>
      </c>
    </row>
    <row r="251">
      <c r="A251" s="2">
        <f>IFERROR(__xludf.DUMMYFUNCTION("""COMPUTED_VALUE"""),43033.66666666667)</f>
        <v>43033.66667</v>
      </c>
      <c r="B251" s="1">
        <f>IFERROR(__xludf.DUMMYFUNCTION("""COMPUTED_VALUE"""),25.04)</f>
        <v>25.04</v>
      </c>
    </row>
    <row r="252">
      <c r="A252" s="2">
        <f>IFERROR(__xludf.DUMMYFUNCTION("""COMPUTED_VALUE"""),43034.66666666667)</f>
        <v>43034.66667</v>
      </c>
      <c r="B252" s="1">
        <f>IFERROR(__xludf.DUMMYFUNCTION("""COMPUTED_VALUE"""),24.99)</f>
        <v>24.99</v>
      </c>
    </row>
    <row r="253">
      <c r="A253" s="2">
        <f>IFERROR(__xludf.DUMMYFUNCTION("""COMPUTED_VALUE"""),43035.66666666667)</f>
        <v>43035.66667</v>
      </c>
      <c r="B253" s="1">
        <f>IFERROR(__xludf.DUMMYFUNCTION("""COMPUTED_VALUE"""),25.03)</f>
        <v>25.03</v>
      </c>
    </row>
    <row r="254">
      <c r="A254" s="2">
        <f>IFERROR(__xludf.DUMMYFUNCTION("""COMPUTED_VALUE"""),43038.66666666667)</f>
        <v>43038.66667</v>
      </c>
      <c r="B254" s="1">
        <f>IFERROR(__xludf.DUMMYFUNCTION("""COMPUTED_VALUE"""),25.05)</f>
        <v>25.05</v>
      </c>
    </row>
    <row r="255">
      <c r="A255" s="2">
        <f>IFERROR(__xludf.DUMMYFUNCTION("""COMPUTED_VALUE"""),43039.66666666667)</f>
        <v>43039.66667</v>
      </c>
      <c r="B255" s="1">
        <f>IFERROR(__xludf.DUMMYFUNCTION("""COMPUTED_VALUE"""),24.93)</f>
        <v>24.93</v>
      </c>
    </row>
    <row r="256">
      <c r="A256" s="2">
        <f>IFERROR(__xludf.DUMMYFUNCTION("""COMPUTED_VALUE"""),43040.66666666667)</f>
        <v>43040.66667</v>
      </c>
      <c r="B256" s="1">
        <f>IFERROR(__xludf.DUMMYFUNCTION("""COMPUTED_VALUE"""),25.11)</f>
        <v>25.11</v>
      </c>
    </row>
    <row r="257">
      <c r="A257" s="2">
        <f>IFERROR(__xludf.DUMMYFUNCTION("""COMPUTED_VALUE"""),43041.66666666667)</f>
        <v>43041.66667</v>
      </c>
      <c r="B257" s="1">
        <f>IFERROR(__xludf.DUMMYFUNCTION("""COMPUTED_VALUE"""),25.04)</f>
        <v>25.04</v>
      </c>
    </row>
    <row r="258">
      <c r="A258" s="2">
        <f>IFERROR(__xludf.DUMMYFUNCTION("""COMPUTED_VALUE"""),43042.66666666667)</f>
        <v>43042.66667</v>
      </c>
      <c r="B258" s="1">
        <f>IFERROR(__xludf.DUMMYFUNCTION("""COMPUTED_VALUE"""),25.17)</f>
        <v>25.17</v>
      </c>
    </row>
    <row r="259">
      <c r="A259" s="2">
        <f>IFERROR(__xludf.DUMMYFUNCTION("""COMPUTED_VALUE"""),43045.66666666667)</f>
        <v>43045.66667</v>
      </c>
      <c r="B259" s="1">
        <f>IFERROR(__xludf.DUMMYFUNCTION("""COMPUTED_VALUE"""),25.1)</f>
        <v>25.1</v>
      </c>
    </row>
    <row r="260">
      <c r="A260" s="2">
        <f>IFERROR(__xludf.DUMMYFUNCTION("""COMPUTED_VALUE"""),43046.66666666667)</f>
        <v>43046.66667</v>
      </c>
      <c r="B260" s="1">
        <f>IFERROR(__xludf.DUMMYFUNCTION("""COMPUTED_VALUE"""),25.31)</f>
        <v>25.31</v>
      </c>
    </row>
    <row r="261">
      <c r="A261" s="2">
        <f>IFERROR(__xludf.DUMMYFUNCTION("""COMPUTED_VALUE"""),43047.66666666667)</f>
        <v>43047.66667</v>
      </c>
      <c r="B261" s="1">
        <f>IFERROR(__xludf.DUMMYFUNCTION("""COMPUTED_VALUE"""),25.41)</f>
        <v>25.41</v>
      </c>
    </row>
    <row r="262">
      <c r="A262" s="2">
        <f>IFERROR(__xludf.DUMMYFUNCTION("""COMPUTED_VALUE"""),43048.66666666667)</f>
        <v>43048.66667</v>
      </c>
      <c r="B262" s="1">
        <f>IFERROR(__xludf.DUMMYFUNCTION("""COMPUTED_VALUE"""),25.59)</f>
        <v>25.59</v>
      </c>
    </row>
    <row r="263">
      <c r="A263" s="2">
        <f>IFERROR(__xludf.DUMMYFUNCTION("""COMPUTED_VALUE"""),43049.66666666667)</f>
        <v>43049.66667</v>
      </c>
      <c r="B263" s="1">
        <f>IFERROR(__xludf.DUMMYFUNCTION("""COMPUTED_VALUE"""),25.57)</f>
        <v>25.57</v>
      </c>
    </row>
    <row r="264">
      <c r="A264" s="2">
        <f>IFERROR(__xludf.DUMMYFUNCTION("""COMPUTED_VALUE"""),43052.66666666667)</f>
        <v>43052.66667</v>
      </c>
      <c r="B264" s="1">
        <f>IFERROR(__xludf.DUMMYFUNCTION("""COMPUTED_VALUE"""),25.58)</f>
        <v>25.58</v>
      </c>
    </row>
    <row r="265">
      <c r="A265" s="2">
        <f>IFERROR(__xludf.DUMMYFUNCTION("""COMPUTED_VALUE"""),43053.66666666667)</f>
        <v>43053.66667</v>
      </c>
      <c r="B265" s="1">
        <f>IFERROR(__xludf.DUMMYFUNCTION("""COMPUTED_VALUE"""),25.34)</f>
        <v>25.34</v>
      </c>
    </row>
    <row r="266">
      <c r="A266" s="2">
        <f>IFERROR(__xludf.DUMMYFUNCTION("""COMPUTED_VALUE"""),43054.66666666667)</f>
        <v>43054.66667</v>
      </c>
      <c r="B266" s="1">
        <f>IFERROR(__xludf.DUMMYFUNCTION("""COMPUTED_VALUE"""),25.25)</f>
        <v>25.25</v>
      </c>
    </row>
    <row r="267">
      <c r="A267" s="2">
        <f>IFERROR(__xludf.DUMMYFUNCTION("""COMPUTED_VALUE"""),43055.66666666667)</f>
        <v>43055.66667</v>
      </c>
      <c r="B267" s="1">
        <f>IFERROR(__xludf.DUMMYFUNCTION("""COMPUTED_VALUE"""),25.16)</f>
        <v>25.16</v>
      </c>
    </row>
    <row r="268">
      <c r="A268" s="2">
        <f>IFERROR(__xludf.DUMMYFUNCTION("""COMPUTED_VALUE"""),43056.66666666667)</f>
        <v>43056.66667</v>
      </c>
      <c r="B268" s="1">
        <f>IFERROR(__xludf.DUMMYFUNCTION("""COMPUTED_VALUE"""),25.29)</f>
        <v>25.29</v>
      </c>
    </row>
    <row r="269">
      <c r="A269" s="2">
        <f>IFERROR(__xludf.DUMMYFUNCTION("""COMPUTED_VALUE"""),43059.66666666667)</f>
        <v>43059.66667</v>
      </c>
      <c r="B269" s="1">
        <f>IFERROR(__xludf.DUMMYFUNCTION("""COMPUTED_VALUE"""),25.27)</f>
        <v>25.27</v>
      </c>
    </row>
    <row r="270">
      <c r="A270" s="2">
        <f>IFERROR(__xludf.DUMMYFUNCTION("""COMPUTED_VALUE"""),43060.66666666667)</f>
        <v>43060.66667</v>
      </c>
      <c r="B270" s="1">
        <f>IFERROR(__xludf.DUMMYFUNCTION("""COMPUTED_VALUE"""),25.33)</f>
        <v>25.33</v>
      </c>
    </row>
    <row r="271">
      <c r="A271" s="2">
        <f>IFERROR(__xludf.DUMMYFUNCTION("""COMPUTED_VALUE"""),43061.66666666667)</f>
        <v>43061.66667</v>
      </c>
      <c r="B271" s="1">
        <f>IFERROR(__xludf.DUMMYFUNCTION("""COMPUTED_VALUE"""),25.4)</f>
        <v>25.4</v>
      </c>
    </row>
    <row r="272">
      <c r="A272" s="2">
        <f>IFERROR(__xludf.DUMMYFUNCTION("""COMPUTED_VALUE"""),43062.66666666667)</f>
        <v>43062.66667</v>
      </c>
      <c r="B272" s="1">
        <f>IFERROR(__xludf.DUMMYFUNCTION("""COMPUTED_VALUE"""),25.31)</f>
        <v>25.31</v>
      </c>
    </row>
    <row r="273">
      <c r="A273" s="2">
        <f>IFERROR(__xludf.DUMMYFUNCTION("""COMPUTED_VALUE"""),43063.66666666667)</f>
        <v>43063.66667</v>
      </c>
      <c r="B273" s="1">
        <f>IFERROR(__xludf.DUMMYFUNCTION("""COMPUTED_VALUE"""),25.32)</f>
        <v>25.32</v>
      </c>
    </row>
    <row r="274">
      <c r="A274" s="2">
        <f>IFERROR(__xludf.DUMMYFUNCTION("""COMPUTED_VALUE"""),43066.66666666667)</f>
        <v>43066.66667</v>
      </c>
      <c r="B274" s="1">
        <f>IFERROR(__xludf.DUMMYFUNCTION("""COMPUTED_VALUE"""),25.41)</f>
        <v>25.41</v>
      </c>
    </row>
    <row r="275">
      <c r="A275" s="2">
        <f>IFERROR(__xludf.DUMMYFUNCTION("""COMPUTED_VALUE"""),43067.66666666667)</f>
        <v>43067.66667</v>
      </c>
      <c r="B275" s="1">
        <f>IFERROR(__xludf.DUMMYFUNCTION("""COMPUTED_VALUE"""),25.45)</f>
        <v>25.45</v>
      </c>
    </row>
    <row r="276">
      <c r="A276" s="2">
        <f>IFERROR(__xludf.DUMMYFUNCTION("""COMPUTED_VALUE"""),43068.66666666667)</f>
        <v>43068.66667</v>
      </c>
      <c r="B276" s="1">
        <f>IFERROR(__xludf.DUMMYFUNCTION("""COMPUTED_VALUE"""),25.58)</f>
        <v>25.58</v>
      </c>
    </row>
    <row r="277">
      <c r="A277" s="2">
        <f>IFERROR(__xludf.DUMMYFUNCTION("""COMPUTED_VALUE"""),43069.66666666667)</f>
        <v>43069.66667</v>
      </c>
      <c r="B277" s="1">
        <f>IFERROR(__xludf.DUMMYFUNCTION("""COMPUTED_VALUE"""),25.47)</f>
        <v>25.47</v>
      </c>
    </row>
    <row r="278">
      <c r="A278" s="2">
        <f>IFERROR(__xludf.DUMMYFUNCTION("""COMPUTED_VALUE"""),43070.66666666667)</f>
        <v>43070.66667</v>
      </c>
      <c r="B278" s="1">
        <f>IFERROR(__xludf.DUMMYFUNCTION("""COMPUTED_VALUE"""),25.49)</f>
        <v>25.49</v>
      </c>
    </row>
    <row r="279">
      <c r="A279" s="2">
        <f>IFERROR(__xludf.DUMMYFUNCTION("""COMPUTED_VALUE"""),43073.66666666667)</f>
        <v>43073.66667</v>
      </c>
      <c r="B279" s="1">
        <f>IFERROR(__xludf.DUMMYFUNCTION("""COMPUTED_VALUE"""),25.41)</f>
        <v>25.41</v>
      </c>
    </row>
    <row r="280">
      <c r="A280" s="2">
        <f>IFERROR(__xludf.DUMMYFUNCTION("""COMPUTED_VALUE"""),43074.66666666667)</f>
        <v>43074.66667</v>
      </c>
      <c r="B280" s="1">
        <f>IFERROR(__xludf.DUMMYFUNCTION("""COMPUTED_VALUE"""),25.43)</f>
        <v>25.43</v>
      </c>
    </row>
    <row r="281">
      <c r="A281" s="2">
        <f>IFERROR(__xludf.DUMMYFUNCTION("""COMPUTED_VALUE"""),43075.66666666667)</f>
        <v>43075.66667</v>
      </c>
      <c r="B281" s="1">
        <f>IFERROR(__xludf.DUMMYFUNCTION("""COMPUTED_VALUE"""),25.3)</f>
        <v>25.3</v>
      </c>
    </row>
    <row r="282">
      <c r="A282" s="2">
        <f>IFERROR(__xludf.DUMMYFUNCTION("""COMPUTED_VALUE"""),43076.66666666667)</f>
        <v>43076.66667</v>
      </c>
      <c r="B282" s="1">
        <f>IFERROR(__xludf.DUMMYFUNCTION("""COMPUTED_VALUE"""),25.47)</f>
        <v>25.47</v>
      </c>
    </row>
    <row r="283">
      <c r="A283" s="2">
        <f>IFERROR(__xludf.DUMMYFUNCTION("""COMPUTED_VALUE"""),43077.66666666667)</f>
        <v>43077.66667</v>
      </c>
      <c r="B283" s="1">
        <f>IFERROR(__xludf.DUMMYFUNCTION("""COMPUTED_VALUE"""),25.4)</f>
        <v>25.4</v>
      </c>
    </row>
    <row r="284">
      <c r="A284" s="2">
        <f>IFERROR(__xludf.DUMMYFUNCTION("""COMPUTED_VALUE"""),43080.66666666667)</f>
        <v>43080.66667</v>
      </c>
      <c r="B284" s="1">
        <f>IFERROR(__xludf.DUMMYFUNCTION("""COMPUTED_VALUE"""),25.44)</f>
        <v>25.44</v>
      </c>
    </row>
    <row r="285">
      <c r="A285" s="2">
        <f>IFERROR(__xludf.DUMMYFUNCTION("""COMPUTED_VALUE"""),43081.66666666667)</f>
        <v>43081.66667</v>
      </c>
      <c r="B285" s="1">
        <f>IFERROR(__xludf.DUMMYFUNCTION("""COMPUTED_VALUE"""),25.5)</f>
        <v>25.5</v>
      </c>
    </row>
    <row r="286">
      <c r="A286" s="2">
        <f>IFERROR(__xludf.DUMMYFUNCTION("""COMPUTED_VALUE"""),43082.66666666667)</f>
        <v>43082.66667</v>
      </c>
      <c r="B286" s="1">
        <f>IFERROR(__xludf.DUMMYFUNCTION("""COMPUTED_VALUE"""),25.53)</f>
        <v>25.53</v>
      </c>
    </row>
    <row r="287">
      <c r="A287" s="2">
        <f>IFERROR(__xludf.DUMMYFUNCTION("""COMPUTED_VALUE"""),43083.66666666667)</f>
        <v>43083.66667</v>
      </c>
      <c r="B287" s="1">
        <f>IFERROR(__xludf.DUMMYFUNCTION("""COMPUTED_VALUE"""),25.61)</f>
        <v>25.61</v>
      </c>
    </row>
    <row r="288">
      <c r="A288" s="2">
        <f>IFERROR(__xludf.DUMMYFUNCTION("""COMPUTED_VALUE"""),43084.66666666667)</f>
        <v>43084.66667</v>
      </c>
      <c r="B288" s="1">
        <f>IFERROR(__xludf.DUMMYFUNCTION("""COMPUTED_VALUE"""),26.03)</f>
        <v>26.03</v>
      </c>
    </row>
    <row r="289">
      <c r="A289" s="2">
        <f>IFERROR(__xludf.DUMMYFUNCTION("""COMPUTED_VALUE"""),43087.66666666667)</f>
        <v>43087.66667</v>
      </c>
      <c r="B289" s="1">
        <f>IFERROR(__xludf.DUMMYFUNCTION("""COMPUTED_VALUE"""),25.55)</f>
        <v>25.55</v>
      </c>
    </row>
    <row r="290">
      <c r="A290" s="2">
        <f>IFERROR(__xludf.DUMMYFUNCTION("""COMPUTED_VALUE"""),43088.66666666667)</f>
        <v>43088.66667</v>
      </c>
      <c r="B290" s="1">
        <f>IFERROR(__xludf.DUMMYFUNCTION("""COMPUTED_VALUE"""),25.71)</f>
        <v>25.71</v>
      </c>
    </row>
    <row r="291">
      <c r="A291" s="2">
        <f>IFERROR(__xludf.DUMMYFUNCTION("""COMPUTED_VALUE"""),43089.66666666667)</f>
        <v>43089.66667</v>
      </c>
      <c r="B291" s="1">
        <f>IFERROR(__xludf.DUMMYFUNCTION("""COMPUTED_VALUE"""),25.62)</f>
        <v>25.62</v>
      </c>
    </row>
    <row r="292">
      <c r="A292" s="2">
        <f>IFERROR(__xludf.DUMMYFUNCTION("""COMPUTED_VALUE"""),43090.66666666667)</f>
        <v>43090.66667</v>
      </c>
      <c r="B292" s="1">
        <f>IFERROR(__xludf.DUMMYFUNCTION("""COMPUTED_VALUE"""),25.59)</f>
        <v>25.59</v>
      </c>
    </row>
    <row r="293">
      <c r="A293" s="2">
        <f>IFERROR(__xludf.DUMMYFUNCTION("""COMPUTED_VALUE"""),43091.66666666667)</f>
        <v>43091.66667</v>
      </c>
      <c r="B293" s="1">
        <f>IFERROR(__xludf.DUMMYFUNCTION("""COMPUTED_VALUE"""),25.64)</f>
        <v>25.64</v>
      </c>
    </row>
    <row r="294">
      <c r="A294" s="2">
        <f>IFERROR(__xludf.DUMMYFUNCTION("""COMPUTED_VALUE"""),43096.66666666667)</f>
        <v>43096.66667</v>
      </c>
      <c r="B294" s="1">
        <f>IFERROR(__xludf.DUMMYFUNCTION("""COMPUTED_VALUE"""),25.59)</f>
        <v>25.59</v>
      </c>
    </row>
    <row r="295">
      <c r="A295" s="2">
        <f>IFERROR(__xludf.DUMMYFUNCTION("""COMPUTED_VALUE"""),43097.66666666667)</f>
        <v>43097.66667</v>
      </c>
      <c r="B295" s="1">
        <f>IFERROR(__xludf.DUMMYFUNCTION("""COMPUTED_VALUE"""),25.64)</f>
        <v>25.64</v>
      </c>
    </row>
    <row r="296">
      <c r="A296" s="2">
        <f>IFERROR(__xludf.DUMMYFUNCTION("""COMPUTED_VALUE"""),43098.66666666667)</f>
        <v>43098.66667</v>
      </c>
      <c r="B296" s="1">
        <f>IFERROR(__xludf.DUMMYFUNCTION("""COMPUTED_VALUE"""),25.09)</f>
        <v>25.09</v>
      </c>
    </row>
    <row r="297">
      <c r="A297" s="2">
        <f>IFERROR(__xludf.DUMMYFUNCTION("""COMPUTED_VALUE"""),43101.66666666667)</f>
        <v>43101.66667</v>
      </c>
      <c r="B297" s="1">
        <f>IFERROR(__xludf.DUMMYFUNCTION("""COMPUTED_VALUE"""),24.98)</f>
        <v>24.98</v>
      </c>
    </row>
    <row r="298">
      <c r="A298" s="2">
        <f>IFERROR(__xludf.DUMMYFUNCTION("""COMPUTED_VALUE"""),43102.66666666667)</f>
        <v>43102.66667</v>
      </c>
      <c r="B298" s="1">
        <f>IFERROR(__xludf.DUMMYFUNCTION("""COMPUTED_VALUE"""),24.98)</f>
        <v>24.98</v>
      </c>
    </row>
    <row r="299">
      <c r="A299" s="2">
        <f>IFERROR(__xludf.DUMMYFUNCTION("""COMPUTED_VALUE"""),43103.66666666667)</f>
        <v>43103.66667</v>
      </c>
      <c r="B299" s="1">
        <f>IFERROR(__xludf.DUMMYFUNCTION("""COMPUTED_VALUE"""),25.01)</f>
        <v>25.01</v>
      </c>
    </row>
    <row r="300">
      <c r="A300" s="2">
        <f>IFERROR(__xludf.DUMMYFUNCTION("""COMPUTED_VALUE"""),43104.66666666667)</f>
        <v>43104.66667</v>
      </c>
      <c r="B300" s="1">
        <f>IFERROR(__xludf.DUMMYFUNCTION("""COMPUTED_VALUE"""),25.12)</f>
        <v>25.12</v>
      </c>
    </row>
    <row r="301">
      <c r="A301" s="2">
        <f>IFERROR(__xludf.DUMMYFUNCTION("""COMPUTED_VALUE"""),43105.66666666667)</f>
        <v>43105.66667</v>
      </c>
      <c r="B301" s="1">
        <f>IFERROR(__xludf.DUMMYFUNCTION("""COMPUTED_VALUE"""),25.28)</f>
        <v>25.28</v>
      </c>
    </row>
    <row r="302">
      <c r="A302" s="2">
        <f>IFERROR(__xludf.DUMMYFUNCTION("""COMPUTED_VALUE"""),43108.66666666667)</f>
        <v>43108.66667</v>
      </c>
      <c r="B302" s="1">
        <f>IFERROR(__xludf.DUMMYFUNCTION("""COMPUTED_VALUE"""),25.35)</f>
        <v>25.35</v>
      </c>
    </row>
    <row r="303">
      <c r="A303" s="2">
        <f>IFERROR(__xludf.DUMMYFUNCTION("""COMPUTED_VALUE"""),43109.66666666667)</f>
        <v>43109.66667</v>
      </c>
      <c r="B303" s="1">
        <f>IFERROR(__xludf.DUMMYFUNCTION("""COMPUTED_VALUE"""),25.36)</f>
        <v>25.36</v>
      </c>
    </row>
    <row r="304">
      <c r="A304" s="2">
        <f>IFERROR(__xludf.DUMMYFUNCTION("""COMPUTED_VALUE"""),43110.66666666667)</f>
        <v>43110.66667</v>
      </c>
      <c r="B304" s="1">
        <f>IFERROR(__xludf.DUMMYFUNCTION("""COMPUTED_VALUE"""),25.16)</f>
        <v>25.16</v>
      </c>
    </row>
    <row r="305">
      <c r="A305" s="2">
        <f>IFERROR(__xludf.DUMMYFUNCTION("""COMPUTED_VALUE"""),43111.66666666667)</f>
        <v>43111.66667</v>
      </c>
      <c r="B305" s="1">
        <f>IFERROR(__xludf.DUMMYFUNCTION("""COMPUTED_VALUE"""),25.0)</f>
        <v>25</v>
      </c>
    </row>
    <row r="306">
      <c r="A306" s="2">
        <f>IFERROR(__xludf.DUMMYFUNCTION("""COMPUTED_VALUE"""),43112.66666666667)</f>
        <v>43112.66667</v>
      </c>
      <c r="B306" s="1">
        <f>IFERROR(__xludf.DUMMYFUNCTION("""COMPUTED_VALUE"""),25.02)</f>
        <v>25.02</v>
      </c>
    </row>
    <row r="307">
      <c r="A307" s="2">
        <f>IFERROR(__xludf.DUMMYFUNCTION("""COMPUTED_VALUE"""),43115.66666666667)</f>
        <v>43115.66667</v>
      </c>
      <c r="B307" s="1">
        <f>IFERROR(__xludf.DUMMYFUNCTION("""COMPUTED_VALUE"""),25.0)</f>
        <v>25</v>
      </c>
    </row>
    <row r="308">
      <c r="A308" s="2">
        <f>IFERROR(__xludf.DUMMYFUNCTION("""COMPUTED_VALUE"""),43116.66666666667)</f>
        <v>43116.66667</v>
      </c>
      <c r="B308" s="1">
        <f>IFERROR(__xludf.DUMMYFUNCTION("""COMPUTED_VALUE"""),24.87)</f>
        <v>24.87</v>
      </c>
    </row>
    <row r="309">
      <c r="A309" s="2">
        <f>IFERROR(__xludf.DUMMYFUNCTION("""COMPUTED_VALUE"""),43117.66666666667)</f>
        <v>43117.66667</v>
      </c>
      <c r="B309" s="1">
        <f>IFERROR(__xludf.DUMMYFUNCTION("""COMPUTED_VALUE"""),24.69)</f>
        <v>24.69</v>
      </c>
    </row>
    <row r="310">
      <c r="A310" s="2">
        <f>IFERROR(__xludf.DUMMYFUNCTION("""COMPUTED_VALUE"""),43118.66666666667)</f>
        <v>43118.66667</v>
      </c>
      <c r="B310" s="1">
        <f>IFERROR(__xludf.DUMMYFUNCTION("""COMPUTED_VALUE"""),24.75)</f>
        <v>24.75</v>
      </c>
    </row>
    <row r="311">
      <c r="A311" s="2">
        <f>IFERROR(__xludf.DUMMYFUNCTION("""COMPUTED_VALUE"""),43119.66666666667)</f>
        <v>43119.66667</v>
      </c>
      <c r="B311" s="1">
        <f>IFERROR(__xludf.DUMMYFUNCTION("""COMPUTED_VALUE"""),24.69)</f>
        <v>24.69</v>
      </c>
    </row>
    <row r="312">
      <c r="A312" s="2">
        <f>IFERROR(__xludf.DUMMYFUNCTION("""COMPUTED_VALUE"""),43122.66666666667)</f>
        <v>43122.66667</v>
      </c>
      <c r="B312" s="1">
        <f>IFERROR(__xludf.DUMMYFUNCTION("""COMPUTED_VALUE"""),24.71)</f>
        <v>24.71</v>
      </c>
    </row>
    <row r="313">
      <c r="A313" s="2">
        <f>IFERROR(__xludf.DUMMYFUNCTION("""COMPUTED_VALUE"""),43123.66666666667)</f>
        <v>43123.66667</v>
      </c>
      <c r="B313" s="1">
        <f>IFERROR(__xludf.DUMMYFUNCTION("""COMPUTED_VALUE"""),24.77)</f>
        <v>24.77</v>
      </c>
    </row>
    <row r="314">
      <c r="A314" s="2">
        <f>IFERROR(__xludf.DUMMYFUNCTION("""COMPUTED_VALUE"""),43124.66666666667)</f>
        <v>43124.66667</v>
      </c>
      <c r="B314" s="1">
        <f>IFERROR(__xludf.DUMMYFUNCTION("""COMPUTED_VALUE"""),24.88)</f>
        <v>24.88</v>
      </c>
    </row>
    <row r="315">
      <c r="A315" s="2">
        <f>IFERROR(__xludf.DUMMYFUNCTION("""COMPUTED_VALUE"""),43125.66666666667)</f>
        <v>43125.66667</v>
      </c>
      <c r="B315" s="1">
        <f>IFERROR(__xludf.DUMMYFUNCTION("""COMPUTED_VALUE"""),24.76)</f>
        <v>24.76</v>
      </c>
    </row>
    <row r="316">
      <c r="A316" s="2">
        <f>IFERROR(__xludf.DUMMYFUNCTION("""COMPUTED_VALUE"""),43129.66666666667)</f>
        <v>43129.66667</v>
      </c>
      <c r="B316" s="1">
        <f>IFERROR(__xludf.DUMMYFUNCTION("""COMPUTED_VALUE"""),24.98)</f>
        <v>24.98</v>
      </c>
    </row>
    <row r="317">
      <c r="A317" s="2">
        <f>IFERROR(__xludf.DUMMYFUNCTION("""COMPUTED_VALUE"""),43130.66666666667)</f>
        <v>43130.66667</v>
      </c>
      <c r="B317" s="1">
        <f>IFERROR(__xludf.DUMMYFUNCTION("""COMPUTED_VALUE"""),24.85)</f>
        <v>24.85</v>
      </c>
    </row>
    <row r="318">
      <c r="A318" s="2">
        <f>IFERROR(__xludf.DUMMYFUNCTION("""COMPUTED_VALUE"""),43131.66666666667)</f>
        <v>43131.66667</v>
      </c>
      <c r="B318" s="1">
        <f>IFERROR(__xludf.DUMMYFUNCTION("""COMPUTED_VALUE"""),24.8)</f>
        <v>24.8</v>
      </c>
    </row>
    <row r="319">
      <c r="A319" s="2">
        <f>IFERROR(__xludf.DUMMYFUNCTION("""COMPUTED_VALUE"""),43132.66666666667)</f>
        <v>43132.66667</v>
      </c>
      <c r="B319" s="1">
        <f>IFERROR(__xludf.DUMMYFUNCTION("""COMPUTED_VALUE"""),24.98)</f>
        <v>24.98</v>
      </c>
    </row>
    <row r="320">
      <c r="A320" s="2">
        <f>IFERROR(__xludf.DUMMYFUNCTION("""COMPUTED_VALUE"""),43133.66666666667)</f>
        <v>43133.66667</v>
      </c>
      <c r="B320" s="1">
        <f>IFERROR(__xludf.DUMMYFUNCTION("""COMPUTED_VALUE"""),25.06)</f>
        <v>25.06</v>
      </c>
    </row>
    <row r="321">
      <c r="A321" s="2">
        <f>IFERROR(__xludf.DUMMYFUNCTION("""COMPUTED_VALUE"""),43136.66666666667)</f>
        <v>43136.66667</v>
      </c>
      <c r="B321" s="1">
        <f>IFERROR(__xludf.DUMMYFUNCTION("""COMPUTED_VALUE"""),24.68)</f>
        <v>24.68</v>
      </c>
    </row>
    <row r="322">
      <c r="A322" s="2">
        <f>IFERROR(__xludf.DUMMYFUNCTION("""COMPUTED_VALUE"""),43137.66666666667)</f>
        <v>43137.66667</v>
      </c>
      <c r="B322" s="1">
        <f>IFERROR(__xludf.DUMMYFUNCTION("""COMPUTED_VALUE"""),23.92)</f>
        <v>23.92</v>
      </c>
    </row>
    <row r="323">
      <c r="A323" s="2">
        <f>IFERROR(__xludf.DUMMYFUNCTION("""COMPUTED_VALUE"""),43138.66666666667)</f>
        <v>43138.66667</v>
      </c>
      <c r="B323" s="1">
        <f>IFERROR(__xludf.DUMMYFUNCTION("""COMPUTED_VALUE"""),24.12)</f>
        <v>24.12</v>
      </c>
    </row>
    <row r="324">
      <c r="A324" s="2">
        <f>IFERROR(__xludf.DUMMYFUNCTION("""COMPUTED_VALUE"""),43139.66666666667)</f>
        <v>43139.66667</v>
      </c>
      <c r="B324" s="1">
        <f>IFERROR(__xludf.DUMMYFUNCTION("""COMPUTED_VALUE"""),24.07)</f>
        <v>24.07</v>
      </c>
    </row>
    <row r="325">
      <c r="A325" s="2">
        <f>IFERROR(__xludf.DUMMYFUNCTION("""COMPUTED_VALUE"""),43140.66666666667)</f>
        <v>43140.66667</v>
      </c>
      <c r="B325" s="1">
        <f>IFERROR(__xludf.DUMMYFUNCTION("""COMPUTED_VALUE"""),23.95)</f>
        <v>23.95</v>
      </c>
    </row>
    <row r="326">
      <c r="A326" s="2">
        <f>IFERROR(__xludf.DUMMYFUNCTION("""COMPUTED_VALUE"""),43143.66666666667)</f>
        <v>43143.66667</v>
      </c>
      <c r="B326" s="1">
        <f>IFERROR(__xludf.DUMMYFUNCTION("""COMPUTED_VALUE"""),23.83)</f>
        <v>23.83</v>
      </c>
    </row>
    <row r="327">
      <c r="A327" s="2">
        <f>IFERROR(__xludf.DUMMYFUNCTION("""COMPUTED_VALUE"""),43144.66666666667)</f>
        <v>43144.66667</v>
      </c>
      <c r="B327" s="1">
        <f>IFERROR(__xludf.DUMMYFUNCTION("""COMPUTED_VALUE"""),23.95)</f>
        <v>23.95</v>
      </c>
    </row>
    <row r="328">
      <c r="A328" s="2">
        <f>IFERROR(__xludf.DUMMYFUNCTION("""COMPUTED_VALUE"""),43145.66666666667)</f>
        <v>43145.66667</v>
      </c>
      <c r="B328" s="1">
        <f>IFERROR(__xludf.DUMMYFUNCTION("""COMPUTED_VALUE"""),23.94)</f>
        <v>23.94</v>
      </c>
    </row>
    <row r="329">
      <c r="A329" s="2">
        <f>IFERROR(__xludf.DUMMYFUNCTION("""COMPUTED_VALUE"""),43146.66666666667)</f>
        <v>43146.66667</v>
      </c>
      <c r="B329" s="1">
        <f>IFERROR(__xludf.DUMMYFUNCTION("""COMPUTED_VALUE"""),24.12)</f>
        <v>24.12</v>
      </c>
    </row>
    <row r="330">
      <c r="A330" s="2">
        <f>IFERROR(__xludf.DUMMYFUNCTION("""COMPUTED_VALUE"""),43147.66666666667)</f>
        <v>43147.66667</v>
      </c>
      <c r="B330" s="1">
        <f>IFERROR(__xludf.DUMMYFUNCTION("""COMPUTED_VALUE"""),24.26)</f>
        <v>24.26</v>
      </c>
    </row>
    <row r="331">
      <c r="A331" s="2">
        <f>IFERROR(__xludf.DUMMYFUNCTION("""COMPUTED_VALUE"""),43150.66666666667)</f>
        <v>43150.66667</v>
      </c>
      <c r="B331" s="1">
        <f>IFERROR(__xludf.DUMMYFUNCTION("""COMPUTED_VALUE"""),24.28)</f>
        <v>24.28</v>
      </c>
    </row>
    <row r="332">
      <c r="A332" s="2">
        <f>IFERROR(__xludf.DUMMYFUNCTION("""COMPUTED_VALUE"""),43151.66666666667)</f>
        <v>43151.66667</v>
      </c>
      <c r="B332" s="1">
        <f>IFERROR(__xludf.DUMMYFUNCTION("""COMPUTED_VALUE"""),24.28)</f>
        <v>24.28</v>
      </c>
    </row>
    <row r="333">
      <c r="A333" s="2">
        <f>IFERROR(__xludf.DUMMYFUNCTION("""COMPUTED_VALUE"""),43152.66666666667)</f>
        <v>43152.66667</v>
      </c>
      <c r="B333" s="1">
        <f>IFERROR(__xludf.DUMMYFUNCTION("""COMPUTED_VALUE"""),24.45)</f>
        <v>24.45</v>
      </c>
    </row>
    <row r="334">
      <c r="A334" s="2">
        <f>IFERROR(__xludf.DUMMYFUNCTION("""COMPUTED_VALUE"""),43153.66666666667)</f>
        <v>43153.66667</v>
      </c>
      <c r="B334" s="1">
        <f>IFERROR(__xludf.DUMMYFUNCTION("""COMPUTED_VALUE"""),24.45)</f>
        <v>24.45</v>
      </c>
    </row>
    <row r="335">
      <c r="A335" s="2">
        <f>IFERROR(__xludf.DUMMYFUNCTION("""COMPUTED_VALUE"""),43154.66666666667)</f>
        <v>43154.66667</v>
      </c>
      <c r="B335" s="1">
        <f>IFERROR(__xludf.DUMMYFUNCTION("""COMPUTED_VALUE"""),24.69)</f>
        <v>24.69</v>
      </c>
    </row>
    <row r="336">
      <c r="A336" s="2">
        <f>IFERROR(__xludf.DUMMYFUNCTION("""COMPUTED_VALUE"""),43157.66666666667)</f>
        <v>43157.66667</v>
      </c>
      <c r="B336" s="1">
        <f>IFERROR(__xludf.DUMMYFUNCTION("""COMPUTED_VALUE"""),24.94)</f>
        <v>24.94</v>
      </c>
    </row>
    <row r="337">
      <c r="A337" s="2">
        <f>IFERROR(__xludf.DUMMYFUNCTION("""COMPUTED_VALUE"""),43158.66666666667)</f>
        <v>43158.66667</v>
      </c>
      <c r="B337" s="1">
        <f>IFERROR(__xludf.DUMMYFUNCTION("""COMPUTED_VALUE"""),25.1)</f>
        <v>25.1</v>
      </c>
    </row>
    <row r="338">
      <c r="A338" s="2">
        <f>IFERROR(__xludf.DUMMYFUNCTION("""COMPUTED_VALUE"""),43159.66666666667)</f>
        <v>43159.66667</v>
      </c>
      <c r="B338" s="1">
        <f>IFERROR(__xludf.DUMMYFUNCTION("""COMPUTED_VALUE"""),24.9)</f>
        <v>24.9</v>
      </c>
    </row>
    <row r="339">
      <c r="A339" s="2">
        <f>IFERROR(__xludf.DUMMYFUNCTION("""COMPUTED_VALUE"""),43160.66666666667)</f>
        <v>43160.66667</v>
      </c>
      <c r="B339" s="1">
        <f>IFERROR(__xludf.DUMMYFUNCTION("""COMPUTED_VALUE"""),24.75)</f>
        <v>24.75</v>
      </c>
    </row>
    <row r="340">
      <c r="A340" s="2">
        <f>IFERROR(__xludf.DUMMYFUNCTION("""COMPUTED_VALUE"""),43161.66666666667)</f>
        <v>43161.66667</v>
      </c>
      <c r="B340" s="1">
        <f>IFERROR(__xludf.DUMMYFUNCTION("""COMPUTED_VALUE"""),24.59)</f>
        <v>24.59</v>
      </c>
    </row>
    <row r="341">
      <c r="A341" s="2">
        <f>IFERROR(__xludf.DUMMYFUNCTION("""COMPUTED_VALUE"""),43164.66666666667)</f>
        <v>43164.66667</v>
      </c>
      <c r="B341" s="1">
        <f>IFERROR(__xludf.DUMMYFUNCTION("""COMPUTED_VALUE"""),24.52)</f>
        <v>24.52</v>
      </c>
    </row>
    <row r="342">
      <c r="A342" s="2">
        <f>IFERROR(__xludf.DUMMYFUNCTION("""COMPUTED_VALUE"""),43165.66666666667)</f>
        <v>43165.66667</v>
      </c>
      <c r="B342" s="1">
        <f>IFERROR(__xludf.DUMMYFUNCTION("""COMPUTED_VALUE"""),24.83)</f>
        <v>24.83</v>
      </c>
    </row>
    <row r="343">
      <c r="A343" s="2">
        <f>IFERROR(__xludf.DUMMYFUNCTION("""COMPUTED_VALUE"""),43166.66666666667)</f>
        <v>43166.66667</v>
      </c>
      <c r="B343" s="1">
        <f>IFERROR(__xludf.DUMMYFUNCTION("""COMPUTED_VALUE"""),24.63)</f>
        <v>24.63</v>
      </c>
    </row>
    <row r="344">
      <c r="A344" s="2">
        <f>IFERROR(__xludf.DUMMYFUNCTION("""COMPUTED_VALUE"""),43167.66666666667)</f>
        <v>43167.66667</v>
      </c>
      <c r="B344" s="1">
        <f>IFERROR(__xludf.DUMMYFUNCTION("""COMPUTED_VALUE"""),24.79)</f>
        <v>24.79</v>
      </c>
    </row>
    <row r="345">
      <c r="A345" s="2">
        <f>IFERROR(__xludf.DUMMYFUNCTION("""COMPUTED_VALUE"""),43168.66666666667)</f>
        <v>43168.66667</v>
      </c>
      <c r="B345" s="1">
        <f>IFERROR(__xludf.DUMMYFUNCTION("""COMPUTED_VALUE"""),24.85)</f>
        <v>24.85</v>
      </c>
    </row>
    <row r="346">
      <c r="A346" s="2">
        <f>IFERROR(__xludf.DUMMYFUNCTION("""COMPUTED_VALUE"""),43171.66666666667)</f>
        <v>43171.66667</v>
      </c>
      <c r="B346" s="1">
        <f>IFERROR(__xludf.DUMMYFUNCTION("""COMPUTED_VALUE"""),25.05)</f>
        <v>25.05</v>
      </c>
    </row>
    <row r="347">
      <c r="A347" s="2">
        <f>IFERROR(__xludf.DUMMYFUNCTION("""COMPUTED_VALUE"""),43172.66666666667)</f>
        <v>43172.66667</v>
      </c>
      <c r="B347" s="1">
        <f>IFERROR(__xludf.DUMMYFUNCTION("""COMPUTED_VALUE"""),24.78)</f>
        <v>24.78</v>
      </c>
    </row>
    <row r="348">
      <c r="A348" s="2">
        <f>IFERROR(__xludf.DUMMYFUNCTION("""COMPUTED_VALUE"""),43173.66666666667)</f>
        <v>43173.66667</v>
      </c>
      <c r="B348" s="1">
        <f>IFERROR(__xludf.DUMMYFUNCTION("""COMPUTED_VALUE"""),24.71)</f>
        <v>24.71</v>
      </c>
    </row>
    <row r="349">
      <c r="A349" s="2">
        <f>IFERROR(__xludf.DUMMYFUNCTION("""COMPUTED_VALUE"""),43174.66666666667)</f>
        <v>43174.66667</v>
      </c>
      <c r="B349" s="1">
        <f>IFERROR(__xludf.DUMMYFUNCTION("""COMPUTED_VALUE"""),24.69)</f>
        <v>24.69</v>
      </c>
    </row>
    <row r="350">
      <c r="A350" s="2">
        <f>IFERROR(__xludf.DUMMYFUNCTION("""COMPUTED_VALUE"""),43175.66666666667)</f>
        <v>43175.66667</v>
      </c>
      <c r="B350" s="1">
        <f>IFERROR(__xludf.DUMMYFUNCTION("""COMPUTED_VALUE"""),24.73)</f>
        <v>24.73</v>
      </c>
    </row>
    <row r="351">
      <c r="A351" s="2">
        <f>IFERROR(__xludf.DUMMYFUNCTION("""COMPUTED_VALUE"""),43178.66666666667)</f>
        <v>43178.66667</v>
      </c>
      <c r="B351" s="1">
        <f>IFERROR(__xludf.DUMMYFUNCTION("""COMPUTED_VALUE"""),24.79)</f>
        <v>24.79</v>
      </c>
    </row>
    <row r="352">
      <c r="A352" s="2">
        <f>IFERROR(__xludf.DUMMYFUNCTION("""COMPUTED_VALUE"""),43179.66666666667)</f>
        <v>43179.66667</v>
      </c>
      <c r="B352" s="1">
        <f>IFERROR(__xludf.DUMMYFUNCTION("""COMPUTED_VALUE"""),24.69)</f>
        <v>24.69</v>
      </c>
    </row>
    <row r="353">
      <c r="A353" s="2">
        <f>IFERROR(__xludf.DUMMYFUNCTION("""COMPUTED_VALUE"""),43180.66666666667)</f>
        <v>43180.66667</v>
      </c>
      <c r="B353" s="1">
        <f>IFERROR(__xludf.DUMMYFUNCTION("""COMPUTED_VALUE"""),24.74)</f>
        <v>24.74</v>
      </c>
    </row>
    <row r="354">
      <c r="A354" s="2">
        <f>IFERROR(__xludf.DUMMYFUNCTION("""COMPUTED_VALUE"""),43181.66666666667)</f>
        <v>43181.66667</v>
      </c>
      <c r="B354" s="1">
        <f>IFERROR(__xludf.DUMMYFUNCTION("""COMPUTED_VALUE"""),24.63)</f>
        <v>24.63</v>
      </c>
    </row>
    <row r="355">
      <c r="A355" s="2">
        <f>IFERROR(__xludf.DUMMYFUNCTION("""COMPUTED_VALUE"""),43182.66666666667)</f>
        <v>43182.66667</v>
      </c>
      <c r="B355" s="1">
        <f>IFERROR(__xludf.DUMMYFUNCTION("""COMPUTED_VALUE"""),24.17)</f>
        <v>24.17</v>
      </c>
    </row>
    <row r="356">
      <c r="A356" s="2">
        <f>IFERROR(__xludf.DUMMYFUNCTION("""COMPUTED_VALUE"""),43185.66666666667)</f>
        <v>43185.66667</v>
      </c>
      <c r="B356" s="1">
        <f>IFERROR(__xludf.DUMMYFUNCTION("""COMPUTED_VALUE"""),24.09)</f>
        <v>24.09</v>
      </c>
    </row>
    <row r="357">
      <c r="A357" s="2">
        <f>IFERROR(__xludf.DUMMYFUNCTION("""COMPUTED_VALUE"""),43186.66666666667)</f>
        <v>43186.66667</v>
      </c>
      <c r="B357" s="1">
        <f>IFERROR(__xludf.DUMMYFUNCTION("""COMPUTED_VALUE"""),24.2)</f>
        <v>24.2</v>
      </c>
    </row>
    <row r="358">
      <c r="A358" s="2">
        <f>IFERROR(__xludf.DUMMYFUNCTION("""COMPUTED_VALUE"""),43187.66666666667)</f>
        <v>43187.66667</v>
      </c>
      <c r="B358" s="1">
        <f>IFERROR(__xludf.DUMMYFUNCTION("""COMPUTED_VALUE"""),24.08)</f>
        <v>24.08</v>
      </c>
    </row>
    <row r="359">
      <c r="A359" s="2">
        <f>IFERROR(__xludf.DUMMYFUNCTION("""COMPUTED_VALUE"""),43188.66666666667)</f>
        <v>43188.66667</v>
      </c>
      <c r="B359" s="1">
        <f>IFERROR(__xludf.DUMMYFUNCTION("""COMPUTED_VALUE"""),24.04)</f>
        <v>24.04</v>
      </c>
    </row>
    <row r="360">
      <c r="A360" s="2">
        <f>IFERROR(__xludf.DUMMYFUNCTION("""COMPUTED_VALUE"""),43192.66666666667)</f>
        <v>43192.66667</v>
      </c>
      <c r="B360" s="1">
        <f>IFERROR(__xludf.DUMMYFUNCTION("""COMPUTED_VALUE"""),23.95)</f>
        <v>23.95</v>
      </c>
    </row>
    <row r="361">
      <c r="A361" s="2">
        <f>IFERROR(__xludf.DUMMYFUNCTION("""COMPUTED_VALUE"""),43193.66666666667)</f>
        <v>43193.66667</v>
      </c>
      <c r="B361" s="1">
        <f>IFERROR(__xludf.DUMMYFUNCTION("""COMPUTED_VALUE"""),23.95)</f>
        <v>23.95</v>
      </c>
    </row>
    <row r="362">
      <c r="A362" s="2">
        <f>IFERROR(__xludf.DUMMYFUNCTION("""COMPUTED_VALUE"""),43194.66666666667)</f>
        <v>43194.66667</v>
      </c>
      <c r="B362" s="1">
        <f>IFERROR(__xludf.DUMMYFUNCTION("""COMPUTED_VALUE"""),23.89)</f>
        <v>23.89</v>
      </c>
    </row>
    <row r="363">
      <c r="A363" s="2">
        <f>IFERROR(__xludf.DUMMYFUNCTION("""COMPUTED_VALUE"""),43195.66666666667)</f>
        <v>43195.66667</v>
      </c>
      <c r="B363" s="1">
        <f>IFERROR(__xludf.DUMMYFUNCTION("""COMPUTED_VALUE"""),24.04)</f>
        <v>24.04</v>
      </c>
    </row>
    <row r="364">
      <c r="A364" s="2">
        <f>IFERROR(__xludf.DUMMYFUNCTION("""COMPUTED_VALUE"""),43196.66666666667)</f>
        <v>43196.66667</v>
      </c>
      <c r="B364" s="1">
        <f>IFERROR(__xludf.DUMMYFUNCTION("""COMPUTED_VALUE"""),24.12)</f>
        <v>24.12</v>
      </c>
    </row>
    <row r="365">
      <c r="A365" s="2">
        <f>IFERROR(__xludf.DUMMYFUNCTION("""COMPUTED_VALUE"""),43199.66666666667)</f>
        <v>43199.66667</v>
      </c>
      <c r="B365" s="1">
        <f>IFERROR(__xludf.DUMMYFUNCTION("""COMPUTED_VALUE"""),24.23)</f>
        <v>24.23</v>
      </c>
    </row>
    <row r="366">
      <c r="A366" s="2">
        <f>IFERROR(__xludf.DUMMYFUNCTION("""COMPUTED_VALUE"""),43200.66666666667)</f>
        <v>43200.66667</v>
      </c>
      <c r="B366" s="1">
        <f>IFERROR(__xludf.DUMMYFUNCTION("""COMPUTED_VALUE"""),24.37)</f>
        <v>24.37</v>
      </c>
    </row>
    <row r="367">
      <c r="A367" s="2">
        <f>IFERROR(__xludf.DUMMYFUNCTION("""COMPUTED_VALUE"""),43201.66666666667)</f>
        <v>43201.66667</v>
      </c>
      <c r="B367" s="1">
        <f>IFERROR(__xludf.DUMMYFUNCTION("""COMPUTED_VALUE"""),24.24)</f>
        <v>24.24</v>
      </c>
    </row>
    <row r="368">
      <c r="A368" s="2">
        <f>IFERROR(__xludf.DUMMYFUNCTION("""COMPUTED_VALUE"""),43202.66666666667)</f>
        <v>43202.66667</v>
      </c>
      <c r="B368" s="1">
        <f>IFERROR(__xludf.DUMMYFUNCTION("""COMPUTED_VALUE"""),24.11)</f>
        <v>24.11</v>
      </c>
    </row>
    <row r="369">
      <c r="A369" s="2">
        <f>IFERROR(__xludf.DUMMYFUNCTION("""COMPUTED_VALUE"""),43203.66666666667)</f>
        <v>43203.66667</v>
      </c>
      <c r="B369" s="1">
        <f>IFERROR(__xludf.DUMMYFUNCTION("""COMPUTED_VALUE"""),24.21)</f>
        <v>24.21</v>
      </c>
    </row>
    <row r="370">
      <c r="A370" s="2">
        <f>IFERROR(__xludf.DUMMYFUNCTION("""COMPUTED_VALUE"""),43206.66666666667)</f>
        <v>43206.66667</v>
      </c>
      <c r="B370" s="1">
        <f>IFERROR(__xludf.DUMMYFUNCTION("""COMPUTED_VALUE"""),24.25)</f>
        <v>24.25</v>
      </c>
    </row>
    <row r="371">
      <c r="A371" s="2">
        <f>IFERROR(__xludf.DUMMYFUNCTION("""COMPUTED_VALUE"""),43207.66666666667)</f>
        <v>43207.66667</v>
      </c>
      <c r="B371" s="1">
        <f>IFERROR(__xludf.DUMMYFUNCTION("""COMPUTED_VALUE"""),24.26)</f>
        <v>24.26</v>
      </c>
    </row>
    <row r="372">
      <c r="A372" s="2">
        <f>IFERROR(__xludf.DUMMYFUNCTION("""COMPUTED_VALUE"""),43208.66666666667)</f>
        <v>43208.66667</v>
      </c>
      <c r="B372" s="1">
        <f>IFERROR(__xludf.DUMMYFUNCTION("""COMPUTED_VALUE"""),24.23)</f>
        <v>24.23</v>
      </c>
    </row>
    <row r="373">
      <c r="A373" s="2">
        <f>IFERROR(__xludf.DUMMYFUNCTION("""COMPUTED_VALUE"""),43209.66666666667)</f>
        <v>43209.66667</v>
      </c>
      <c r="B373" s="1">
        <f>IFERROR(__xludf.DUMMYFUNCTION("""COMPUTED_VALUE"""),24.24)</f>
        <v>24.24</v>
      </c>
    </row>
    <row r="374">
      <c r="A374" s="2">
        <f>IFERROR(__xludf.DUMMYFUNCTION("""COMPUTED_VALUE"""),43210.66666666667)</f>
        <v>43210.66667</v>
      </c>
      <c r="B374" s="1">
        <f>IFERROR(__xludf.DUMMYFUNCTION("""COMPUTED_VALUE"""),24.22)</f>
        <v>24.22</v>
      </c>
    </row>
    <row r="375">
      <c r="A375" s="2">
        <f>IFERROR(__xludf.DUMMYFUNCTION("""COMPUTED_VALUE"""),43213.66666666667)</f>
        <v>43213.66667</v>
      </c>
      <c r="B375" s="1">
        <f>IFERROR(__xludf.DUMMYFUNCTION("""COMPUTED_VALUE"""),24.31)</f>
        <v>24.31</v>
      </c>
    </row>
    <row r="376">
      <c r="A376" s="2">
        <f>IFERROR(__xludf.DUMMYFUNCTION("""COMPUTED_VALUE"""),43214.66666666667)</f>
        <v>43214.66667</v>
      </c>
      <c r="B376" s="1">
        <f>IFERROR(__xludf.DUMMYFUNCTION("""COMPUTED_VALUE"""),24.45)</f>
        <v>24.45</v>
      </c>
    </row>
    <row r="377">
      <c r="A377" s="2">
        <f>IFERROR(__xludf.DUMMYFUNCTION("""COMPUTED_VALUE"""),43216.66666666667)</f>
        <v>43216.66667</v>
      </c>
      <c r="B377" s="1">
        <f>IFERROR(__xludf.DUMMYFUNCTION("""COMPUTED_VALUE"""),24.47)</f>
        <v>24.47</v>
      </c>
    </row>
    <row r="378">
      <c r="A378" s="2">
        <f>IFERROR(__xludf.DUMMYFUNCTION("""COMPUTED_VALUE"""),43217.66666666667)</f>
        <v>43217.66667</v>
      </c>
      <c r="B378" s="1">
        <f>IFERROR(__xludf.DUMMYFUNCTION("""COMPUTED_VALUE"""),24.48)</f>
        <v>24.48</v>
      </c>
    </row>
    <row r="379">
      <c r="A379" s="2">
        <f>IFERROR(__xludf.DUMMYFUNCTION("""COMPUTED_VALUE"""),43220.66666666667)</f>
        <v>43220.66667</v>
      </c>
      <c r="B379" s="1">
        <f>IFERROR(__xludf.DUMMYFUNCTION("""COMPUTED_VALUE"""),24.73)</f>
        <v>24.73</v>
      </c>
    </row>
    <row r="380">
      <c r="A380" s="2">
        <f>IFERROR(__xludf.DUMMYFUNCTION("""COMPUTED_VALUE"""),43221.66666666667)</f>
        <v>43221.66667</v>
      </c>
      <c r="B380" s="1">
        <f>IFERROR(__xludf.DUMMYFUNCTION("""COMPUTED_VALUE"""),24.89)</f>
        <v>24.89</v>
      </c>
    </row>
    <row r="381">
      <c r="A381" s="2">
        <f>IFERROR(__xludf.DUMMYFUNCTION("""COMPUTED_VALUE"""),43222.66666666667)</f>
        <v>43222.66667</v>
      </c>
      <c r="B381" s="1">
        <f>IFERROR(__xludf.DUMMYFUNCTION("""COMPUTED_VALUE"""),25.03)</f>
        <v>25.03</v>
      </c>
    </row>
    <row r="382">
      <c r="A382" s="2">
        <f>IFERROR(__xludf.DUMMYFUNCTION("""COMPUTED_VALUE"""),43223.66666666667)</f>
        <v>43223.66667</v>
      </c>
      <c r="B382" s="1">
        <f>IFERROR(__xludf.DUMMYFUNCTION("""COMPUTED_VALUE"""),25.23)</f>
        <v>25.23</v>
      </c>
    </row>
    <row r="383">
      <c r="A383" s="2">
        <f>IFERROR(__xludf.DUMMYFUNCTION("""COMPUTED_VALUE"""),43224.66666666667)</f>
        <v>43224.66667</v>
      </c>
      <c r="B383" s="1">
        <f>IFERROR(__xludf.DUMMYFUNCTION("""COMPUTED_VALUE"""),25.14)</f>
        <v>25.14</v>
      </c>
    </row>
    <row r="384">
      <c r="A384" s="2">
        <f>IFERROR(__xludf.DUMMYFUNCTION("""COMPUTED_VALUE"""),43227.66666666667)</f>
        <v>43227.66667</v>
      </c>
      <c r="B384" s="1">
        <f>IFERROR(__xludf.DUMMYFUNCTION("""COMPUTED_VALUE"""),25.16)</f>
        <v>25.16</v>
      </c>
    </row>
    <row r="385">
      <c r="A385" s="2">
        <f>IFERROR(__xludf.DUMMYFUNCTION("""COMPUTED_VALUE"""),43228.66666666667)</f>
        <v>43228.66667</v>
      </c>
      <c r="B385" s="1">
        <f>IFERROR(__xludf.DUMMYFUNCTION("""COMPUTED_VALUE"""),25.22)</f>
        <v>25.22</v>
      </c>
    </row>
    <row r="386">
      <c r="A386" s="2">
        <f>IFERROR(__xludf.DUMMYFUNCTION("""COMPUTED_VALUE"""),43229.66666666667)</f>
        <v>43229.66667</v>
      </c>
      <c r="B386" s="1">
        <f>IFERROR(__xludf.DUMMYFUNCTION("""COMPUTED_VALUE"""),25.2)</f>
        <v>25.2</v>
      </c>
    </row>
    <row r="387">
      <c r="A387" s="2">
        <f>IFERROR(__xludf.DUMMYFUNCTION("""COMPUTED_VALUE"""),43230.66666666667)</f>
        <v>43230.66667</v>
      </c>
      <c r="B387" s="1">
        <f>IFERROR(__xludf.DUMMYFUNCTION("""COMPUTED_VALUE"""),25.25)</f>
        <v>25.25</v>
      </c>
    </row>
    <row r="388">
      <c r="A388" s="2">
        <f>IFERROR(__xludf.DUMMYFUNCTION("""COMPUTED_VALUE"""),43231.66666666667)</f>
        <v>43231.66667</v>
      </c>
      <c r="B388" s="1">
        <f>IFERROR(__xludf.DUMMYFUNCTION("""COMPUTED_VALUE"""),25.21)</f>
        <v>25.21</v>
      </c>
    </row>
    <row r="389">
      <c r="A389" s="2">
        <f>IFERROR(__xludf.DUMMYFUNCTION("""COMPUTED_VALUE"""),43234.66666666667)</f>
        <v>43234.66667</v>
      </c>
      <c r="B389" s="1">
        <f>IFERROR(__xludf.DUMMYFUNCTION("""COMPUTED_VALUE"""),25.17)</f>
        <v>25.17</v>
      </c>
    </row>
    <row r="390">
      <c r="A390" s="2">
        <f>IFERROR(__xludf.DUMMYFUNCTION("""COMPUTED_VALUE"""),43235.66666666667)</f>
        <v>43235.66667</v>
      </c>
      <c r="B390" s="1">
        <f>IFERROR(__xludf.DUMMYFUNCTION("""COMPUTED_VALUE"""),25.16)</f>
        <v>25.16</v>
      </c>
    </row>
    <row r="391">
      <c r="A391" s="2">
        <f>IFERROR(__xludf.DUMMYFUNCTION("""COMPUTED_VALUE"""),43236.66666666667)</f>
        <v>43236.66667</v>
      </c>
      <c r="B391" s="1">
        <f>IFERROR(__xludf.DUMMYFUNCTION("""COMPUTED_VALUE"""),25.22)</f>
        <v>25.22</v>
      </c>
    </row>
    <row r="392">
      <c r="A392" s="2">
        <f>IFERROR(__xludf.DUMMYFUNCTION("""COMPUTED_VALUE"""),43237.66666666667)</f>
        <v>43237.66667</v>
      </c>
      <c r="B392" s="1">
        <f>IFERROR(__xludf.DUMMYFUNCTION("""COMPUTED_VALUE"""),25.06)</f>
        <v>25.06</v>
      </c>
    </row>
    <row r="393">
      <c r="A393" s="2">
        <f>IFERROR(__xludf.DUMMYFUNCTION("""COMPUTED_VALUE"""),43238.66666666667)</f>
        <v>43238.66667</v>
      </c>
      <c r="B393" s="1">
        <f>IFERROR(__xludf.DUMMYFUNCTION("""COMPUTED_VALUE"""),25.13)</f>
        <v>25.13</v>
      </c>
    </row>
    <row r="394">
      <c r="A394" s="2">
        <f>IFERROR(__xludf.DUMMYFUNCTION("""COMPUTED_VALUE"""),43241.66666666667)</f>
        <v>43241.66667</v>
      </c>
      <c r="B394" s="1">
        <f>IFERROR(__xludf.DUMMYFUNCTION("""COMPUTED_VALUE"""),25.13)</f>
        <v>25.13</v>
      </c>
    </row>
    <row r="395">
      <c r="A395" s="2">
        <f>IFERROR(__xludf.DUMMYFUNCTION("""COMPUTED_VALUE"""),43242.66666666667)</f>
        <v>43242.66667</v>
      </c>
      <c r="B395" s="1">
        <f>IFERROR(__xludf.DUMMYFUNCTION("""COMPUTED_VALUE"""),24.94)</f>
        <v>24.94</v>
      </c>
    </row>
    <row r="396">
      <c r="A396" s="2">
        <f>IFERROR(__xludf.DUMMYFUNCTION("""COMPUTED_VALUE"""),43243.66666666667)</f>
        <v>43243.66667</v>
      </c>
      <c r="B396" s="1">
        <f>IFERROR(__xludf.DUMMYFUNCTION("""COMPUTED_VALUE"""),24.97)</f>
        <v>24.97</v>
      </c>
    </row>
    <row r="397">
      <c r="A397" s="2">
        <f>IFERROR(__xludf.DUMMYFUNCTION("""COMPUTED_VALUE"""),43244.66666666667)</f>
        <v>43244.66667</v>
      </c>
      <c r="B397" s="1">
        <f>IFERROR(__xludf.DUMMYFUNCTION("""COMPUTED_VALUE"""),24.92)</f>
        <v>24.92</v>
      </c>
    </row>
    <row r="398">
      <c r="A398" s="2">
        <f>IFERROR(__xludf.DUMMYFUNCTION("""COMPUTED_VALUE"""),43245.66666666667)</f>
        <v>43245.66667</v>
      </c>
      <c r="B398" s="1">
        <f>IFERROR(__xludf.DUMMYFUNCTION("""COMPUTED_VALUE"""),25.0)</f>
        <v>25</v>
      </c>
    </row>
    <row r="399">
      <c r="A399" s="2">
        <f>IFERROR(__xludf.DUMMYFUNCTION("""COMPUTED_VALUE"""),43248.66666666667)</f>
        <v>43248.66667</v>
      </c>
      <c r="B399" s="1">
        <f>IFERROR(__xludf.DUMMYFUNCTION("""COMPUTED_VALUE"""),24.95)</f>
        <v>24.95</v>
      </c>
    </row>
    <row r="400">
      <c r="A400" s="2">
        <f>IFERROR(__xludf.DUMMYFUNCTION("""COMPUTED_VALUE"""),43249.66666666667)</f>
        <v>43249.66667</v>
      </c>
      <c r="B400" s="1">
        <f>IFERROR(__xludf.DUMMYFUNCTION("""COMPUTED_VALUE"""),24.95)</f>
        <v>24.95</v>
      </c>
    </row>
    <row r="401">
      <c r="A401" s="2">
        <f>IFERROR(__xludf.DUMMYFUNCTION("""COMPUTED_VALUE"""),43250.66666666667)</f>
        <v>43250.66667</v>
      </c>
      <c r="B401" s="1">
        <f>IFERROR(__xludf.DUMMYFUNCTION("""COMPUTED_VALUE"""),24.83)</f>
        <v>24.83</v>
      </c>
    </row>
    <row r="402">
      <c r="A402" s="2">
        <f>IFERROR(__xludf.DUMMYFUNCTION("""COMPUTED_VALUE"""),43251.66666666667)</f>
        <v>43251.66667</v>
      </c>
      <c r="B402" s="1">
        <f>IFERROR(__xludf.DUMMYFUNCTION("""COMPUTED_VALUE"""),24.91)</f>
        <v>24.91</v>
      </c>
    </row>
    <row r="403">
      <c r="A403" s="2">
        <f>IFERROR(__xludf.DUMMYFUNCTION("""COMPUTED_VALUE"""),43252.66666666667)</f>
        <v>43252.66667</v>
      </c>
      <c r="B403" s="1">
        <f>IFERROR(__xludf.DUMMYFUNCTION("""COMPUTED_VALUE"""),24.84)</f>
        <v>24.84</v>
      </c>
    </row>
    <row r="404">
      <c r="A404" s="2">
        <f>IFERROR(__xludf.DUMMYFUNCTION("""COMPUTED_VALUE"""),43255.66666666667)</f>
        <v>43255.66667</v>
      </c>
      <c r="B404" s="1">
        <f>IFERROR(__xludf.DUMMYFUNCTION("""COMPUTED_VALUE"""),24.99)</f>
        <v>24.99</v>
      </c>
    </row>
    <row r="405">
      <c r="A405" s="2">
        <f>IFERROR(__xludf.DUMMYFUNCTION("""COMPUTED_VALUE"""),43256.66666666667)</f>
        <v>43256.66667</v>
      </c>
      <c r="B405" s="1">
        <f>IFERROR(__xludf.DUMMYFUNCTION("""COMPUTED_VALUE"""),24.92)</f>
        <v>24.92</v>
      </c>
    </row>
    <row r="406">
      <c r="A406" s="2">
        <f>IFERROR(__xludf.DUMMYFUNCTION("""COMPUTED_VALUE"""),43257.66666666667)</f>
        <v>43257.66667</v>
      </c>
      <c r="B406" s="1">
        <f>IFERROR(__xludf.DUMMYFUNCTION("""COMPUTED_VALUE"""),24.88)</f>
        <v>24.88</v>
      </c>
    </row>
    <row r="407">
      <c r="A407" s="2">
        <f>IFERROR(__xludf.DUMMYFUNCTION("""COMPUTED_VALUE"""),43258.66666666667)</f>
        <v>43258.66667</v>
      </c>
      <c r="B407" s="1">
        <f>IFERROR(__xludf.DUMMYFUNCTION("""COMPUTED_VALUE"""),25.1)</f>
        <v>25.1</v>
      </c>
    </row>
    <row r="408">
      <c r="A408" s="2">
        <f>IFERROR(__xludf.DUMMYFUNCTION("""COMPUTED_VALUE"""),43259.66666666667)</f>
        <v>43259.66667</v>
      </c>
      <c r="B408" s="1">
        <f>IFERROR(__xludf.DUMMYFUNCTION("""COMPUTED_VALUE"""),25.01)</f>
        <v>25.01</v>
      </c>
    </row>
    <row r="409">
      <c r="A409" s="2">
        <f>IFERROR(__xludf.DUMMYFUNCTION("""COMPUTED_VALUE"""),43263.66666666667)</f>
        <v>43263.66667</v>
      </c>
      <c r="B409" s="1">
        <f>IFERROR(__xludf.DUMMYFUNCTION("""COMPUTED_VALUE"""),25.01)</f>
        <v>25.01</v>
      </c>
    </row>
    <row r="410">
      <c r="A410" s="2">
        <f>IFERROR(__xludf.DUMMYFUNCTION("""COMPUTED_VALUE"""),43264.66666666667)</f>
        <v>43264.66667</v>
      </c>
      <c r="B410" s="1">
        <f>IFERROR(__xludf.DUMMYFUNCTION("""COMPUTED_VALUE"""),24.85)</f>
        <v>24.85</v>
      </c>
    </row>
    <row r="411">
      <c r="A411" s="2">
        <f>IFERROR(__xludf.DUMMYFUNCTION("""COMPUTED_VALUE"""),43265.66666666667)</f>
        <v>43265.66667</v>
      </c>
      <c r="B411" s="1">
        <f>IFERROR(__xludf.DUMMYFUNCTION("""COMPUTED_VALUE"""),24.87)</f>
        <v>24.87</v>
      </c>
    </row>
    <row r="412">
      <c r="A412" s="2">
        <f>IFERROR(__xludf.DUMMYFUNCTION("""COMPUTED_VALUE"""),43266.66666666667)</f>
        <v>43266.66667</v>
      </c>
      <c r="B412" s="1">
        <f>IFERROR(__xludf.DUMMYFUNCTION("""COMPUTED_VALUE"""),25.21)</f>
        <v>25.21</v>
      </c>
    </row>
    <row r="413">
      <c r="A413" s="2">
        <f>IFERROR(__xludf.DUMMYFUNCTION("""COMPUTED_VALUE"""),43269.66666666667)</f>
        <v>43269.66667</v>
      </c>
      <c r="B413" s="1">
        <f>IFERROR(__xludf.DUMMYFUNCTION("""COMPUTED_VALUE"""),25.19)</f>
        <v>25.19</v>
      </c>
    </row>
    <row r="414">
      <c r="A414" s="2">
        <f>IFERROR(__xludf.DUMMYFUNCTION("""COMPUTED_VALUE"""),43270.66666666667)</f>
        <v>43270.66667</v>
      </c>
      <c r="B414" s="1">
        <f>IFERROR(__xludf.DUMMYFUNCTION("""COMPUTED_VALUE"""),25.4)</f>
        <v>25.4</v>
      </c>
    </row>
    <row r="415">
      <c r="A415" s="2">
        <f>IFERROR(__xludf.DUMMYFUNCTION("""COMPUTED_VALUE"""),43271.66666666667)</f>
        <v>43271.66667</v>
      </c>
      <c r="B415" s="1">
        <f>IFERROR(__xludf.DUMMYFUNCTION("""COMPUTED_VALUE"""),25.55)</f>
        <v>25.55</v>
      </c>
    </row>
    <row r="416">
      <c r="A416" s="2">
        <f>IFERROR(__xludf.DUMMYFUNCTION("""COMPUTED_VALUE"""),43272.66666666667)</f>
        <v>43272.66667</v>
      </c>
      <c r="B416" s="1">
        <f>IFERROR(__xludf.DUMMYFUNCTION("""COMPUTED_VALUE"""),25.83)</f>
        <v>25.83</v>
      </c>
    </row>
    <row r="417">
      <c r="A417" s="2">
        <f>IFERROR(__xludf.DUMMYFUNCTION("""COMPUTED_VALUE"""),43273.66666666667)</f>
        <v>43273.66667</v>
      </c>
      <c r="B417" s="1">
        <f>IFERROR(__xludf.DUMMYFUNCTION("""COMPUTED_VALUE"""),25.84)</f>
        <v>25.84</v>
      </c>
    </row>
    <row r="418">
      <c r="A418" s="2">
        <f>IFERROR(__xludf.DUMMYFUNCTION("""COMPUTED_VALUE"""),43276.66666666667)</f>
        <v>43276.66667</v>
      </c>
      <c r="B418" s="1">
        <f>IFERROR(__xludf.DUMMYFUNCTION("""COMPUTED_VALUE"""),25.74)</f>
        <v>25.74</v>
      </c>
    </row>
    <row r="419">
      <c r="A419" s="2">
        <f>IFERROR(__xludf.DUMMYFUNCTION("""COMPUTED_VALUE"""),43277.66666666667)</f>
        <v>43277.66667</v>
      </c>
      <c r="B419" s="1">
        <f>IFERROR(__xludf.DUMMYFUNCTION("""COMPUTED_VALUE"""),25.65)</f>
        <v>25.65</v>
      </c>
    </row>
    <row r="420">
      <c r="A420" s="2">
        <f>IFERROR(__xludf.DUMMYFUNCTION("""COMPUTED_VALUE"""),43278.66666666667)</f>
        <v>43278.66667</v>
      </c>
      <c r="B420" s="1">
        <f>IFERROR(__xludf.DUMMYFUNCTION("""COMPUTED_VALUE"""),25.66)</f>
        <v>25.66</v>
      </c>
    </row>
    <row r="421">
      <c r="A421" s="2">
        <f>IFERROR(__xludf.DUMMYFUNCTION("""COMPUTED_VALUE"""),43279.66666666667)</f>
        <v>43279.66667</v>
      </c>
      <c r="B421" s="1">
        <f>IFERROR(__xludf.DUMMYFUNCTION("""COMPUTED_VALUE"""),25.76)</f>
        <v>25.76</v>
      </c>
    </row>
    <row r="422">
      <c r="A422" s="2">
        <f>IFERROR(__xludf.DUMMYFUNCTION("""COMPUTED_VALUE"""),43280.66666666667)</f>
        <v>43280.66667</v>
      </c>
      <c r="B422" s="1">
        <f>IFERROR(__xludf.DUMMYFUNCTION("""COMPUTED_VALUE"""),24.87)</f>
        <v>24.87</v>
      </c>
    </row>
    <row r="423">
      <c r="A423" s="2">
        <f>IFERROR(__xludf.DUMMYFUNCTION("""COMPUTED_VALUE"""),43283.66666666667)</f>
        <v>43283.66667</v>
      </c>
      <c r="B423" s="1">
        <f>IFERROR(__xludf.DUMMYFUNCTION("""COMPUTED_VALUE"""),24.9)</f>
        <v>24.9</v>
      </c>
    </row>
    <row r="424">
      <c r="A424" s="2">
        <f>IFERROR(__xludf.DUMMYFUNCTION("""COMPUTED_VALUE"""),43284.66666666667)</f>
        <v>43284.66667</v>
      </c>
      <c r="B424" s="1">
        <f>IFERROR(__xludf.DUMMYFUNCTION("""COMPUTED_VALUE"""),24.98)</f>
        <v>24.98</v>
      </c>
    </row>
    <row r="425">
      <c r="A425" s="2">
        <f>IFERROR(__xludf.DUMMYFUNCTION("""COMPUTED_VALUE"""),43285.66666666667)</f>
        <v>43285.66667</v>
      </c>
      <c r="B425" s="1">
        <f>IFERROR(__xludf.DUMMYFUNCTION("""COMPUTED_VALUE"""),24.86)</f>
        <v>24.86</v>
      </c>
    </row>
    <row r="426">
      <c r="A426" s="2">
        <f>IFERROR(__xludf.DUMMYFUNCTION("""COMPUTED_VALUE"""),43286.66666666667)</f>
        <v>43286.66667</v>
      </c>
      <c r="B426" s="1">
        <f>IFERROR(__xludf.DUMMYFUNCTION("""COMPUTED_VALUE"""),24.94)</f>
        <v>24.94</v>
      </c>
    </row>
    <row r="427">
      <c r="A427" s="2">
        <f>IFERROR(__xludf.DUMMYFUNCTION("""COMPUTED_VALUE"""),43287.66666666667)</f>
        <v>43287.66667</v>
      </c>
      <c r="B427" s="1">
        <f>IFERROR(__xludf.DUMMYFUNCTION("""COMPUTED_VALUE"""),25.09)</f>
        <v>25.09</v>
      </c>
    </row>
    <row r="428">
      <c r="A428" s="2">
        <f>IFERROR(__xludf.DUMMYFUNCTION("""COMPUTED_VALUE"""),43290.66666666667)</f>
        <v>43290.66667</v>
      </c>
      <c r="B428" s="1">
        <f>IFERROR(__xludf.DUMMYFUNCTION("""COMPUTED_VALUE"""),25.34)</f>
        <v>25.34</v>
      </c>
    </row>
    <row r="429">
      <c r="A429" s="2">
        <f>IFERROR(__xludf.DUMMYFUNCTION("""COMPUTED_VALUE"""),43291.66666666667)</f>
        <v>43291.66667</v>
      </c>
      <c r="B429" s="1">
        <f>IFERROR(__xludf.DUMMYFUNCTION("""COMPUTED_VALUE"""),25.25)</f>
        <v>25.25</v>
      </c>
    </row>
    <row r="430">
      <c r="A430" s="2">
        <f>IFERROR(__xludf.DUMMYFUNCTION("""COMPUTED_VALUE"""),43292.66666666667)</f>
        <v>43292.66667</v>
      </c>
      <c r="B430" s="1">
        <f>IFERROR(__xludf.DUMMYFUNCTION("""COMPUTED_VALUE"""),25.01)</f>
        <v>25.01</v>
      </c>
    </row>
    <row r="431">
      <c r="A431" s="2">
        <f>IFERROR(__xludf.DUMMYFUNCTION("""COMPUTED_VALUE"""),43293.66666666667)</f>
        <v>43293.66667</v>
      </c>
      <c r="B431" s="1">
        <f>IFERROR(__xludf.DUMMYFUNCTION("""COMPUTED_VALUE"""),25.15)</f>
        <v>25.15</v>
      </c>
    </row>
    <row r="432">
      <c r="A432" s="2">
        <f>IFERROR(__xludf.DUMMYFUNCTION("""COMPUTED_VALUE"""),43294.66666666667)</f>
        <v>43294.66667</v>
      </c>
      <c r="B432" s="1">
        <f>IFERROR(__xludf.DUMMYFUNCTION("""COMPUTED_VALUE"""),25.21)</f>
        <v>25.21</v>
      </c>
    </row>
    <row r="433">
      <c r="A433" s="2">
        <f>IFERROR(__xludf.DUMMYFUNCTION("""COMPUTED_VALUE"""),43297.66666666667)</f>
        <v>43297.66667</v>
      </c>
      <c r="B433" s="1">
        <f>IFERROR(__xludf.DUMMYFUNCTION("""COMPUTED_VALUE"""),25.08)</f>
        <v>25.08</v>
      </c>
    </row>
    <row r="434">
      <c r="A434" s="2">
        <f>IFERROR(__xludf.DUMMYFUNCTION("""COMPUTED_VALUE"""),43298.66666666667)</f>
        <v>43298.66667</v>
      </c>
      <c r="B434" s="1">
        <f>IFERROR(__xludf.DUMMYFUNCTION("""COMPUTED_VALUE"""),24.93)</f>
        <v>24.93</v>
      </c>
    </row>
    <row r="435">
      <c r="A435" s="2">
        <f>IFERROR(__xludf.DUMMYFUNCTION("""COMPUTED_VALUE"""),43299.66666666667)</f>
        <v>43299.66667</v>
      </c>
      <c r="B435" s="1">
        <f>IFERROR(__xludf.DUMMYFUNCTION("""COMPUTED_VALUE"""),25.05)</f>
        <v>25.05</v>
      </c>
    </row>
    <row r="436">
      <c r="A436" s="2">
        <f>IFERROR(__xludf.DUMMYFUNCTION("""COMPUTED_VALUE"""),43300.66666666667)</f>
        <v>43300.66667</v>
      </c>
      <c r="B436" s="1">
        <f>IFERROR(__xludf.DUMMYFUNCTION("""COMPUTED_VALUE"""),25.17)</f>
        <v>25.17</v>
      </c>
    </row>
    <row r="437">
      <c r="A437" s="2">
        <f>IFERROR(__xludf.DUMMYFUNCTION("""COMPUTED_VALUE"""),43301.66666666667)</f>
        <v>43301.66667</v>
      </c>
      <c r="B437" s="1">
        <f>IFERROR(__xludf.DUMMYFUNCTION("""COMPUTED_VALUE"""),25.26)</f>
        <v>25.26</v>
      </c>
    </row>
    <row r="438">
      <c r="A438" s="2">
        <f>IFERROR(__xludf.DUMMYFUNCTION("""COMPUTED_VALUE"""),43304.66666666667)</f>
        <v>43304.66667</v>
      </c>
      <c r="B438" s="1">
        <f>IFERROR(__xludf.DUMMYFUNCTION("""COMPUTED_VALUE"""),25.01)</f>
        <v>25.01</v>
      </c>
    </row>
    <row r="439">
      <c r="A439" s="2">
        <f>IFERROR(__xludf.DUMMYFUNCTION("""COMPUTED_VALUE"""),43305.66666666667)</f>
        <v>43305.66667</v>
      </c>
      <c r="B439" s="1">
        <f>IFERROR(__xludf.DUMMYFUNCTION("""COMPUTED_VALUE"""),25.09)</f>
        <v>25.09</v>
      </c>
    </row>
    <row r="440">
      <c r="A440" s="2">
        <f>IFERROR(__xludf.DUMMYFUNCTION("""COMPUTED_VALUE"""),43306.66666666667)</f>
        <v>43306.66667</v>
      </c>
      <c r="B440" s="1">
        <f>IFERROR(__xludf.DUMMYFUNCTION("""COMPUTED_VALUE"""),25.0)</f>
        <v>25</v>
      </c>
    </row>
    <row r="441">
      <c r="A441" s="2">
        <f>IFERROR(__xludf.DUMMYFUNCTION("""COMPUTED_VALUE"""),43307.66666666667)</f>
        <v>43307.66667</v>
      </c>
      <c r="B441" s="1">
        <f>IFERROR(__xludf.DUMMYFUNCTION("""COMPUTED_VALUE"""),25.06)</f>
        <v>25.06</v>
      </c>
    </row>
    <row r="442">
      <c r="A442" s="2">
        <f>IFERROR(__xludf.DUMMYFUNCTION("""COMPUTED_VALUE"""),43308.66666666667)</f>
        <v>43308.66667</v>
      </c>
      <c r="B442" s="1">
        <f>IFERROR(__xludf.DUMMYFUNCTION("""COMPUTED_VALUE"""),25.23)</f>
        <v>25.23</v>
      </c>
    </row>
    <row r="443">
      <c r="A443" s="2">
        <f>IFERROR(__xludf.DUMMYFUNCTION("""COMPUTED_VALUE"""),43311.66666666667)</f>
        <v>43311.66667</v>
      </c>
      <c r="B443" s="1">
        <f>IFERROR(__xludf.DUMMYFUNCTION("""COMPUTED_VALUE"""),25.13)</f>
        <v>25.13</v>
      </c>
    </row>
    <row r="444">
      <c r="A444" s="2">
        <f>IFERROR(__xludf.DUMMYFUNCTION("""COMPUTED_VALUE"""),43312.66666666667)</f>
        <v>43312.66667</v>
      </c>
      <c r="B444" s="1">
        <f>IFERROR(__xludf.DUMMYFUNCTION("""COMPUTED_VALUE"""),25.14)</f>
        <v>25.14</v>
      </c>
    </row>
    <row r="445">
      <c r="A445" s="2">
        <f>IFERROR(__xludf.DUMMYFUNCTION("""COMPUTED_VALUE"""),43313.66666666667)</f>
        <v>43313.66667</v>
      </c>
      <c r="B445" s="1">
        <f>IFERROR(__xludf.DUMMYFUNCTION("""COMPUTED_VALUE"""),25.11)</f>
        <v>25.11</v>
      </c>
    </row>
    <row r="446">
      <c r="A446" s="2">
        <f>IFERROR(__xludf.DUMMYFUNCTION("""COMPUTED_VALUE"""),43314.66666666667)</f>
        <v>43314.66667</v>
      </c>
      <c r="B446" s="1">
        <f>IFERROR(__xludf.DUMMYFUNCTION("""COMPUTED_VALUE"""),25.1)</f>
        <v>25.1</v>
      </c>
    </row>
    <row r="447">
      <c r="A447" s="2">
        <f>IFERROR(__xludf.DUMMYFUNCTION("""COMPUTED_VALUE"""),43315.66666666667)</f>
        <v>43315.66667</v>
      </c>
      <c r="B447" s="1">
        <f>IFERROR(__xludf.DUMMYFUNCTION("""COMPUTED_VALUE"""),25.05)</f>
        <v>25.05</v>
      </c>
    </row>
    <row r="448">
      <c r="A448" s="2">
        <f>IFERROR(__xludf.DUMMYFUNCTION("""COMPUTED_VALUE"""),43318.66666666667)</f>
        <v>43318.66667</v>
      </c>
      <c r="B448" s="1">
        <f>IFERROR(__xludf.DUMMYFUNCTION("""COMPUTED_VALUE"""),25.12)</f>
        <v>25.12</v>
      </c>
    </row>
    <row r="449">
      <c r="A449" s="2">
        <f>IFERROR(__xludf.DUMMYFUNCTION("""COMPUTED_VALUE"""),43319.66666666667)</f>
        <v>43319.66667</v>
      </c>
      <c r="B449" s="1">
        <f>IFERROR(__xludf.DUMMYFUNCTION("""COMPUTED_VALUE"""),25.19)</f>
        <v>25.19</v>
      </c>
    </row>
    <row r="450">
      <c r="A450" s="2">
        <f>IFERROR(__xludf.DUMMYFUNCTION("""COMPUTED_VALUE"""),43320.66666666667)</f>
        <v>43320.66667</v>
      </c>
      <c r="B450" s="1">
        <f>IFERROR(__xludf.DUMMYFUNCTION("""COMPUTED_VALUE"""),25.22)</f>
        <v>25.22</v>
      </c>
    </row>
    <row r="451">
      <c r="A451" s="2">
        <f>IFERROR(__xludf.DUMMYFUNCTION("""COMPUTED_VALUE"""),43321.66666666667)</f>
        <v>43321.66667</v>
      </c>
      <c r="B451" s="1">
        <f>IFERROR(__xludf.DUMMYFUNCTION("""COMPUTED_VALUE"""),25.43)</f>
        <v>25.43</v>
      </c>
    </row>
    <row r="452">
      <c r="A452" s="2">
        <f>IFERROR(__xludf.DUMMYFUNCTION("""COMPUTED_VALUE"""),43322.66666666667)</f>
        <v>43322.66667</v>
      </c>
      <c r="B452" s="1">
        <f>IFERROR(__xludf.DUMMYFUNCTION("""COMPUTED_VALUE"""),25.37)</f>
        <v>25.37</v>
      </c>
    </row>
    <row r="453">
      <c r="A453" s="2">
        <f>IFERROR(__xludf.DUMMYFUNCTION("""COMPUTED_VALUE"""),43325.66666666667)</f>
        <v>43325.66667</v>
      </c>
      <c r="B453" s="1">
        <f>IFERROR(__xludf.DUMMYFUNCTION("""COMPUTED_VALUE"""),25.23)</f>
        <v>25.23</v>
      </c>
    </row>
    <row r="454">
      <c r="A454" s="2">
        <f>IFERROR(__xludf.DUMMYFUNCTION("""COMPUTED_VALUE"""),43326.66666666667)</f>
        <v>43326.66667</v>
      </c>
      <c r="B454" s="1">
        <f>IFERROR(__xludf.DUMMYFUNCTION("""COMPUTED_VALUE"""),25.41)</f>
        <v>25.41</v>
      </c>
    </row>
    <row r="455">
      <c r="A455" s="2">
        <f>IFERROR(__xludf.DUMMYFUNCTION("""COMPUTED_VALUE"""),43327.66666666667)</f>
        <v>43327.66667</v>
      </c>
      <c r="B455" s="1">
        <f>IFERROR(__xludf.DUMMYFUNCTION("""COMPUTED_VALUE"""),25.55)</f>
        <v>25.55</v>
      </c>
    </row>
    <row r="456">
      <c r="A456" s="2">
        <f>IFERROR(__xludf.DUMMYFUNCTION("""COMPUTED_VALUE"""),43328.66666666667)</f>
        <v>43328.66667</v>
      </c>
      <c r="B456" s="1">
        <f>IFERROR(__xludf.DUMMYFUNCTION("""COMPUTED_VALUE"""),25.59)</f>
        <v>25.59</v>
      </c>
    </row>
    <row r="457">
      <c r="A457" s="2">
        <f>IFERROR(__xludf.DUMMYFUNCTION("""COMPUTED_VALUE"""),43329.66666666667)</f>
        <v>43329.66667</v>
      </c>
      <c r="B457" s="1">
        <f>IFERROR(__xludf.DUMMYFUNCTION("""COMPUTED_VALUE"""),25.59)</f>
        <v>25.59</v>
      </c>
    </row>
    <row r="458">
      <c r="A458" s="2">
        <f>IFERROR(__xludf.DUMMYFUNCTION("""COMPUTED_VALUE"""),43332.66666666667)</f>
        <v>43332.66667</v>
      </c>
      <c r="B458" s="1">
        <f>IFERROR(__xludf.DUMMYFUNCTION("""COMPUTED_VALUE"""),25.64)</f>
        <v>25.64</v>
      </c>
    </row>
    <row r="459">
      <c r="A459" s="2">
        <f>IFERROR(__xludf.DUMMYFUNCTION("""COMPUTED_VALUE"""),43333.66666666667)</f>
        <v>43333.66667</v>
      </c>
      <c r="B459" s="1">
        <f>IFERROR(__xludf.DUMMYFUNCTION("""COMPUTED_VALUE"""),25.48)</f>
        <v>25.48</v>
      </c>
    </row>
    <row r="460">
      <c r="A460" s="2">
        <f>IFERROR(__xludf.DUMMYFUNCTION("""COMPUTED_VALUE"""),43334.66666666667)</f>
        <v>43334.66667</v>
      </c>
      <c r="B460" s="1">
        <f>IFERROR(__xludf.DUMMYFUNCTION("""COMPUTED_VALUE"""),25.0)</f>
        <v>25</v>
      </c>
    </row>
    <row r="461">
      <c r="A461" s="2">
        <f>IFERROR(__xludf.DUMMYFUNCTION("""COMPUTED_VALUE"""),43335.66666666667)</f>
        <v>43335.66667</v>
      </c>
      <c r="B461" s="1">
        <f>IFERROR(__xludf.DUMMYFUNCTION("""COMPUTED_VALUE"""),25.34)</f>
        <v>25.34</v>
      </c>
    </row>
    <row r="462">
      <c r="A462" s="2">
        <f>IFERROR(__xludf.DUMMYFUNCTION("""COMPUTED_VALUE"""),43336.66666666667)</f>
        <v>43336.66667</v>
      </c>
      <c r="B462" s="1">
        <f>IFERROR(__xludf.DUMMYFUNCTION("""COMPUTED_VALUE"""),25.26)</f>
        <v>25.26</v>
      </c>
    </row>
    <row r="463">
      <c r="A463" s="2">
        <f>IFERROR(__xludf.DUMMYFUNCTION("""COMPUTED_VALUE"""),43339.66666666667)</f>
        <v>43339.66667</v>
      </c>
      <c r="B463" s="1">
        <f>IFERROR(__xludf.DUMMYFUNCTION("""COMPUTED_VALUE"""),25.28)</f>
        <v>25.28</v>
      </c>
    </row>
    <row r="464">
      <c r="A464" s="2">
        <f>IFERROR(__xludf.DUMMYFUNCTION("""COMPUTED_VALUE"""),43340.66666666667)</f>
        <v>43340.66667</v>
      </c>
      <c r="B464" s="1">
        <f>IFERROR(__xludf.DUMMYFUNCTION("""COMPUTED_VALUE"""),25.55)</f>
        <v>25.55</v>
      </c>
    </row>
    <row r="465">
      <c r="A465" s="2">
        <f>IFERROR(__xludf.DUMMYFUNCTION("""COMPUTED_VALUE"""),43341.66666666667)</f>
        <v>43341.66667</v>
      </c>
      <c r="B465" s="1">
        <f>IFERROR(__xludf.DUMMYFUNCTION("""COMPUTED_VALUE"""),25.54)</f>
        <v>25.54</v>
      </c>
    </row>
    <row r="466">
      <c r="A466" s="2">
        <f>IFERROR(__xludf.DUMMYFUNCTION("""COMPUTED_VALUE"""),43342.66666666667)</f>
        <v>43342.66667</v>
      </c>
      <c r="B466" s="1">
        <f>IFERROR(__xludf.DUMMYFUNCTION("""COMPUTED_VALUE"""),25.76)</f>
        <v>25.76</v>
      </c>
    </row>
    <row r="467">
      <c r="A467" s="2">
        <f>IFERROR(__xludf.DUMMYFUNCTION("""COMPUTED_VALUE"""),43343.66666666667)</f>
        <v>43343.66667</v>
      </c>
      <c r="B467" s="1">
        <f>IFERROR(__xludf.DUMMYFUNCTION("""COMPUTED_VALUE"""),25.67)</f>
        <v>25.67</v>
      </c>
    </row>
    <row r="468">
      <c r="A468" s="2">
        <f>IFERROR(__xludf.DUMMYFUNCTION("""COMPUTED_VALUE"""),43346.66666666667)</f>
        <v>43346.66667</v>
      </c>
      <c r="B468" s="1">
        <f>IFERROR(__xludf.DUMMYFUNCTION("""COMPUTED_VALUE"""),25.56)</f>
        <v>25.56</v>
      </c>
    </row>
    <row r="469">
      <c r="A469" s="2">
        <f>IFERROR(__xludf.DUMMYFUNCTION("""COMPUTED_VALUE"""),43347.66666666667)</f>
        <v>43347.66667</v>
      </c>
      <c r="B469" s="1">
        <f>IFERROR(__xludf.DUMMYFUNCTION("""COMPUTED_VALUE"""),25.51)</f>
        <v>25.51</v>
      </c>
    </row>
    <row r="470">
      <c r="A470" s="2">
        <f>IFERROR(__xludf.DUMMYFUNCTION("""COMPUTED_VALUE"""),43348.66666666667)</f>
        <v>43348.66667</v>
      </c>
      <c r="B470" s="1">
        <f>IFERROR(__xludf.DUMMYFUNCTION("""COMPUTED_VALUE"""),25.36)</f>
        <v>25.36</v>
      </c>
    </row>
    <row r="471">
      <c r="A471" s="2">
        <f>IFERROR(__xludf.DUMMYFUNCTION("""COMPUTED_VALUE"""),43349.66666666667)</f>
        <v>43349.66667</v>
      </c>
      <c r="B471" s="1">
        <f>IFERROR(__xludf.DUMMYFUNCTION("""COMPUTED_VALUE"""),25.11)</f>
        <v>25.11</v>
      </c>
    </row>
    <row r="472">
      <c r="A472" s="2">
        <f>IFERROR(__xludf.DUMMYFUNCTION("""COMPUTED_VALUE"""),43350.66666666667)</f>
        <v>43350.66667</v>
      </c>
      <c r="B472" s="1">
        <f>IFERROR(__xludf.DUMMYFUNCTION("""COMPUTED_VALUE"""),24.95)</f>
        <v>24.95</v>
      </c>
    </row>
    <row r="473">
      <c r="A473" s="2">
        <f>IFERROR(__xludf.DUMMYFUNCTION("""COMPUTED_VALUE"""),43353.66666666667)</f>
        <v>43353.66667</v>
      </c>
      <c r="B473" s="1">
        <f>IFERROR(__xludf.DUMMYFUNCTION("""COMPUTED_VALUE"""),25.0)</f>
        <v>25</v>
      </c>
    </row>
    <row r="474">
      <c r="A474" s="2">
        <f>IFERROR(__xludf.DUMMYFUNCTION("""COMPUTED_VALUE"""),43354.66666666667)</f>
        <v>43354.66667</v>
      </c>
      <c r="B474" s="1">
        <f>IFERROR(__xludf.DUMMYFUNCTION("""COMPUTED_VALUE"""),25.16)</f>
        <v>25.16</v>
      </c>
    </row>
    <row r="475">
      <c r="A475" s="2">
        <f>IFERROR(__xludf.DUMMYFUNCTION("""COMPUTED_VALUE"""),43355.66666666667)</f>
        <v>43355.66667</v>
      </c>
      <c r="B475" s="1">
        <f>IFERROR(__xludf.DUMMYFUNCTION("""COMPUTED_VALUE"""),25.16)</f>
        <v>25.16</v>
      </c>
    </row>
    <row r="476">
      <c r="A476" s="2">
        <f>IFERROR(__xludf.DUMMYFUNCTION("""COMPUTED_VALUE"""),43356.66666666667)</f>
        <v>43356.66667</v>
      </c>
      <c r="B476" s="1">
        <f>IFERROR(__xludf.DUMMYFUNCTION("""COMPUTED_VALUE"""),25.08)</f>
        <v>25.08</v>
      </c>
    </row>
    <row r="477">
      <c r="A477" s="2">
        <f>IFERROR(__xludf.DUMMYFUNCTION("""COMPUTED_VALUE"""),43357.66666666667)</f>
        <v>43357.66667</v>
      </c>
      <c r="B477" s="1">
        <f>IFERROR(__xludf.DUMMYFUNCTION("""COMPUTED_VALUE"""),25.19)</f>
        <v>25.19</v>
      </c>
    </row>
    <row r="478">
      <c r="A478" s="2">
        <f>IFERROR(__xludf.DUMMYFUNCTION("""COMPUTED_VALUE"""),43360.66666666667)</f>
        <v>43360.66667</v>
      </c>
      <c r="B478" s="1">
        <f>IFERROR(__xludf.DUMMYFUNCTION("""COMPUTED_VALUE"""),25.25)</f>
        <v>25.25</v>
      </c>
    </row>
    <row r="479">
      <c r="A479" s="2">
        <f>IFERROR(__xludf.DUMMYFUNCTION("""COMPUTED_VALUE"""),43361.66666666667)</f>
        <v>43361.66667</v>
      </c>
      <c r="B479" s="1">
        <f>IFERROR(__xludf.DUMMYFUNCTION("""COMPUTED_VALUE"""),25.15)</f>
        <v>25.15</v>
      </c>
    </row>
    <row r="480">
      <c r="A480" s="2">
        <f>IFERROR(__xludf.DUMMYFUNCTION("""COMPUTED_VALUE"""),43362.66666666667)</f>
        <v>43362.66667</v>
      </c>
      <c r="B480" s="1">
        <f>IFERROR(__xludf.DUMMYFUNCTION("""COMPUTED_VALUE"""),25.28)</f>
        <v>25.28</v>
      </c>
    </row>
    <row r="481">
      <c r="A481" s="2">
        <f>IFERROR(__xludf.DUMMYFUNCTION("""COMPUTED_VALUE"""),43363.66666666667)</f>
        <v>43363.66667</v>
      </c>
      <c r="B481" s="1">
        <f>IFERROR(__xludf.DUMMYFUNCTION("""COMPUTED_VALUE"""),25.14)</f>
        <v>25.14</v>
      </c>
    </row>
    <row r="482">
      <c r="A482" s="2">
        <f>IFERROR(__xludf.DUMMYFUNCTION("""COMPUTED_VALUE"""),43364.66666666667)</f>
        <v>43364.66667</v>
      </c>
      <c r="B482" s="1">
        <f>IFERROR(__xludf.DUMMYFUNCTION("""COMPUTED_VALUE"""),25.12)</f>
        <v>25.12</v>
      </c>
    </row>
    <row r="483">
      <c r="A483" s="2">
        <f>IFERROR(__xludf.DUMMYFUNCTION("""COMPUTED_VALUE"""),43367.66666666667)</f>
        <v>43367.66667</v>
      </c>
      <c r="B483" s="1">
        <f>IFERROR(__xludf.DUMMYFUNCTION("""COMPUTED_VALUE"""),25.11)</f>
        <v>25.11</v>
      </c>
    </row>
    <row r="484">
      <c r="A484" s="2">
        <f>IFERROR(__xludf.DUMMYFUNCTION("""COMPUTED_VALUE"""),43368.66666666667)</f>
        <v>43368.66667</v>
      </c>
      <c r="B484" s="1">
        <f>IFERROR(__xludf.DUMMYFUNCTION("""COMPUTED_VALUE"""),25.09)</f>
        <v>25.09</v>
      </c>
    </row>
    <row r="485">
      <c r="A485" s="2">
        <f>IFERROR(__xludf.DUMMYFUNCTION("""COMPUTED_VALUE"""),43369.66666666667)</f>
        <v>43369.66667</v>
      </c>
      <c r="B485" s="1">
        <f>IFERROR(__xludf.DUMMYFUNCTION("""COMPUTED_VALUE"""),25.06)</f>
        <v>25.06</v>
      </c>
    </row>
    <row r="486">
      <c r="A486" s="2">
        <f>IFERROR(__xludf.DUMMYFUNCTION("""COMPUTED_VALUE"""),43370.66666666667)</f>
        <v>43370.66667</v>
      </c>
      <c r="B486" s="1">
        <f>IFERROR(__xludf.DUMMYFUNCTION("""COMPUTED_VALUE"""),25.06)</f>
        <v>25.06</v>
      </c>
    </row>
    <row r="487">
      <c r="A487" s="2">
        <f>IFERROR(__xludf.DUMMYFUNCTION("""COMPUTED_VALUE"""),43371.66666666667)</f>
        <v>43371.66667</v>
      </c>
      <c r="B487" s="1">
        <f>IFERROR(__xludf.DUMMYFUNCTION("""COMPUTED_VALUE"""),25.1)</f>
        <v>25.1</v>
      </c>
    </row>
    <row r="488">
      <c r="A488" s="2">
        <f>IFERROR(__xludf.DUMMYFUNCTION("""COMPUTED_VALUE"""),43374.66666666667)</f>
        <v>43374.66667</v>
      </c>
      <c r="B488" s="1">
        <f>IFERROR(__xludf.DUMMYFUNCTION("""COMPUTED_VALUE"""),24.93)</f>
        <v>24.93</v>
      </c>
    </row>
    <row r="489">
      <c r="A489" s="2">
        <f>IFERROR(__xludf.DUMMYFUNCTION("""COMPUTED_VALUE"""),43375.66666666667)</f>
        <v>43375.66667</v>
      </c>
      <c r="B489" s="1">
        <f>IFERROR(__xludf.DUMMYFUNCTION("""COMPUTED_VALUE"""),24.72)</f>
        <v>24.72</v>
      </c>
    </row>
    <row r="490">
      <c r="A490" s="2">
        <f>IFERROR(__xludf.DUMMYFUNCTION("""COMPUTED_VALUE"""),43376.66666666667)</f>
        <v>43376.66667</v>
      </c>
      <c r="B490" s="1">
        <f>IFERROR(__xludf.DUMMYFUNCTION("""COMPUTED_VALUE"""),24.77)</f>
        <v>24.77</v>
      </c>
    </row>
    <row r="491">
      <c r="A491" s="2">
        <f>IFERROR(__xludf.DUMMYFUNCTION("""COMPUTED_VALUE"""),43377.66666666667)</f>
        <v>43377.66667</v>
      </c>
      <c r="B491" s="1">
        <f>IFERROR(__xludf.DUMMYFUNCTION("""COMPUTED_VALUE"""),24.94)</f>
        <v>24.94</v>
      </c>
    </row>
    <row r="492">
      <c r="A492" s="2">
        <f>IFERROR(__xludf.DUMMYFUNCTION("""COMPUTED_VALUE"""),43378.66666666667)</f>
        <v>43378.66667</v>
      </c>
      <c r="B492" s="1">
        <f>IFERROR(__xludf.DUMMYFUNCTION("""COMPUTED_VALUE"""),24.93)</f>
        <v>24.93</v>
      </c>
    </row>
    <row r="493">
      <c r="A493" s="2">
        <f>IFERROR(__xludf.DUMMYFUNCTION("""COMPUTED_VALUE"""),43381.66666666667)</f>
        <v>43381.66667</v>
      </c>
      <c r="B493" s="1">
        <f>IFERROR(__xludf.DUMMYFUNCTION("""COMPUTED_VALUE"""),24.72)</f>
        <v>24.72</v>
      </c>
    </row>
    <row r="494">
      <c r="A494" s="2">
        <f>IFERROR(__xludf.DUMMYFUNCTION("""COMPUTED_VALUE"""),43382.66666666667)</f>
        <v>43382.66667</v>
      </c>
      <c r="B494" s="1">
        <f>IFERROR(__xludf.DUMMYFUNCTION("""COMPUTED_VALUE"""),24.44)</f>
        <v>24.44</v>
      </c>
    </row>
    <row r="495">
      <c r="A495" s="2">
        <f>IFERROR(__xludf.DUMMYFUNCTION("""COMPUTED_VALUE"""),43383.66666666667)</f>
        <v>43383.66667</v>
      </c>
      <c r="B495" s="1">
        <f>IFERROR(__xludf.DUMMYFUNCTION("""COMPUTED_VALUE"""),24.43)</f>
        <v>24.43</v>
      </c>
    </row>
    <row r="496">
      <c r="A496" s="2">
        <f>IFERROR(__xludf.DUMMYFUNCTION("""COMPUTED_VALUE"""),43384.66666666667)</f>
        <v>43384.66667</v>
      </c>
      <c r="B496" s="1">
        <f>IFERROR(__xludf.DUMMYFUNCTION("""COMPUTED_VALUE"""),23.85)</f>
        <v>23.85</v>
      </c>
    </row>
    <row r="497">
      <c r="A497" s="2">
        <f>IFERROR(__xludf.DUMMYFUNCTION("""COMPUTED_VALUE"""),43385.66666666667)</f>
        <v>43385.66667</v>
      </c>
      <c r="B497" s="1">
        <f>IFERROR(__xludf.DUMMYFUNCTION("""COMPUTED_VALUE"""),23.87)</f>
        <v>23.87</v>
      </c>
    </row>
    <row r="498">
      <c r="A498" s="2">
        <f>IFERROR(__xludf.DUMMYFUNCTION("""COMPUTED_VALUE"""),43388.66666666667)</f>
        <v>43388.66667</v>
      </c>
      <c r="B498" s="1">
        <f>IFERROR(__xludf.DUMMYFUNCTION("""COMPUTED_VALUE"""),23.52)</f>
        <v>23.52</v>
      </c>
    </row>
    <row r="499">
      <c r="A499" s="2">
        <f>IFERROR(__xludf.DUMMYFUNCTION("""COMPUTED_VALUE"""),43389.66666666667)</f>
        <v>43389.66667</v>
      </c>
      <c r="B499" s="1">
        <f>IFERROR(__xludf.DUMMYFUNCTION("""COMPUTED_VALUE"""),23.65)</f>
        <v>23.65</v>
      </c>
    </row>
    <row r="500">
      <c r="A500" s="2">
        <f>IFERROR(__xludf.DUMMYFUNCTION("""COMPUTED_VALUE"""),43390.66666666667)</f>
        <v>43390.66667</v>
      </c>
      <c r="B500" s="1">
        <f>IFERROR(__xludf.DUMMYFUNCTION("""COMPUTED_VALUE"""),24.02)</f>
        <v>24.02</v>
      </c>
    </row>
    <row r="501">
      <c r="A501" s="2">
        <f>IFERROR(__xludf.DUMMYFUNCTION("""COMPUTED_VALUE"""),43391.66666666667)</f>
        <v>43391.66667</v>
      </c>
      <c r="B501" s="1">
        <f>IFERROR(__xludf.DUMMYFUNCTION("""COMPUTED_VALUE"""),24.04)</f>
        <v>24.04</v>
      </c>
    </row>
    <row r="502">
      <c r="A502" s="2">
        <f>IFERROR(__xludf.DUMMYFUNCTION("""COMPUTED_VALUE"""),43392.66666666667)</f>
        <v>43392.66667</v>
      </c>
      <c r="B502" s="1">
        <f>IFERROR(__xludf.DUMMYFUNCTION("""COMPUTED_VALUE"""),24.06)</f>
        <v>24.06</v>
      </c>
    </row>
    <row r="503">
      <c r="A503" s="2">
        <f>IFERROR(__xludf.DUMMYFUNCTION("""COMPUTED_VALUE"""),43395.66666666667)</f>
        <v>43395.66667</v>
      </c>
      <c r="B503" s="1">
        <f>IFERROR(__xludf.DUMMYFUNCTION("""COMPUTED_VALUE"""),23.92)</f>
        <v>23.92</v>
      </c>
    </row>
    <row r="504">
      <c r="A504" s="2">
        <f>IFERROR(__xludf.DUMMYFUNCTION("""COMPUTED_VALUE"""),43396.66666666667)</f>
        <v>43396.66667</v>
      </c>
      <c r="B504" s="1">
        <f>IFERROR(__xludf.DUMMYFUNCTION("""COMPUTED_VALUE"""),23.77)</f>
        <v>23.77</v>
      </c>
    </row>
    <row r="505">
      <c r="A505" s="2">
        <f>IFERROR(__xludf.DUMMYFUNCTION("""COMPUTED_VALUE"""),43397.66666666667)</f>
        <v>43397.66667</v>
      </c>
      <c r="B505" s="1">
        <f>IFERROR(__xludf.DUMMYFUNCTION("""COMPUTED_VALUE"""),23.75)</f>
        <v>23.75</v>
      </c>
    </row>
    <row r="506">
      <c r="A506" s="2">
        <f>IFERROR(__xludf.DUMMYFUNCTION("""COMPUTED_VALUE"""),43398.66666666667)</f>
        <v>43398.66667</v>
      </c>
      <c r="B506" s="1">
        <f>IFERROR(__xludf.DUMMYFUNCTION("""COMPUTED_VALUE"""),23.27)</f>
        <v>23.27</v>
      </c>
    </row>
    <row r="507">
      <c r="A507" s="2">
        <f>IFERROR(__xludf.DUMMYFUNCTION("""COMPUTED_VALUE"""),43399.66666666667)</f>
        <v>43399.66667</v>
      </c>
      <c r="B507" s="1">
        <f>IFERROR(__xludf.DUMMYFUNCTION("""COMPUTED_VALUE"""),22.95)</f>
        <v>22.95</v>
      </c>
    </row>
    <row r="508">
      <c r="A508" s="2">
        <f>IFERROR(__xludf.DUMMYFUNCTION("""COMPUTED_VALUE"""),43402.66666666667)</f>
        <v>43402.66667</v>
      </c>
      <c r="B508" s="1">
        <f>IFERROR(__xludf.DUMMYFUNCTION("""COMPUTED_VALUE"""),23.3)</f>
        <v>23.3</v>
      </c>
    </row>
    <row r="509">
      <c r="A509" s="2">
        <f>IFERROR(__xludf.DUMMYFUNCTION("""COMPUTED_VALUE"""),43403.66666666667)</f>
        <v>43403.66667</v>
      </c>
      <c r="B509" s="1">
        <f>IFERROR(__xludf.DUMMYFUNCTION("""COMPUTED_VALUE"""),23.56)</f>
        <v>23.56</v>
      </c>
    </row>
    <row r="510">
      <c r="A510" s="2">
        <f>IFERROR(__xludf.DUMMYFUNCTION("""COMPUTED_VALUE"""),43404.66666666667)</f>
        <v>43404.66667</v>
      </c>
      <c r="B510" s="1">
        <f>IFERROR(__xludf.DUMMYFUNCTION("""COMPUTED_VALUE"""),23.59)</f>
        <v>23.59</v>
      </c>
    </row>
    <row r="511">
      <c r="A511" s="2">
        <f>IFERROR(__xludf.DUMMYFUNCTION("""COMPUTED_VALUE"""),43405.66666666667)</f>
        <v>43405.66667</v>
      </c>
      <c r="B511" s="1">
        <f>IFERROR(__xludf.DUMMYFUNCTION("""COMPUTED_VALUE"""),23.54)</f>
        <v>23.54</v>
      </c>
    </row>
    <row r="512">
      <c r="A512" s="2">
        <f>IFERROR(__xludf.DUMMYFUNCTION("""COMPUTED_VALUE"""),43406.66666666667)</f>
        <v>43406.66667</v>
      </c>
      <c r="B512" s="1">
        <f>IFERROR(__xludf.DUMMYFUNCTION("""COMPUTED_VALUE"""),23.53)</f>
        <v>23.53</v>
      </c>
    </row>
    <row r="513">
      <c r="A513" s="2">
        <f>IFERROR(__xludf.DUMMYFUNCTION("""COMPUTED_VALUE"""),43409.66666666667)</f>
        <v>43409.66667</v>
      </c>
      <c r="B513" s="1">
        <f>IFERROR(__xludf.DUMMYFUNCTION("""COMPUTED_VALUE"""),23.55)</f>
        <v>23.55</v>
      </c>
    </row>
    <row r="514">
      <c r="A514" s="2">
        <f>IFERROR(__xludf.DUMMYFUNCTION("""COMPUTED_VALUE"""),43410.66666666667)</f>
        <v>43410.66667</v>
      </c>
      <c r="B514" s="1">
        <f>IFERROR(__xludf.DUMMYFUNCTION("""COMPUTED_VALUE"""),23.74)</f>
        <v>23.74</v>
      </c>
    </row>
    <row r="515">
      <c r="A515" s="2">
        <f>IFERROR(__xludf.DUMMYFUNCTION("""COMPUTED_VALUE"""),43411.66666666667)</f>
        <v>43411.66667</v>
      </c>
      <c r="B515" s="1">
        <f>IFERROR(__xludf.DUMMYFUNCTION("""COMPUTED_VALUE"""),23.89)</f>
        <v>23.89</v>
      </c>
    </row>
    <row r="516">
      <c r="A516" s="2">
        <f>IFERROR(__xludf.DUMMYFUNCTION("""COMPUTED_VALUE"""),43412.66666666667)</f>
        <v>43412.66667</v>
      </c>
      <c r="B516" s="1">
        <f>IFERROR(__xludf.DUMMYFUNCTION("""COMPUTED_VALUE"""),24.01)</f>
        <v>24.01</v>
      </c>
    </row>
    <row r="517">
      <c r="A517" s="2">
        <f>IFERROR(__xludf.DUMMYFUNCTION("""COMPUTED_VALUE"""),43413.66666666667)</f>
        <v>43413.66667</v>
      </c>
      <c r="B517" s="1">
        <f>IFERROR(__xludf.DUMMYFUNCTION("""COMPUTED_VALUE"""),23.95)</f>
        <v>23.95</v>
      </c>
    </row>
    <row r="518">
      <c r="A518" s="2">
        <f>IFERROR(__xludf.DUMMYFUNCTION("""COMPUTED_VALUE"""),43416.66666666667)</f>
        <v>43416.66667</v>
      </c>
      <c r="B518" s="1">
        <f>IFERROR(__xludf.DUMMYFUNCTION("""COMPUTED_VALUE"""),24.07)</f>
        <v>24.07</v>
      </c>
    </row>
    <row r="519">
      <c r="A519" s="2">
        <f>IFERROR(__xludf.DUMMYFUNCTION("""COMPUTED_VALUE"""),43417.66666666667)</f>
        <v>43417.66667</v>
      </c>
      <c r="B519" s="1">
        <f>IFERROR(__xludf.DUMMYFUNCTION("""COMPUTED_VALUE"""),23.76)</f>
        <v>23.76</v>
      </c>
    </row>
    <row r="520">
      <c r="A520" s="2">
        <f>IFERROR(__xludf.DUMMYFUNCTION("""COMPUTED_VALUE"""),43418.66666666667)</f>
        <v>43418.66667</v>
      </c>
      <c r="B520" s="1">
        <f>IFERROR(__xludf.DUMMYFUNCTION("""COMPUTED_VALUE"""),23.44)</f>
        <v>23.44</v>
      </c>
    </row>
    <row r="521">
      <c r="A521" s="2">
        <f>IFERROR(__xludf.DUMMYFUNCTION("""COMPUTED_VALUE"""),43419.66666666667)</f>
        <v>43419.66667</v>
      </c>
      <c r="B521" s="1">
        <f>IFERROR(__xludf.DUMMYFUNCTION("""COMPUTED_VALUE"""),23.4)</f>
        <v>23.4</v>
      </c>
    </row>
    <row r="522">
      <c r="A522" s="2">
        <f>IFERROR(__xludf.DUMMYFUNCTION("""COMPUTED_VALUE"""),43420.66666666667)</f>
        <v>43420.66667</v>
      </c>
      <c r="B522" s="1">
        <f>IFERROR(__xludf.DUMMYFUNCTION("""COMPUTED_VALUE"""),23.4)</f>
        <v>23.4</v>
      </c>
    </row>
    <row r="523">
      <c r="A523" s="2">
        <f>IFERROR(__xludf.DUMMYFUNCTION("""COMPUTED_VALUE"""),43423.66666666667)</f>
        <v>43423.66667</v>
      </c>
      <c r="B523" s="1">
        <f>IFERROR(__xludf.DUMMYFUNCTION("""COMPUTED_VALUE"""),23.21)</f>
        <v>23.21</v>
      </c>
    </row>
    <row r="524">
      <c r="A524" s="2">
        <f>IFERROR(__xludf.DUMMYFUNCTION("""COMPUTED_VALUE"""),43424.66666666667)</f>
        <v>43424.66667</v>
      </c>
      <c r="B524" s="1">
        <f>IFERROR(__xludf.DUMMYFUNCTION("""COMPUTED_VALUE"""),23.14)</f>
        <v>23.14</v>
      </c>
    </row>
    <row r="525">
      <c r="A525" s="2">
        <f>IFERROR(__xludf.DUMMYFUNCTION("""COMPUTED_VALUE"""),43425.66666666667)</f>
        <v>43425.66667</v>
      </c>
      <c r="B525" s="1">
        <f>IFERROR(__xludf.DUMMYFUNCTION("""COMPUTED_VALUE"""),22.97)</f>
        <v>22.97</v>
      </c>
    </row>
    <row r="526">
      <c r="A526" s="2">
        <f>IFERROR(__xludf.DUMMYFUNCTION("""COMPUTED_VALUE"""),43426.66666666667)</f>
        <v>43426.66667</v>
      </c>
      <c r="B526" s="1">
        <f>IFERROR(__xludf.DUMMYFUNCTION("""COMPUTED_VALUE"""),23.29)</f>
        <v>23.29</v>
      </c>
    </row>
    <row r="527">
      <c r="A527" s="2">
        <f>IFERROR(__xludf.DUMMYFUNCTION("""COMPUTED_VALUE"""),43427.66666666667)</f>
        <v>43427.66667</v>
      </c>
      <c r="B527" s="1">
        <f>IFERROR(__xludf.DUMMYFUNCTION("""COMPUTED_VALUE"""),23.44)</f>
        <v>23.44</v>
      </c>
    </row>
    <row r="528">
      <c r="A528" s="2">
        <f>IFERROR(__xludf.DUMMYFUNCTION("""COMPUTED_VALUE"""),43430.66666666667)</f>
        <v>43430.66667</v>
      </c>
      <c r="B528" s="1">
        <f>IFERROR(__xludf.DUMMYFUNCTION("""COMPUTED_VALUE"""),23.32)</f>
        <v>23.32</v>
      </c>
    </row>
    <row r="529">
      <c r="A529" s="2">
        <f>IFERROR(__xludf.DUMMYFUNCTION("""COMPUTED_VALUE"""),43431.66666666667)</f>
        <v>43431.66667</v>
      </c>
      <c r="B529" s="1">
        <f>IFERROR(__xludf.DUMMYFUNCTION("""COMPUTED_VALUE"""),23.46)</f>
        <v>23.46</v>
      </c>
    </row>
    <row r="530">
      <c r="A530" s="2">
        <f>IFERROR(__xludf.DUMMYFUNCTION("""COMPUTED_VALUE"""),43432.66666666667)</f>
        <v>43432.66667</v>
      </c>
      <c r="B530" s="1">
        <f>IFERROR(__xludf.DUMMYFUNCTION("""COMPUTED_VALUE"""),23.46)</f>
        <v>23.46</v>
      </c>
    </row>
    <row r="531">
      <c r="A531" s="2">
        <f>IFERROR(__xludf.DUMMYFUNCTION("""COMPUTED_VALUE"""),43433.66666666667)</f>
        <v>43433.66667</v>
      </c>
      <c r="B531" s="1">
        <f>IFERROR(__xludf.DUMMYFUNCTION("""COMPUTED_VALUE"""),23.64)</f>
        <v>23.64</v>
      </c>
    </row>
    <row r="532">
      <c r="A532" s="2">
        <f>IFERROR(__xludf.DUMMYFUNCTION("""COMPUTED_VALUE"""),43434.66666666667)</f>
        <v>43434.66667</v>
      </c>
      <c r="B532" s="1">
        <f>IFERROR(__xludf.DUMMYFUNCTION("""COMPUTED_VALUE"""),23.33)</f>
        <v>23.33</v>
      </c>
    </row>
    <row r="533">
      <c r="A533" s="2">
        <f>IFERROR(__xludf.DUMMYFUNCTION("""COMPUTED_VALUE"""),43437.66666666667)</f>
        <v>43437.66667</v>
      </c>
      <c r="B533" s="1">
        <f>IFERROR(__xludf.DUMMYFUNCTION("""COMPUTED_VALUE"""),23.57)</f>
        <v>23.57</v>
      </c>
    </row>
    <row r="534">
      <c r="A534" s="2">
        <f>IFERROR(__xludf.DUMMYFUNCTION("""COMPUTED_VALUE"""),43438.66666666667)</f>
        <v>43438.66667</v>
      </c>
      <c r="B534" s="1">
        <f>IFERROR(__xludf.DUMMYFUNCTION("""COMPUTED_VALUE"""),23.44)</f>
        <v>23.44</v>
      </c>
    </row>
    <row r="535">
      <c r="A535" s="2">
        <f>IFERROR(__xludf.DUMMYFUNCTION("""COMPUTED_VALUE"""),43439.66666666667)</f>
        <v>43439.66667</v>
      </c>
      <c r="B535" s="1">
        <f>IFERROR(__xludf.DUMMYFUNCTION("""COMPUTED_VALUE"""),23.06)</f>
        <v>23.06</v>
      </c>
    </row>
    <row r="536">
      <c r="A536" s="2">
        <f>IFERROR(__xludf.DUMMYFUNCTION("""COMPUTED_VALUE"""),43440.66666666667)</f>
        <v>43440.66667</v>
      </c>
      <c r="B536" s="1">
        <f>IFERROR(__xludf.DUMMYFUNCTION("""COMPUTED_VALUE"""),23.2)</f>
        <v>23.2</v>
      </c>
    </row>
    <row r="537">
      <c r="A537" s="2">
        <f>IFERROR(__xludf.DUMMYFUNCTION("""COMPUTED_VALUE"""),43441.66666666667)</f>
        <v>43441.66667</v>
      </c>
      <c r="B537" s="1">
        <f>IFERROR(__xludf.DUMMYFUNCTION("""COMPUTED_VALUE"""),23.35)</f>
        <v>23.35</v>
      </c>
    </row>
    <row r="538">
      <c r="A538" s="2">
        <f>IFERROR(__xludf.DUMMYFUNCTION("""COMPUTED_VALUE"""),43444.66666666667)</f>
        <v>43444.66667</v>
      </c>
      <c r="B538" s="1">
        <f>IFERROR(__xludf.DUMMYFUNCTION("""COMPUTED_VALUE"""),22.78)</f>
        <v>22.78</v>
      </c>
    </row>
    <row r="539">
      <c r="A539" s="2">
        <f>IFERROR(__xludf.DUMMYFUNCTION("""COMPUTED_VALUE"""),43445.66666666667)</f>
        <v>43445.66667</v>
      </c>
      <c r="B539" s="1">
        <f>IFERROR(__xludf.DUMMYFUNCTION("""COMPUTED_VALUE"""),22.78)</f>
        <v>22.78</v>
      </c>
    </row>
    <row r="540">
      <c r="A540" s="2">
        <f>IFERROR(__xludf.DUMMYFUNCTION("""COMPUTED_VALUE"""),43446.66666666667)</f>
        <v>43446.66667</v>
      </c>
      <c r="B540" s="1">
        <f>IFERROR(__xludf.DUMMYFUNCTION("""COMPUTED_VALUE"""),23.18)</f>
        <v>23.18</v>
      </c>
    </row>
    <row r="541">
      <c r="A541" s="2">
        <f>IFERROR(__xludf.DUMMYFUNCTION("""COMPUTED_VALUE"""),43447.66666666667)</f>
        <v>43447.66667</v>
      </c>
      <c r="B541" s="1">
        <f>IFERROR(__xludf.DUMMYFUNCTION("""COMPUTED_VALUE"""),23.19)</f>
        <v>23.19</v>
      </c>
    </row>
    <row r="542">
      <c r="A542" s="2">
        <f>IFERROR(__xludf.DUMMYFUNCTION("""COMPUTED_VALUE"""),43448.66666666667)</f>
        <v>43448.66667</v>
      </c>
      <c r="B542" s="1">
        <f>IFERROR(__xludf.DUMMYFUNCTION("""COMPUTED_VALUE"""),22.89)</f>
        <v>22.89</v>
      </c>
    </row>
    <row r="543">
      <c r="A543" s="2">
        <f>IFERROR(__xludf.DUMMYFUNCTION("""COMPUTED_VALUE"""),43451.66666666667)</f>
        <v>43451.66667</v>
      </c>
      <c r="B543" s="1">
        <f>IFERROR(__xludf.DUMMYFUNCTION("""COMPUTED_VALUE"""),23.02)</f>
        <v>23.02</v>
      </c>
    </row>
    <row r="544">
      <c r="A544" s="2">
        <f>IFERROR(__xludf.DUMMYFUNCTION("""COMPUTED_VALUE"""),43452.66666666667)</f>
        <v>43452.66667</v>
      </c>
      <c r="B544" s="1">
        <f>IFERROR(__xludf.DUMMYFUNCTION("""COMPUTED_VALUE"""),22.82)</f>
        <v>22.82</v>
      </c>
    </row>
    <row r="545">
      <c r="A545" s="2">
        <f>IFERROR(__xludf.DUMMYFUNCTION("""COMPUTED_VALUE"""),43453.66666666667)</f>
        <v>43453.66667</v>
      </c>
      <c r="B545" s="1">
        <f>IFERROR(__xludf.DUMMYFUNCTION("""COMPUTED_VALUE"""),22.72)</f>
        <v>22.72</v>
      </c>
    </row>
    <row r="546">
      <c r="A546" s="2">
        <f>IFERROR(__xludf.DUMMYFUNCTION("""COMPUTED_VALUE"""),43454.66666666667)</f>
        <v>43454.66667</v>
      </c>
      <c r="B546" s="1">
        <f>IFERROR(__xludf.DUMMYFUNCTION("""COMPUTED_VALUE"""),22.7)</f>
        <v>22.7</v>
      </c>
    </row>
    <row r="547">
      <c r="A547" s="2">
        <f>IFERROR(__xludf.DUMMYFUNCTION("""COMPUTED_VALUE"""),43455.66666666667)</f>
        <v>43455.66667</v>
      </c>
      <c r="B547" s="1">
        <f>IFERROR(__xludf.DUMMYFUNCTION("""COMPUTED_VALUE"""),22.22)</f>
        <v>22.22</v>
      </c>
    </row>
    <row r="548">
      <c r="A548" s="2">
        <f>IFERROR(__xludf.DUMMYFUNCTION("""COMPUTED_VALUE"""),43458.59027777778)</f>
        <v>43458.59028</v>
      </c>
      <c r="B548" s="1">
        <f>IFERROR(__xludf.DUMMYFUNCTION("""COMPUTED_VALUE"""),22.39)</f>
        <v>22.39</v>
      </c>
    </row>
    <row r="549">
      <c r="A549" s="2">
        <f>IFERROR(__xludf.DUMMYFUNCTION("""COMPUTED_VALUE"""),43461.66666666667)</f>
        <v>43461.66667</v>
      </c>
      <c r="B549" s="1">
        <f>IFERROR(__xludf.DUMMYFUNCTION("""COMPUTED_VALUE"""),22.67)</f>
        <v>22.67</v>
      </c>
    </row>
    <row r="550">
      <c r="A550" s="2">
        <f>IFERROR(__xludf.DUMMYFUNCTION("""COMPUTED_VALUE"""),43462.66666666667)</f>
        <v>43462.66667</v>
      </c>
      <c r="B550" s="1">
        <f>IFERROR(__xludf.DUMMYFUNCTION("""COMPUTED_VALUE"""),22.95)</f>
        <v>22.95</v>
      </c>
    </row>
    <row r="551">
      <c r="A551" s="2">
        <f>IFERROR(__xludf.DUMMYFUNCTION("""COMPUTED_VALUE"""),43465.59027777778)</f>
        <v>43465.59028</v>
      </c>
      <c r="B551" s="1">
        <f>IFERROR(__xludf.DUMMYFUNCTION("""COMPUTED_VALUE"""),22.64)</f>
        <v>22.64</v>
      </c>
    </row>
    <row r="552">
      <c r="A552" s="2">
        <f>IFERROR(__xludf.DUMMYFUNCTION("""COMPUTED_VALUE"""),43467.66666666667)</f>
        <v>43467.66667</v>
      </c>
      <c r="B552" s="1">
        <f>IFERROR(__xludf.DUMMYFUNCTION("""COMPUTED_VALUE"""),22.26)</f>
        <v>22.26</v>
      </c>
    </row>
    <row r="553">
      <c r="A553" s="2">
        <f>IFERROR(__xludf.DUMMYFUNCTION("""COMPUTED_VALUE"""),43468.66666666667)</f>
        <v>43468.66667</v>
      </c>
      <c r="B553" s="1">
        <f>IFERROR(__xludf.DUMMYFUNCTION("""COMPUTED_VALUE"""),22.34)</f>
        <v>22.34</v>
      </c>
    </row>
    <row r="554">
      <c r="A554" s="2">
        <f>IFERROR(__xludf.DUMMYFUNCTION("""COMPUTED_VALUE"""),43469.66666666667)</f>
        <v>43469.66667</v>
      </c>
      <c r="B554" s="1">
        <f>IFERROR(__xludf.DUMMYFUNCTION("""COMPUTED_VALUE"""),22.35)</f>
        <v>22.35</v>
      </c>
    </row>
    <row r="555">
      <c r="A555" s="2">
        <f>IFERROR(__xludf.DUMMYFUNCTION("""COMPUTED_VALUE"""),43472.66666666667)</f>
        <v>43472.66667</v>
      </c>
      <c r="B555" s="1">
        <f>IFERROR(__xludf.DUMMYFUNCTION("""COMPUTED_VALUE"""),22.56)</f>
        <v>22.56</v>
      </c>
    </row>
    <row r="556">
      <c r="A556" s="2">
        <f>IFERROR(__xludf.DUMMYFUNCTION("""COMPUTED_VALUE"""),43473.66666666667)</f>
        <v>43473.66667</v>
      </c>
      <c r="B556" s="1">
        <f>IFERROR(__xludf.DUMMYFUNCTION("""COMPUTED_VALUE"""),22.63)</f>
        <v>22.63</v>
      </c>
    </row>
    <row r="557">
      <c r="A557" s="2">
        <f>IFERROR(__xludf.DUMMYFUNCTION("""COMPUTED_VALUE"""),43474.66666666667)</f>
        <v>43474.66667</v>
      </c>
      <c r="B557" s="1">
        <f>IFERROR(__xludf.DUMMYFUNCTION("""COMPUTED_VALUE"""),22.95)</f>
        <v>22.95</v>
      </c>
    </row>
    <row r="558">
      <c r="A558" s="2">
        <f>IFERROR(__xludf.DUMMYFUNCTION("""COMPUTED_VALUE"""),43475.66666666667)</f>
        <v>43475.66667</v>
      </c>
      <c r="B558" s="1">
        <f>IFERROR(__xludf.DUMMYFUNCTION("""COMPUTED_VALUE"""),22.94)</f>
        <v>22.94</v>
      </c>
    </row>
    <row r="559">
      <c r="A559" s="2">
        <f>IFERROR(__xludf.DUMMYFUNCTION("""COMPUTED_VALUE"""),43476.66666666667)</f>
        <v>43476.66667</v>
      </c>
      <c r="B559" s="1">
        <f>IFERROR(__xludf.DUMMYFUNCTION("""COMPUTED_VALUE"""),23.09)</f>
        <v>23.09</v>
      </c>
    </row>
    <row r="560">
      <c r="A560" s="2">
        <f>IFERROR(__xludf.DUMMYFUNCTION("""COMPUTED_VALUE"""),43479.66666666667)</f>
        <v>43479.66667</v>
      </c>
      <c r="B560" s="1">
        <f>IFERROR(__xludf.DUMMYFUNCTION("""COMPUTED_VALUE"""),23.04)</f>
        <v>23.04</v>
      </c>
    </row>
    <row r="561">
      <c r="A561" s="2">
        <f>IFERROR(__xludf.DUMMYFUNCTION("""COMPUTED_VALUE"""),43480.66666666667)</f>
        <v>43480.66667</v>
      </c>
      <c r="B561" s="1">
        <f>IFERROR(__xludf.DUMMYFUNCTION("""COMPUTED_VALUE"""),23.12)</f>
        <v>23.12</v>
      </c>
    </row>
    <row r="562">
      <c r="A562" s="2">
        <f>IFERROR(__xludf.DUMMYFUNCTION("""COMPUTED_VALUE"""),43481.66666666667)</f>
        <v>43481.66667</v>
      </c>
      <c r="B562" s="1">
        <f>IFERROR(__xludf.DUMMYFUNCTION("""COMPUTED_VALUE"""),23.19)</f>
        <v>23.19</v>
      </c>
    </row>
    <row r="563">
      <c r="A563" s="2">
        <f>IFERROR(__xludf.DUMMYFUNCTION("""COMPUTED_VALUE"""),43482.66666666667)</f>
        <v>43482.66667</v>
      </c>
      <c r="B563" s="1">
        <f>IFERROR(__xludf.DUMMYFUNCTION("""COMPUTED_VALUE"""),23.28)</f>
        <v>23.28</v>
      </c>
    </row>
    <row r="564">
      <c r="A564" s="2">
        <f>IFERROR(__xludf.DUMMYFUNCTION("""COMPUTED_VALUE"""),43483.66666666667)</f>
        <v>43483.66667</v>
      </c>
      <c r="B564" s="1">
        <f>IFERROR(__xludf.DUMMYFUNCTION("""COMPUTED_VALUE"""),23.41)</f>
        <v>23.41</v>
      </c>
    </row>
    <row r="565">
      <c r="A565" s="2">
        <f>IFERROR(__xludf.DUMMYFUNCTION("""COMPUTED_VALUE"""),43486.66666666667)</f>
        <v>43486.66667</v>
      </c>
      <c r="B565" s="1">
        <f>IFERROR(__xludf.DUMMYFUNCTION("""COMPUTED_VALUE"""),23.5)</f>
        <v>23.5</v>
      </c>
    </row>
    <row r="566">
      <c r="A566" s="2">
        <f>IFERROR(__xludf.DUMMYFUNCTION("""COMPUTED_VALUE"""),43487.66666666667)</f>
        <v>43487.66667</v>
      </c>
      <c r="B566" s="1">
        <f>IFERROR(__xludf.DUMMYFUNCTION("""COMPUTED_VALUE"""),23.4)</f>
        <v>23.4</v>
      </c>
    </row>
    <row r="567">
      <c r="A567" s="2">
        <f>IFERROR(__xludf.DUMMYFUNCTION("""COMPUTED_VALUE"""),43488.66666666667)</f>
        <v>43488.66667</v>
      </c>
      <c r="B567" s="1">
        <f>IFERROR(__xludf.DUMMYFUNCTION("""COMPUTED_VALUE"""),23.34)</f>
        <v>23.34</v>
      </c>
    </row>
    <row r="568">
      <c r="A568" s="2">
        <f>IFERROR(__xludf.DUMMYFUNCTION("""COMPUTED_VALUE"""),43489.66666666667)</f>
        <v>43489.66667</v>
      </c>
      <c r="B568" s="1">
        <f>IFERROR(__xludf.DUMMYFUNCTION("""COMPUTED_VALUE"""),23.3)</f>
        <v>23.3</v>
      </c>
    </row>
    <row r="569">
      <c r="A569" s="2">
        <f>IFERROR(__xludf.DUMMYFUNCTION("""COMPUTED_VALUE"""),43490.66666666667)</f>
        <v>43490.66667</v>
      </c>
      <c r="B569" s="1">
        <f>IFERROR(__xludf.DUMMYFUNCTION("""COMPUTED_VALUE"""),23.56)</f>
        <v>23.56</v>
      </c>
    </row>
    <row r="570">
      <c r="A570" s="2">
        <f>IFERROR(__xludf.DUMMYFUNCTION("""COMPUTED_VALUE"""),43494.66666666667)</f>
        <v>43494.66667</v>
      </c>
      <c r="B570" s="1">
        <f>IFERROR(__xludf.DUMMYFUNCTION("""COMPUTED_VALUE"""),23.34)</f>
        <v>23.34</v>
      </c>
    </row>
    <row r="571">
      <c r="A571" s="2">
        <f>IFERROR(__xludf.DUMMYFUNCTION("""COMPUTED_VALUE"""),43495.66666666667)</f>
        <v>43495.66667</v>
      </c>
      <c r="B571" s="1">
        <f>IFERROR(__xludf.DUMMYFUNCTION("""COMPUTED_VALUE"""),23.4)</f>
        <v>23.4</v>
      </c>
    </row>
    <row r="572">
      <c r="A572" s="2">
        <f>IFERROR(__xludf.DUMMYFUNCTION("""COMPUTED_VALUE"""),43496.66666666667)</f>
        <v>43496.66667</v>
      </c>
      <c r="B572" s="1">
        <f>IFERROR(__xludf.DUMMYFUNCTION("""COMPUTED_VALUE"""),23.39)</f>
        <v>23.39</v>
      </c>
    </row>
    <row r="573">
      <c r="A573" s="2">
        <f>IFERROR(__xludf.DUMMYFUNCTION("""COMPUTED_VALUE"""),43497.66666666667)</f>
        <v>43497.66667</v>
      </c>
      <c r="B573" s="1">
        <f>IFERROR(__xludf.DUMMYFUNCTION("""COMPUTED_VALUE"""),23.29)</f>
        <v>23.29</v>
      </c>
    </row>
    <row r="574">
      <c r="A574" s="2">
        <f>IFERROR(__xludf.DUMMYFUNCTION("""COMPUTED_VALUE"""),43500.66666666667)</f>
        <v>43500.66667</v>
      </c>
      <c r="B574" s="1">
        <f>IFERROR(__xludf.DUMMYFUNCTION("""COMPUTED_VALUE"""),23.39)</f>
        <v>23.39</v>
      </c>
    </row>
    <row r="575">
      <c r="A575" s="2">
        <f>IFERROR(__xludf.DUMMYFUNCTION("""COMPUTED_VALUE"""),43501.66666666667)</f>
        <v>43501.66667</v>
      </c>
      <c r="B575" s="1">
        <f>IFERROR(__xludf.DUMMYFUNCTION("""COMPUTED_VALUE"""),23.88)</f>
        <v>23.88</v>
      </c>
    </row>
    <row r="576">
      <c r="A576" s="2">
        <f>IFERROR(__xludf.DUMMYFUNCTION("""COMPUTED_VALUE"""),43502.66666666667)</f>
        <v>43502.66667</v>
      </c>
      <c r="B576" s="1">
        <f>IFERROR(__xludf.DUMMYFUNCTION("""COMPUTED_VALUE"""),24.04)</f>
        <v>24.04</v>
      </c>
    </row>
    <row r="577">
      <c r="A577" s="2">
        <f>IFERROR(__xludf.DUMMYFUNCTION("""COMPUTED_VALUE"""),43503.66666666667)</f>
        <v>43503.66667</v>
      </c>
      <c r="B577" s="1">
        <f>IFERROR(__xludf.DUMMYFUNCTION("""COMPUTED_VALUE"""),24.21)</f>
        <v>24.21</v>
      </c>
    </row>
    <row r="578">
      <c r="A578" s="2">
        <f>IFERROR(__xludf.DUMMYFUNCTION("""COMPUTED_VALUE"""),43504.66666666667)</f>
        <v>43504.66667</v>
      </c>
      <c r="B578" s="1">
        <f>IFERROR(__xludf.DUMMYFUNCTION("""COMPUTED_VALUE"""),24.15)</f>
        <v>24.15</v>
      </c>
    </row>
    <row r="579">
      <c r="A579" s="2">
        <f>IFERROR(__xludf.DUMMYFUNCTION("""COMPUTED_VALUE"""),43507.66666666667)</f>
        <v>43507.66667</v>
      </c>
      <c r="B579" s="1">
        <f>IFERROR(__xludf.DUMMYFUNCTION("""COMPUTED_VALUE"""),23.96)</f>
        <v>23.96</v>
      </c>
    </row>
    <row r="580">
      <c r="A580" s="2">
        <f>IFERROR(__xludf.DUMMYFUNCTION("""COMPUTED_VALUE"""),43508.66666666667)</f>
        <v>43508.66667</v>
      </c>
      <c r="B580" s="1">
        <f>IFERROR(__xludf.DUMMYFUNCTION("""COMPUTED_VALUE"""),24.1)</f>
        <v>24.1</v>
      </c>
    </row>
    <row r="581">
      <c r="A581" s="2">
        <f>IFERROR(__xludf.DUMMYFUNCTION("""COMPUTED_VALUE"""),43509.66666666667)</f>
        <v>43509.66667</v>
      </c>
      <c r="B581" s="1">
        <f>IFERROR(__xludf.DUMMYFUNCTION("""COMPUTED_VALUE"""),24.03)</f>
        <v>24.03</v>
      </c>
    </row>
    <row r="582">
      <c r="A582" s="2">
        <f>IFERROR(__xludf.DUMMYFUNCTION("""COMPUTED_VALUE"""),43510.66666666667)</f>
        <v>43510.66667</v>
      </c>
      <c r="B582" s="1">
        <f>IFERROR(__xludf.DUMMYFUNCTION("""COMPUTED_VALUE"""),24.19)</f>
        <v>24.19</v>
      </c>
    </row>
    <row r="583">
      <c r="A583" s="2">
        <f>IFERROR(__xludf.DUMMYFUNCTION("""COMPUTED_VALUE"""),43511.66666666667)</f>
        <v>43511.66667</v>
      </c>
      <c r="B583" s="1">
        <f>IFERROR(__xludf.DUMMYFUNCTION("""COMPUTED_VALUE"""),24.01)</f>
        <v>24.01</v>
      </c>
    </row>
    <row r="584">
      <c r="A584" s="2">
        <f>IFERROR(__xludf.DUMMYFUNCTION("""COMPUTED_VALUE"""),43514.66666666667)</f>
        <v>43514.66667</v>
      </c>
      <c r="B584" s="1">
        <f>IFERROR(__xludf.DUMMYFUNCTION("""COMPUTED_VALUE"""),24.19)</f>
        <v>24.19</v>
      </c>
    </row>
    <row r="585">
      <c r="A585" s="2">
        <f>IFERROR(__xludf.DUMMYFUNCTION("""COMPUTED_VALUE"""),43515.66666666667)</f>
        <v>43515.66667</v>
      </c>
      <c r="B585" s="1">
        <f>IFERROR(__xludf.DUMMYFUNCTION("""COMPUTED_VALUE"""),24.32)</f>
        <v>24.32</v>
      </c>
    </row>
    <row r="586">
      <c r="A586" s="2">
        <f>IFERROR(__xludf.DUMMYFUNCTION("""COMPUTED_VALUE"""),43516.66666666667)</f>
        <v>43516.66667</v>
      </c>
      <c r="B586" s="1">
        <f>IFERROR(__xludf.DUMMYFUNCTION("""COMPUTED_VALUE"""),24.2)</f>
        <v>24.2</v>
      </c>
    </row>
    <row r="587">
      <c r="A587" s="2">
        <f>IFERROR(__xludf.DUMMYFUNCTION("""COMPUTED_VALUE"""),43517.66666666667)</f>
        <v>43517.66667</v>
      </c>
      <c r="B587" s="1">
        <f>IFERROR(__xludf.DUMMYFUNCTION("""COMPUTED_VALUE"""),24.3)</f>
        <v>24.3</v>
      </c>
    </row>
    <row r="588">
      <c r="A588" s="2">
        <f>IFERROR(__xludf.DUMMYFUNCTION("""COMPUTED_VALUE"""),43518.66666666667)</f>
        <v>43518.66667</v>
      </c>
      <c r="B588" s="1">
        <f>IFERROR(__xludf.DUMMYFUNCTION("""COMPUTED_VALUE"""),24.54)</f>
        <v>24.54</v>
      </c>
    </row>
    <row r="589">
      <c r="A589" s="2">
        <f>IFERROR(__xludf.DUMMYFUNCTION("""COMPUTED_VALUE"""),43521.66666666667)</f>
        <v>43521.66667</v>
      </c>
      <c r="B589" s="1">
        <f>IFERROR(__xludf.DUMMYFUNCTION("""COMPUTED_VALUE"""),24.47)</f>
        <v>24.47</v>
      </c>
    </row>
    <row r="590">
      <c r="A590" s="2">
        <f>IFERROR(__xludf.DUMMYFUNCTION("""COMPUTED_VALUE"""),43522.66666666667)</f>
        <v>43522.66667</v>
      </c>
      <c r="B590" s="1">
        <f>IFERROR(__xludf.DUMMYFUNCTION("""COMPUTED_VALUE"""),24.4)</f>
        <v>24.4</v>
      </c>
    </row>
    <row r="591">
      <c r="A591" s="2">
        <f>IFERROR(__xludf.DUMMYFUNCTION("""COMPUTED_VALUE"""),43523.66666666667)</f>
        <v>43523.66667</v>
      </c>
      <c r="B591" s="1">
        <f>IFERROR(__xludf.DUMMYFUNCTION("""COMPUTED_VALUE"""),24.49)</f>
        <v>24.49</v>
      </c>
    </row>
    <row r="592">
      <c r="A592" s="2">
        <f>IFERROR(__xludf.DUMMYFUNCTION("""COMPUTED_VALUE"""),43524.66666666667)</f>
        <v>43524.66667</v>
      </c>
      <c r="B592" s="1">
        <f>IFERROR(__xludf.DUMMYFUNCTION("""COMPUTED_VALUE"""),24.61)</f>
        <v>24.61</v>
      </c>
    </row>
    <row r="593">
      <c r="A593" s="2">
        <f>IFERROR(__xludf.DUMMYFUNCTION("""COMPUTED_VALUE"""),43525.66666666667)</f>
        <v>43525.66667</v>
      </c>
      <c r="B593" s="1">
        <f>IFERROR(__xludf.DUMMYFUNCTION("""COMPUTED_VALUE"""),24.79)</f>
        <v>24.79</v>
      </c>
    </row>
    <row r="594">
      <c r="A594" s="2">
        <f>IFERROR(__xludf.DUMMYFUNCTION("""COMPUTED_VALUE"""),43528.66666666667)</f>
        <v>43528.66667</v>
      </c>
      <c r="B594" s="1">
        <f>IFERROR(__xludf.DUMMYFUNCTION("""COMPUTED_VALUE"""),24.89)</f>
        <v>24.89</v>
      </c>
    </row>
    <row r="595">
      <c r="A595" s="2">
        <f>IFERROR(__xludf.DUMMYFUNCTION("""COMPUTED_VALUE"""),43529.66666666667)</f>
        <v>43529.66667</v>
      </c>
      <c r="B595" s="1">
        <f>IFERROR(__xludf.DUMMYFUNCTION("""COMPUTED_VALUE"""),24.83)</f>
        <v>24.83</v>
      </c>
    </row>
    <row r="596">
      <c r="A596" s="2">
        <f>IFERROR(__xludf.DUMMYFUNCTION("""COMPUTED_VALUE"""),43530.66666666667)</f>
        <v>43530.66667</v>
      </c>
      <c r="B596" s="1">
        <f>IFERROR(__xludf.DUMMYFUNCTION("""COMPUTED_VALUE"""),24.95)</f>
        <v>24.95</v>
      </c>
    </row>
    <row r="597">
      <c r="A597" s="2">
        <f>IFERROR(__xludf.DUMMYFUNCTION("""COMPUTED_VALUE"""),43531.66666666667)</f>
        <v>43531.66667</v>
      </c>
      <c r="B597" s="1">
        <f>IFERROR(__xludf.DUMMYFUNCTION("""COMPUTED_VALUE"""),25.15)</f>
        <v>25.15</v>
      </c>
    </row>
    <row r="598">
      <c r="A598" s="2">
        <f>IFERROR(__xludf.DUMMYFUNCTION("""COMPUTED_VALUE"""),43532.66666666667)</f>
        <v>43532.66667</v>
      </c>
      <c r="B598" s="1">
        <f>IFERROR(__xludf.DUMMYFUNCTION("""COMPUTED_VALUE"""),24.93)</f>
        <v>24.93</v>
      </c>
    </row>
    <row r="599">
      <c r="A599" s="2">
        <f>IFERROR(__xludf.DUMMYFUNCTION("""COMPUTED_VALUE"""),43535.66666666667)</f>
        <v>43535.66667</v>
      </c>
      <c r="B599" s="1">
        <f>IFERROR(__xludf.DUMMYFUNCTION("""COMPUTED_VALUE"""),24.85)</f>
        <v>24.85</v>
      </c>
    </row>
    <row r="600">
      <c r="A600" s="2">
        <f>IFERROR(__xludf.DUMMYFUNCTION("""COMPUTED_VALUE"""),43536.66666666667)</f>
        <v>43536.66667</v>
      </c>
      <c r="B600" s="1">
        <f>IFERROR(__xludf.DUMMYFUNCTION("""COMPUTED_VALUE"""),24.94)</f>
        <v>24.94</v>
      </c>
    </row>
    <row r="601">
      <c r="A601" s="2">
        <f>IFERROR(__xludf.DUMMYFUNCTION("""COMPUTED_VALUE"""),43537.66666666667)</f>
        <v>43537.66667</v>
      </c>
      <c r="B601" s="1">
        <f>IFERROR(__xludf.DUMMYFUNCTION("""COMPUTED_VALUE"""),24.68)</f>
        <v>24.68</v>
      </c>
    </row>
    <row r="602">
      <c r="A602" s="2">
        <f>IFERROR(__xludf.DUMMYFUNCTION("""COMPUTED_VALUE"""),43538.66666666667)</f>
        <v>43538.66667</v>
      </c>
      <c r="B602" s="1">
        <f>IFERROR(__xludf.DUMMYFUNCTION("""COMPUTED_VALUE"""),24.83)</f>
        <v>24.83</v>
      </c>
    </row>
    <row r="603">
      <c r="A603" s="2">
        <f>IFERROR(__xludf.DUMMYFUNCTION("""COMPUTED_VALUE"""),43539.66666666667)</f>
        <v>43539.66667</v>
      </c>
      <c r="B603" s="1">
        <f>IFERROR(__xludf.DUMMYFUNCTION("""COMPUTED_VALUE"""),24.86)</f>
        <v>24.86</v>
      </c>
    </row>
    <row r="604">
      <c r="A604" s="2">
        <f>IFERROR(__xludf.DUMMYFUNCTION("""COMPUTED_VALUE"""),43542.66666666667)</f>
        <v>43542.66667</v>
      </c>
      <c r="B604" s="1">
        <f>IFERROR(__xludf.DUMMYFUNCTION("""COMPUTED_VALUE"""),24.85)</f>
        <v>24.85</v>
      </c>
    </row>
    <row r="605">
      <c r="A605" s="2">
        <f>IFERROR(__xludf.DUMMYFUNCTION("""COMPUTED_VALUE"""),43543.66666666667)</f>
        <v>43543.66667</v>
      </c>
      <c r="B605" s="1">
        <f>IFERROR(__xludf.DUMMYFUNCTION("""COMPUTED_VALUE"""),24.82)</f>
        <v>24.82</v>
      </c>
    </row>
    <row r="606">
      <c r="A606" s="2">
        <f>IFERROR(__xludf.DUMMYFUNCTION("""COMPUTED_VALUE"""),43544.66666666667)</f>
        <v>43544.66667</v>
      </c>
      <c r="B606" s="1">
        <f>IFERROR(__xludf.DUMMYFUNCTION("""COMPUTED_VALUE"""),24.71)</f>
        <v>24.71</v>
      </c>
    </row>
    <row r="607">
      <c r="A607" s="2">
        <f>IFERROR(__xludf.DUMMYFUNCTION("""COMPUTED_VALUE"""),43545.66666666667)</f>
        <v>43545.66667</v>
      </c>
      <c r="B607" s="1">
        <f>IFERROR(__xludf.DUMMYFUNCTION("""COMPUTED_VALUE"""),24.61)</f>
        <v>24.61</v>
      </c>
    </row>
    <row r="608">
      <c r="A608" s="2">
        <f>IFERROR(__xludf.DUMMYFUNCTION("""COMPUTED_VALUE"""),43546.66666666667)</f>
        <v>43546.66667</v>
      </c>
      <c r="B608" s="1">
        <f>IFERROR(__xludf.DUMMYFUNCTION("""COMPUTED_VALUE"""),24.9)</f>
        <v>24.9</v>
      </c>
    </row>
    <row r="609">
      <c r="A609" s="2">
        <f>IFERROR(__xludf.DUMMYFUNCTION("""COMPUTED_VALUE"""),43549.66666666667)</f>
        <v>43549.66667</v>
      </c>
      <c r="B609" s="1">
        <f>IFERROR(__xludf.DUMMYFUNCTION("""COMPUTED_VALUE"""),24.61)</f>
        <v>24.61</v>
      </c>
    </row>
    <row r="610">
      <c r="A610" s="2">
        <f>IFERROR(__xludf.DUMMYFUNCTION("""COMPUTED_VALUE"""),43550.66666666667)</f>
        <v>43550.66667</v>
      </c>
      <c r="B610" s="1">
        <f>IFERROR(__xludf.DUMMYFUNCTION("""COMPUTED_VALUE"""),24.59)</f>
        <v>24.59</v>
      </c>
    </row>
    <row r="611">
      <c r="A611" s="2">
        <f>IFERROR(__xludf.DUMMYFUNCTION("""COMPUTED_VALUE"""),43551.66666666667)</f>
        <v>43551.66667</v>
      </c>
      <c r="B611" s="1">
        <f>IFERROR(__xludf.DUMMYFUNCTION("""COMPUTED_VALUE"""),24.49)</f>
        <v>24.49</v>
      </c>
    </row>
    <row r="612">
      <c r="A612" s="2">
        <f>IFERROR(__xludf.DUMMYFUNCTION("""COMPUTED_VALUE"""),43552.66666666667)</f>
        <v>43552.66667</v>
      </c>
      <c r="B612" s="1">
        <f>IFERROR(__xludf.DUMMYFUNCTION("""COMPUTED_VALUE"""),24.6)</f>
        <v>24.6</v>
      </c>
    </row>
    <row r="613">
      <c r="A613" s="2">
        <f>IFERROR(__xludf.DUMMYFUNCTION("""COMPUTED_VALUE"""),43553.66666666667)</f>
        <v>43553.66667</v>
      </c>
      <c r="B613" s="1">
        <f>IFERROR(__xludf.DUMMYFUNCTION("""COMPUTED_VALUE"""),24.87)</f>
        <v>24.87</v>
      </c>
    </row>
    <row r="614">
      <c r="A614" s="2">
        <f>IFERROR(__xludf.DUMMYFUNCTION("""COMPUTED_VALUE"""),43556.66666666667)</f>
        <v>43556.66667</v>
      </c>
      <c r="B614" s="1">
        <f>IFERROR(__xludf.DUMMYFUNCTION("""COMPUTED_VALUE"""),24.94)</f>
        <v>24.94</v>
      </c>
    </row>
    <row r="615">
      <c r="A615" s="2">
        <f>IFERROR(__xludf.DUMMYFUNCTION("""COMPUTED_VALUE"""),43557.66666666667)</f>
        <v>43557.66667</v>
      </c>
      <c r="B615" s="1">
        <f>IFERROR(__xludf.DUMMYFUNCTION("""COMPUTED_VALUE"""),24.96)</f>
        <v>24.96</v>
      </c>
    </row>
    <row r="616">
      <c r="A616" s="2">
        <f>IFERROR(__xludf.DUMMYFUNCTION("""COMPUTED_VALUE"""),43558.66666666667)</f>
        <v>43558.66667</v>
      </c>
      <c r="B616" s="1">
        <f>IFERROR(__xludf.DUMMYFUNCTION("""COMPUTED_VALUE"""),25.03)</f>
        <v>25.03</v>
      </c>
    </row>
    <row r="617">
      <c r="A617" s="2">
        <f>IFERROR(__xludf.DUMMYFUNCTION("""COMPUTED_VALUE"""),43559.66666666667)</f>
        <v>43559.66667</v>
      </c>
      <c r="B617" s="1">
        <f>IFERROR(__xludf.DUMMYFUNCTION("""COMPUTED_VALUE"""),24.85)</f>
        <v>24.85</v>
      </c>
    </row>
    <row r="618">
      <c r="A618" s="2">
        <f>IFERROR(__xludf.DUMMYFUNCTION("""COMPUTED_VALUE"""),43560.66666666667)</f>
        <v>43560.66667</v>
      </c>
      <c r="B618" s="1">
        <f>IFERROR(__xludf.DUMMYFUNCTION("""COMPUTED_VALUE"""),24.77)</f>
        <v>24.77</v>
      </c>
    </row>
    <row r="619">
      <c r="A619" s="2">
        <f>IFERROR(__xludf.DUMMYFUNCTION("""COMPUTED_VALUE"""),43563.66666666667)</f>
        <v>43563.66667</v>
      </c>
      <c r="B619" s="1">
        <f>IFERROR(__xludf.DUMMYFUNCTION("""COMPUTED_VALUE"""),24.81)</f>
        <v>24.81</v>
      </c>
    </row>
    <row r="620">
      <c r="A620" s="2">
        <f>IFERROR(__xludf.DUMMYFUNCTION("""COMPUTED_VALUE"""),43564.66666666667)</f>
        <v>43564.66667</v>
      </c>
      <c r="B620" s="1">
        <f>IFERROR(__xludf.DUMMYFUNCTION("""COMPUTED_VALUE"""),24.67)</f>
        <v>24.67</v>
      </c>
    </row>
    <row r="621">
      <c r="A621" s="2">
        <f>IFERROR(__xludf.DUMMYFUNCTION("""COMPUTED_VALUE"""),43565.66666666667)</f>
        <v>43565.66667</v>
      </c>
      <c r="B621" s="1">
        <f>IFERROR(__xludf.DUMMYFUNCTION("""COMPUTED_VALUE"""),24.77)</f>
        <v>24.77</v>
      </c>
    </row>
    <row r="622">
      <c r="A622" s="2">
        <f>IFERROR(__xludf.DUMMYFUNCTION("""COMPUTED_VALUE"""),43566.66666666667)</f>
        <v>43566.66667</v>
      </c>
      <c r="B622" s="1">
        <f>IFERROR(__xludf.DUMMYFUNCTION("""COMPUTED_VALUE"""),24.73)</f>
        <v>24.73</v>
      </c>
    </row>
    <row r="623">
      <c r="A623" s="2">
        <f>IFERROR(__xludf.DUMMYFUNCTION("""COMPUTED_VALUE"""),43567.66666666667)</f>
        <v>43567.66667</v>
      </c>
      <c r="B623" s="1">
        <f>IFERROR(__xludf.DUMMYFUNCTION("""COMPUTED_VALUE"""),24.95)</f>
        <v>24.95</v>
      </c>
    </row>
    <row r="624">
      <c r="A624" s="2">
        <f>IFERROR(__xludf.DUMMYFUNCTION("""COMPUTED_VALUE"""),43570.66666666667)</f>
        <v>43570.66667</v>
      </c>
      <c r="B624" s="1">
        <f>IFERROR(__xludf.DUMMYFUNCTION("""COMPUTED_VALUE"""),24.92)</f>
        <v>24.92</v>
      </c>
    </row>
    <row r="625">
      <c r="A625" s="2">
        <f>IFERROR(__xludf.DUMMYFUNCTION("""COMPUTED_VALUE"""),43571.66666666667)</f>
        <v>43571.66667</v>
      </c>
      <c r="B625" s="1">
        <f>IFERROR(__xludf.DUMMYFUNCTION("""COMPUTED_VALUE"""),25.01)</f>
        <v>25.01</v>
      </c>
    </row>
    <row r="626">
      <c r="A626" s="2">
        <f>IFERROR(__xludf.DUMMYFUNCTION("""COMPUTED_VALUE"""),43572.66666666667)</f>
        <v>43572.66667</v>
      </c>
      <c r="B626" s="1">
        <f>IFERROR(__xludf.DUMMYFUNCTION("""COMPUTED_VALUE"""),25.11)</f>
        <v>25.11</v>
      </c>
    </row>
    <row r="627">
      <c r="A627" s="2">
        <f>IFERROR(__xludf.DUMMYFUNCTION("""COMPUTED_VALUE"""),43573.66666666667)</f>
        <v>43573.66667</v>
      </c>
      <c r="B627" s="1">
        <f>IFERROR(__xludf.DUMMYFUNCTION("""COMPUTED_VALUE"""),25.09)</f>
        <v>25.09</v>
      </c>
    </row>
    <row r="628">
      <c r="A628" s="2">
        <f>IFERROR(__xludf.DUMMYFUNCTION("""COMPUTED_VALUE"""),43578.66666666667)</f>
        <v>43578.66667</v>
      </c>
      <c r="B628" s="1">
        <f>IFERROR(__xludf.DUMMYFUNCTION("""COMPUTED_VALUE"""),25.28)</f>
        <v>25.28</v>
      </c>
    </row>
    <row r="629">
      <c r="A629" s="2">
        <f>IFERROR(__xludf.DUMMYFUNCTION("""COMPUTED_VALUE"""),43579.66666666667)</f>
        <v>43579.66667</v>
      </c>
      <c r="B629" s="1">
        <f>IFERROR(__xludf.DUMMYFUNCTION("""COMPUTED_VALUE"""),25.66)</f>
        <v>25.66</v>
      </c>
    </row>
    <row r="630">
      <c r="A630" s="2">
        <f>IFERROR(__xludf.DUMMYFUNCTION("""COMPUTED_VALUE"""),43581.66666666667)</f>
        <v>43581.66667</v>
      </c>
      <c r="B630" s="1">
        <f>IFERROR(__xludf.DUMMYFUNCTION("""COMPUTED_VALUE"""),25.61)</f>
        <v>25.61</v>
      </c>
    </row>
    <row r="631">
      <c r="A631" s="2">
        <f>IFERROR(__xludf.DUMMYFUNCTION("""COMPUTED_VALUE"""),43584.66666666667)</f>
        <v>43584.66667</v>
      </c>
      <c r="B631" s="1">
        <f>IFERROR(__xludf.DUMMYFUNCTION("""COMPUTED_VALUE"""),25.61)</f>
        <v>25.61</v>
      </c>
    </row>
    <row r="632">
      <c r="A632" s="2">
        <f>IFERROR(__xludf.DUMMYFUNCTION("""COMPUTED_VALUE"""),43585.66666666667)</f>
        <v>43585.66667</v>
      </c>
      <c r="B632" s="1">
        <f>IFERROR(__xludf.DUMMYFUNCTION("""COMPUTED_VALUE"""),25.49)</f>
        <v>25.49</v>
      </c>
    </row>
    <row r="633">
      <c r="A633" s="2">
        <f>IFERROR(__xludf.DUMMYFUNCTION("""COMPUTED_VALUE"""),43586.66666666667)</f>
        <v>43586.66667</v>
      </c>
      <c r="B633" s="1">
        <f>IFERROR(__xludf.DUMMYFUNCTION("""COMPUTED_VALUE"""),25.7)</f>
        <v>25.7</v>
      </c>
    </row>
    <row r="634">
      <c r="A634" s="2">
        <f>IFERROR(__xludf.DUMMYFUNCTION("""COMPUTED_VALUE"""),43587.66666666667)</f>
        <v>43587.66667</v>
      </c>
      <c r="B634" s="1">
        <f>IFERROR(__xludf.DUMMYFUNCTION("""COMPUTED_VALUE"""),25.45)</f>
        <v>25.45</v>
      </c>
    </row>
    <row r="635">
      <c r="A635" s="2">
        <f>IFERROR(__xludf.DUMMYFUNCTION("""COMPUTED_VALUE"""),43588.66666666667)</f>
        <v>43588.66667</v>
      </c>
      <c r="B635" s="1">
        <f>IFERROR(__xludf.DUMMYFUNCTION("""COMPUTED_VALUE"""),25.55)</f>
        <v>25.55</v>
      </c>
    </row>
    <row r="636">
      <c r="A636" s="2">
        <f>IFERROR(__xludf.DUMMYFUNCTION("""COMPUTED_VALUE"""),43591.66666666667)</f>
        <v>43591.66667</v>
      </c>
      <c r="B636" s="1">
        <f>IFERROR(__xludf.DUMMYFUNCTION("""COMPUTED_VALUE"""),25.28)</f>
        <v>25.28</v>
      </c>
    </row>
    <row r="637">
      <c r="A637" s="2">
        <f>IFERROR(__xludf.DUMMYFUNCTION("""COMPUTED_VALUE"""),43592.66666666667)</f>
        <v>43592.66667</v>
      </c>
      <c r="B637" s="1">
        <f>IFERROR(__xludf.DUMMYFUNCTION("""COMPUTED_VALUE"""),25.36)</f>
        <v>25.36</v>
      </c>
    </row>
    <row r="638">
      <c r="A638" s="2">
        <f>IFERROR(__xludf.DUMMYFUNCTION("""COMPUTED_VALUE"""),43593.66666666667)</f>
        <v>43593.66667</v>
      </c>
      <c r="B638" s="1">
        <f>IFERROR(__xludf.DUMMYFUNCTION("""COMPUTED_VALUE"""),25.2)</f>
        <v>25.2</v>
      </c>
    </row>
    <row r="639">
      <c r="A639" s="2">
        <f>IFERROR(__xludf.DUMMYFUNCTION("""COMPUTED_VALUE"""),43594.66666666667)</f>
        <v>43594.66667</v>
      </c>
      <c r="B639" s="1">
        <f>IFERROR(__xludf.DUMMYFUNCTION("""COMPUTED_VALUE"""),25.31)</f>
        <v>25.31</v>
      </c>
    </row>
    <row r="640">
      <c r="A640" s="2">
        <f>IFERROR(__xludf.DUMMYFUNCTION("""COMPUTED_VALUE"""),43595.66666666667)</f>
        <v>43595.66667</v>
      </c>
      <c r="B640" s="1">
        <f>IFERROR(__xludf.DUMMYFUNCTION("""COMPUTED_VALUE"""),25.33)</f>
        <v>25.33</v>
      </c>
    </row>
    <row r="641">
      <c r="A641" s="2">
        <f>IFERROR(__xludf.DUMMYFUNCTION("""COMPUTED_VALUE"""),43598.66666666667)</f>
        <v>43598.66667</v>
      </c>
      <c r="B641" s="1">
        <f>IFERROR(__xludf.DUMMYFUNCTION("""COMPUTED_VALUE"""),25.35)</f>
        <v>25.35</v>
      </c>
    </row>
    <row r="642">
      <c r="A642" s="2">
        <f>IFERROR(__xludf.DUMMYFUNCTION("""COMPUTED_VALUE"""),43599.66666666667)</f>
        <v>43599.66667</v>
      </c>
      <c r="B642" s="1">
        <f>IFERROR(__xludf.DUMMYFUNCTION("""COMPUTED_VALUE"""),25.27)</f>
        <v>25.27</v>
      </c>
    </row>
    <row r="643">
      <c r="A643" s="2">
        <f>IFERROR(__xludf.DUMMYFUNCTION("""COMPUTED_VALUE"""),43600.66666666667)</f>
        <v>43600.66667</v>
      </c>
      <c r="B643" s="1">
        <f>IFERROR(__xludf.DUMMYFUNCTION("""COMPUTED_VALUE"""),25.27)</f>
        <v>25.27</v>
      </c>
    </row>
    <row r="644">
      <c r="A644" s="2">
        <f>IFERROR(__xludf.DUMMYFUNCTION("""COMPUTED_VALUE"""),43601.66666666667)</f>
        <v>43601.66667</v>
      </c>
      <c r="B644" s="1">
        <f>IFERROR(__xludf.DUMMYFUNCTION("""COMPUTED_VALUE"""),25.47)</f>
        <v>25.47</v>
      </c>
    </row>
    <row r="645">
      <c r="A645" s="2">
        <f>IFERROR(__xludf.DUMMYFUNCTION("""COMPUTED_VALUE"""),43602.66666666667)</f>
        <v>43602.66667</v>
      </c>
      <c r="B645" s="1">
        <f>IFERROR(__xludf.DUMMYFUNCTION("""COMPUTED_VALUE"""),25.56)</f>
        <v>25.56</v>
      </c>
    </row>
    <row r="646">
      <c r="A646" s="2">
        <f>IFERROR(__xludf.DUMMYFUNCTION("""COMPUTED_VALUE"""),43605.66666666667)</f>
        <v>43605.66667</v>
      </c>
      <c r="B646" s="1">
        <f>IFERROR(__xludf.DUMMYFUNCTION("""COMPUTED_VALUE"""),26.23)</f>
        <v>26.23</v>
      </c>
    </row>
    <row r="647">
      <c r="A647" s="2">
        <f>IFERROR(__xludf.DUMMYFUNCTION("""COMPUTED_VALUE"""),43606.66666666667)</f>
        <v>43606.66667</v>
      </c>
      <c r="B647" s="1">
        <f>IFERROR(__xludf.DUMMYFUNCTION("""COMPUTED_VALUE"""),26.41)</f>
        <v>26.41</v>
      </c>
    </row>
    <row r="648">
      <c r="A648" s="2">
        <f>IFERROR(__xludf.DUMMYFUNCTION("""COMPUTED_VALUE"""),43607.66666666667)</f>
        <v>43607.66667</v>
      </c>
      <c r="B648" s="1">
        <f>IFERROR(__xludf.DUMMYFUNCTION("""COMPUTED_VALUE"""),26.44)</f>
        <v>26.44</v>
      </c>
    </row>
    <row r="649">
      <c r="A649" s="2">
        <f>IFERROR(__xludf.DUMMYFUNCTION("""COMPUTED_VALUE"""),43608.66666666667)</f>
        <v>43608.66667</v>
      </c>
      <c r="B649" s="1">
        <f>IFERROR(__xludf.DUMMYFUNCTION("""COMPUTED_VALUE"""),26.57)</f>
        <v>26.57</v>
      </c>
    </row>
    <row r="650">
      <c r="A650" s="2">
        <f>IFERROR(__xludf.DUMMYFUNCTION("""COMPUTED_VALUE"""),43609.66666666667)</f>
        <v>43609.66667</v>
      </c>
      <c r="B650" s="1">
        <f>IFERROR(__xludf.DUMMYFUNCTION("""COMPUTED_VALUE"""),26.49)</f>
        <v>26.49</v>
      </c>
    </row>
    <row r="651">
      <c r="A651" s="2">
        <f>IFERROR(__xludf.DUMMYFUNCTION("""COMPUTED_VALUE"""),43612.66666666667)</f>
        <v>43612.66667</v>
      </c>
      <c r="B651" s="1">
        <f>IFERROR(__xludf.DUMMYFUNCTION("""COMPUTED_VALUE"""),26.45)</f>
        <v>26.45</v>
      </c>
    </row>
    <row r="652">
      <c r="A652" s="2">
        <f>IFERROR(__xludf.DUMMYFUNCTION("""COMPUTED_VALUE"""),43613.66666666667)</f>
        <v>43613.66667</v>
      </c>
      <c r="B652" s="1">
        <f>IFERROR(__xludf.DUMMYFUNCTION("""COMPUTED_VALUE"""),26.48)</f>
        <v>26.48</v>
      </c>
    </row>
    <row r="653">
      <c r="A653" s="2">
        <f>IFERROR(__xludf.DUMMYFUNCTION("""COMPUTED_VALUE"""),43614.66666666667)</f>
        <v>43614.66667</v>
      </c>
      <c r="B653" s="1">
        <f>IFERROR(__xludf.DUMMYFUNCTION("""COMPUTED_VALUE"""),26.21)</f>
        <v>26.21</v>
      </c>
    </row>
    <row r="654">
      <c r="A654" s="2">
        <f>IFERROR(__xludf.DUMMYFUNCTION("""COMPUTED_VALUE"""),43615.66666666667)</f>
        <v>43615.66667</v>
      </c>
      <c r="B654" s="1">
        <f>IFERROR(__xludf.DUMMYFUNCTION("""COMPUTED_VALUE"""),26.16)</f>
        <v>26.16</v>
      </c>
    </row>
    <row r="655">
      <c r="A655" s="2">
        <f>IFERROR(__xludf.DUMMYFUNCTION("""COMPUTED_VALUE"""),43616.66666666667)</f>
        <v>43616.66667</v>
      </c>
      <c r="B655" s="1">
        <f>IFERROR(__xludf.DUMMYFUNCTION("""COMPUTED_VALUE"""),26.15)</f>
        <v>26.15</v>
      </c>
    </row>
    <row r="656">
      <c r="A656" s="2">
        <f>IFERROR(__xludf.DUMMYFUNCTION("""COMPUTED_VALUE"""),43619.66666666667)</f>
        <v>43619.66667</v>
      </c>
      <c r="B656" s="1">
        <f>IFERROR(__xludf.DUMMYFUNCTION("""COMPUTED_VALUE"""),26.01)</f>
        <v>26.01</v>
      </c>
    </row>
    <row r="657">
      <c r="A657" s="2">
        <f>IFERROR(__xludf.DUMMYFUNCTION("""COMPUTED_VALUE"""),43620.66666666667)</f>
        <v>43620.66667</v>
      </c>
      <c r="B657" s="1">
        <f>IFERROR(__xludf.DUMMYFUNCTION("""COMPUTED_VALUE"""),26.06)</f>
        <v>26.06</v>
      </c>
    </row>
    <row r="658">
      <c r="A658" s="2">
        <f>IFERROR(__xludf.DUMMYFUNCTION("""COMPUTED_VALUE"""),43621.66666666667)</f>
        <v>43621.66667</v>
      </c>
      <c r="B658" s="1">
        <f>IFERROR(__xludf.DUMMYFUNCTION("""COMPUTED_VALUE"""),26.15)</f>
        <v>26.15</v>
      </c>
    </row>
    <row r="659">
      <c r="A659" s="2">
        <f>IFERROR(__xludf.DUMMYFUNCTION("""COMPUTED_VALUE"""),43622.66666666667)</f>
        <v>43622.66667</v>
      </c>
      <c r="B659" s="1">
        <f>IFERROR(__xludf.DUMMYFUNCTION("""COMPUTED_VALUE"""),26.27)</f>
        <v>26.27</v>
      </c>
    </row>
    <row r="660">
      <c r="A660" s="2">
        <f>IFERROR(__xludf.DUMMYFUNCTION("""COMPUTED_VALUE"""),43623.66666666667)</f>
        <v>43623.66667</v>
      </c>
      <c r="B660" s="1">
        <f>IFERROR(__xludf.DUMMYFUNCTION("""COMPUTED_VALUE"""),26.38)</f>
        <v>26.38</v>
      </c>
    </row>
    <row r="661">
      <c r="A661" s="2">
        <f>IFERROR(__xludf.DUMMYFUNCTION("""COMPUTED_VALUE"""),43627.66666666667)</f>
        <v>43627.66667</v>
      </c>
      <c r="B661" s="1">
        <f>IFERROR(__xludf.DUMMYFUNCTION("""COMPUTED_VALUE"""),26.77)</f>
        <v>26.77</v>
      </c>
    </row>
    <row r="662">
      <c r="A662" s="2">
        <f>IFERROR(__xludf.DUMMYFUNCTION("""COMPUTED_VALUE"""),43628.66666666667)</f>
        <v>43628.66667</v>
      </c>
      <c r="B662" s="1">
        <f>IFERROR(__xludf.DUMMYFUNCTION("""COMPUTED_VALUE"""),26.83)</f>
        <v>26.83</v>
      </c>
    </row>
    <row r="663">
      <c r="A663" s="2">
        <f>IFERROR(__xludf.DUMMYFUNCTION("""COMPUTED_VALUE"""),43629.66666666667)</f>
        <v>43629.66667</v>
      </c>
      <c r="B663" s="1">
        <f>IFERROR(__xludf.DUMMYFUNCTION("""COMPUTED_VALUE"""),26.77)</f>
        <v>26.77</v>
      </c>
    </row>
    <row r="664">
      <c r="A664" s="2">
        <f>IFERROR(__xludf.DUMMYFUNCTION("""COMPUTED_VALUE"""),43630.66666666667)</f>
        <v>43630.66667</v>
      </c>
      <c r="B664" s="1">
        <f>IFERROR(__xludf.DUMMYFUNCTION("""COMPUTED_VALUE"""),26.7)</f>
        <v>26.7</v>
      </c>
    </row>
    <row r="665">
      <c r="A665" s="2">
        <f>IFERROR(__xludf.DUMMYFUNCTION("""COMPUTED_VALUE"""),43633.66666666667)</f>
        <v>43633.66667</v>
      </c>
      <c r="B665" s="1">
        <f>IFERROR(__xludf.DUMMYFUNCTION("""COMPUTED_VALUE"""),26.69)</f>
        <v>26.69</v>
      </c>
    </row>
    <row r="666">
      <c r="A666" s="2">
        <f>IFERROR(__xludf.DUMMYFUNCTION("""COMPUTED_VALUE"""),43634.66666666667)</f>
        <v>43634.66667</v>
      </c>
      <c r="B666" s="1">
        <f>IFERROR(__xludf.DUMMYFUNCTION("""COMPUTED_VALUE"""),26.8)</f>
        <v>26.8</v>
      </c>
    </row>
    <row r="667">
      <c r="A667" s="2">
        <f>IFERROR(__xludf.DUMMYFUNCTION("""COMPUTED_VALUE"""),43635.66666666667)</f>
        <v>43635.66667</v>
      </c>
      <c r="B667" s="1">
        <f>IFERROR(__xludf.DUMMYFUNCTION("""COMPUTED_VALUE"""),26.95)</f>
        <v>26.95</v>
      </c>
    </row>
    <row r="668">
      <c r="A668" s="2">
        <f>IFERROR(__xludf.DUMMYFUNCTION("""COMPUTED_VALUE"""),43636.66666666667)</f>
        <v>43636.66667</v>
      </c>
      <c r="B668" s="1">
        <f>IFERROR(__xludf.DUMMYFUNCTION("""COMPUTED_VALUE"""),27.17)</f>
        <v>27.17</v>
      </c>
    </row>
    <row r="669">
      <c r="A669" s="2">
        <f>IFERROR(__xludf.DUMMYFUNCTION("""COMPUTED_VALUE"""),43637.66666666667)</f>
        <v>43637.66667</v>
      </c>
      <c r="B669" s="1">
        <f>IFERROR(__xludf.DUMMYFUNCTION("""COMPUTED_VALUE"""),26.97)</f>
        <v>26.97</v>
      </c>
    </row>
    <row r="670">
      <c r="A670" s="2">
        <f>IFERROR(__xludf.DUMMYFUNCTION("""COMPUTED_VALUE"""),43640.66666666667)</f>
        <v>43640.66667</v>
      </c>
      <c r="B670" s="1">
        <f>IFERROR(__xludf.DUMMYFUNCTION("""COMPUTED_VALUE"""),27.1)</f>
        <v>27.1</v>
      </c>
    </row>
    <row r="671">
      <c r="A671" s="2">
        <f>IFERROR(__xludf.DUMMYFUNCTION("""COMPUTED_VALUE"""),43641.66666666667)</f>
        <v>43641.66667</v>
      </c>
      <c r="B671" s="1">
        <f>IFERROR(__xludf.DUMMYFUNCTION("""COMPUTED_VALUE"""),27.06)</f>
        <v>27.06</v>
      </c>
    </row>
    <row r="672">
      <c r="A672" s="2">
        <f>IFERROR(__xludf.DUMMYFUNCTION("""COMPUTED_VALUE"""),43642.66666666667)</f>
        <v>43642.66667</v>
      </c>
      <c r="B672" s="1">
        <f>IFERROR(__xludf.DUMMYFUNCTION("""COMPUTED_VALUE"""),26.89)</f>
        <v>26.89</v>
      </c>
    </row>
    <row r="673">
      <c r="A673" s="2">
        <f>IFERROR(__xludf.DUMMYFUNCTION("""COMPUTED_VALUE"""),43643.66666666667)</f>
        <v>43643.66667</v>
      </c>
      <c r="B673" s="1">
        <f>IFERROR(__xludf.DUMMYFUNCTION("""COMPUTED_VALUE"""),26.95)</f>
        <v>26.95</v>
      </c>
    </row>
    <row r="674">
      <c r="A674" s="2">
        <f>IFERROR(__xludf.DUMMYFUNCTION("""COMPUTED_VALUE"""),43644.66666666667)</f>
        <v>43644.66667</v>
      </c>
      <c r="B674" s="1">
        <f>IFERROR(__xludf.DUMMYFUNCTION("""COMPUTED_VALUE"""),25.43)</f>
        <v>25.43</v>
      </c>
    </row>
    <row r="675">
      <c r="A675" s="2">
        <f>IFERROR(__xludf.DUMMYFUNCTION("""COMPUTED_VALUE"""),43647.66666666667)</f>
        <v>43647.66667</v>
      </c>
      <c r="B675" s="1">
        <f>IFERROR(__xludf.DUMMYFUNCTION("""COMPUTED_VALUE"""),25.37)</f>
        <v>25.37</v>
      </c>
    </row>
    <row r="676">
      <c r="A676" s="2">
        <f>IFERROR(__xludf.DUMMYFUNCTION("""COMPUTED_VALUE"""),43648.66666666667)</f>
        <v>43648.66667</v>
      </c>
      <c r="B676" s="1">
        <f>IFERROR(__xludf.DUMMYFUNCTION("""COMPUTED_VALUE"""),25.45)</f>
        <v>25.45</v>
      </c>
    </row>
    <row r="677">
      <c r="A677" s="2">
        <f>IFERROR(__xludf.DUMMYFUNCTION("""COMPUTED_VALUE"""),43649.66666666667)</f>
        <v>43649.66667</v>
      </c>
      <c r="B677" s="1">
        <f>IFERROR(__xludf.DUMMYFUNCTION("""COMPUTED_VALUE"""),25.58)</f>
        <v>25.58</v>
      </c>
    </row>
    <row r="678">
      <c r="A678" s="2">
        <f>IFERROR(__xludf.DUMMYFUNCTION("""COMPUTED_VALUE"""),43650.66666666667)</f>
        <v>43650.66667</v>
      </c>
      <c r="B678" s="1">
        <f>IFERROR(__xludf.DUMMYFUNCTION("""COMPUTED_VALUE"""),25.72)</f>
        <v>25.72</v>
      </c>
    </row>
    <row r="679">
      <c r="A679" s="2">
        <f>IFERROR(__xludf.DUMMYFUNCTION("""COMPUTED_VALUE"""),43651.66666666667)</f>
        <v>43651.66667</v>
      </c>
      <c r="B679" s="1">
        <f>IFERROR(__xludf.DUMMYFUNCTION("""COMPUTED_VALUE"""),26.05)</f>
        <v>26.05</v>
      </c>
    </row>
    <row r="680">
      <c r="A680" s="2">
        <f>IFERROR(__xludf.DUMMYFUNCTION("""COMPUTED_VALUE"""),43654.66666666667)</f>
        <v>43654.66667</v>
      </c>
      <c r="B680" s="1">
        <f>IFERROR(__xludf.DUMMYFUNCTION("""COMPUTED_VALUE"""),25.71)</f>
        <v>25.71</v>
      </c>
    </row>
    <row r="681">
      <c r="A681" s="2">
        <f>IFERROR(__xludf.DUMMYFUNCTION("""COMPUTED_VALUE"""),43655.66666666667)</f>
        <v>43655.66667</v>
      </c>
      <c r="B681" s="1">
        <f>IFERROR(__xludf.DUMMYFUNCTION("""COMPUTED_VALUE"""),25.65)</f>
        <v>25.65</v>
      </c>
    </row>
    <row r="682">
      <c r="A682" s="2">
        <f>IFERROR(__xludf.DUMMYFUNCTION("""COMPUTED_VALUE"""),43656.66666666667)</f>
        <v>43656.66667</v>
      </c>
      <c r="B682" s="1">
        <f>IFERROR(__xludf.DUMMYFUNCTION("""COMPUTED_VALUE"""),25.8)</f>
        <v>25.8</v>
      </c>
    </row>
    <row r="683">
      <c r="A683" s="2">
        <f>IFERROR(__xludf.DUMMYFUNCTION("""COMPUTED_VALUE"""),43657.66666666667)</f>
        <v>43657.66667</v>
      </c>
      <c r="B683" s="1">
        <f>IFERROR(__xludf.DUMMYFUNCTION("""COMPUTED_VALUE"""),25.84)</f>
        <v>25.84</v>
      </c>
    </row>
    <row r="684">
      <c r="A684" s="2">
        <f>IFERROR(__xludf.DUMMYFUNCTION("""COMPUTED_VALUE"""),43658.66666666667)</f>
        <v>43658.66667</v>
      </c>
      <c r="B684" s="1">
        <f>IFERROR(__xludf.DUMMYFUNCTION("""COMPUTED_VALUE"""),25.82)</f>
        <v>25.82</v>
      </c>
    </row>
    <row r="685">
      <c r="A685" s="2">
        <f>IFERROR(__xludf.DUMMYFUNCTION("""COMPUTED_VALUE"""),43661.66666666667)</f>
        <v>43661.66667</v>
      </c>
      <c r="B685" s="1">
        <f>IFERROR(__xludf.DUMMYFUNCTION("""COMPUTED_VALUE"""),25.54)</f>
        <v>25.54</v>
      </c>
    </row>
    <row r="686">
      <c r="A686" s="2">
        <f>IFERROR(__xludf.DUMMYFUNCTION("""COMPUTED_VALUE"""),43662.66666666667)</f>
        <v>43662.66667</v>
      </c>
      <c r="B686" s="1">
        <f>IFERROR(__xludf.DUMMYFUNCTION("""COMPUTED_VALUE"""),25.55)</f>
        <v>25.55</v>
      </c>
    </row>
    <row r="687">
      <c r="A687" s="2">
        <f>IFERROR(__xludf.DUMMYFUNCTION("""COMPUTED_VALUE"""),43663.66666666667)</f>
        <v>43663.66667</v>
      </c>
      <c r="B687" s="1">
        <f>IFERROR(__xludf.DUMMYFUNCTION("""COMPUTED_VALUE"""),25.59)</f>
        <v>25.59</v>
      </c>
    </row>
    <row r="688">
      <c r="A688" s="2">
        <f>IFERROR(__xludf.DUMMYFUNCTION("""COMPUTED_VALUE"""),43664.66666666667)</f>
        <v>43664.66667</v>
      </c>
      <c r="B688" s="1">
        <f>IFERROR(__xludf.DUMMYFUNCTION("""COMPUTED_VALUE"""),25.5)</f>
        <v>25.5</v>
      </c>
    </row>
    <row r="689">
      <c r="A689" s="2">
        <f>IFERROR(__xludf.DUMMYFUNCTION("""COMPUTED_VALUE"""),43665.66666666667)</f>
        <v>43665.66667</v>
      </c>
      <c r="B689" s="1">
        <f>IFERROR(__xludf.DUMMYFUNCTION("""COMPUTED_VALUE"""),25.79)</f>
        <v>25.79</v>
      </c>
    </row>
    <row r="690">
      <c r="A690" s="2">
        <f>IFERROR(__xludf.DUMMYFUNCTION("""COMPUTED_VALUE"""),43668.66666666667)</f>
        <v>43668.66667</v>
      </c>
      <c r="B690" s="1">
        <f>IFERROR(__xludf.DUMMYFUNCTION("""COMPUTED_VALUE"""),25.58)</f>
        <v>25.58</v>
      </c>
    </row>
    <row r="691">
      <c r="A691" s="2">
        <f>IFERROR(__xludf.DUMMYFUNCTION("""COMPUTED_VALUE"""),43669.66666666667)</f>
        <v>43669.66667</v>
      </c>
      <c r="B691" s="1">
        <f>IFERROR(__xludf.DUMMYFUNCTION("""COMPUTED_VALUE"""),25.74)</f>
        <v>25.74</v>
      </c>
    </row>
    <row r="692">
      <c r="A692" s="2">
        <f>IFERROR(__xludf.DUMMYFUNCTION("""COMPUTED_VALUE"""),43670.66666666667)</f>
        <v>43670.66667</v>
      </c>
      <c r="B692" s="1">
        <f>IFERROR(__xludf.DUMMYFUNCTION("""COMPUTED_VALUE"""),26.07)</f>
        <v>26.07</v>
      </c>
    </row>
    <row r="693">
      <c r="A693" s="2">
        <f>IFERROR(__xludf.DUMMYFUNCTION("""COMPUTED_VALUE"""),43671.66666666667)</f>
        <v>43671.66667</v>
      </c>
      <c r="B693" s="1">
        <f>IFERROR(__xludf.DUMMYFUNCTION("""COMPUTED_VALUE"""),26.31)</f>
        <v>26.31</v>
      </c>
    </row>
    <row r="694">
      <c r="A694" s="2">
        <f>IFERROR(__xludf.DUMMYFUNCTION("""COMPUTED_VALUE"""),43672.66666666667)</f>
        <v>43672.66667</v>
      </c>
      <c r="B694" s="1">
        <f>IFERROR(__xludf.DUMMYFUNCTION("""COMPUTED_VALUE"""),26.16)</f>
        <v>26.16</v>
      </c>
    </row>
    <row r="695">
      <c r="A695" s="2">
        <f>IFERROR(__xludf.DUMMYFUNCTION("""COMPUTED_VALUE"""),43675.66666666667)</f>
        <v>43675.66667</v>
      </c>
      <c r="B695" s="1">
        <f>IFERROR(__xludf.DUMMYFUNCTION("""COMPUTED_VALUE"""),26.21)</f>
        <v>26.21</v>
      </c>
    </row>
    <row r="696">
      <c r="A696" s="2">
        <f>IFERROR(__xludf.DUMMYFUNCTION("""COMPUTED_VALUE"""),43676.66666666667)</f>
        <v>43676.66667</v>
      </c>
      <c r="B696" s="1">
        <f>IFERROR(__xludf.DUMMYFUNCTION("""COMPUTED_VALUE"""),26.31)</f>
        <v>26.31</v>
      </c>
    </row>
    <row r="697">
      <c r="A697" s="2">
        <f>IFERROR(__xludf.DUMMYFUNCTION("""COMPUTED_VALUE"""),43677.66666666667)</f>
        <v>43677.66667</v>
      </c>
      <c r="B697" s="1">
        <f>IFERROR(__xludf.DUMMYFUNCTION("""COMPUTED_VALUE"""),26.13)</f>
        <v>26.13</v>
      </c>
    </row>
    <row r="698">
      <c r="A698" s="2">
        <f>IFERROR(__xludf.DUMMYFUNCTION("""COMPUTED_VALUE"""),43678.66666666667)</f>
        <v>43678.66667</v>
      </c>
      <c r="B698" s="1">
        <f>IFERROR(__xludf.DUMMYFUNCTION("""COMPUTED_VALUE"""),26.12)</f>
        <v>26.12</v>
      </c>
    </row>
    <row r="699">
      <c r="A699" s="2">
        <f>IFERROR(__xludf.DUMMYFUNCTION("""COMPUTED_VALUE"""),43679.66666666667)</f>
        <v>43679.66667</v>
      </c>
      <c r="B699" s="1">
        <f>IFERROR(__xludf.DUMMYFUNCTION("""COMPUTED_VALUE"""),26.03)</f>
        <v>26.03</v>
      </c>
    </row>
    <row r="700">
      <c r="A700" s="2">
        <f>IFERROR(__xludf.DUMMYFUNCTION("""COMPUTED_VALUE"""),43682.66666666667)</f>
        <v>43682.66667</v>
      </c>
      <c r="B700" s="1">
        <f>IFERROR(__xludf.DUMMYFUNCTION("""COMPUTED_VALUE"""),25.76)</f>
        <v>25.76</v>
      </c>
    </row>
    <row r="701">
      <c r="A701" s="2">
        <f>IFERROR(__xludf.DUMMYFUNCTION("""COMPUTED_VALUE"""),43683.66666666667)</f>
        <v>43683.66667</v>
      </c>
      <c r="B701" s="1">
        <f>IFERROR(__xludf.DUMMYFUNCTION("""COMPUTED_VALUE"""),24.99)</f>
        <v>24.99</v>
      </c>
    </row>
    <row r="702">
      <c r="A702" s="2">
        <f>IFERROR(__xludf.DUMMYFUNCTION("""COMPUTED_VALUE"""),43684.66666666667)</f>
        <v>43684.66667</v>
      </c>
      <c r="B702" s="1">
        <f>IFERROR(__xludf.DUMMYFUNCTION("""COMPUTED_VALUE"""),25.18)</f>
        <v>25.18</v>
      </c>
    </row>
    <row r="703">
      <c r="A703" s="2">
        <f>IFERROR(__xludf.DUMMYFUNCTION("""COMPUTED_VALUE"""),43685.66666666667)</f>
        <v>43685.66667</v>
      </c>
      <c r="B703" s="1">
        <f>IFERROR(__xludf.DUMMYFUNCTION("""COMPUTED_VALUE"""),25.3)</f>
        <v>25.3</v>
      </c>
    </row>
    <row r="704">
      <c r="A704" s="2">
        <f>IFERROR(__xludf.DUMMYFUNCTION("""COMPUTED_VALUE"""),43686.66666666667)</f>
        <v>43686.66667</v>
      </c>
      <c r="B704" s="1">
        <f>IFERROR(__xludf.DUMMYFUNCTION("""COMPUTED_VALUE"""),25.45)</f>
        <v>25.45</v>
      </c>
    </row>
    <row r="705">
      <c r="A705" s="2">
        <f>IFERROR(__xludf.DUMMYFUNCTION("""COMPUTED_VALUE"""),43689.66666666667)</f>
        <v>43689.66667</v>
      </c>
      <c r="B705" s="1">
        <f>IFERROR(__xludf.DUMMYFUNCTION("""COMPUTED_VALUE"""),25.45)</f>
        <v>25.45</v>
      </c>
    </row>
    <row r="706">
      <c r="A706" s="2">
        <f>IFERROR(__xludf.DUMMYFUNCTION("""COMPUTED_VALUE"""),43690.66666666667)</f>
        <v>43690.66667</v>
      </c>
      <c r="B706" s="1">
        <f>IFERROR(__xludf.DUMMYFUNCTION("""COMPUTED_VALUE"""),25.34)</f>
        <v>25.34</v>
      </c>
    </row>
    <row r="707">
      <c r="A707" s="2">
        <f>IFERROR(__xludf.DUMMYFUNCTION("""COMPUTED_VALUE"""),43691.66666666667)</f>
        <v>43691.66667</v>
      </c>
      <c r="B707" s="1">
        <f>IFERROR(__xludf.DUMMYFUNCTION("""COMPUTED_VALUE"""),25.36)</f>
        <v>25.36</v>
      </c>
    </row>
    <row r="708">
      <c r="A708" s="2">
        <f>IFERROR(__xludf.DUMMYFUNCTION("""COMPUTED_VALUE"""),43692.66666666667)</f>
        <v>43692.66667</v>
      </c>
      <c r="B708" s="1">
        <f>IFERROR(__xludf.DUMMYFUNCTION("""COMPUTED_VALUE"""),24.81)</f>
        <v>24.81</v>
      </c>
    </row>
    <row r="709">
      <c r="A709" s="2">
        <f>IFERROR(__xludf.DUMMYFUNCTION("""COMPUTED_VALUE"""),43693.66666666667)</f>
        <v>43693.66667</v>
      </c>
      <c r="B709" s="1">
        <f>IFERROR(__xludf.DUMMYFUNCTION("""COMPUTED_VALUE"""),24.9)</f>
        <v>24.9</v>
      </c>
    </row>
    <row r="710">
      <c r="A710" s="2">
        <f>IFERROR(__xludf.DUMMYFUNCTION("""COMPUTED_VALUE"""),43696.66666666667)</f>
        <v>43696.66667</v>
      </c>
      <c r="B710" s="1">
        <f>IFERROR(__xludf.DUMMYFUNCTION("""COMPUTED_VALUE"""),25.09)</f>
        <v>25.09</v>
      </c>
    </row>
    <row r="711">
      <c r="A711" s="2">
        <f>IFERROR(__xludf.DUMMYFUNCTION("""COMPUTED_VALUE"""),43697.66666666667)</f>
        <v>43697.66667</v>
      </c>
      <c r="B711" s="1">
        <f>IFERROR(__xludf.DUMMYFUNCTION("""COMPUTED_VALUE"""),25.29)</f>
        <v>25.29</v>
      </c>
    </row>
    <row r="712">
      <c r="A712" s="2">
        <f>IFERROR(__xludf.DUMMYFUNCTION("""COMPUTED_VALUE"""),43698.66666666667)</f>
        <v>43698.66667</v>
      </c>
      <c r="B712" s="1">
        <f>IFERROR(__xludf.DUMMYFUNCTION("""COMPUTED_VALUE"""),25.15)</f>
        <v>25.15</v>
      </c>
    </row>
    <row r="713">
      <c r="A713" s="2">
        <f>IFERROR(__xludf.DUMMYFUNCTION("""COMPUTED_VALUE"""),43699.66666666667)</f>
        <v>43699.66667</v>
      </c>
      <c r="B713" s="1">
        <f>IFERROR(__xludf.DUMMYFUNCTION("""COMPUTED_VALUE"""),25.26)</f>
        <v>25.26</v>
      </c>
    </row>
    <row r="714">
      <c r="A714" s="2">
        <f>IFERROR(__xludf.DUMMYFUNCTION("""COMPUTED_VALUE"""),43700.66666666667)</f>
        <v>43700.66667</v>
      </c>
      <c r="B714" s="1">
        <f>IFERROR(__xludf.DUMMYFUNCTION("""COMPUTED_VALUE"""),25.25)</f>
        <v>25.25</v>
      </c>
    </row>
    <row r="715">
      <c r="A715" s="2">
        <f>IFERROR(__xludf.DUMMYFUNCTION("""COMPUTED_VALUE"""),43703.66666666667)</f>
        <v>43703.66667</v>
      </c>
      <c r="B715" s="1">
        <f>IFERROR(__xludf.DUMMYFUNCTION("""COMPUTED_VALUE"""),24.9)</f>
        <v>24.9</v>
      </c>
    </row>
    <row r="716">
      <c r="A716" s="2">
        <f>IFERROR(__xludf.DUMMYFUNCTION("""COMPUTED_VALUE"""),43704.66666666667)</f>
        <v>43704.66667</v>
      </c>
      <c r="B716" s="1">
        <f>IFERROR(__xludf.DUMMYFUNCTION("""COMPUTED_VALUE"""),25.21)</f>
        <v>25.21</v>
      </c>
    </row>
    <row r="717">
      <c r="A717" s="2">
        <f>IFERROR(__xludf.DUMMYFUNCTION("""COMPUTED_VALUE"""),43705.66666666667)</f>
        <v>43705.66667</v>
      </c>
      <c r="B717" s="1">
        <f>IFERROR(__xludf.DUMMYFUNCTION("""COMPUTED_VALUE"""),25.23)</f>
        <v>25.23</v>
      </c>
    </row>
    <row r="718">
      <c r="A718" s="2">
        <f>IFERROR(__xludf.DUMMYFUNCTION("""COMPUTED_VALUE"""),43706.66666666667)</f>
        <v>43706.66667</v>
      </c>
      <c r="B718" s="1">
        <f>IFERROR(__xludf.DUMMYFUNCTION("""COMPUTED_VALUE"""),25.27)</f>
        <v>25.27</v>
      </c>
    </row>
    <row r="719">
      <c r="A719" s="2">
        <f>IFERROR(__xludf.DUMMYFUNCTION("""COMPUTED_VALUE"""),43707.66666666667)</f>
        <v>43707.66667</v>
      </c>
      <c r="B719" s="1">
        <f>IFERROR(__xludf.DUMMYFUNCTION("""COMPUTED_VALUE"""),25.55)</f>
        <v>25.55</v>
      </c>
    </row>
    <row r="720">
      <c r="A720" s="2">
        <f>IFERROR(__xludf.DUMMYFUNCTION("""COMPUTED_VALUE"""),43710.66666666667)</f>
        <v>43710.66667</v>
      </c>
      <c r="B720" s="1">
        <f>IFERROR(__xludf.DUMMYFUNCTION("""COMPUTED_VALUE"""),25.53)</f>
        <v>25.53</v>
      </c>
    </row>
    <row r="721">
      <c r="A721" s="2">
        <f>IFERROR(__xludf.DUMMYFUNCTION("""COMPUTED_VALUE"""),43711.66666666667)</f>
        <v>43711.66667</v>
      </c>
      <c r="B721" s="1">
        <f>IFERROR(__xludf.DUMMYFUNCTION("""COMPUTED_VALUE"""),25.46)</f>
        <v>25.46</v>
      </c>
    </row>
    <row r="722">
      <c r="A722" s="2">
        <f>IFERROR(__xludf.DUMMYFUNCTION("""COMPUTED_VALUE"""),43712.66666666667)</f>
        <v>43712.66667</v>
      </c>
      <c r="B722" s="1">
        <f>IFERROR(__xludf.DUMMYFUNCTION("""COMPUTED_VALUE"""),25.35)</f>
        <v>25.35</v>
      </c>
    </row>
    <row r="723">
      <c r="A723" s="2">
        <f>IFERROR(__xludf.DUMMYFUNCTION("""COMPUTED_VALUE"""),43713.66666666667)</f>
        <v>43713.66667</v>
      </c>
      <c r="B723" s="1">
        <f>IFERROR(__xludf.DUMMYFUNCTION("""COMPUTED_VALUE"""),25.65)</f>
        <v>25.65</v>
      </c>
    </row>
    <row r="724">
      <c r="A724" s="2">
        <f>IFERROR(__xludf.DUMMYFUNCTION("""COMPUTED_VALUE"""),43714.66666666667)</f>
        <v>43714.66667</v>
      </c>
      <c r="B724" s="1">
        <f>IFERROR(__xludf.DUMMYFUNCTION("""COMPUTED_VALUE"""),25.8)</f>
        <v>25.8</v>
      </c>
    </row>
    <row r="725">
      <c r="A725" s="2">
        <f>IFERROR(__xludf.DUMMYFUNCTION("""COMPUTED_VALUE"""),43717.66666666667)</f>
        <v>43717.66667</v>
      </c>
      <c r="B725" s="1">
        <f>IFERROR(__xludf.DUMMYFUNCTION("""COMPUTED_VALUE"""),25.91)</f>
        <v>25.91</v>
      </c>
    </row>
    <row r="726">
      <c r="A726" s="2">
        <f>IFERROR(__xludf.DUMMYFUNCTION("""COMPUTED_VALUE"""),43718.66666666667)</f>
        <v>43718.66667</v>
      </c>
      <c r="B726" s="1">
        <f>IFERROR(__xludf.DUMMYFUNCTION("""COMPUTED_VALUE"""),25.7)</f>
        <v>25.7</v>
      </c>
    </row>
    <row r="727">
      <c r="A727" s="2">
        <f>IFERROR(__xludf.DUMMYFUNCTION("""COMPUTED_VALUE"""),43719.66666666667)</f>
        <v>43719.66667</v>
      </c>
      <c r="B727" s="1">
        <f>IFERROR(__xludf.DUMMYFUNCTION("""COMPUTED_VALUE"""),25.86)</f>
        <v>25.86</v>
      </c>
    </row>
    <row r="728">
      <c r="A728" s="2">
        <f>IFERROR(__xludf.DUMMYFUNCTION("""COMPUTED_VALUE"""),43720.66666666667)</f>
        <v>43720.66667</v>
      </c>
      <c r="B728" s="1">
        <f>IFERROR(__xludf.DUMMYFUNCTION("""COMPUTED_VALUE"""),26.01)</f>
        <v>26.01</v>
      </c>
    </row>
    <row r="729">
      <c r="A729" s="2">
        <f>IFERROR(__xludf.DUMMYFUNCTION("""COMPUTED_VALUE"""),43721.66666666667)</f>
        <v>43721.66667</v>
      </c>
      <c r="B729" s="1">
        <f>IFERROR(__xludf.DUMMYFUNCTION("""COMPUTED_VALUE"""),26.13)</f>
        <v>26.13</v>
      </c>
    </row>
    <row r="730">
      <c r="A730" s="2">
        <f>IFERROR(__xludf.DUMMYFUNCTION("""COMPUTED_VALUE"""),43724.66666666667)</f>
        <v>43724.66667</v>
      </c>
      <c r="B730" s="1">
        <f>IFERROR(__xludf.DUMMYFUNCTION("""COMPUTED_VALUE"""),25.94)</f>
        <v>25.94</v>
      </c>
    </row>
    <row r="731">
      <c r="A731" s="2">
        <f>IFERROR(__xludf.DUMMYFUNCTION("""COMPUTED_VALUE"""),43725.66666666667)</f>
        <v>43725.66667</v>
      </c>
      <c r="B731" s="1">
        <f>IFERROR(__xludf.DUMMYFUNCTION("""COMPUTED_VALUE"""),26.01)</f>
        <v>26.01</v>
      </c>
    </row>
    <row r="732">
      <c r="A732" s="2">
        <f>IFERROR(__xludf.DUMMYFUNCTION("""COMPUTED_VALUE"""),43726.66666666667)</f>
        <v>43726.66667</v>
      </c>
      <c r="B732" s="1">
        <f>IFERROR(__xludf.DUMMYFUNCTION("""COMPUTED_VALUE"""),25.95)</f>
        <v>25.95</v>
      </c>
    </row>
    <row r="733">
      <c r="A733" s="2">
        <f>IFERROR(__xludf.DUMMYFUNCTION("""COMPUTED_VALUE"""),43727.66666666667)</f>
        <v>43727.66667</v>
      </c>
      <c r="B733" s="1">
        <f>IFERROR(__xludf.DUMMYFUNCTION("""COMPUTED_VALUE"""),26.16)</f>
        <v>26.16</v>
      </c>
    </row>
    <row r="734">
      <c r="A734" s="2">
        <f>IFERROR(__xludf.DUMMYFUNCTION("""COMPUTED_VALUE"""),43728.66666666667)</f>
        <v>43728.66667</v>
      </c>
      <c r="B734" s="1">
        <f>IFERROR(__xludf.DUMMYFUNCTION("""COMPUTED_VALUE"""),26.32)</f>
        <v>26.32</v>
      </c>
    </row>
    <row r="735">
      <c r="A735" s="2">
        <f>IFERROR(__xludf.DUMMYFUNCTION("""COMPUTED_VALUE"""),43731.66666666667)</f>
        <v>43731.66667</v>
      </c>
      <c r="B735" s="1">
        <f>IFERROR(__xludf.DUMMYFUNCTION("""COMPUTED_VALUE"""),26.33)</f>
        <v>26.33</v>
      </c>
    </row>
    <row r="736">
      <c r="A736" s="2">
        <f>IFERROR(__xludf.DUMMYFUNCTION("""COMPUTED_VALUE"""),43732.66666666667)</f>
        <v>43732.66667</v>
      </c>
      <c r="B736" s="1">
        <f>IFERROR(__xludf.DUMMYFUNCTION("""COMPUTED_VALUE"""),26.4)</f>
        <v>26.4</v>
      </c>
    </row>
    <row r="737">
      <c r="A737" s="2">
        <f>IFERROR(__xludf.DUMMYFUNCTION("""COMPUTED_VALUE"""),43733.66666666667)</f>
        <v>43733.66667</v>
      </c>
      <c r="B737" s="1">
        <f>IFERROR(__xludf.DUMMYFUNCTION("""COMPUTED_VALUE"""),26.25)</f>
        <v>26.25</v>
      </c>
    </row>
    <row r="738">
      <c r="A738" s="2">
        <f>IFERROR(__xludf.DUMMYFUNCTION("""COMPUTED_VALUE"""),43734.66666666667)</f>
        <v>43734.66667</v>
      </c>
      <c r="B738" s="1">
        <f>IFERROR(__xludf.DUMMYFUNCTION("""COMPUTED_VALUE"""),26.2)</f>
        <v>26.2</v>
      </c>
    </row>
    <row r="739">
      <c r="A739" s="2">
        <f>IFERROR(__xludf.DUMMYFUNCTION("""COMPUTED_VALUE"""),43735.66666666667)</f>
        <v>43735.66667</v>
      </c>
      <c r="B739" s="1">
        <f>IFERROR(__xludf.DUMMYFUNCTION("""COMPUTED_VALUE"""),26.26)</f>
        <v>26.26</v>
      </c>
    </row>
    <row r="740">
      <c r="A740" s="2">
        <f>IFERROR(__xludf.DUMMYFUNCTION("""COMPUTED_VALUE"""),43738.66666666667)</f>
        <v>43738.66667</v>
      </c>
      <c r="B740" s="1">
        <f>IFERROR(__xludf.DUMMYFUNCTION("""COMPUTED_VALUE"""),26.3)</f>
        <v>26.3</v>
      </c>
    </row>
    <row r="741">
      <c r="A741" s="2">
        <f>IFERROR(__xludf.DUMMYFUNCTION("""COMPUTED_VALUE"""),43739.66666666667)</f>
        <v>43739.66667</v>
      </c>
      <c r="B741" s="1">
        <f>IFERROR(__xludf.DUMMYFUNCTION("""COMPUTED_VALUE"""),26.0)</f>
        <v>26</v>
      </c>
    </row>
    <row r="742">
      <c r="A742" s="2">
        <f>IFERROR(__xludf.DUMMYFUNCTION("""COMPUTED_VALUE"""),43740.66666666667)</f>
        <v>43740.66667</v>
      </c>
      <c r="B742" s="1">
        <f>IFERROR(__xludf.DUMMYFUNCTION("""COMPUTED_VALUE"""),25.96)</f>
        <v>25.96</v>
      </c>
    </row>
    <row r="743">
      <c r="A743" s="2">
        <f>IFERROR(__xludf.DUMMYFUNCTION("""COMPUTED_VALUE"""),43741.66666666667)</f>
        <v>43741.66667</v>
      </c>
      <c r="B743" s="1">
        <f>IFERROR(__xludf.DUMMYFUNCTION("""COMPUTED_VALUE"""),25.4)</f>
        <v>25.4</v>
      </c>
    </row>
    <row r="744">
      <c r="A744" s="2">
        <f>IFERROR(__xludf.DUMMYFUNCTION("""COMPUTED_VALUE"""),43742.66666666667)</f>
        <v>43742.66667</v>
      </c>
      <c r="B744" s="1">
        <f>IFERROR(__xludf.DUMMYFUNCTION("""COMPUTED_VALUE"""),25.43)</f>
        <v>25.43</v>
      </c>
    </row>
    <row r="745">
      <c r="A745" s="2">
        <f>IFERROR(__xludf.DUMMYFUNCTION("""COMPUTED_VALUE"""),43745.66666666667)</f>
        <v>43745.66667</v>
      </c>
      <c r="B745" s="1">
        <f>IFERROR(__xludf.DUMMYFUNCTION("""COMPUTED_VALUE"""),25.49)</f>
        <v>25.49</v>
      </c>
    </row>
    <row r="746">
      <c r="A746" s="2">
        <f>IFERROR(__xludf.DUMMYFUNCTION("""COMPUTED_VALUE"""),43746.66666666667)</f>
        <v>43746.66667</v>
      </c>
      <c r="B746" s="1">
        <f>IFERROR(__xludf.DUMMYFUNCTION("""COMPUTED_VALUE"""),25.67)</f>
        <v>25.67</v>
      </c>
    </row>
    <row r="747">
      <c r="A747" s="2">
        <f>IFERROR(__xludf.DUMMYFUNCTION("""COMPUTED_VALUE"""),43747.66666666667)</f>
        <v>43747.66667</v>
      </c>
      <c r="B747" s="1">
        <f>IFERROR(__xludf.DUMMYFUNCTION("""COMPUTED_VALUE"""),25.47)</f>
        <v>25.47</v>
      </c>
    </row>
    <row r="748">
      <c r="A748" s="2">
        <f>IFERROR(__xludf.DUMMYFUNCTION("""COMPUTED_VALUE"""),43748.66666666667)</f>
        <v>43748.66667</v>
      </c>
      <c r="B748" s="1">
        <f>IFERROR(__xludf.DUMMYFUNCTION("""COMPUTED_VALUE"""),25.46)</f>
        <v>25.46</v>
      </c>
    </row>
    <row r="749">
      <c r="A749" s="2">
        <f>IFERROR(__xludf.DUMMYFUNCTION("""COMPUTED_VALUE"""),43749.66666666667)</f>
        <v>43749.66667</v>
      </c>
      <c r="B749" s="1">
        <f>IFERROR(__xludf.DUMMYFUNCTION("""COMPUTED_VALUE"""),25.65)</f>
        <v>25.65</v>
      </c>
    </row>
    <row r="750">
      <c r="A750" s="2">
        <f>IFERROR(__xludf.DUMMYFUNCTION("""COMPUTED_VALUE"""),43752.66666666667)</f>
        <v>43752.66667</v>
      </c>
      <c r="B750" s="1">
        <f>IFERROR(__xludf.DUMMYFUNCTION("""COMPUTED_VALUE"""),25.78)</f>
        <v>25.78</v>
      </c>
    </row>
    <row r="751">
      <c r="A751" s="2">
        <f>IFERROR(__xludf.DUMMYFUNCTION("""COMPUTED_VALUE"""),43753.66666666667)</f>
        <v>43753.66667</v>
      </c>
      <c r="B751" s="1">
        <f>IFERROR(__xludf.DUMMYFUNCTION("""COMPUTED_VALUE"""),25.63)</f>
        <v>25.63</v>
      </c>
    </row>
    <row r="752">
      <c r="A752" s="2">
        <f>IFERROR(__xludf.DUMMYFUNCTION("""COMPUTED_VALUE"""),43754.66666666667)</f>
        <v>43754.66667</v>
      </c>
      <c r="B752" s="1">
        <f>IFERROR(__xludf.DUMMYFUNCTION("""COMPUTED_VALUE"""),26.05)</f>
        <v>26.05</v>
      </c>
    </row>
    <row r="753">
      <c r="A753" s="2">
        <f>IFERROR(__xludf.DUMMYFUNCTION("""COMPUTED_VALUE"""),43755.66666666667)</f>
        <v>43755.66667</v>
      </c>
      <c r="B753" s="1">
        <f>IFERROR(__xludf.DUMMYFUNCTION("""COMPUTED_VALUE"""),26.04)</f>
        <v>26.04</v>
      </c>
    </row>
    <row r="754">
      <c r="A754" s="2">
        <f>IFERROR(__xludf.DUMMYFUNCTION("""COMPUTED_VALUE"""),43756.66666666667)</f>
        <v>43756.66667</v>
      </c>
      <c r="B754" s="1">
        <f>IFERROR(__xludf.DUMMYFUNCTION("""COMPUTED_VALUE"""),25.79)</f>
        <v>25.79</v>
      </c>
    </row>
    <row r="755">
      <c r="A755" s="2">
        <f>IFERROR(__xludf.DUMMYFUNCTION("""COMPUTED_VALUE"""),43759.66666666667)</f>
        <v>43759.66667</v>
      </c>
      <c r="B755" s="1">
        <f>IFERROR(__xludf.DUMMYFUNCTION("""COMPUTED_VALUE"""),25.84)</f>
        <v>25.84</v>
      </c>
    </row>
    <row r="756">
      <c r="A756" s="2">
        <f>IFERROR(__xludf.DUMMYFUNCTION("""COMPUTED_VALUE"""),43760.66666666667)</f>
        <v>43760.66667</v>
      </c>
      <c r="B756" s="1">
        <f>IFERROR(__xludf.DUMMYFUNCTION("""COMPUTED_VALUE"""),25.95)</f>
        <v>25.95</v>
      </c>
    </row>
    <row r="757">
      <c r="A757" s="2">
        <f>IFERROR(__xludf.DUMMYFUNCTION("""COMPUTED_VALUE"""),43761.66666666667)</f>
        <v>43761.66667</v>
      </c>
      <c r="B757" s="1">
        <f>IFERROR(__xludf.DUMMYFUNCTION("""COMPUTED_VALUE"""),25.9)</f>
        <v>25.9</v>
      </c>
    </row>
    <row r="758">
      <c r="A758" s="2">
        <f>IFERROR(__xludf.DUMMYFUNCTION("""COMPUTED_VALUE"""),43762.66666666667)</f>
        <v>43762.66667</v>
      </c>
      <c r="B758" s="1">
        <f>IFERROR(__xludf.DUMMYFUNCTION("""COMPUTED_VALUE"""),26.02)</f>
        <v>26.02</v>
      </c>
    </row>
    <row r="759">
      <c r="A759" s="2">
        <f>IFERROR(__xludf.DUMMYFUNCTION("""COMPUTED_VALUE"""),43763.66666666667)</f>
        <v>43763.66667</v>
      </c>
      <c r="B759" s="1">
        <f>IFERROR(__xludf.DUMMYFUNCTION("""COMPUTED_VALUE"""),26.09)</f>
        <v>26.09</v>
      </c>
    </row>
    <row r="760">
      <c r="A760" s="2">
        <f>IFERROR(__xludf.DUMMYFUNCTION("""COMPUTED_VALUE"""),43766.66666666667)</f>
        <v>43766.66667</v>
      </c>
      <c r="B760" s="1">
        <f>IFERROR(__xludf.DUMMYFUNCTION("""COMPUTED_VALUE"""),26.07)</f>
        <v>26.07</v>
      </c>
    </row>
    <row r="761">
      <c r="A761" s="2">
        <f>IFERROR(__xludf.DUMMYFUNCTION("""COMPUTED_VALUE"""),43767.66666666667)</f>
        <v>43767.66667</v>
      </c>
      <c r="B761" s="1">
        <f>IFERROR(__xludf.DUMMYFUNCTION("""COMPUTED_VALUE"""),26.13)</f>
        <v>26.13</v>
      </c>
    </row>
    <row r="762">
      <c r="A762" s="2">
        <f>IFERROR(__xludf.DUMMYFUNCTION("""COMPUTED_VALUE"""),43768.66666666667)</f>
        <v>43768.66667</v>
      </c>
      <c r="B762" s="1">
        <f>IFERROR(__xludf.DUMMYFUNCTION("""COMPUTED_VALUE"""),25.82)</f>
        <v>25.82</v>
      </c>
    </row>
    <row r="763">
      <c r="A763" s="2">
        <f>IFERROR(__xludf.DUMMYFUNCTION("""COMPUTED_VALUE"""),43769.66666666667)</f>
        <v>43769.66667</v>
      </c>
      <c r="B763" s="1">
        <f>IFERROR(__xludf.DUMMYFUNCTION("""COMPUTED_VALUE"""),25.74)</f>
        <v>25.74</v>
      </c>
    </row>
    <row r="764">
      <c r="A764" s="2">
        <f>IFERROR(__xludf.DUMMYFUNCTION("""COMPUTED_VALUE"""),43770.66666666667)</f>
        <v>43770.66667</v>
      </c>
      <c r="B764" s="1">
        <f>IFERROR(__xludf.DUMMYFUNCTION("""COMPUTED_VALUE"""),25.85)</f>
        <v>25.85</v>
      </c>
    </row>
    <row r="765">
      <c r="A765" s="2">
        <f>IFERROR(__xludf.DUMMYFUNCTION("""COMPUTED_VALUE"""),43773.66666666667)</f>
        <v>43773.66667</v>
      </c>
      <c r="B765" s="1">
        <f>IFERROR(__xludf.DUMMYFUNCTION("""COMPUTED_VALUE"""),25.8)</f>
        <v>25.8</v>
      </c>
    </row>
    <row r="766">
      <c r="A766" s="2">
        <f>IFERROR(__xludf.DUMMYFUNCTION("""COMPUTED_VALUE"""),43774.66666666667)</f>
        <v>43774.66667</v>
      </c>
      <c r="B766" s="1">
        <f>IFERROR(__xludf.DUMMYFUNCTION("""COMPUTED_VALUE"""),25.93)</f>
        <v>25.93</v>
      </c>
    </row>
    <row r="767">
      <c r="A767" s="2">
        <f>IFERROR(__xludf.DUMMYFUNCTION("""COMPUTED_VALUE"""),43775.66666666667)</f>
        <v>43775.66667</v>
      </c>
      <c r="B767" s="1">
        <f>IFERROR(__xludf.DUMMYFUNCTION("""COMPUTED_VALUE"""),25.86)</f>
        <v>25.86</v>
      </c>
    </row>
    <row r="768">
      <c r="A768" s="2">
        <f>IFERROR(__xludf.DUMMYFUNCTION("""COMPUTED_VALUE"""),43776.66666666667)</f>
        <v>43776.66667</v>
      </c>
      <c r="B768" s="1">
        <f>IFERROR(__xludf.DUMMYFUNCTION("""COMPUTED_VALUE"""),26.09)</f>
        <v>26.09</v>
      </c>
    </row>
    <row r="769">
      <c r="A769" s="2">
        <f>IFERROR(__xludf.DUMMYFUNCTION("""COMPUTED_VALUE"""),43777.66666666667)</f>
        <v>43777.66667</v>
      </c>
      <c r="B769" s="1">
        <f>IFERROR(__xludf.DUMMYFUNCTION("""COMPUTED_VALUE"""),26.03)</f>
        <v>26.03</v>
      </c>
    </row>
    <row r="770">
      <c r="A770" s="2">
        <f>IFERROR(__xludf.DUMMYFUNCTION("""COMPUTED_VALUE"""),43780.66666666667)</f>
        <v>43780.66667</v>
      </c>
      <c r="B770" s="1">
        <f>IFERROR(__xludf.DUMMYFUNCTION("""COMPUTED_VALUE"""),26.29)</f>
        <v>26.29</v>
      </c>
    </row>
    <row r="771">
      <c r="A771" s="2">
        <f>IFERROR(__xludf.DUMMYFUNCTION("""COMPUTED_VALUE"""),43781.66666666667)</f>
        <v>43781.66667</v>
      </c>
      <c r="B771" s="1">
        <f>IFERROR(__xludf.DUMMYFUNCTION("""COMPUTED_VALUE"""),26.17)</f>
        <v>26.17</v>
      </c>
    </row>
    <row r="772">
      <c r="A772" s="2">
        <f>IFERROR(__xludf.DUMMYFUNCTION("""COMPUTED_VALUE"""),43782.66666666667)</f>
        <v>43782.66667</v>
      </c>
      <c r="B772" s="1">
        <f>IFERROR(__xludf.DUMMYFUNCTION("""COMPUTED_VALUE"""),26.02)</f>
        <v>26.02</v>
      </c>
    </row>
    <row r="773">
      <c r="A773" s="2">
        <f>IFERROR(__xludf.DUMMYFUNCTION("""COMPUTED_VALUE"""),43783.66666666667)</f>
        <v>43783.66667</v>
      </c>
      <c r="B773" s="1">
        <f>IFERROR(__xludf.DUMMYFUNCTION("""COMPUTED_VALUE"""),26.05)</f>
        <v>26.05</v>
      </c>
    </row>
    <row r="774">
      <c r="A774" s="2">
        <f>IFERROR(__xludf.DUMMYFUNCTION("""COMPUTED_VALUE"""),43784.66666666667)</f>
        <v>43784.66667</v>
      </c>
      <c r="B774" s="1">
        <f>IFERROR(__xludf.DUMMYFUNCTION("""COMPUTED_VALUE"""),26.28)</f>
        <v>26.28</v>
      </c>
    </row>
    <row r="775">
      <c r="A775" s="2">
        <f>IFERROR(__xludf.DUMMYFUNCTION("""COMPUTED_VALUE"""),43787.66666666667)</f>
        <v>43787.66667</v>
      </c>
      <c r="B775" s="1">
        <f>IFERROR(__xludf.DUMMYFUNCTION("""COMPUTED_VALUE"""),26.14)</f>
        <v>26.14</v>
      </c>
    </row>
    <row r="776">
      <c r="A776" s="2">
        <f>IFERROR(__xludf.DUMMYFUNCTION("""COMPUTED_VALUE"""),43788.66666666667)</f>
        <v>43788.66667</v>
      </c>
      <c r="B776" s="1">
        <f>IFERROR(__xludf.DUMMYFUNCTION("""COMPUTED_VALUE"""),26.38)</f>
        <v>26.38</v>
      </c>
    </row>
    <row r="777">
      <c r="A777" s="2">
        <f>IFERROR(__xludf.DUMMYFUNCTION("""COMPUTED_VALUE"""),43789.66666666667)</f>
        <v>43789.66667</v>
      </c>
      <c r="B777" s="1">
        <f>IFERROR(__xludf.DUMMYFUNCTION("""COMPUTED_VALUE"""),26.0)</f>
        <v>26</v>
      </c>
    </row>
    <row r="778">
      <c r="A778" s="2">
        <f>IFERROR(__xludf.DUMMYFUNCTION("""COMPUTED_VALUE"""),43790.66666666667)</f>
        <v>43790.66667</v>
      </c>
      <c r="B778" s="1">
        <f>IFERROR(__xludf.DUMMYFUNCTION("""COMPUTED_VALUE"""),25.79)</f>
        <v>25.79</v>
      </c>
    </row>
    <row r="779">
      <c r="A779" s="2">
        <f>IFERROR(__xludf.DUMMYFUNCTION("""COMPUTED_VALUE"""),43791.66666666667)</f>
        <v>43791.66667</v>
      </c>
      <c r="B779" s="1">
        <f>IFERROR(__xludf.DUMMYFUNCTION("""COMPUTED_VALUE"""),25.9)</f>
        <v>25.9</v>
      </c>
    </row>
    <row r="780">
      <c r="A780" s="2">
        <f>IFERROR(__xludf.DUMMYFUNCTION("""COMPUTED_VALUE"""),43794.66666666667)</f>
        <v>43794.66667</v>
      </c>
      <c r="B780" s="1">
        <f>IFERROR(__xludf.DUMMYFUNCTION("""COMPUTED_VALUE"""),25.94)</f>
        <v>25.94</v>
      </c>
    </row>
    <row r="781">
      <c r="A781" s="2">
        <f>IFERROR(__xludf.DUMMYFUNCTION("""COMPUTED_VALUE"""),43795.66666666667)</f>
        <v>43795.66667</v>
      </c>
      <c r="B781" s="1">
        <f>IFERROR(__xludf.DUMMYFUNCTION("""COMPUTED_VALUE"""),26.16)</f>
        <v>26.16</v>
      </c>
    </row>
    <row r="782">
      <c r="A782" s="2">
        <f>IFERROR(__xludf.DUMMYFUNCTION("""COMPUTED_VALUE"""),43796.66666666667)</f>
        <v>43796.66667</v>
      </c>
      <c r="B782" s="1">
        <f>IFERROR(__xludf.DUMMYFUNCTION("""COMPUTED_VALUE"""),26.34)</f>
        <v>26.34</v>
      </c>
    </row>
    <row r="783">
      <c r="A783" s="2">
        <f>IFERROR(__xludf.DUMMYFUNCTION("""COMPUTED_VALUE"""),43797.66666666667)</f>
        <v>43797.66667</v>
      </c>
      <c r="B783" s="1">
        <f>IFERROR(__xludf.DUMMYFUNCTION("""COMPUTED_VALUE"""),26.36)</f>
        <v>26.36</v>
      </c>
    </row>
    <row r="784">
      <c r="A784" s="2">
        <f>IFERROR(__xludf.DUMMYFUNCTION("""COMPUTED_VALUE"""),43798.66666666667)</f>
        <v>43798.66667</v>
      </c>
      <c r="B784" s="1">
        <f>IFERROR(__xludf.DUMMYFUNCTION("""COMPUTED_VALUE"""),26.36)</f>
        <v>26.36</v>
      </c>
    </row>
    <row r="785">
      <c r="A785" s="2">
        <f>IFERROR(__xludf.DUMMYFUNCTION("""COMPUTED_VALUE"""),43801.66666666667)</f>
        <v>43801.66667</v>
      </c>
      <c r="B785" s="1">
        <f>IFERROR(__xludf.DUMMYFUNCTION("""COMPUTED_VALUE"""),26.47)</f>
        <v>26.47</v>
      </c>
    </row>
    <row r="786">
      <c r="A786" s="2">
        <f>IFERROR(__xludf.DUMMYFUNCTION("""COMPUTED_VALUE"""),43802.66666666667)</f>
        <v>43802.66667</v>
      </c>
      <c r="B786" s="1">
        <f>IFERROR(__xludf.DUMMYFUNCTION("""COMPUTED_VALUE"""),25.92)</f>
        <v>25.92</v>
      </c>
    </row>
    <row r="787">
      <c r="A787" s="2">
        <f>IFERROR(__xludf.DUMMYFUNCTION("""COMPUTED_VALUE"""),43803.66666666667)</f>
        <v>43803.66667</v>
      </c>
      <c r="B787" s="1">
        <f>IFERROR(__xludf.DUMMYFUNCTION("""COMPUTED_VALUE"""),25.46)</f>
        <v>25.46</v>
      </c>
    </row>
    <row r="788">
      <c r="A788" s="2">
        <f>IFERROR(__xludf.DUMMYFUNCTION("""COMPUTED_VALUE"""),43804.66666666667)</f>
        <v>43804.66667</v>
      </c>
      <c r="B788" s="1">
        <f>IFERROR(__xludf.DUMMYFUNCTION("""COMPUTED_VALUE"""),25.71)</f>
        <v>25.71</v>
      </c>
    </row>
    <row r="789">
      <c r="A789" s="2">
        <f>IFERROR(__xludf.DUMMYFUNCTION("""COMPUTED_VALUE"""),43805.66666666667)</f>
        <v>43805.66667</v>
      </c>
      <c r="B789" s="1">
        <f>IFERROR(__xludf.DUMMYFUNCTION("""COMPUTED_VALUE"""),25.86)</f>
        <v>25.86</v>
      </c>
    </row>
    <row r="790">
      <c r="A790" s="2">
        <f>IFERROR(__xludf.DUMMYFUNCTION("""COMPUTED_VALUE"""),43808.66666666667)</f>
        <v>43808.66667</v>
      </c>
      <c r="B790" s="1">
        <f>IFERROR(__xludf.DUMMYFUNCTION("""COMPUTED_VALUE"""),25.91)</f>
        <v>25.91</v>
      </c>
    </row>
    <row r="791">
      <c r="A791" s="2">
        <f>IFERROR(__xludf.DUMMYFUNCTION("""COMPUTED_VALUE"""),43809.66666666667)</f>
        <v>43809.66667</v>
      </c>
      <c r="B791" s="1">
        <f>IFERROR(__xludf.DUMMYFUNCTION("""COMPUTED_VALUE"""),25.78)</f>
        <v>25.78</v>
      </c>
    </row>
    <row r="792">
      <c r="A792" s="2">
        <f>IFERROR(__xludf.DUMMYFUNCTION("""COMPUTED_VALUE"""),43810.66666666667)</f>
        <v>43810.66667</v>
      </c>
      <c r="B792" s="1">
        <f>IFERROR(__xludf.DUMMYFUNCTION("""COMPUTED_VALUE"""),25.93)</f>
        <v>25.93</v>
      </c>
    </row>
    <row r="793">
      <c r="A793" s="2">
        <f>IFERROR(__xludf.DUMMYFUNCTION("""COMPUTED_VALUE"""),43811.66666666667)</f>
        <v>43811.66667</v>
      </c>
      <c r="B793" s="1">
        <f>IFERROR(__xludf.DUMMYFUNCTION("""COMPUTED_VALUE"""),25.79)</f>
        <v>25.79</v>
      </c>
    </row>
    <row r="794">
      <c r="A794" s="2">
        <f>IFERROR(__xludf.DUMMYFUNCTION("""COMPUTED_VALUE"""),43812.66666666667)</f>
        <v>43812.66667</v>
      </c>
      <c r="B794" s="1">
        <f>IFERROR(__xludf.DUMMYFUNCTION("""COMPUTED_VALUE"""),26.0)</f>
        <v>26</v>
      </c>
    </row>
    <row r="795">
      <c r="A795" s="2">
        <f>IFERROR(__xludf.DUMMYFUNCTION("""COMPUTED_VALUE"""),43815.66666666667)</f>
        <v>43815.66667</v>
      </c>
      <c r="B795" s="1">
        <f>IFERROR(__xludf.DUMMYFUNCTION("""COMPUTED_VALUE"""),26.29)</f>
        <v>26.29</v>
      </c>
    </row>
    <row r="796">
      <c r="A796" s="2">
        <f>IFERROR(__xludf.DUMMYFUNCTION("""COMPUTED_VALUE"""),43816.66666666667)</f>
        <v>43816.66667</v>
      </c>
      <c r="B796" s="1">
        <f>IFERROR(__xludf.DUMMYFUNCTION("""COMPUTED_VALUE"""),26.29)</f>
        <v>26.29</v>
      </c>
    </row>
    <row r="797">
      <c r="A797" s="2">
        <f>IFERROR(__xludf.DUMMYFUNCTION("""COMPUTED_VALUE"""),43817.66666666667)</f>
        <v>43817.66667</v>
      </c>
      <c r="B797" s="1">
        <f>IFERROR(__xludf.DUMMYFUNCTION("""COMPUTED_VALUE"""),26.3)</f>
        <v>26.3</v>
      </c>
    </row>
    <row r="798">
      <c r="A798" s="2">
        <f>IFERROR(__xludf.DUMMYFUNCTION("""COMPUTED_VALUE"""),43818.66666666667)</f>
        <v>43818.66667</v>
      </c>
      <c r="B798" s="1">
        <f>IFERROR(__xludf.DUMMYFUNCTION("""COMPUTED_VALUE"""),26.23)</f>
        <v>26.23</v>
      </c>
    </row>
    <row r="799">
      <c r="A799" s="2">
        <f>IFERROR(__xludf.DUMMYFUNCTION("""COMPUTED_VALUE"""),43819.66666666667)</f>
        <v>43819.66667</v>
      </c>
      <c r="B799" s="1">
        <f>IFERROR(__xludf.DUMMYFUNCTION("""COMPUTED_VALUE"""),26.18)</f>
        <v>26.18</v>
      </c>
    </row>
    <row r="800">
      <c r="A800" s="2">
        <f>IFERROR(__xludf.DUMMYFUNCTION("""COMPUTED_VALUE"""),43822.66666666667)</f>
        <v>43822.66667</v>
      </c>
      <c r="B800" s="1">
        <f>IFERROR(__xludf.DUMMYFUNCTION("""COMPUTED_VALUE"""),26.11)</f>
        <v>26.11</v>
      </c>
    </row>
    <row r="801">
      <c r="A801" s="2">
        <f>IFERROR(__xludf.DUMMYFUNCTION("""COMPUTED_VALUE"""),43823.59027777778)</f>
        <v>43823.59028</v>
      </c>
      <c r="B801" s="1">
        <f>IFERROR(__xludf.DUMMYFUNCTION("""COMPUTED_VALUE"""),26.09)</f>
        <v>26.09</v>
      </c>
    </row>
    <row r="802">
      <c r="A802" s="2">
        <f>IFERROR(__xludf.DUMMYFUNCTION("""COMPUTED_VALUE"""),43826.66666666667)</f>
        <v>43826.66667</v>
      </c>
      <c r="B802" s="1">
        <f>IFERROR(__xludf.DUMMYFUNCTION("""COMPUTED_VALUE"""),26.19)</f>
        <v>26.19</v>
      </c>
    </row>
    <row r="803">
      <c r="A803" s="2">
        <f>IFERROR(__xludf.DUMMYFUNCTION("""COMPUTED_VALUE"""),43829.66666666667)</f>
        <v>43829.66667</v>
      </c>
      <c r="B803" s="1">
        <f>IFERROR(__xludf.DUMMYFUNCTION("""COMPUTED_VALUE"""),26.22)</f>
        <v>26.22</v>
      </c>
    </row>
    <row r="804">
      <c r="A804" s="2">
        <f>IFERROR(__xludf.DUMMYFUNCTION("""COMPUTED_VALUE"""),43830.59027777778)</f>
        <v>43830.59028</v>
      </c>
      <c r="B804" s="1">
        <f>IFERROR(__xludf.DUMMYFUNCTION("""COMPUTED_VALUE"""),25.3)</f>
        <v>25.3</v>
      </c>
    </row>
  </sheetData>
  <drawing r:id="rId1"/>
</worksheet>
</file>