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Materialkostenrechnung" sheetId="1" r:id="rId1"/>
    <sheet name="LPKF" sheetId="2" r:id="rId2"/>
    <sheet name="Tabelle3" sheetId="3" r:id="rId3"/>
    <sheet name="mechanical workshop" sheetId="4" r:id="rId4"/>
    <sheet name="software" sheetId="5" r:id="rId5"/>
  </sheets>
  <calcPr calcId="145621"/>
</workbook>
</file>

<file path=xl/calcChain.xml><?xml version="1.0" encoding="utf-8"?>
<calcChain xmlns="http://schemas.openxmlformats.org/spreadsheetml/2006/main">
  <c r="J11" i="1" l="1"/>
  <c r="J13" i="1"/>
  <c r="J110" i="1"/>
  <c r="J91" i="1" l="1"/>
  <c r="J90" i="1"/>
  <c r="J89" i="1"/>
  <c r="J88" i="1"/>
  <c r="J87" i="1"/>
  <c r="J86" i="1"/>
  <c r="J85" i="1"/>
  <c r="J84" i="1"/>
  <c r="J99" i="1"/>
  <c r="J98" i="1"/>
  <c r="J97" i="1"/>
  <c r="J96" i="1"/>
  <c r="J95" i="1"/>
  <c r="J94" i="1"/>
  <c r="J93" i="1"/>
  <c r="J92" i="1"/>
  <c r="J106" i="1"/>
  <c r="J105" i="1"/>
  <c r="J104" i="1"/>
  <c r="J103" i="1"/>
  <c r="J102" i="1"/>
  <c r="J101" i="1"/>
  <c r="J100" i="1"/>
  <c r="J83" i="1" l="1"/>
  <c r="J82" i="1"/>
  <c r="J81" i="1"/>
  <c r="J108" i="1"/>
  <c r="J107" i="1"/>
  <c r="J80" i="1"/>
  <c r="J79" i="1"/>
  <c r="J78" i="1"/>
  <c r="J77" i="1"/>
  <c r="J76" i="1"/>
  <c r="J75" i="1"/>
  <c r="J74" i="1"/>
  <c r="J72" i="1" l="1"/>
  <c r="J71" i="1"/>
  <c r="J69" i="1"/>
  <c r="J68" i="1"/>
  <c r="J67" i="1"/>
  <c r="J66" i="1" l="1"/>
  <c r="J64" i="1"/>
  <c r="J63" i="1"/>
  <c r="J65" i="1"/>
  <c r="J61" i="1"/>
  <c r="J60" i="1"/>
  <c r="J59" i="1"/>
  <c r="J58" i="1" l="1"/>
  <c r="J57" i="1"/>
  <c r="J56" i="1"/>
  <c r="J55" i="1"/>
  <c r="J53" i="1"/>
  <c r="J52" i="1"/>
  <c r="J51" i="1"/>
  <c r="J50" i="1"/>
  <c r="J49" i="1"/>
  <c r="J48" i="1"/>
  <c r="J47" i="1"/>
  <c r="J46" i="1"/>
  <c r="J45" i="1"/>
  <c r="J44" i="1"/>
  <c r="J43" i="1"/>
  <c r="J42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54" i="1"/>
  <c r="J26" i="1" l="1"/>
  <c r="J25" i="1"/>
  <c r="J24" i="1"/>
  <c r="J23" i="1"/>
  <c r="J22" i="1"/>
  <c r="J21" i="1"/>
  <c r="J20" i="1"/>
  <c r="J19" i="1"/>
  <c r="J18" i="1"/>
  <c r="J17" i="1"/>
  <c r="J16" i="1"/>
  <c r="J15" i="1"/>
  <c r="E26" i="2" l="1"/>
  <c r="E25" i="2"/>
  <c r="E24" i="2"/>
  <c r="E23" i="2"/>
  <c r="E22" i="2"/>
  <c r="E21" i="2"/>
  <c r="E20" i="2"/>
  <c r="E19" i="2"/>
  <c r="E18" i="2"/>
  <c r="E17" i="2"/>
  <c r="E16" i="2"/>
  <c r="E14" i="2"/>
  <c r="E13" i="2"/>
  <c r="E12" i="2"/>
  <c r="E11" i="2"/>
  <c r="E10" i="2"/>
  <c r="E9" i="2"/>
  <c r="E8" i="2"/>
  <c r="E7" i="2"/>
  <c r="E6" i="2"/>
  <c r="E5" i="2"/>
  <c r="E28" i="2" l="1"/>
  <c r="J112" i="1" s="1"/>
  <c r="J14" i="1"/>
  <c r="J9" i="1" l="1"/>
  <c r="J10" i="1"/>
  <c r="J8" i="1"/>
  <c r="J111" i="1" l="1"/>
  <c r="J115" i="1" s="1"/>
</calcChain>
</file>

<file path=xl/sharedStrings.xml><?xml version="1.0" encoding="utf-8"?>
<sst xmlns="http://schemas.openxmlformats.org/spreadsheetml/2006/main" count="373" uniqueCount="206">
  <si>
    <t>Distributor</t>
  </si>
  <si>
    <t>Beschreibung</t>
  </si>
  <si>
    <t>Bestell-Nr.</t>
  </si>
  <si>
    <t>Stück</t>
  </si>
  <si>
    <t>Gesamtpreis Netto</t>
  </si>
  <si>
    <t>Bemerkung</t>
  </si>
  <si>
    <t>Einzel-preis</t>
  </si>
  <si>
    <t>Summe Einkauf</t>
  </si>
  <si>
    <t>Bezug (Lager/EK)</t>
  </si>
  <si>
    <t>Summe gesamt</t>
  </si>
  <si>
    <t>Summe Lager (Abschätzung für Auftragsnachweis)</t>
  </si>
  <si>
    <t>anteiliger Verschleiß Werkzeuge LPKF-Fräse (PCB-Fertigung)</t>
  </si>
  <si>
    <t>anteiliger Verschleiß Werkzeuge ISEL-Fräse (mechanische Teile, Gehäuse)</t>
  </si>
  <si>
    <t>Vorbereitung Bestellung und Materialkostenrechnung</t>
  </si>
  <si>
    <t>Bedarfsanforderung</t>
  </si>
  <si>
    <t>Bestell- datum</t>
  </si>
  <si>
    <t>Bezeichnung</t>
  </si>
  <si>
    <t>Verbrauch</t>
  </si>
  <si>
    <t>Kosten bei 100%</t>
  </si>
  <si>
    <t>Kosten</t>
  </si>
  <si>
    <t>[ % ]</t>
  </si>
  <si>
    <t>bei 100%</t>
  </si>
  <si>
    <t>bei Verbrauch-%</t>
  </si>
  <si>
    <t>Micro-Cutter</t>
  </si>
  <si>
    <t>Universal-Cutter</t>
  </si>
  <si>
    <t>Spiral-Drill 0,6</t>
  </si>
  <si>
    <t>Spiral-Drill 0,7</t>
  </si>
  <si>
    <t>Spiral-Drill 0,8</t>
  </si>
  <si>
    <t>Spiral-Drill 0,9</t>
  </si>
  <si>
    <t>Spiral-Drill 1,0</t>
  </si>
  <si>
    <t>Spiral-Drill 1,2</t>
  </si>
  <si>
    <t>Spiral-Drill 2,0</t>
  </si>
  <si>
    <t>Contour Router 2,0</t>
  </si>
  <si>
    <t>ProConduct-Paste RS</t>
  </si>
  <si>
    <t>ProConduct Folien</t>
  </si>
  <si>
    <t>Wabenplatten</t>
  </si>
  <si>
    <t>Sinterplatten</t>
  </si>
  <si>
    <t>Basismaterial 1,5 mm Dicke, 35/35µm</t>
  </si>
  <si>
    <t>Summe Werkzeug / Verbrauchsmaterial</t>
  </si>
  <si>
    <t>Kostenstelle 3211: Wissenschaftlicher Auftrag</t>
  </si>
  <si>
    <t>Kostenstelle 3210: Eigenverbrauch Elektronik-Werkstatt</t>
  </si>
  <si>
    <t xml:space="preserve">Conrad </t>
  </si>
  <si>
    <t xml:space="preserve">Distrelec </t>
  </si>
  <si>
    <t>Microcontroller Board, Mega2560, R3, A000067, ATmega2560, A000067, Arduino</t>
  </si>
  <si>
    <t>110-38-920</t>
  </si>
  <si>
    <t>RS</t>
  </si>
  <si>
    <t>EK</t>
  </si>
  <si>
    <t>SparkFun RGB und Gesten-Sensor (APDS-</t>
  </si>
  <si>
    <t>EXP-R05-420</t>
  </si>
  <si>
    <t>EXP</t>
  </si>
  <si>
    <t>MM-Aquaristik</t>
  </si>
  <si>
    <t>Grässling Rundomatic 400</t>
  </si>
  <si>
    <t>90-GR-0001</t>
  </si>
  <si>
    <t>Nanotec</t>
  </si>
  <si>
    <t>Permanentmagnet- Schrittmotoren</t>
  </si>
  <si>
    <t>SPG1518M0504-102</t>
  </si>
  <si>
    <t>Stahl Stirnrad 12 Zähne, Modul 0.5, Teilungs-Ø 6mm, Naben-Ø 8mm, Bohrung 3mm</t>
  </si>
  <si>
    <t>878-7819</t>
  </si>
  <si>
    <t>Arduino Motor Shield R3, A000079, SHIELD MODEL MOTOR, Arduino</t>
  </si>
  <si>
    <t>110-38-926</t>
  </si>
  <si>
    <t>Mikrocontroller Board, Uno, A000066, ATmega328, A000066, Arduino</t>
  </si>
  <si>
    <t>110-38-919</t>
  </si>
  <si>
    <t>Grove - Summer, Arduino, Raspberry Pi, BeagleBone, Edison, LaunchPad, Mbed, Galiel, 107020000, Seeed Studio</t>
  </si>
  <si>
    <t>300-69-924</t>
  </si>
  <si>
    <t xml:space="preserve">LED 5 mm (T13/4) rot/grün/blau Dreifarbig </t>
  </si>
  <si>
    <t>175-50-380</t>
  </si>
  <si>
    <t>175-10-222</t>
  </si>
  <si>
    <t>175-10-221</t>
  </si>
  <si>
    <t>Vishay Optokoppler, 60 mA DC Input Phototransistor Output, 5 kV eff PCB-Montage, DIP 4-Pin</t>
  </si>
  <si>
    <t>773-3693</t>
  </si>
  <si>
    <t>Logic-IC SOIC-14, CD4081, CD4081BM, Texas Instruments</t>
  </si>
  <si>
    <t>300-18-498</t>
  </si>
  <si>
    <t>Logic-IC SC-70-5, SN74AHC1G00, SN74AHC1G00DCKR, Texas Instruments</t>
  </si>
  <si>
    <t>300-22-896</t>
  </si>
  <si>
    <t>Widerstandsnetzwerk SIL 10 kOhm ± 2 %, 4609X-101-103LF, Bourns</t>
  </si>
  <si>
    <t>160-32-478</t>
  </si>
  <si>
    <t>Treiber-ICs DIL-18, ULN2803A, ST</t>
  </si>
  <si>
    <t>173-13-323</t>
  </si>
  <si>
    <t>Präz.-IC-Sockel, DIL 18, 110-87-318-41-001, Preci-Dip</t>
  </si>
  <si>
    <t>148-14-802</t>
  </si>
  <si>
    <t>Offene Sicherungshalter ø 5 x 20 mm, PTF/15, Stelvio-Kontek</t>
  </si>
  <si>
    <t>133-15-017</t>
  </si>
  <si>
    <t>Sicherung 5 x 20 mm: 0.125 A flink, RND 17000072, RND Components</t>
  </si>
  <si>
    <t>300-43-492</t>
  </si>
  <si>
    <t>Lumberg USB 2.0 Kabel schwarz, Stecker USB A / Stecker USB B, Länge 5m</t>
  </si>
  <si>
    <t>737-8818</t>
  </si>
  <si>
    <t>Murr Elektronik Serie 7000 Stecker gerade, Buchse 3-polig, Buchsenkontakte Crimpanschluss, 4A, Steckbar</t>
  </si>
  <si>
    <t>827-2770</t>
  </si>
  <si>
    <t>Murr Elektronik Serie 7000 Stecker gerade, Stecker 3-polig, Stiftkontakte, 4A, Steckbar</t>
  </si>
  <si>
    <t>797-5768</t>
  </si>
  <si>
    <t>Mutter, 718 Serie, M8 x 0.5, für Rundsteckverbinder, Metall</t>
  </si>
  <si>
    <t>706-3165</t>
  </si>
  <si>
    <t>Leiterplatte Epoxyd 233 x 160 mm</t>
  </si>
  <si>
    <t>149-55-332</t>
  </si>
  <si>
    <t>Stiftleiste Male 8, RND 205-00629, RND Connect</t>
  </si>
  <si>
    <t>300-93-649</t>
  </si>
  <si>
    <t>Stiftleiste Male 10, RND 205-00631, RND Connect</t>
  </si>
  <si>
    <t>300-93-651</t>
  </si>
  <si>
    <t>Stiftleiste Male 36 zweireihig / gerade / ohne Schutzkragen, 61303621121, Würth Elektronik</t>
  </si>
  <si>
    <t>300-24-556</t>
  </si>
  <si>
    <t>Netzgeräte 24 VDC/2.5 A, OWA-60E-24, Mean Well</t>
  </si>
  <si>
    <t>300-43-981</t>
  </si>
  <si>
    <t>DC-Adapter gerade 5A, Kabelmontage, Länge 57.1mm, vernickelt, IP68</t>
  </si>
  <si>
    <t>705-1519</t>
  </si>
  <si>
    <t>DC Buchse 2,5mm gerade Tafelmontage 5A 30 V dc versilbert, IP68</t>
  </si>
  <si>
    <t>705-1525</t>
  </si>
  <si>
    <t>USB-Adapter USB 2.0 A, USB 2.0 B, Buchse auf Buchse, gerade, Tafelmontage</t>
  </si>
  <si>
    <t>907-5628</t>
  </si>
  <si>
    <t>0.5MTR USB 2.0 A M B M BLACK</t>
  </si>
  <si>
    <t>121-6576</t>
  </si>
  <si>
    <t>Gehäusehälfte 220 mm</t>
  </si>
  <si>
    <t>150-69-916</t>
  </si>
  <si>
    <t>150-69-899</t>
  </si>
  <si>
    <t>Front-/ Rückplatte</t>
  </si>
  <si>
    <t>150-69-921</t>
  </si>
  <si>
    <t>2x3 6 Pin Stackable Header für Arduino</t>
  </si>
  <si>
    <t>EXP-T01-017</t>
  </si>
  <si>
    <t>Arduino Stackable Header - 8 Pin</t>
  </si>
  <si>
    <t>EXP-R05-017</t>
  </si>
  <si>
    <t>Arduino Stackable Header - 10 Pin</t>
  </si>
  <si>
    <t>EXP-R05-563</t>
  </si>
  <si>
    <t>Addressable Through-Hole 5mm RGB LED with Diffused Lens, WS2811 Driver (10-Pack)</t>
  </si>
  <si>
    <t>EXP-R25-679</t>
  </si>
  <si>
    <t>Konfektioniertes Kabel 3 M8 Buchse M8 Stecker 2 m, 21348081380020, HARTING</t>
  </si>
  <si>
    <t>300-34-340</t>
  </si>
  <si>
    <t>Stiftleiste Male 6, 6410-06A / 2227-2061, Molex</t>
  </si>
  <si>
    <t>143-80-838</t>
  </si>
  <si>
    <t>Crimpgehäuse Female 6, 6471-061 / 2201-2065, Molex</t>
  </si>
  <si>
    <t>143-80-432</t>
  </si>
  <si>
    <t>Crimpkontakt Female 30...22 AWG, 4809C-P914L / 0850-0032, Molex</t>
  </si>
  <si>
    <t>143-80-598</t>
  </si>
  <si>
    <t>Nylon Leiterplattenstift, PCB-Stärke 1,6mm, Höhe 9.5mm, PCB-Bohrung 3,2mm</t>
  </si>
  <si>
    <t>663-3417</t>
  </si>
  <si>
    <t>Nylon Leiterplattenstift, PCB-Stärke 1,6mm, Höhe 11.1mm, PCB-Bohrung 3,2mm</t>
  </si>
  <si>
    <t>663-3426</t>
  </si>
  <si>
    <t>Arcolectric R13112AAAA Wippschalter 1-poliger Ein-/Ausschalter, schwarz</t>
  </si>
  <si>
    <t>314-4995</t>
  </si>
  <si>
    <t>Nylon Leiterplatten Abstandshalter verriegelnd, PCB-Stärke 1,6mm, Höhe 3.2mm, Bohrung Ø 3.18mm</t>
  </si>
  <si>
    <t>663-3312</t>
  </si>
  <si>
    <t>Abstandsbolzen (L) 50 mm M3x7 M3x6 Stahl verzinkt PB Fastener S45530X50 10 St.</t>
  </si>
  <si>
    <t>Abstandsbolzen (L) 5 mm M3x5 Stahl verzinkt PB Fastener S55530X05 10 St.</t>
  </si>
  <si>
    <t>Abstandsbolzen (L) 10 mm M3x10 Stahl verzinkt PB Fastener S55530X10 10 St.</t>
  </si>
  <si>
    <t>Gehäusehälfte 220 mm, KOH14220ME, Fischer Elektronik</t>
  </si>
  <si>
    <t>150-69-901</t>
  </si>
  <si>
    <t>Front-/ Rückplatte, DKOH02KOH14ME, Fischer Elektronik</t>
  </si>
  <si>
    <t>150-69-923</t>
  </si>
  <si>
    <t>Distanz-Sensor 1 St. GP2Y0A41SK0F Sharp 5 V/DC Reichweite max. (im Freifeld): 30 cm</t>
  </si>
  <si>
    <t>D-SUB Buchsenleiste 180 ° Polzahl: 15 Lötkelch econ connect BU15LK/V 1 St.</t>
  </si>
  <si>
    <t>D-SUB Stiftleiste 180 ° Polzahl: 15 Lötkelch econ connect ST15LK/V 1 St.</t>
  </si>
  <si>
    <t>D-SUB Stiftleisten-Set 180 ° Polzahl: 15 Lötkelch encitech DTNT15-M-DBP-K 1 Set</t>
  </si>
  <si>
    <t>D-SUB Buchse 180 ° Polzahl: 25 Löten Connfly 1 St.</t>
  </si>
  <si>
    <t>D-SUB Stecker 180 ° Polzahl: 25 Löten Connfly 1 St.</t>
  </si>
  <si>
    <t>LED-Signalleuchte Weiß 3.6 V 20 mA SCI R9-103L-12-WD</t>
  </si>
  <si>
    <t>LED-Signalleuchte Grün 2.1 V 20 mA SCI R9-3612, GREEN</t>
  </si>
  <si>
    <t>Niedervolt-Steckverbinder Buchse, Einbau vertikal 5.7 mm 2.1 mm BKL Electronic 072339 1 St.</t>
  </si>
  <si>
    <t>Kippschalter 250 V/AC 3 A 1 x Ein/Ein APEM 5236A / 52360003 rastend 1 St.</t>
  </si>
  <si>
    <t>Kippschalter 250 V/AC 3 A 2 x Ein/Ein APEM 5246A / 52460003 rastend 1 St.</t>
  </si>
  <si>
    <t>LED-Fassung Kunststoff Passend für LED 5 mm SnapIn Kingbright</t>
  </si>
  <si>
    <t>USB-Steckverbinder Typ B, Buchse, rechtwinklig, Durchsteckmontage, 1,5A</t>
  </si>
  <si>
    <t>725-6005</t>
  </si>
  <si>
    <t>Arcolectric R13244AAAA Wippschalter 2-poliger Schließer, Ein-Aus, schwarz</t>
  </si>
  <si>
    <t>533-2986</t>
  </si>
  <si>
    <t>Mean Well Notebook Netzgerät getaktet, 9Vdc / 4.45A</t>
  </si>
  <si>
    <t>667-5556</t>
  </si>
  <si>
    <t>UA7805CKCS Single Positiv Spannungsregler linear, 5 V / 1.5A, TO-220 3-Pin</t>
  </si>
  <si>
    <t>661-6692</t>
  </si>
  <si>
    <t>WIMA Polyesterkondensator (PET), Printmontage 330nF 40 V ac, 63 V dc ±10%</t>
  </si>
  <si>
    <t>108-2413</t>
  </si>
  <si>
    <t>WIMA Polyesterkondensator (PET), Printmontage 100nF 40 V ac, 63 V dc ±20%</t>
  </si>
  <si>
    <t>115-023</t>
  </si>
  <si>
    <t>Netzkabel schwarz 2,5m, C13 / Schuko, 250 V / 10 A</t>
  </si>
  <si>
    <t>731-6169</t>
  </si>
  <si>
    <t>Apem Kippschalter SP (Ein)-Aus-Ein, 4 A @ 30 V dc</t>
  </si>
  <si>
    <t>377-9658</t>
  </si>
  <si>
    <t>Kingbright THT LED grün 2 V, 60° Rund-Linse 5 mm / T-1 3/4</t>
  </si>
  <si>
    <t>228-6004</t>
  </si>
  <si>
    <t>Kingbright THT LED rot, 60° Rund-Linse 5 mm / T-1 3/4</t>
  </si>
  <si>
    <t>228-5988</t>
  </si>
  <si>
    <t>150-69-898</t>
  </si>
  <si>
    <t>150-69-920</t>
  </si>
  <si>
    <t>Gerätebuchse BNC gerade 50 Ohm, 4 G</t>
  </si>
  <si>
    <t>300-12-013</t>
  </si>
  <si>
    <t>Socket ø 4 mm CAT I</t>
  </si>
  <si>
    <t>140-60-109</t>
  </si>
  <si>
    <t>112-0903</t>
  </si>
  <si>
    <t>BNC-Verbindungskabel RG58 5m</t>
  </si>
  <si>
    <t>For the cylinders see document 2200423337, Company Festo</t>
  </si>
  <si>
    <t>For the Aluminium Profiles see document item-00235935-1, Company ITEM</t>
  </si>
  <si>
    <t>For the Arena see document 2018-47354, Company KTD</t>
  </si>
  <si>
    <t>1x Arretierbolzen (Lock pin) ordered by RS Components GmbH</t>
  </si>
  <si>
    <r>
      <t>1x Rundtischlager PRT-03-80 (rotary table bearings</t>
    </r>
    <r>
      <rPr>
        <sz val="12"/>
        <color rgb="FF000000"/>
        <rFont val="Times New Roman"/>
        <family val="1"/>
      </rPr>
      <t>)</t>
    </r>
    <r>
      <rPr>
        <sz val="11"/>
        <color rgb="FF000000"/>
        <rFont val="Calibri"/>
        <family val="2"/>
      </rPr>
      <t> ordered by Igus</t>
    </r>
  </si>
  <si>
    <r>
      <t>4x Noga 3D Gelenkarm 120 (articulated arm</t>
    </r>
    <r>
      <rPr>
        <sz val="12"/>
        <color rgb="FF000000"/>
        <rFont val="Times New Roman"/>
        <family val="1"/>
      </rPr>
      <t>)</t>
    </r>
    <r>
      <rPr>
        <sz val="11"/>
        <color rgb="FF000000"/>
        <rFont val="Calibri"/>
        <family val="2"/>
      </rPr>
      <t> ordered by Hoffmann Group</t>
    </r>
  </si>
  <si>
    <t>1x Adapter plate Aluminium ordered by Gleich Aluminium</t>
  </si>
  <si>
    <t>4x Tür (door) black anodized Aluminium by MVG (Metall Verkaufs Gesellschaft)</t>
  </si>
  <si>
    <t>Rubber floor ordered by RS Components GmbH</t>
  </si>
  <si>
    <t>plexon cineplex studio v3</t>
  </si>
  <si>
    <t>pylonRecorder</t>
  </si>
  <si>
    <t>cheetah</t>
  </si>
  <si>
    <t>labbook</t>
  </si>
  <si>
    <t>excel</t>
  </si>
  <si>
    <t>matlab</t>
  </si>
  <si>
    <t>arduino</t>
  </si>
  <si>
    <t>cameras</t>
  </si>
  <si>
    <t>stingray</t>
  </si>
  <si>
    <t>basler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</si>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</sst>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€&quot;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164" fontId="0" fillId="0" borderId="6" xfId="0" applyNumberFormat="1" applyBorder="1"/>
    <xf numFmtId="164" fontId="0" fillId="0" borderId="1" xfId="0" applyNumberFormat="1" applyBorder="1"/>
    <xf numFmtId="0" fontId="1" fillId="0" borderId="13" xfId="0" applyFont="1" applyFill="1" applyBorder="1"/>
    <xf numFmtId="0" fontId="0" fillId="0" borderId="14" xfId="0" applyBorder="1"/>
    <xf numFmtId="0" fontId="0" fillId="0" borderId="15" xfId="0" applyBorder="1"/>
    <xf numFmtId="164" fontId="1" fillId="0" borderId="14" xfId="0" applyNumberFormat="1" applyFont="1" applyBorder="1"/>
    <xf numFmtId="0" fontId="0" fillId="2" borderId="17" xfId="0" applyFill="1" applyBorder="1" applyAlignment="1">
      <alignment horizontal="center" vertical="top" wrapText="1"/>
    </xf>
    <xf numFmtId="0" fontId="0" fillId="2" borderId="13" xfId="0" applyFill="1" applyBorder="1"/>
    <xf numFmtId="0" fontId="0" fillId="2" borderId="14" xfId="0" applyFill="1" applyBorder="1"/>
    <xf numFmtId="0" fontId="0" fillId="2" borderId="2" xfId="0" applyFill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14" fontId="0" fillId="0" borderId="5" xfId="0" applyNumberFormat="1" applyBorder="1"/>
    <xf numFmtId="14" fontId="0" fillId="0" borderId="8" xfId="0" applyNumberFormat="1" applyBorder="1"/>
    <xf numFmtId="14" fontId="0" fillId="0" borderId="10" xfId="0" applyNumberFormat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0" borderId="5" xfId="0" applyBorder="1"/>
    <xf numFmtId="165" fontId="0" fillId="0" borderId="6" xfId="0" applyNumberFormat="1" applyBorder="1"/>
    <xf numFmtId="164" fontId="0" fillId="0" borderId="7" xfId="0" applyNumberFormat="1" applyBorder="1"/>
    <xf numFmtId="0" fontId="0" fillId="0" borderId="8" xfId="0" applyBorder="1"/>
    <xf numFmtId="165" fontId="0" fillId="0" borderId="1" xfId="0" applyNumberFormat="1" applyBorder="1"/>
    <xf numFmtId="164" fontId="0" fillId="0" borderId="9" xfId="0" applyNumberFormat="1" applyBorder="1"/>
    <xf numFmtId="0" fontId="0" fillId="0" borderId="26" xfId="0" applyBorder="1"/>
    <xf numFmtId="0" fontId="0" fillId="0" borderId="27" xfId="0" applyBorder="1"/>
    <xf numFmtId="0" fontId="0" fillId="3" borderId="2" xfId="0" applyFill="1" applyBorder="1"/>
    <xf numFmtId="0" fontId="0" fillId="3" borderId="3" xfId="0" applyFill="1" applyBorder="1"/>
    <xf numFmtId="164" fontId="0" fillId="3" borderId="4" xfId="0" applyNumberForma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164" fontId="0" fillId="0" borderId="0" xfId="0" applyNumberFormat="1"/>
    <xf numFmtId="0" fontId="0" fillId="0" borderId="1" xfId="0" applyFill="1" applyBorder="1"/>
    <xf numFmtId="0" fontId="0" fillId="0" borderId="1" xfId="0" applyBorder="1" applyAlignment="1"/>
    <xf numFmtId="14" fontId="0" fillId="0" borderId="26" xfId="0" applyNumberFormat="1" applyBorder="1"/>
    <xf numFmtId="0" fontId="0" fillId="0" borderId="28" xfId="0" applyBorder="1"/>
    <xf numFmtId="0" fontId="0" fillId="0" borderId="0" xfId="0" applyBorder="1"/>
    <xf numFmtId="164" fontId="0" fillId="0" borderId="11" xfId="0" applyNumberFormat="1" applyBorder="1"/>
    <xf numFmtId="0" fontId="0" fillId="0" borderId="28" xfId="0" applyBorder="1" applyAlignment="1">
      <alignment wrapText="1"/>
    </xf>
    <xf numFmtId="0" fontId="0" fillId="0" borderId="29" xfId="0" applyBorder="1"/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14" fontId="0" fillId="0" borderId="16" xfId="0" applyNumberFormat="1" applyBorder="1"/>
    <xf numFmtId="164" fontId="0" fillId="0" borderId="0" xfId="0" applyNumberFormat="1" applyAlignment="1">
      <alignment wrapText="1"/>
    </xf>
    <xf numFmtId="0" fontId="0" fillId="0" borderId="30" xfId="0" applyBorder="1"/>
    <xf numFmtId="0" fontId="0" fillId="0" borderId="13" xfId="0" applyBorder="1"/>
    <xf numFmtId="164" fontId="0" fillId="0" borderId="14" xfId="0" applyNumberFormat="1" applyBorder="1"/>
    <xf numFmtId="0" fontId="1" fillId="0" borderId="31" xfId="0" applyFont="1" applyBorder="1"/>
    <xf numFmtId="0" fontId="1" fillId="0" borderId="13" xfId="0" applyFont="1" applyBorder="1"/>
    <xf numFmtId="164" fontId="0" fillId="0" borderId="29" xfId="0" applyNumberFormat="1" applyBorder="1"/>
    <xf numFmtId="0" fontId="0" fillId="0" borderId="32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/>
    <xf numFmtId="0" fontId="0" fillId="4" borderId="28" xfId="0" applyFill="1" applyBorder="1"/>
    <xf numFmtId="0" fontId="0" fillId="4" borderId="28" xfId="0" applyFill="1" applyBorder="1" applyAlignment="1">
      <alignment wrapText="1"/>
    </xf>
    <xf numFmtId="0" fontId="0" fillId="4" borderId="0" xfId="0" applyFill="1" applyBorder="1"/>
    <xf numFmtId="0" fontId="4" fillId="0" borderId="0" xfId="0" applyFont="1" applyAlignment="1">
      <alignment vertical="center" wrapText="1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6"/>
  <sheetViews>
    <sheetView topLeftCell="A79" zoomScaleNormal="100" workbookViewId="0">
      <selection activeCell="C118" sqref="C118"/>
    </sheetView>
  </sheetViews>
  <sheetFormatPr defaultColWidth="9.140625" defaultRowHeight="15" x14ac:dyDescent="0.25"/>
  <cols>
    <col min="2" max="2" width="10.7109375" customWidth="1"/>
    <col min="3" max="3" width="19.42578125" customWidth="1"/>
    <col min="4" max="4" width="10.28515625" customWidth="1"/>
    <col min="5" max="5" width="12.42578125" customWidth="1"/>
    <col min="6" max="6" width="70.28515625" customWidth="1"/>
    <col min="7" max="7" width="18.140625" customWidth="1"/>
    <col min="9" max="9" width="10.5703125" customWidth="1"/>
    <col min="10" max="10" width="12.7109375" customWidth="1"/>
    <col min="11" max="11" width="27.42578125" customWidth="1"/>
  </cols>
  <sheetData>
    <row r="2" spans="2:11" ht="15.75" thickBot="1" x14ac:dyDescent="0.3"/>
    <row r="3" spans="2:11" ht="15.75" thickBot="1" x14ac:dyDescent="0.3">
      <c r="B3" s="16"/>
      <c r="C3" s="17"/>
      <c r="D3" s="75" t="s">
        <v>13</v>
      </c>
      <c r="E3" s="75"/>
      <c r="F3" s="75"/>
      <c r="G3" s="75"/>
      <c r="H3" s="75"/>
      <c r="I3" s="75"/>
      <c r="J3" s="75"/>
      <c r="K3" s="76"/>
    </row>
    <row r="4" spans="2:11" ht="14.25" customHeight="1" thickBot="1" x14ac:dyDescent="0.3"/>
    <row r="5" spans="2:11" ht="12" hidden="1" customHeight="1" x14ac:dyDescent="0.3"/>
    <row r="6" spans="2:11" ht="30" customHeight="1" thickBot="1" x14ac:dyDescent="0.3">
      <c r="B6" s="18" t="s">
        <v>15</v>
      </c>
      <c r="C6" s="1" t="s">
        <v>14</v>
      </c>
      <c r="D6" s="15" t="s">
        <v>8</v>
      </c>
      <c r="E6" s="1" t="s">
        <v>0</v>
      </c>
      <c r="F6" s="1" t="s">
        <v>1</v>
      </c>
      <c r="G6" s="1" t="s">
        <v>2</v>
      </c>
      <c r="H6" s="1" t="s">
        <v>3</v>
      </c>
      <c r="I6" s="1" t="s">
        <v>6</v>
      </c>
      <c r="J6" s="1" t="s">
        <v>4</v>
      </c>
      <c r="K6" s="2" t="s">
        <v>5</v>
      </c>
    </row>
    <row r="7" spans="2:11" ht="15.75" thickBot="1" x14ac:dyDescent="0.3"/>
    <row r="8" spans="2:11" x14ac:dyDescent="0.25">
      <c r="B8" s="21"/>
      <c r="C8" s="3"/>
      <c r="D8" s="19"/>
      <c r="E8" s="3"/>
      <c r="F8" s="3"/>
      <c r="G8" s="3"/>
      <c r="H8" s="3"/>
      <c r="I8" s="9"/>
      <c r="J8" s="9">
        <f>H8*I8</f>
        <v>0</v>
      </c>
      <c r="K8" s="4"/>
    </row>
    <row r="9" spans="2:11" x14ac:dyDescent="0.25">
      <c r="B9" s="22"/>
      <c r="C9" s="5"/>
      <c r="D9" s="20"/>
      <c r="E9" s="5"/>
      <c r="F9" s="5" t="s">
        <v>40</v>
      </c>
      <c r="G9" s="5"/>
      <c r="H9" s="5"/>
      <c r="I9" s="10"/>
      <c r="J9" s="10">
        <f t="shared" ref="J9:J10" si="0">H9*I9</f>
        <v>0</v>
      </c>
      <c r="K9" s="6"/>
    </row>
    <row r="10" spans="2:11" x14ac:dyDescent="0.25">
      <c r="B10" s="22"/>
      <c r="C10" s="5"/>
      <c r="D10" s="20"/>
      <c r="E10" s="5"/>
      <c r="F10" s="5" t="s">
        <v>39</v>
      </c>
      <c r="G10" s="5"/>
      <c r="H10" s="5"/>
      <c r="I10" s="10"/>
      <c r="J10" s="10">
        <f t="shared" si="0"/>
        <v>0</v>
      </c>
      <c r="K10" s="6"/>
    </row>
    <row r="11" spans="2:11" x14ac:dyDescent="0.25">
      <c r="B11" s="22">
        <v>43130</v>
      </c>
      <c r="C11" s="5">
        <v>2002799406</v>
      </c>
      <c r="D11" s="20" t="s">
        <v>46</v>
      </c>
      <c r="E11" s="20" t="s">
        <v>49</v>
      </c>
      <c r="F11" s="5" t="s">
        <v>47</v>
      </c>
      <c r="G11" s="48" t="s">
        <v>48</v>
      </c>
      <c r="H11" s="44">
        <v>2</v>
      </c>
      <c r="I11" s="10">
        <v>11.93</v>
      </c>
      <c r="J11" s="10">
        <f>H11*I11</f>
        <v>23.86</v>
      </c>
      <c r="K11" s="6"/>
    </row>
    <row r="12" spans="2:11" x14ac:dyDescent="0.25">
      <c r="B12" s="22"/>
      <c r="C12" s="5"/>
      <c r="D12" s="20"/>
      <c r="E12" s="20"/>
      <c r="F12" s="5"/>
      <c r="G12" s="5"/>
      <c r="H12" s="44"/>
      <c r="I12" s="10"/>
      <c r="J12" s="10"/>
      <c r="K12" s="6"/>
    </row>
    <row r="13" spans="2:11" x14ac:dyDescent="0.25">
      <c r="B13" s="22">
        <v>43137</v>
      </c>
      <c r="C13" s="5">
        <v>2002809236</v>
      </c>
      <c r="D13" s="20" t="s">
        <v>46</v>
      </c>
      <c r="E13" s="5" t="s">
        <v>50</v>
      </c>
      <c r="F13" s="68" t="s">
        <v>51</v>
      </c>
      <c r="G13" s="5" t="s">
        <v>52</v>
      </c>
      <c r="H13" s="5">
        <v>2</v>
      </c>
      <c r="I13" s="10">
        <v>55.9</v>
      </c>
      <c r="J13" s="10">
        <f>H13*I13</f>
        <v>111.8</v>
      </c>
      <c r="K13" s="6"/>
    </row>
    <row r="14" spans="2:11" x14ac:dyDescent="0.25">
      <c r="B14" s="22"/>
      <c r="C14" s="5"/>
      <c r="D14" s="20"/>
      <c r="E14" s="5"/>
      <c r="F14" s="5"/>
      <c r="G14" s="5"/>
      <c r="H14" s="5"/>
      <c r="I14" s="10"/>
      <c r="J14" s="10">
        <f t="shared" ref="J14:J40" si="1">H14*I14</f>
        <v>0</v>
      </c>
      <c r="K14" s="6"/>
    </row>
    <row r="15" spans="2:11" ht="30" x14ac:dyDescent="0.25">
      <c r="B15" s="22">
        <v>43171</v>
      </c>
      <c r="C15" s="5">
        <v>2002852921</v>
      </c>
      <c r="D15" s="5" t="s">
        <v>46</v>
      </c>
      <c r="E15" s="5" t="s">
        <v>42</v>
      </c>
      <c r="F15" s="69" t="s">
        <v>43</v>
      </c>
      <c r="G15" s="42" t="s">
        <v>44</v>
      </c>
      <c r="H15" s="5">
        <v>1</v>
      </c>
      <c r="I15" s="10">
        <v>34.96</v>
      </c>
      <c r="J15" s="10">
        <f t="shared" si="1"/>
        <v>34.96</v>
      </c>
      <c r="K15" s="6"/>
    </row>
    <row r="16" spans="2:11" x14ac:dyDescent="0.25">
      <c r="B16" s="22">
        <v>43171</v>
      </c>
      <c r="C16" s="5">
        <v>2002852921</v>
      </c>
      <c r="D16" s="5" t="s">
        <v>46</v>
      </c>
      <c r="E16" s="5" t="s">
        <v>42</v>
      </c>
      <c r="F16" s="70" t="s">
        <v>58</v>
      </c>
      <c r="G16" s="42" t="s">
        <v>59</v>
      </c>
      <c r="H16" s="5">
        <v>4</v>
      </c>
      <c r="I16" s="10">
        <v>19.73</v>
      </c>
      <c r="J16" s="10">
        <f t="shared" si="1"/>
        <v>78.92</v>
      </c>
      <c r="K16" s="6"/>
    </row>
    <row r="17" spans="2:11" x14ac:dyDescent="0.25">
      <c r="B17" s="22">
        <v>43171</v>
      </c>
      <c r="C17" s="5">
        <v>2002852921</v>
      </c>
      <c r="D17" s="5" t="s">
        <v>46</v>
      </c>
      <c r="E17" s="5" t="s">
        <v>42</v>
      </c>
      <c r="F17" s="70" t="s">
        <v>60</v>
      </c>
      <c r="G17" s="42" t="s">
        <v>61</v>
      </c>
      <c r="H17" s="5">
        <v>4</v>
      </c>
      <c r="I17" s="10">
        <v>19.61</v>
      </c>
      <c r="J17" s="10">
        <f t="shared" si="1"/>
        <v>78.44</v>
      </c>
      <c r="K17" s="6"/>
    </row>
    <row r="18" spans="2:11" x14ac:dyDescent="0.25">
      <c r="B18" s="22">
        <v>43171</v>
      </c>
      <c r="C18" s="5">
        <v>2002852921</v>
      </c>
      <c r="D18" s="5" t="s">
        <v>46</v>
      </c>
      <c r="E18" s="5" t="s">
        <v>42</v>
      </c>
      <c r="F18" s="5" t="s">
        <v>110</v>
      </c>
      <c r="G18" s="5" t="s">
        <v>111</v>
      </c>
      <c r="H18" s="5">
        <v>1</v>
      </c>
      <c r="I18" s="10">
        <v>11.6</v>
      </c>
      <c r="J18" s="10">
        <f t="shared" si="1"/>
        <v>11.6</v>
      </c>
      <c r="K18" s="6"/>
    </row>
    <row r="19" spans="2:11" x14ac:dyDescent="0.25">
      <c r="B19" s="22">
        <v>43171</v>
      </c>
      <c r="C19" s="5">
        <v>2002852921</v>
      </c>
      <c r="D19" s="5" t="s">
        <v>46</v>
      </c>
      <c r="E19" s="5" t="s">
        <v>42</v>
      </c>
      <c r="F19" s="5" t="s">
        <v>110</v>
      </c>
      <c r="G19" s="5" t="s">
        <v>112</v>
      </c>
      <c r="H19" s="5">
        <v>2</v>
      </c>
      <c r="I19" s="10">
        <v>11.01</v>
      </c>
      <c r="J19" s="10">
        <f t="shared" si="1"/>
        <v>22.02</v>
      </c>
      <c r="K19" s="6"/>
    </row>
    <row r="20" spans="2:11" x14ac:dyDescent="0.25">
      <c r="B20" s="22">
        <v>43171</v>
      </c>
      <c r="C20" s="5">
        <v>2002852921</v>
      </c>
      <c r="D20" s="5" t="s">
        <v>46</v>
      </c>
      <c r="E20" s="5" t="s">
        <v>42</v>
      </c>
      <c r="F20" s="5" t="s">
        <v>113</v>
      </c>
      <c r="G20" s="5" t="s">
        <v>114</v>
      </c>
      <c r="H20" s="5">
        <v>2</v>
      </c>
      <c r="I20" s="10">
        <v>8.0399999999999991</v>
      </c>
      <c r="J20" s="10">
        <f t="shared" si="1"/>
        <v>16.079999999999998</v>
      </c>
      <c r="K20" s="37"/>
    </row>
    <row r="21" spans="2:11" ht="30" x14ac:dyDescent="0.25">
      <c r="B21" s="22">
        <v>43171</v>
      </c>
      <c r="C21" s="5">
        <v>2002852921</v>
      </c>
      <c r="D21" s="5" t="s">
        <v>46</v>
      </c>
      <c r="E21" s="5" t="s">
        <v>42</v>
      </c>
      <c r="F21" s="69" t="s">
        <v>62</v>
      </c>
      <c r="G21" s="5" t="s">
        <v>63</v>
      </c>
      <c r="H21" s="5">
        <v>4</v>
      </c>
      <c r="I21" s="10">
        <v>1.63</v>
      </c>
      <c r="J21" s="10">
        <f t="shared" si="1"/>
        <v>6.52</v>
      </c>
      <c r="K21" s="6"/>
    </row>
    <row r="22" spans="2:11" x14ac:dyDescent="0.25">
      <c r="B22" s="22">
        <v>43171</v>
      </c>
      <c r="C22" s="5">
        <v>2002852921</v>
      </c>
      <c r="D22" s="5" t="s">
        <v>46</v>
      </c>
      <c r="E22" s="5" t="s">
        <v>42</v>
      </c>
      <c r="F22" s="41" t="s">
        <v>64</v>
      </c>
      <c r="G22" s="5" t="s">
        <v>65</v>
      </c>
      <c r="H22" s="5">
        <v>5</v>
      </c>
      <c r="I22" s="10">
        <v>0.75</v>
      </c>
      <c r="J22" s="10">
        <f t="shared" si="1"/>
        <v>3.75</v>
      </c>
      <c r="K22" s="6"/>
    </row>
    <row r="23" spans="2:11" x14ac:dyDescent="0.25">
      <c r="B23" s="22">
        <v>43171</v>
      </c>
      <c r="C23" s="5">
        <v>2002852921</v>
      </c>
      <c r="D23" s="5" t="s">
        <v>46</v>
      </c>
      <c r="E23" s="5" t="s">
        <v>42</v>
      </c>
      <c r="F23" s="41" t="s">
        <v>64</v>
      </c>
      <c r="G23" s="5" t="s">
        <v>66</v>
      </c>
      <c r="H23" s="5">
        <v>5</v>
      </c>
      <c r="I23" s="10">
        <v>1.93</v>
      </c>
      <c r="J23" s="10">
        <f t="shared" si="1"/>
        <v>9.65</v>
      </c>
      <c r="K23" s="6"/>
    </row>
    <row r="24" spans="2:11" x14ac:dyDescent="0.25">
      <c r="B24" s="22">
        <v>43171</v>
      </c>
      <c r="C24" s="5">
        <v>2002852921</v>
      </c>
      <c r="D24" s="5" t="s">
        <v>46</v>
      </c>
      <c r="E24" s="5" t="s">
        <v>42</v>
      </c>
      <c r="F24" s="41" t="s">
        <v>64</v>
      </c>
      <c r="G24" s="5" t="s">
        <v>67</v>
      </c>
      <c r="H24" s="5">
        <v>5</v>
      </c>
      <c r="I24" s="10">
        <v>1.93</v>
      </c>
      <c r="J24" s="10">
        <f t="shared" si="1"/>
        <v>9.65</v>
      </c>
      <c r="K24" s="6"/>
    </row>
    <row r="25" spans="2:11" x14ac:dyDescent="0.25">
      <c r="B25" s="22">
        <v>43171</v>
      </c>
      <c r="C25" s="5">
        <v>2002852921</v>
      </c>
      <c r="D25" s="5" t="s">
        <v>46</v>
      </c>
      <c r="E25" s="5" t="s">
        <v>42</v>
      </c>
      <c r="F25" s="41" t="s">
        <v>70</v>
      </c>
      <c r="G25" s="5" t="s">
        <v>71</v>
      </c>
      <c r="H25" s="5">
        <v>10</v>
      </c>
      <c r="I25" s="10">
        <v>0.2</v>
      </c>
      <c r="J25" s="10">
        <f t="shared" si="1"/>
        <v>2</v>
      </c>
      <c r="K25" s="6"/>
    </row>
    <row r="26" spans="2:11" x14ac:dyDescent="0.25">
      <c r="B26" s="22">
        <v>43171</v>
      </c>
      <c r="C26" s="5">
        <v>2002852921</v>
      </c>
      <c r="D26" s="5" t="s">
        <v>46</v>
      </c>
      <c r="E26" s="5" t="s">
        <v>42</v>
      </c>
      <c r="F26" s="41" t="s">
        <v>72</v>
      </c>
      <c r="G26" s="5" t="s">
        <v>73</v>
      </c>
      <c r="H26" s="5">
        <v>10</v>
      </c>
      <c r="I26" s="10">
        <v>0.34</v>
      </c>
      <c r="J26" s="10">
        <f t="shared" si="1"/>
        <v>3.4000000000000004</v>
      </c>
      <c r="K26" s="6"/>
    </row>
    <row r="27" spans="2:11" x14ac:dyDescent="0.25">
      <c r="B27" s="22">
        <v>43171</v>
      </c>
      <c r="C27" s="5">
        <v>2002852921</v>
      </c>
      <c r="D27" s="5" t="s">
        <v>46</v>
      </c>
      <c r="E27" s="5" t="s">
        <v>42</v>
      </c>
      <c r="F27" s="41" t="s">
        <v>74</v>
      </c>
      <c r="G27" s="5" t="s">
        <v>75</v>
      </c>
      <c r="H27" s="5">
        <v>10</v>
      </c>
      <c r="I27" s="10">
        <v>0.28999999999999998</v>
      </c>
      <c r="J27" s="10">
        <f t="shared" si="1"/>
        <v>2.9</v>
      </c>
      <c r="K27" s="6"/>
    </row>
    <row r="28" spans="2:11" x14ac:dyDescent="0.25">
      <c r="B28" s="22">
        <v>43171</v>
      </c>
      <c r="C28" s="5">
        <v>2002852921</v>
      </c>
      <c r="D28" s="5" t="s">
        <v>46</v>
      </c>
      <c r="E28" s="5" t="s">
        <v>42</v>
      </c>
      <c r="F28" s="41" t="s">
        <v>76</v>
      </c>
      <c r="G28" s="5" t="s">
        <v>77</v>
      </c>
      <c r="H28" s="5">
        <v>3</v>
      </c>
      <c r="I28" s="10">
        <v>0.5</v>
      </c>
      <c r="J28" s="10">
        <f t="shared" si="1"/>
        <v>1.5</v>
      </c>
      <c r="K28" s="6"/>
    </row>
    <row r="29" spans="2:11" x14ac:dyDescent="0.25">
      <c r="B29" s="22">
        <v>43171</v>
      </c>
      <c r="C29" s="5">
        <v>2002852921</v>
      </c>
      <c r="D29" s="5" t="s">
        <v>46</v>
      </c>
      <c r="E29" s="5" t="s">
        <v>42</v>
      </c>
      <c r="F29" s="41" t="s">
        <v>78</v>
      </c>
      <c r="G29" s="5" t="s">
        <v>79</v>
      </c>
      <c r="H29" s="5">
        <v>3</v>
      </c>
      <c r="I29" s="10">
        <v>0.61</v>
      </c>
      <c r="J29" s="10">
        <f t="shared" si="1"/>
        <v>1.83</v>
      </c>
      <c r="K29" s="6"/>
    </row>
    <row r="30" spans="2:11" x14ac:dyDescent="0.25">
      <c r="B30" s="22">
        <v>43171</v>
      </c>
      <c r="C30" s="5">
        <v>2002852921</v>
      </c>
      <c r="D30" s="5" t="s">
        <v>46</v>
      </c>
      <c r="E30" s="5" t="s">
        <v>42</v>
      </c>
      <c r="F30" s="41" t="s">
        <v>80</v>
      </c>
      <c r="G30" s="5" t="s">
        <v>81</v>
      </c>
      <c r="H30" s="5">
        <v>10</v>
      </c>
      <c r="I30" s="10">
        <v>0.27</v>
      </c>
      <c r="J30" s="10">
        <f t="shared" si="1"/>
        <v>2.7</v>
      </c>
      <c r="K30" s="6"/>
    </row>
    <row r="31" spans="2:11" x14ac:dyDescent="0.25">
      <c r="B31" s="22">
        <v>43171</v>
      </c>
      <c r="C31" s="5">
        <v>2002852921</v>
      </c>
      <c r="D31" s="5" t="s">
        <v>46</v>
      </c>
      <c r="E31" s="5" t="s">
        <v>42</v>
      </c>
      <c r="F31" s="41" t="s">
        <v>82</v>
      </c>
      <c r="G31" s="5" t="s">
        <v>83</v>
      </c>
      <c r="H31" s="5">
        <v>10</v>
      </c>
      <c r="I31" s="10">
        <v>0.15</v>
      </c>
      <c r="J31" s="10">
        <f t="shared" si="1"/>
        <v>1.5</v>
      </c>
      <c r="K31" s="6"/>
    </row>
    <row r="32" spans="2:11" x14ac:dyDescent="0.25">
      <c r="B32" s="22">
        <v>43171</v>
      </c>
      <c r="C32" s="5">
        <v>2002852921</v>
      </c>
      <c r="D32" s="5" t="s">
        <v>46</v>
      </c>
      <c r="E32" s="5" t="s">
        <v>42</v>
      </c>
      <c r="F32" s="47" t="s">
        <v>92</v>
      </c>
      <c r="G32" s="47" t="s">
        <v>93</v>
      </c>
      <c r="H32" s="5">
        <v>5</v>
      </c>
      <c r="I32" s="10">
        <v>7.24</v>
      </c>
      <c r="J32" s="10">
        <f t="shared" si="1"/>
        <v>36.200000000000003</v>
      </c>
      <c r="K32" s="6"/>
    </row>
    <row r="33" spans="2:13" x14ac:dyDescent="0.25">
      <c r="B33" s="22">
        <v>43171</v>
      </c>
      <c r="C33" s="5">
        <v>2002852921</v>
      </c>
      <c r="D33" s="5" t="s">
        <v>46</v>
      </c>
      <c r="E33" s="5" t="s">
        <v>42</v>
      </c>
      <c r="F33" s="47" t="s">
        <v>94</v>
      </c>
      <c r="G33" s="47" t="s">
        <v>95</v>
      </c>
      <c r="H33" s="5">
        <v>10</v>
      </c>
      <c r="I33" s="10">
        <v>0.17</v>
      </c>
      <c r="J33" s="10">
        <f t="shared" si="1"/>
        <v>1.7000000000000002</v>
      </c>
      <c r="K33" s="6"/>
    </row>
    <row r="34" spans="2:13" x14ac:dyDescent="0.25">
      <c r="B34" s="22">
        <v>43171</v>
      </c>
      <c r="C34" s="5">
        <v>2002852921</v>
      </c>
      <c r="D34" s="5" t="s">
        <v>46</v>
      </c>
      <c r="E34" s="5" t="s">
        <v>42</v>
      </c>
      <c r="F34" s="47" t="s">
        <v>96</v>
      </c>
      <c r="G34" s="47" t="s">
        <v>97</v>
      </c>
      <c r="H34" s="5">
        <v>10</v>
      </c>
      <c r="I34" s="10">
        <v>0.22</v>
      </c>
      <c r="J34" s="10">
        <f t="shared" si="1"/>
        <v>2.2000000000000002</v>
      </c>
      <c r="K34" s="6"/>
    </row>
    <row r="35" spans="2:13" ht="30" x14ac:dyDescent="0.25">
      <c r="B35" s="22">
        <v>43171</v>
      </c>
      <c r="C35" s="5">
        <v>2002852921</v>
      </c>
      <c r="D35" s="5" t="s">
        <v>46</v>
      </c>
      <c r="E35" s="5" t="s">
        <v>42</v>
      </c>
      <c r="F35" s="50" t="s">
        <v>98</v>
      </c>
      <c r="G35" s="47" t="s">
        <v>99</v>
      </c>
      <c r="H35" s="5">
        <v>2</v>
      </c>
      <c r="I35" s="10">
        <v>1</v>
      </c>
      <c r="J35" s="10">
        <f t="shared" si="1"/>
        <v>2</v>
      </c>
      <c r="K35" s="6"/>
    </row>
    <row r="36" spans="2:13" x14ac:dyDescent="0.25">
      <c r="B36" s="22">
        <v>43171</v>
      </c>
      <c r="C36" s="5">
        <v>2002852921</v>
      </c>
      <c r="D36" s="5" t="s">
        <v>46</v>
      </c>
      <c r="E36" s="5" t="s">
        <v>42</v>
      </c>
      <c r="F36" s="71" t="s">
        <v>100</v>
      </c>
      <c r="G36" s="47" t="s">
        <v>101</v>
      </c>
      <c r="H36" s="5">
        <v>1</v>
      </c>
      <c r="I36" s="10">
        <v>24.37</v>
      </c>
      <c r="J36" s="10">
        <f t="shared" si="1"/>
        <v>24.37</v>
      </c>
      <c r="K36" s="6"/>
    </row>
    <row r="37" spans="2:13" ht="30" x14ac:dyDescent="0.25">
      <c r="B37" s="22">
        <v>43171</v>
      </c>
      <c r="C37" s="5">
        <v>2002852921</v>
      </c>
      <c r="D37" s="5" t="s">
        <v>46</v>
      </c>
      <c r="E37" s="5" t="s">
        <v>42</v>
      </c>
      <c r="F37" s="72" t="s">
        <v>123</v>
      </c>
      <c r="G37" s="47" t="s">
        <v>124</v>
      </c>
      <c r="H37" s="5">
        <v>8</v>
      </c>
      <c r="I37" s="10">
        <v>7.03</v>
      </c>
      <c r="J37" s="10">
        <f t="shared" si="1"/>
        <v>56.24</v>
      </c>
      <c r="K37" s="6"/>
      <c r="M37" s="43"/>
    </row>
    <row r="38" spans="2:13" x14ac:dyDescent="0.25">
      <c r="B38" s="22">
        <v>43171</v>
      </c>
      <c r="C38" s="5">
        <v>2002852921</v>
      </c>
      <c r="D38" s="5" t="s">
        <v>46</v>
      </c>
      <c r="E38" s="5" t="s">
        <v>42</v>
      </c>
      <c r="F38" s="41" t="s">
        <v>125</v>
      </c>
      <c r="G38" s="5" t="s">
        <v>126</v>
      </c>
      <c r="H38" s="5">
        <v>10</v>
      </c>
      <c r="I38" s="10">
        <v>0.23</v>
      </c>
      <c r="J38" s="10">
        <f t="shared" si="1"/>
        <v>2.3000000000000003</v>
      </c>
      <c r="K38" s="6"/>
    </row>
    <row r="39" spans="2:13" x14ac:dyDescent="0.25">
      <c r="B39" s="22">
        <v>43171</v>
      </c>
      <c r="C39" s="5">
        <v>2002852921</v>
      </c>
      <c r="D39" s="5" t="s">
        <v>46</v>
      </c>
      <c r="E39" s="5" t="s">
        <v>42</v>
      </c>
      <c r="F39" s="41" t="s">
        <v>127</v>
      </c>
      <c r="G39" s="5" t="s">
        <v>128</v>
      </c>
      <c r="H39" s="5">
        <v>10</v>
      </c>
      <c r="I39" s="10">
        <v>0.12</v>
      </c>
      <c r="J39" s="10">
        <f t="shared" si="1"/>
        <v>1.2</v>
      </c>
      <c r="K39" s="6"/>
      <c r="M39" s="43"/>
    </row>
    <row r="40" spans="2:13" x14ac:dyDescent="0.25">
      <c r="B40" s="22">
        <v>43171</v>
      </c>
      <c r="C40" s="5">
        <v>2002852921</v>
      </c>
      <c r="D40" s="5" t="s">
        <v>46</v>
      </c>
      <c r="E40" s="5" t="s">
        <v>42</v>
      </c>
      <c r="F40" s="41" t="s">
        <v>129</v>
      </c>
      <c r="G40" s="5" t="s">
        <v>130</v>
      </c>
      <c r="H40" s="5">
        <v>100</v>
      </c>
      <c r="I40" s="10">
        <v>0.02</v>
      </c>
      <c r="J40" s="10">
        <f t="shared" si="1"/>
        <v>2</v>
      </c>
      <c r="K40" s="6"/>
    </row>
    <row r="41" spans="2:13" x14ac:dyDescent="0.25">
      <c r="B41" s="46"/>
      <c r="C41" s="47"/>
      <c r="D41" s="5"/>
      <c r="E41" s="5"/>
      <c r="F41" s="41"/>
      <c r="G41" s="5"/>
      <c r="H41" s="5"/>
      <c r="I41" s="10"/>
      <c r="J41" s="10"/>
      <c r="K41" s="6"/>
    </row>
    <row r="42" spans="2:13" ht="30" x14ac:dyDescent="0.25">
      <c r="B42" s="22">
        <v>43171</v>
      </c>
      <c r="C42" s="47">
        <v>2002853041</v>
      </c>
      <c r="D42" s="5" t="s">
        <v>46</v>
      </c>
      <c r="E42" s="5" t="s">
        <v>45</v>
      </c>
      <c r="F42" s="41" t="s">
        <v>68</v>
      </c>
      <c r="G42" s="5" t="s">
        <v>69</v>
      </c>
      <c r="H42" s="5">
        <v>10</v>
      </c>
      <c r="I42" s="10">
        <v>0.17399999999999999</v>
      </c>
      <c r="J42" s="10">
        <f t="shared" ref="J42:J53" si="2">H42*I42</f>
        <v>1.7399999999999998</v>
      </c>
      <c r="K42" s="6"/>
    </row>
    <row r="43" spans="2:13" ht="30" x14ac:dyDescent="0.25">
      <c r="B43" s="22">
        <v>43171</v>
      </c>
      <c r="C43" s="47">
        <v>2002853041</v>
      </c>
      <c r="D43" s="5" t="s">
        <v>46</v>
      </c>
      <c r="E43" s="5" t="s">
        <v>45</v>
      </c>
      <c r="F43" s="69" t="s">
        <v>86</v>
      </c>
      <c r="G43" s="5" t="s">
        <v>87</v>
      </c>
      <c r="H43" s="5">
        <v>20</v>
      </c>
      <c r="I43" s="10">
        <v>7.7389999999999999</v>
      </c>
      <c r="J43" s="10">
        <f t="shared" si="2"/>
        <v>154.78</v>
      </c>
      <c r="K43" s="6"/>
    </row>
    <row r="44" spans="2:13" ht="30" x14ac:dyDescent="0.25">
      <c r="B44" s="22">
        <v>43171</v>
      </c>
      <c r="C44" s="47">
        <v>2002853041</v>
      </c>
      <c r="D44" s="5" t="s">
        <v>46</v>
      </c>
      <c r="E44" s="5" t="s">
        <v>45</v>
      </c>
      <c r="F44" s="69" t="s">
        <v>88</v>
      </c>
      <c r="G44" s="5" t="s">
        <v>89</v>
      </c>
      <c r="H44" s="5">
        <v>10</v>
      </c>
      <c r="I44" s="10">
        <v>8.07</v>
      </c>
      <c r="J44" s="10">
        <f t="shared" si="2"/>
        <v>80.7</v>
      </c>
      <c r="K44" s="6"/>
    </row>
    <row r="45" spans="2:13" x14ac:dyDescent="0.25">
      <c r="B45" s="22">
        <v>43171</v>
      </c>
      <c r="C45" s="47">
        <v>2002853041</v>
      </c>
      <c r="D45" s="5" t="s">
        <v>46</v>
      </c>
      <c r="E45" s="5" t="s">
        <v>45</v>
      </c>
      <c r="F45" s="41" t="s">
        <v>90</v>
      </c>
      <c r="G45" s="5" t="s">
        <v>91</v>
      </c>
      <c r="H45" s="5">
        <v>20</v>
      </c>
      <c r="I45" s="10">
        <v>0.93899999999999995</v>
      </c>
      <c r="J45" s="10">
        <f t="shared" si="2"/>
        <v>18.779999999999998</v>
      </c>
      <c r="K45" s="6"/>
    </row>
    <row r="46" spans="2:13" x14ac:dyDescent="0.25">
      <c r="B46" s="22">
        <v>43171</v>
      </c>
      <c r="C46" s="47">
        <v>2002853041</v>
      </c>
      <c r="D46" s="5" t="s">
        <v>46</v>
      </c>
      <c r="E46" s="5" t="s">
        <v>45</v>
      </c>
      <c r="F46" s="41" t="s">
        <v>84</v>
      </c>
      <c r="G46" s="5" t="s">
        <v>85</v>
      </c>
      <c r="H46" s="5">
        <v>1</v>
      </c>
      <c r="I46" s="10">
        <v>10.618</v>
      </c>
      <c r="J46" s="10">
        <f t="shared" si="2"/>
        <v>10.618</v>
      </c>
      <c r="K46" s="6"/>
    </row>
    <row r="47" spans="2:13" x14ac:dyDescent="0.25">
      <c r="B47" s="22">
        <v>43171</v>
      </c>
      <c r="C47" s="47">
        <v>2002853041</v>
      </c>
      <c r="D47" s="5" t="s">
        <v>46</v>
      </c>
      <c r="E47" s="5" t="s">
        <v>45</v>
      </c>
      <c r="F47" s="41" t="s">
        <v>102</v>
      </c>
      <c r="G47" s="5" t="s">
        <v>103</v>
      </c>
      <c r="H47" s="5">
        <v>1</v>
      </c>
      <c r="I47" s="10">
        <v>8.8170000000000002</v>
      </c>
      <c r="J47" s="10">
        <f t="shared" si="2"/>
        <v>8.8170000000000002</v>
      </c>
      <c r="K47" s="6"/>
    </row>
    <row r="48" spans="2:13" x14ac:dyDescent="0.25">
      <c r="B48" s="22">
        <v>43171</v>
      </c>
      <c r="C48" s="47">
        <v>2002853041</v>
      </c>
      <c r="D48" s="5" t="s">
        <v>46</v>
      </c>
      <c r="E48" s="5" t="s">
        <v>45</v>
      </c>
      <c r="F48" s="41" t="s">
        <v>104</v>
      </c>
      <c r="G48" s="5" t="s">
        <v>105</v>
      </c>
      <c r="H48" s="5">
        <v>1</v>
      </c>
      <c r="I48" s="10">
        <v>7.8929999999999998</v>
      </c>
      <c r="J48" s="10">
        <f t="shared" si="2"/>
        <v>7.8929999999999998</v>
      </c>
      <c r="K48" s="6"/>
    </row>
    <row r="49" spans="2:13" x14ac:dyDescent="0.25">
      <c r="B49" s="22">
        <v>43171</v>
      </c>
      <c r="C49" s="47">
        <v>2002853041</v>
      </c>
      <c r="D49" s="5" t="s">
        <v>46</v>
      </c>
      <c r="E49" s="5" t="s">
        <v>45</v>
      </c>
      <c r="F49" s="41" t="s">
        <v>106</v>
      </c>
      <c r="G49" s="5" t="s">
        <v>107</v>
      </c>
      <c r="H49" s="5">
        <v>1</v>
      </c>
      <c r="I49" s="10">
        <v>7.2149999999999999</v>
      </c>
      <c r="J49" s="10">
        <f t="shared" si="2"/>
        <v>7.2149999999999999</v>
      </c>
      <c r="K49" s="6"/>
    </row>
    <row r="50" spans="2:13" x14ac:dyDescent="0.25">
      <c r="B50" s="22">
        <v>43171</v>
      </c>
      <c r="C50" s="47">
        <v>2002853041</v>
      </c>
      <c r="D50" s="5" t="s">
        <v>46</v>
      </c>
      <c r="E50" s="5" t="s">
        <v>45</v>
      </c>
      <c r="F50" s="5" t="s">
        <v>108</v>
      </c>
      <c r="G50" s="5" t="s">
        <v>109</v>
      </c>
      <c r="H50" s="5">
        <v>1</v>
      </c>
      <c r="I50" s="10">
        <v>2.0790000000000002</v>
      </c>
      <c r="J50" s="10">
        <f t="shared" si="2"/>
        <v>2.0790000000000002</v>
      </c>
      <c r="K50" s="6"/>
    </row>
    <row r="51" spans="2:13" ht="30" x14ac:dyDescent="0.25">
      <c r="B51" s="22">
        <v>43171</v>
      </c>
      <c r="C51" s="47">
        <v>2002853041</v>
      </c>
      <c r="D51" s="5" t="s">
        <v>46</v>
      </c>
      <c r="E51" s="5" t="s">
        <v>45</v>
      </c>
      <c r="F51" s="41" t="s">
        <v>131</v>
      </c>
      <c r="G51" s="5" t="s">
        <v>132</v>
      </c>
      <c r="H51" s="5">
        <v>40</v>
      </c>
      <c r="I51" s="10">
        <v>0.15</v>
      </c>
      <c r="J51" s="10">
        <f t="shared" si="2"/>
        <v>6</v>
      </c>
      <c r="K51" s="6"/>
    </row>
    <row r="52" spans="2:13" ht="30" x14ac:dyDescent="0.25">
      <c r="B52" s="22">
        <v>43171</v>
      </c>
      <c r="C52" s="47">
        <v>2002853041</v>
      </c>
      <c r="D52" s="5" t="s">
        <v>46</v>
      </c>
      <c r="E52" s="5" t="s">
        <v>45</v>
      </c>
      <c r="F52" s="41" t="s">
        <v>133</v>
      </c>
      <c r="G52" s="5" t="s">
        <v>134</v>
      </c>
      <c r="H52" s="5">
        <v>40</v>
      </c>
      <c r="I52" s="10">
        <v>0.15</v>
      </c>
      <c r="J52" s="10">
        <f t="shared" si="2"/>
        <v>6</v>
      </c>
      <c r="K52" s="6"/>
    </row>
    <row r="53" spans="2:13" x14ac:dyDescent="0.25">
      <c r="B53" s="22">
        <v>43171</v>
      </c>
      <c r="C53" s="47">
        <v>2002853041</v>
      </c>
      <c r="D53" s="5" t="s">
        <v>46</v>
      </c>
      <c r="E53" s="5" t="s">
        <v>45</v>
      </c>
      <c r="F53" s="41" t="s">
        <v>135</v>
      </c>
      <c r="G53" s="5" t="s">
        <v>136</v>
      </c>
      <c r="H53" s="5">
        <v>2</v>
      </c>
      <c r="I53" s="10">
        <v>1.6859999999999999</v>
      </c>
      <c r="J53" s="10">
        <f t="shared" si="2"/>
        <v>3.3719999999999999</v>
      </c>
      <c r="K53" s="6"/>
    </row>
    <row r="54" spans="2:13" x14ac:dyDescent="0.25">
      <c r="B54" s="46"/>
      <c r="C54" s="47"/>
      <c r="D54" s="5"/>
      <c r="E54" s="5"/>
      <c r="F54" s="41"/>
      <c r="G54" s="5"/>
      <c r="H54" s="5"/>
      <c r="I54" s="10"/>
      <c r="J54" s="10">
        <f>H53*I54</f>
        <v>0</v>
      </c>
      <c r="K54" s="6"/>
    </row>
    <row r="55" spans="2:13" x14ac:dyDescent="0.25">
      <c r="B55" s="22">
        <v>43171</v>
      </c>
      <c r="C55" s="47">
        <v>2002853155</v>
      </c>
      <c r="D55" s="5" t="s">
        <v>46</v>
      </c>
      <c r="E55" s="5" t="s">
        <v>49</v>
      </c>
      <c r="F55" s="41" t="s">
        <v>115</v>
      </c>
      <c r="G55" s="5" t="s">
        <v>116</v>
      </c>
      <c r="H55" s="5">
        <v>7</v>
      </c>
      <c r="I55" s="10">
        <v>0.39900000000000002</v>
      </c>
      <c r="J55" s="10">
        <f t="shared" ref="J55:J58" si="3">H55*I55</f>
        <v>2.7930000000000001</v>
      </c>
      <c r="K55" s="6"/>
    </row>
    <row r="56" spans="2:13" x14ac:dyDescent="0.25">
      <c r="B56" s="22">
        <v>43171</v>
      </c>
      <c r="C56" s="47">
        <v>2002853155</v>
      </c>
      <c r="D56" s="5" t="s">
        <v>46</v>
      </c>
      <c r="E56" s="5" t="s">
        <v>49</v>
      </c>
      <c r="F56" s="41" t="s">
        <v>117</v>
      </c>
      <c r="G56" s="5" t="s">
        <v>118</v>
      </c>
      <c r="H56" s="5">
        <v>8</v>
      </c>
      <c r="I56" s="10">
        <v>0.437</v>
      </c>
      <c r="J56" s="10">
        <f t="shared" si="3"/>
        <v>3.496</v>
      </c>
      <c r="K56" s="6"/>
    </row>
    <row r="57" spans="2:13" x14ac:dyDescent="0.25">
      <c r="B57" s="22">
        <v>43171</v>
      </c>
      <c r="C57" s="47">
        <v>2002853155</v>
      </c>
      <c r="D57" s="5" t="s">
        <v>46</v>
      </c>
      <c r="E57" s="5" t="s">
        <v>49</v>
      </c>
      <c r="F57" s="41" t="s">
        <v>119</v>
      </c>
      <c r="G57" s="5" t="s">
        <v>120</v>
      </c>
      <c r="H57" s="5">
        <v>2</v>
      </c>
      <c r="I57" s="10">
        <v>0.437</v>
      </c>
      <c r="J57" s="10">
        <f t="shared" si="3"/>
        <v>0.874</v>
      </c>
      <c r="K57" s="6"/>
    </row>
    <row r="58" spans="2:13" ht="30" x14ac:dyDescent="0.25">
      <c r="B58" s="22">
        <v>43171</v>
      </c>
      <c r="C58" s="47">
        <v>2002853155</v>
      </c>
      <c r="D58" s="5" t="s">
        <v>46</v>
      </c>
      <c r="E58" s="5" t="s">
        <v>49</v>
      </c>
      <c r="F58" s="69" t="s">
        <v>121</v>
      </c>
      <c r="G58" s="5" t="s">
        <v>122</v>
      </c>
      <c r="H58" s="5">
        <v>1</v>
      </c>
      <c r="I58" s="10">
        <v>4.3129999999999997</v>
      </c>
      <c r="J58" s="10">
        <f t="shared" si="3"/>
        <v>4.3129999999999997</v>
      </c>
      <c r="K58" s="6"/>
      <c r="M58" s="43"/>
    </row>
    <row r="59" spans="2:13" x14ac:dyDescent="0.25">
      <c r="B59" s="46"/>
      <c r="C59" s="47"/>
      <c r="D59" s="5"/>
      <c r="E59" s="5"/>
      <c r="F59" s="41"/>
      <c r="G59" s="5"/>
      <c r="H59" s="5"/>
      <c r="I59" s="10"/>
      <c r="J59" s="10">
        <f t="shared" ref="J59:J61" si="4">H59*I59</f>
        <v>0</v>
      </c>
      <c r="K59" s="6"/>
    </row>
    <row r="60" spans="2:13" ht="30" x14ac:dyDescent="0.25">
      <c r="B60" s="46">
        <v>43182</v>
      </c>
      <c r="C60" s="47">
        <v>2002868594</v>
      </c>
      <c r="D60" s="5" t="s">
        <v>46</v>
      </c>
      <c r="E60" s="5" t="s">
        <v>45</v>
      </c>
      <c r="F60" s="41" t="s">
        <v>137</v>
      </c>
      <c r="G60" s="5" t="s">
        <v>138</v>
      </c>
      <c r="H60" s="5">
        <v>40</v>
      </c>
      <c r="I60" s="10">
        <v>0.16500000000000001</v>
      </c>
      <c r="J60" s="10">
        <f t="shared" si="4"/>
        <v>6.6000000000000005</v>
      </c>
      <c r="K60" s="6"/>
    </row>
    <row r="61" spans="2:13" ht="30" x14ac:dyDescent="0.25">
      <c r="B61" s="46">
        <v>43182</v>
      </c>
      <c r="C61" s="47">
        <v>2002868594</v>
      </c>
      <c r="D61" s="5" t="s">
        <v>46</v>
      </c>
      <c r="E61" s="5" t="s">
        <v>45</v>
      </c>
      <c r="F61" s="69" t="s">
        <v>56</v>
      </c>
      <c r="G61" s="5" t="s">
        <v>57</v>
      </c>
      <c r="H61" s="5">
        <v>3</v>
      </c>
      <c r="I61" s="10">
        <v>13.99</v>
      </c>
      <c r="J61" s="10">
        <f t="shared" si="4"/>
        <v>41.97</v>
      </c>
      <c r="K61" s="6"/>
    </row>
    <row r="62" spans="2:13" x14ac:dyDescent="0.25">
      <c r="B62" s="46"/>
      <c r="C62" s="47"/>
      <c r="D62" s="5"/>
      <c r="E62" s="5"/>
      <c r="F62" s="41"/>
      <c r="G62" s="5"/>
      <c r="H62" s="5"/>
      <c r="I62" s="10"/>
      <c r="J62" s="10"/>
      <c r="K62" s="6"/>
    </row>
    <row r="63" spans="2:13" ht="30" x14ac:dyDescent="0.25">
      <c r="B63" s="46">
        <v>43182</v>
      </c>
      <c r="C63" s="5">
        <v>2002868641</v>
      </c>
      <c r="D63" s="20" t="s">
        <v>46</v>
      </c>
      <c r="E63" s="5" t="s">
        <v>41</v>
      </c>
      <c r="F63" s="41" t="s">
        <v>139</v>
      </c>
      <c r="G63" s="64">
        <v>521742</v>
      </c>
      <c r="H63" s="5">
        <v>4</v>
      </c>
      <c r="I63" s="10">
        <v>2.85</v>
      </c>
      <c r="J63" s="10">
        <f>H63*I63</f>
        <v>11.4</v>
      </c>
      <c r="K63" s="6"/>
    </row>
    <row r="64" spans="2:13" x14ac:dyDescent="0.25">
      <c r="B64" s="46">
        <v>43182</v>
      </c>
      <c r="C64" s="5">
        <v>2002868641</v>
      </c>
      <c r="D64" s="20" t="s">
        <v>46</v>
      </c>
      <c r="E64" s="5" t="s">
        <v>41</v>
      </c>
      <c r="F64" s="41" t="s">
        <v>140</v>
      </c>
      <c r="G64" s="54">
        <v>521624</v>
      </c>
      <c r="H64" s="5">
        <v>4</v>
      </c>
      <c r="I64" s="10">
        <v>1.56</v>
      </c>
      <c r="J64" s="10">
        <f>H64*I64</f>
        <v>6.24</v>
      </c>
      <c r="K64" s="6"/>
    </row>
    <row r="65" spans="2:13" x14ac:dyDescent="0.25">
      <c r="B65" s="46">
        <v>43182</v>
      </c>
      <c r="C65" s="5">
        <v>2002868641</v>
      </c>
      <c r="D65" s="20" t="s">
        <v>46</v>
      </c>
      <c r="E65" s="5" t="s">
        <v>41</v>
      </c>
      <c r="F65" s="5" t="s">
        <v>141</v>
      </c>
      <c r="G65" s="54">
        <v>521636</v>
      </c>
      <c r="H65" s="5">
        <v>4</v>
      </c>
      <c r="I65" s="10">
        <v>1.63</v>
      </c>
      <c r="J65" s="10">
        <f>H65*I65</f>
        <v>6.52</v>
      </c>
      <c r="K65" s="6"/>
    </row>
    <row r="66" spans="2:13" ht="30" x14ac:dyDescent="0.25">
      <c r="B66" s="46">
        <v>43182</v>
      </c>
      <c r="C66" s="5">
        <v>2002868641</v>
      </c>
      <c r="D66" s="20" t="s">
        <v>46</v>
      </c>
      <c r="E66" s="5" t="s">
        <v>41</v>
      </c>
      <c r="F66" s="41" t="s">
        <v>146</v>
      </c>
      <c r="G66" s="54">
        <v>504596</v>
      </c>
      <c r="H66" s="5">
        <v>3</v>
      </c>
      <c r="I66" s="10">
        <v>15.04</v>
      </c>
      <c r="J66" s="10">
        <f t="shared" ref="J66:J69" si="5">H66*I66</f>
        <v>45.12</v>
      </c>
      <c r="K66" s="6"/>
    </row>
    <row r="67" spans="2:13" x14ac:dyDescent="0.25">
      <c r="B67" s="46">
        <v>43182</v>
      </c>
      <c r="C67" s="5">
        <v>2002868641</v>
      </c>
      <c r="D67" s="20" t="s">
        <v>46</v>
      </c>
      <c r="E67" s="5" t="s">
        <v>41</v>
      </c>
      <c r="F67" s="41" t="s">
        <v>147</v>
      </c>
      <c r="G67" s="54">
        <v>1303822</v>
      </c>
      <c r="H67" s="5">
        <v>10</v>
      </c>
      <c r="I67" s="10">
        <v>0.33</v>
      </c>
      <c r="J67" s="10">
        <f t="shared" si="5"/>
        <v>3.3000000000000003</v>
      </c>
      <c r="K67" s="6"/>
    </row>
    <row r="68" spans="2:13" x14ac:dyDescent="0.25">
      <c r="B68" s="46">
        <v>43182</v>
      </c>
      <c r="C68" s="5">
        <v>2002868641</v>
      </c>
      <c r="D68" s="20" t="s">
        <v>46</v>
      </c>
      <c r="E68" s="5" t="s">
        <v>41</v>
      </c>
      <c r="F68" s="41" t="s">
        <v>148</v>
      </c>
      <c r="G68" s="54">
        <v>1303913</v>
      </c>
      <c r="H68" s="5">
        <v>10</v>
      </c>
      <c r="I68" s="10">
        <v>0.34</v>
      </c>
      <c r="J68" s="10">
        <f t="shared" si="5"/>
        <v>3.4000000000000004</v>
      </c>
      <c r="K68" s="6"/>
    </row>
    <row r="69" spans="2:13" ht="30" x14ac:dyDescent="0.25">
      <c r="B69" s="46">
        <v>43182</v>
      </c>
      <c r="C69" s="5">
        <v>2002868641</v>
      </c>
      <c r="D69" s="20" t="s">
        <v>46</v>
      </c>
      <c r="E69" s="5" t="s">
        <v>41</v>
      </c>
      <c r="F69" s="41" t="s">
        <v>149</v>
      </c>
      <c r="G69" s="54">
        <v>1508741</v>
      </c>
      <c r="H69" s="5">
        <v>4</v>
      </c>
      <c r="I69" s="10">
        <v>3.28</v>
      </c>
      <c r="J69" s="10">
        <f t="shared" si="5"/>
        <v>13.12</v>
      </c>
      <c r="K69" s="6"/>
    </row>
    <row r="70" spans="2:13" x14ac:dyDescent="0.25">
      <c r="B70" s="46"/>
      <c r="C70" s="47"/>
      <c r="D70" s="20"/>
      <c r="E70" s="5"/>
      <c r="F70" s="41"/>
      <c r="G70" s="54"/>
      <c r="H70" s="5"/>
      <c r="I70" s="10"/>
      <c r="J70" s="10"/>
      <c r="K70" s="6"/>
    </row>
    <row r="71" spans="2:13" x14ac:dyDescent="0.25">
      <c r="B71" s="46">
        <v>43182</v>
      </c>
      <c r="C71" s="47">
        <v>2002868736</v>
      </c>
      <c r="D71" s="5" t="s">
        <v>46</v>
      </c>
      <c r="E71" s="5" t="s">
        <v>42</v>
      </c>
      <c r="F71" s="48" t="s">
        <v>142</v>
      </c>
      <c r="G71" s="5" t="s">
        <v>143</v>
      </c>
      <c r="H71" s="5">
        <v>2</v>
      </c>
      <c r="I71" s="10">
        <v>14.89</v>
      </c>
      <c r="J71" s="10">
        <f t="shared" ref="J71:J107" si="6">H71*I71</f>
        <v>29.78</v>
      </c>
      <c r="K71" s="6"/>
    </row>
    <row r="72" spans="2:13" s="53" customFormat="1" x14ac:dyDescent="0.25">
      <c r="B72" s="46">
        <v>43182</v>
      </c>
      <c r="C72" s="47">
        <v>2002868736</v>
      </c>
      <c r="D72" s="5" t="s">
        <v>46</v>
      </c>
      <c r="E72" s="5" t="s">
        <v>42</v>
      </c>
      <c r="F72" s="41" t="s">
        <v>144</v>
      </c>
      <c r="G72" s="65" t="s">
        <v>145</v>
      </c>
      <c r="H72" s="5">
        <v>2</v>
      </c>
      <c r="I72" s="10">
        <v>10.39</v>
      </c>
      <c r="J72" s="10">
        <f t="shared" si="6"/>
        <v>20.78</v>
      </c>
      <c r="K72" s="52"/>
      <c r="M72" s="56"/>
    </row>
    <row r="73" spans="2:13" x14ac:dyDescent="0.25">
      <c r="B73" s="46"/>
      <c r="C73" s="47"/>
      <c r="D73" s="20"/>
      <c r="E73" s="5"/>
      <c r="F73" s="66"/>
      <c r="G73" s="5"/>
      <c r="H73" s="5"/>
      <c r="I73" s="10"/>
      <c r="J73" s="10"/>
      <c r="K73" s="6"/>
    </row>
    <row r="74" spans="2:13" x14ac:dyDescent="0.25">
      <c r="B74" s="46">
        <v>43194</v>
      </c>
      <c r="C74" s="47">
        <v>2002878771</v>
      </c>
      <c r="D74" s="20" t="s">
        <v>46</v>
      </c>
      <c r="E74" s="5" t="s">
        <v>41</v>
      </c>
      <c r="F74" s="41" t="s">
        <v>150</v>
      </c>
      <c r="G74" s="54">
        <v>1389965</v>
      </c>
      <c r="H74" s="5">
        <v>4</v>
      </c>
      <c r="I74" s="10">
        <v>0.31</v>
      </c>
      <c r="J74" s="10">
        <f t="shared" si="6"/>
        <v>1.24</v>
      </c>
      <c r="K74" s="6"/>
    </row>
    <row r="75" spans="2:13" x14ac:dyDescent="0.25">
      <c r="B75" s="46">
        <v>43194</v>
      </c>
      <c r="C75" s="47">
        <v>2002878771</v>
      </c>
      <c r="D75" s="20" t="s">
        <v>46</v>
      </c>
      <c r="E75" s="5" t="s">
        <v>41</v>
      </c>
      <c r="F75" s="41" t="s">
        <v>151</v>
      </c>
      <c r="G75" s="54">
        <v>1389980</v>
      </c>
      <c r="H75" s="5">
        <v>4</v>
      </c>
      <c r="I75" s="10">
        <v>0.25</v>
      </c>
      <c r="J75" s="10">
        <f t="shared" si="6"/>
        <v>1</v>
      </c>
      <c r="K75" s="6"/>
    </row>
    <row r="76" spans="2:13" x14ac:dyDescent="0.25">
      <c r="B76" s="46">
        <v>43194</v>
      </c>
      <c r="C76" s="47">
        <v>2002878771</v>
      </c>
      <c r="D76" s="5" t="s">
        <v>46</v>
      </c>
      <c r="E76" s="5" t="s">
        <v>41</v>
      </c>
      <c r="F76" s="73" t="s">
        <v>146</v>
      </c>
      <c r="G76" s="54">
        <v>504596</v>
      </c>
      <c r="H76" s="5">
        <v>9</v>
      </c>
      <c r="I76" s="10">
        <v>15.04</v>
      </c>
      <c r="J76" s="10">
        <f t="shared" si="6"/>
        <v>135.35999999999999</v>
      </c>
      <c r="K76" s="6"/>
    </row>
    <row r="77" spans="2:13" x14ac:dyDescent="0.25">
      <c r="B77" s="46">
        <v>43194</v>
      </c>
      <c r="C77" s="47">
        <v>2002878771</v>
      </c>
      <c r="D77" s="5" t="s">
        <v>46</v>
      </c>
      <c r="E77" s="5" t="s">
        <v>41</v>
      </c>
      <c r="F77" s="41" t="s">
        <v>155</v>
      </c>
      <c r="G77" s="54">
        <v>700153</v>
      </c>
      <c r="H77" s="5">
        <v>7</v>
      </c>
      <c r="I77" s="10">
        <v>2.2200000000000002</v>
      </c>
      <c r="J77" s="10">
        <f t="shared" si="6"/>
        <v>15.540000000000001</v>
      </c>
      <c r="K77" s="6"/>
    </row>
    <row r="78" spans="2:13" x14ac:dyDescent="0.25">
      <c r="B78" s="46">
        <v>43194</v>
      </c>
      <c r="C78" s="47">
        <v>2002878771</v>
      </c>
      <c r="D78" s="5" t="s">
        <v>46</v>
      </c>
      <c r="E78" s="5" t="s">
        <v>41</v>
      </c>
      <c r="F78" s="41" t="s">
        <v>156</v>
      </c>
      <c r="G78" s="54">
        <v>700192</v>
      </c>
      <c r="H78" s="5">
        <v>5</v>
      </c>
      <c r="I78" s="10">
        <v>3.03</v>
      </c>
      <c r="J78" s="10">
        <f t="shared" si="6"/>
        <v>15.149999999999999</v>
      </c>
      <c r="K78" s="6"/>
    </row>
    <row r="79" spans="2:13" x14ac:dyDescent="0.25">
      <c r="B79" s="46">
        <v>43194</v>
      </c>
      <c r="C79" s="47">
        <v>2002878771</v>
      </c>
      <c r="D79" s="5" t="s">
        <v>46</v>
      </c>
      <c r="E79" s="5" t="s">
        <v>41</v>
      </c>
      <c r="F79" s="5" t="s">
        <v>152</v>
      </c>
      <c r="G79" s="54">
        <v>149775</v>
      </c>
      <c r="H79" s="5">
        <v>5</v>
      </c>
      <c r="I79" s="10">
        <v>1.58</v>
      </c>
      <c r="J79" s="10">
        <f t="shared" si="6"/>
        <v>7.9</v>
      </c>
      <c r="K79" s="6"/>
    </row>
    <row r="80" spans="2:13" x14ac:dyDescent="0.25">
      <c r="B80" s="46">
        <v>43194</v>
      </c>
      <c r="C80" s="47">
        <v>2002878771</v>
      </c>
      <c r="D80" s="5" t="s">
        <v>46</v>
      </c>
      <c r="E80" s="5" t="s">
        <v>41</v>
      </c>
      <c r="F80" s="5" t="s">
        <v>153</v>
      </c>
      <c r="G80" s="54">
        <v>149782</v>
      </c>
      <c r="H80" s="5">
        <v>5</v>
      </c>
      <c r="I80" s="10">
        <v>0.83</v>
      </c>
      <c r="J80" s="10">
        <f t="shared" si="6"/>
        <v>4.1499999999999995</v>
      </c>
      <c r="K80" s="6"/>
    </row>
    <row r="81" spans="2:13" ht="30" x14ac:dyDescent="0.25">
      <c r="B81" s="46">
        <v>43194</v>
      </c>
      <c r="C81" s="47">
        <v>2002878771</v>
      </c>
      <c r="D81" s="5" t="s">
        <v>46</v>
      </c>
      <c r="E81" s="5" t="s">
        <v>41</v>
      </c>
      <c r="F81" s="41" t="s">
        <v>154</v>
      </c>
      <c r="G81" s="54">
        <v>1460765</v>
      </c>
      <c r="H81" s="5">
        <v>2</v>
      </c>
      <c r="I81" s="10">
        <v>1.66</v>
      </c>
      <c r="J81" s="10">
        <f t="shared" si="6"/>
        <v>3.32</v>
      </c>
      <c r="K81" s="6"/>
      <c r="M81" s="43"/>
    </row>
    <row r="82" spans="2:13" x14ac:dyDescent="0.25">
      <c r="B82" s="46">
        <v>43194</v>
      </c>
      <c r="C82" s="47">
        <v>2002878771</v>
      </c>
      <c r="D82" s="5" t="s">
        <v>46</v>
      </c>
      <c r="E82" s="5" t="s">
        <v>41</v>
      </c>
      <c r="F82" s="5" t="s">
        <v>157</v>
      </c>
      <c r="G82" s="54">
        <v>178942</v>
      </c>
      <c r="H82" s="5">
        <v>20</v>
      </c>
      <c r="I82" s="10">
        <v>0.19</v>
      </c>
      <c r="J82" s="10">
        <f t="shared" si="6"/>
        <v>3.8</v>
      </c>
      <c r="K82" s="6"/>
    </row>
    <row r="83" spans="2:13" x14ac:dyDescent="0.25">
      <c r="B83" s="55"/>
      <c r="C83" s="5"/>
      <c r="D83" s="5"/>
      <c r="E83" s="5"/>
      <c r="F83" s="5"/>
      <c r="G83" s="5"/>
      <c r="H83" s="5"/>
      <c r="I83" s="10"/>
      <c r="J83" s="10">
        <f t="shared" si="6"/>
        <v>0</v>
      </c>
      <c r="K83" s="6"/>
    </row>
    <row r="84" spans="2:13" x14ac:dyDescent="0.25">
      <c r="B84" s="55">
        <v>43209</v>
      </c>
      <c r="C84" s="5">
        <v>2002898122</v>
      </c>
      <c r="D84" s="5" t="s">
        <v>46</v>
      </c>
      <c r="E84" s="5" t="s">
        <v>45</v>
      </c>
      <c r="F84" s="69" t="s">
        <v>158</v>
      </c>
      <c r="G84" s="5" t="s">
        <v>159</v>
      </c>
      <c r="H84" s="5">
        <v>4</v>
      </c>
      <c r="I84" s="10">
        <v>7.2</v>
      </c>
      <c r="J84" s="10">
        <f t="shared" ref="J84:J91" si="7">H84*I84</f>
        <v>28.8</v>
      </c>
      <c r="K84" s="6"/>
    </row>
    <row r="85" spans="2:13" x14ac:dyDescent="0.25">
      <c r="B85" s="55">
        <v>43209</v>
      </c>
      <c r="C85" s="5">
        <v>2002898122</v>
      </c>
      <c r="D85" s="5" t="s">
        <v>46</v>
      </c>
      <c r="E85" s="5" t="s">
        <v>45</v>
      </c>
      <c r="F85" s="5" t="s">
        <v>160</v>
      </c>
      <c r="G85" s="5" t="s">
        <v>161</v>
      </c>
      <c r="H85" s="5">
        <v>1</v>
      </c>
      <c r="I85" s="10">
        <v>2.5950000000000002</v>
      </c>
      <c r="J85" s="10">
        <f t="shared" si="7"/>
        <v>2.5950000000000002</v>
      </c>
      <c r="K85" s="6"/>
    </row>
    <row r="86" spans="2:13" x14ac:dyDescent="0.25">
      <c r="B86" s="55">
        <v>43209</v>
      </c>
      <c r="C86" s="5">
        <v>2002898122</v>
      </c>
      <c r="D86" s="5" t="s">
        <v>46</v>
      </c>
      <c r="E86" s="5" t="s">
        <v>45</v>
      </c>
      <c r="F86" s="69" t="s">
        <v>162</v>
      </c>
      <c r="G86" s="5" t="s">
        <v>163</v>
      </c>
      <c r="H86" s="5">
        <v>1</v>
      </c>
      <c r="I86" s="10">
        <v>28.09</v>
      </c>
      <c r="J86" s="10">
        <f t="shared" si="7"/>
        <v>28.09</v>
      </c>
      <c r="K86" s="6"/>
    </row>
    <row r="87" spans="2:13" x14ac:dyDescent="0.25">
      <c r="B87" s="55">
        <v>43209</v>
      </c>
      <c r="C87" s="5">
        <v>2002898122</v>
      </c>
      <c r="D87" s="5" t="s">
        <v>46</v>
      </c>
      <c r="E87" s="5" t="s">
        <v>45</v>
      </c>
      <c r="F87" t="s">
        <v>164</v>
      </c>
      <c r="G87" s="5" t="s">
        <v>165</v>
      </c>
      <c r="H87" s="5">
        <v>5</v>
      </c>
      <c r="I87" s="10">
        <v>0.53400000000000003</v>
      </c>
      <c r="J87" s="10">
        <f t="shared" si="7"/>
        <v>2.67</v>
      </c>
      <c r="K87" s="6"/>
    </row>
    <row r="88" spans="2:13" x14ac:dyDescent="0.25">
      <c r="B88" s="55">
        <v>43209</v>
      </c>
      <c r="C88" s="5">
        <v>2002898122</v>
      </c>
      <c r="D88" s="5" t="s">
        <v>46</v>
      </c>
      <c r="E88" s="5" t="s">
        <v>45</v>
      </c>
      <c r="F88" s="67" t="s">
        <v>166</v>
      </c>
      <c r="G88" s="5" t="s">
        <v>167</v>
      </c>
      <c r="H88" s="5">
        <v>10</v>
      </c>
      <c r="I88" s="10">
        <v>0.52500000000000002</v>
      </c>
      <c r="J88" s="10">
        <f t="shared" si="7"/>
        <v>5.25</v>
      </c>
      <c r="K88" s="6"/>
    </row>
    <row r="89" spans="2:13" x14ac:dyDescent="0.25">
      <c r="B89" s="55">
        <v>43209</v>
      </c>
      <c r="C89" s="5">
        <v>2002898122</v>
      </c>
      <c r="D89" s="5" t="s">
        <v>46</v>
      </c>
      <c r="E89" s="5" t="s">
        <v>45</v>
      </c>
      <c r="F89" s="45" t="s">
        <v>168</v>
      </c>
      <c r="G89" t="s">
        <v>169</v>
      </c>
      <c r="H89" s="5">
        <v>10</v>
      </c>
      <c r="I89" s="10">
        <v>0.36699999999999999</v>
      </c>
      <c r="J89" s="10">
        <f t="shared" si="7"/>
        <v>3.67</v>
      </c>
      <c r="K89" s="6"/>
    </row>
    <row r="90" spans="2:13" x14ac:dyDescent="0.25">
      <c r="B90" s="55">
        <v>43209</v>
      </c>
      <c r="C90" s="5">
        <v>2002898122</v>
      </c>
      <c r="D90" s="5" t="s">
        <v>46</v>
      </c>
      <c r="E90" s="5" t="s">
        <v>45</v>
      </c>
      <c r="F90" s="41" t="s">
        <v>170</v>
      </c>
      <c r="G90" s="5" t="s">
        <v>171</v>
      </c>
      <c r="H90" s="5">
        <v>1</v>
      </c>
      <c r="I90" s="10">
        <v>5.6360000000000001</v>
      </c>
      <c r="J90" s="10">
        <f t="shared" si="7"/>
        <v>5.6360000000000001</v>
      </c>
      <c r="K90" s="6"/>
    </row>
    <row r="91" spans="2:13" x14ac:dyDescent="0.25">
      <c r="B91" s="55">
        <v>43209</v>
      </c>
      <c r="C91" s="5">
        <v>2002898122</v>
      </c>
      <c r="D91" s="5" t="s">
        <v>46</v>
      </c>
      <c r="E91" s="5" t="s">
        <v>45</v>
      </c>
      <c r="F91" s="5" t="s">
        <v>84</v>
      </c>
      <c r="G91" s="5" t="s">
        <v>85</v>
      </c>
      <c r="H91" s="5">
        <v>1</v>
      </c>
      <c r="I91" s="10">
        <v>10.618</v>
      </c>
      <c r="J91" s="10">
        <f t="shared" si="7"/>
        <v>10.618</v>
      </c>
      <c r="K91" s="6"/>
    </row>
    <row r="92" spans="2:13" x14ac:dyDescent="0.25">
      <c r="B92" s="55">
        <v>43209</v>
      </c>
      <c r="C92" s="5">
        <v>2002898122</v>
      </c>
      <c r="D92" s="5" t="s">
        <v>46</v>
      </c>
      <c r="E92" s="5" t="s">
        <v>45</v>
      </c>
      <c r="F92" s="5" t="s">
        <v>172</v>
      </c>
      <c r="G92" s="5" t="s">
        <v>173</v>
      </c>
      <c r="H92" s="5">
        <v>4</v>
      </c>
      <c r="I92" s="10">
        <v>3.0030000000000001</v>
      </c>
      <c r="J92" s="10">
        <f t="shared" si="6"/>
        <v>12.012</v>
      </c>
      <c r="K92" s="6"/>
      <c r="M92" s="43"/>
    </row>
    <row r="93" spans="2:13" x14ac:dyDescent="0.25">
      <c r="B93" s="55">
        <v>43209</v>
      </c>
      <c r="C93" s="5">
        <v>2002898122</v>
      </c>
      <c r="D93" s="5" t="s">
        <v>46</v>
      </c>
      <c r="E93" s="5" t="s">
        <v>45</v>
      </c>
      <c r="F93" s="5" t="s">
        <v>174</v>
      </c>
      <c r="G93" s="5" t="s">
        <v>175</v>
      </c>
      <c r="H93" s="5">
        <v>15</v>
      </c>
      <c r="I93" s="10">
        <v>0.154</v>
      </c>
      <c r="J93" s="10">
        <f t="shared" si="6"/>
        <v>2.31</v>
      </c>
      <c r="K93" s="6"/>
    </row>
    <row r="94" spans="2:13" x14ac:dyDescent="0.25">
      <c r="B94" s="55">
        <v>43209</v>
      </c>
      <c r="C94" s="5">
        <v>2002898122</v>
      </c>
      <c r="D94" s="5" t="s">
        <v>46</v>
      </c>
      <c r="E94" s="5" t="s">
        <v>45</v>
      </c>
      <c r="F94" s="41" t="s">
        <v>176</v>
      </c>
      <c r="G94" s="5" t="s">
        <v>177</v>
      </c>
      <c r="H94" s="5">
        <v>15</v>
      </c>
      <c r="I94" s="10">
        <v>0.17399999999999999</v>
      </c>
      <c r="J94" s="10">
        <f t="shared" si="6"/>
        <v>2.61</v>
      </c>
      <c r="K94" s="6"/>
    </row>
    <row r="95" spans="2:13" x14ac:dyDescent="0.25">
      <c r="B95" s="55"/>
      <c r="C95" s="5"/>
      <c r="D95" s="5"/>
      <c r="E95" s="5"/>
      <c r="F95" s="5"/>
      <c r="G95" s="5"/>
      <c r="H95" s="5"/>
      <c r="I95" s="10"/>
      <c r="J95" s="10">
        <f t="shared" si="6"/>
        <v>0</v>
      </c>
      <c r="K95" s="6"/>
    </row>
    <row r="96" spans="2:13" x14ac:dyDescent="0.25">
      <c r="B96" s="55">
        <v>43222</v>
      </c>
      <c r="C96" s="5">
        <v>2002911064</v>
      </c>
      <c r="D96" s="5" t="s">
        <v>46</v>
      </c>
      <c r="E96" s="5" t="s">
        <v>42</v>
      </c>
      <c r="F96" s="5" t="s">
        <v>110</v>
      </c>
      <c r="G96" s="5" t="s">
        <v>111</v>
      </c>
      <c r="H96" s="5">
        <v>1</v>
      </c>
      <c r="I96" s="10">
        <v>11.6</v>
      </c>
      <c r="J96" s="10">
        <f t="shared" si="6"/>
        <v>11.6</v>
      </c>
      <c r="K96" s="6"/>
    </row>
    <row r="97" spans="2:13" x14ac:dyDescent="0.25">
      <c r="B97" s="55">
        <v>43222</v>
      </c>
      <c r="C97" s="5">
        <v>2002911064</v>
      </c>
      <c r="D97" s="5" t="s">
        <v>46</v>
      </c>
      <c r="E97" s="5" t="s">
        <v>42</v>
      </c>
      <c r="F97" s="5" t="s">
        <v>110</v>
      </c>
      <c r="G97" s="5" t="s">
        <v>178</v>
      </c>
      <c r="H97" s="5">
        <v>1</v>
      </c>
      <c r="I97" s="10">
        <v>8.08</v>
      </c>
      <c r="J97" s="10">
        <f t="shared" si="6"/>
        <v>8.08</v>
      </c>
      <c r="K97" s="6"/>
    </row>
    <row r="98" spans="2:13" x14ac:dyDescent="0.25">
      <c r="B98" s="55">
        <v>43222</v>
      </c>
      <c r="C98" s="5">
        <v>2002911064</v>
      </c>
      <c r="D98" s="5" t="s">
        <v>46</v>
      </c>
      <c r="E98" s="5" t="s">
        <v>42</v>
      </c>
      <c r="F98" s="41" t="s">
        <v>113</v>
      </c>
      <c r="G98" s="5" t="s">
        <v>179</v>
      </c>
      <c r="H98" s="5">
        <v>1</v>
      </c>
      <c r="I98" s="10">
        <v>7.45</v>
      </c>
      <c r="J98" s="10">
        <f t="shared" si="6"/>
        <v>7.45</v>
      </c>
      <c r="K98" s="6"/>
    </row>
    <row r="99" spans="2:13" x14ac:dyDescent="0.25">
      <c r="B99" s="55">
        <v>43222</v>
      </c>
      <c r="C99" s="5">
        <v>2002911064</v>
      </c>
      <c r="D99" s="5" t="s">
        <v>46</v>
      </c>
      <c r="E99" s="5" t="s">
        <v>42</v>
      </c>
      <c r="F99" s="5" t="s">
        <v>180</v>
      </c>
      <c r="G99" s="5" t="s">
        <v>181</v>
      </c>
      <c r="H99" s="5">
        <v>16</v>
      </c>
      <c r="I99" s="10">
        <v>1.33</v>
      </c>
      <c r="J99" s="10">
        <f t="shared" ref="J99" si="8">H99*I99</f>
        <v>21.28</v>
      </c>
      <c r="K99" s="6"/>
    </row>
    <row r="100" spans="2:13" x14ac:dyDescent="0.25">
      <c r="B100" s="55">
        <v>43222</v>
      </c>
      <c r="C100" s="5">
        <v>2002911064</v>
      </c>
      <c r="D100" s="5" t="s">
        <v>46</v>
      </c>
      <c r="E100" s="5" t="s">
        <v>42</v>
      </c>
      <c r="F100" s="5" t="s">
        <v>182</v>
      </c>
      <c r="G100" s="5" t="s">
        <v>183</v>
      </c>
      <c r="H100" s="5">
        <v>5</v>
      </c>
      <c r="I100" s="10">
        <v>1.06</v>
      </c>
      <c r="J100" s="10">
        <f t="shared" ref="J100:J106" si="9">H100*I100</f>
        <v>5.3000000000000007</v>
      </c>
      <c r="K100" s="6"/>
      <c r="M100" s="43"/>
    </row>
    <row r="101" spans="2:13" x14ac:dyDescent="0.25">
      <c r="B101" s="55"/>
      <c r="C101" s="5"/>
      <c r="D101" s="5"/>
      <c r="E101" s="5"/>
      <c r="F101" s="5"/>
      <c r="G101" s="5"/>
      <c r="H101" s="5"/>
      <c r="I101" s="10"/>
      <c r="J101" s="10">
        <f t="shared" si="9"/>
        <v>0</v>
      </c>
      <c r="K101" s="6"/>
    </row>
    <row r="102" spans="2:13" x14ac:dyDescent="0.25">
      <c r="B102" s="55">
        <v>43222</v>
      </c>
      <c r="C102" s="5">
        <v>2002911109</v>
      </c>
      <c r="D102" s="5" t="s">
        <v>46</v>
      </c>
      <c r="E102" s="5" t="s">
        <v>45</v>
      </c>
      <c r="F102" s="69" t="s">
        <v>185</v>
      </c>
      <c r="G102" s="54" t="s">
        <v>184</v>
      </c>
      <c r="H102" s="5">
        <v>16</v>
      </c>
      <c r="I102" s="10">
        <v>10.826000000000001</v>
      </c>
      <c r="J102" s="10">
        <f t="shared" si="9"/>
        <v>173.21600000000001</v>
      </c>
      <c r="K102" s="6"/>
    </row>
    <row r="103" spans="2:13" x14ac:dyDescent="0.25">
      <c r="B103" s="55"/>
      <c r="C103" s="5"/>
      <c r="D103" s="5"/>
      <c r="E103" s="5"/>
      <c r="F103" s="5"/>
      <c r="G103" s="5"/>
      <c r="H103" s="5"/>
      <c r="I103" s="10"/>
      <c r="J103" s="10">
        <f t="shared" si="9"/>
        <v>0</v>
      </c>
      <c r="K103" s="6"/>
    </row>
    <row r="104" spans="2:13" x14ac:dyDescent="0.25">
      <c r="B104" s="55">
        <v>43229</v>
      </c>
      <c r="C104" s="5">
        <v>2002920169</v>
      </c>
      <c r="D104" s="20" t="s">
        <v>46</v>
      </c>
      <c r="E104" s="5" t="s">
        <v>53</v>
      </c>
      <c r="F104" s="68" t="s">
        <v>54</v>
      </c>
      <c r="G104" s="5" t="s">
        <v>55</v>
      </c>
      <c r="H104" s="5">
        <v>3</v>
      </c>
      <c r="I104" s="10">
        <v>29.1</v>
      </c>
      <c r="J104" s="10">
        <f t="shared" si="9"/>
        <v>87.300000000000011</v>
      </c>
      <c r="K104" s="6"/>
    </row>
    <row r="105" spans="2:13" x14ac:dyDescent="0.25">
      <c r="B105" s="55"/>
      <c r="C105" s="5"/>
      <c r="D105" s="5"/>
      <c r="E105" s="5"/>
      <c r="F105" s="5"/>
      <c r="G105" s="5"/>
      <c r="H105" s="5"/>
      <c r="I105" s="10"/>
      <c r="J105" s="10">
        <f t="shared" si="9"/>
        <v>0</v>
      </c>
      <c r="K105" s="6"/>
    </row>
    <row r="106" spans="2:13" x14ac:dyDescent="0.25">
      <c r="B106" s="55"/>
      <c r="C106" s="5"/>
      <c r="D106" s="5"/>
      <c r="E106" s="5"/>
      <c r="F106" s="41"/>
      <c r="G106" s="5"/>
      <c r="H106" s="5"/>
      <c r="I106" s="10"/>
      <c r="J106" s="10">
        <f t="shared" si="9"/>
        <v>0</v>
      </c>
      <c r="K106" s="6"/>
    </row>
    <row r="107" spans="2:13" x14ac:dyDescent="0.25">
      <c r="B107" s="55"/>
      <c r="C107" s="5"/>
      <c r="D107" s="5"/>
      <c r="E107" s="5"/>
      <c r="F107" s="5"/>
      <c r="G107" s="5"/>
      <c r="H107" s="5"/>
      <c r="I107" s="10"/>
      <c r="J107" s="10">
        <f t="shared" si="6"/>
        <v>0</v>
      </c>
      <c r="K107" s="6"/>
    </row>
    <row r="108" spans="2:13" ht="15.75" thickBot="1" x14ac:dyDescent="0.3">
      <c r="B108" s="23"/>
      <c r="C108" s="7"/>
      <c r="D108" s="7"/>
      <c r="E108" s="7"/>
      <c r="F108" s="7"/>
      <c r="G108" s="7"/>
      <c r="H108" s="7"/>
      <c r="I108" s="7"/>
      <c r="J108" s="49">
        <f>H108*I108</f>
        <v>0</v>
      </c>
      <c r="K108" s="8"/>
    </row>
    <row r="109" spans="2:13" ht="15.75" thickBot="1" x14ac:dyDescent="0.3">
      <c r="C109" s="48"/>
      <c r="D109" s="48"/>
      <c r="E109" s="48"/>
      <c r="F109" s="48"/>
      <c r="G109" s="48"/>
      <c r="H109" s="48"/>
    </row>
    <row r="110" spans="2:13" ht="15.75" thickBot="1" x14ac:dyDescent="0.3">
      <c r="B110" s="58" t="s">
        <v>10</v>
      </c>
      <c r="C110" s="12"/>
      <c r="D110" s="12"/>
      <c r="E110" s="12"/>
      <c r="F110" s="12"/>
      <c r="G110" s="12"/>
      <c r="H110" s="12"/>
      <c r="I110" s="12"/>
      <c r="J110" s="59">
        <f ca="1">SUMIF(D8:D78,"Lager",J8:J20)</f>
        <v>0</v>
      </c>
      <c r="K110" s="13"/>
    </row>
    <row r="111" spans="2:13" ht="15.75" thickBot="1" x14ac:dyDescent="0.3">
      <c r="B111" s="61" t="s">
        <v>7</v>
      </c>
      <c r="C111" s="12"/>
      <c r="D111" s="12"/>
      <c r="E111" s="12"/>
      <c r="F111" s="12"/>
      <c r="G111" s="12"/>
      <c r="H111" s="12"/>
      <c r="I111" s="12"/>
      <c r="J111" s="59">
        <f ca="1">SUMIF(D8:D78,"EK",J8:J20)</f>
        <v>1227.2799999999997</v>
      </c>
      <c r="K111" s="13"/>
    </row>
    <row r="112" spans="2:13" ht="15.75" thickBot="1" x14ac:dyDescent="0.3">
      <c r="B112" s="60" t="s">
        <v>11</v>
      </c>
      <c r="C112" s="57"/>
      <c r="D112" s="51"/>
      <c r="E112" s="51"/>
      <c r="F112" s="51"/>
      <c r="G112" s="51"/>
      <c r="H112" s="51"/>
      <c r="I112" s="51"/>
      <c r="J112" s="62">
        <f>LPKF!E28</f>
        <v>0</v>
      </c>
      <c r="K112" s="63"/>
    </row>
    <row r="113" spans="2:11" ht="15.75" thickBot="1" x14ac:dyDescent="0.3">
      <c r="B113" s="61" t="s">
        <v>12</v>
      </c>
      <c r="C113" s="12"/>
      <c r="D113" s="12"/>
      <c r="E113" s="12"/>
      <c r="F113" s="12"/>
      <c r="G113" s="12"/>
      <c r="H113" s="12"/>
      <c r="I113" s="12"/>
      <c r="J113" s="59">
        <v>0</v>
      </c>
      <c r="K113" s="13"/>
    </row>
    <row r="114" spans="2:11" ht="15.75" thickBot="1" x14ac:dyDescent="0.3">
      <c r="D114" s="12"/>
      <c r="E114" s="12"/>
      <c r="F114" s="12"/>
      <c r="G114" s="12"/>
      <c r="H114" s="12"/>
    </row>
    <row r="115" spans="2:11" ht="15.75" thickBot="1" x14ac:dyDescent="0.3">
      <c r="B115" s="11" t="s">
        <v>9</v>
      </c>
      <c r="C115" s="12"/>
      <c r="D115" s="14"/>
      <c r="E115" s="14"/>
      <c r="F115" s="14"/>
      <c r="G115" s="14"/>
      <c r="H115" s="14"/>
      <c r="I115" s="14"/>
      <c r="J115" s="14">
        <f ca="1">SUM(J110:J113)</f>
        <v>1227.2799999999997</v>
      </c>
      <c r="K115" s="13"/>
    </row>
    <row r="116" spans="2:11" x14ac:dyDescent="0.25">
      <c r="J116" s="43"/>
    </row>
  </sheetData>
  <mergeCells count="1">
    <mergeCell ref="D3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workbookViewId="0">
      <selection activeCell="C6" sqref="C5:C20"/>
    </sheetView>
  </sheetViews>
  <sheetFormatPr defaultColWidth="9.140625" defaultRowHeight="15" x14ac:dyDescent="0.25"/>
  <cols>
    <col min="2" max="2" width="36.85546875" bestFit="1" customWidth="1"/>
    <col min="3" max="3" width="10.140625" bestFit="1" customWidth="1"/>
    <col min="4" max="4" width="15.7109375" customWidth="1"/>
    <col min="5" max="5" width="15.7109375" bestFit="1" customWidth="1"/>
  </cols>
  <sheetData>
    <row r="1" spans="2:5" ht="15.75" thickBot="1" x14ac:dyDescent="0.3"/>
    <row r="2" spans="2:5" x14ac:dyDescent="0.25">
      <c r="B2" s="24" t="s">
        <v>16</v>
      </c>
      <c r="C2" s="25" t="s">
        <v>17</v>
      </c>
      <c r="D2" s="25" t="s">
        <v>18</v>
      </c>
      <c r="E2" s="26" t="s">
        <v>19</v>
      </c>
    </row>
    <row r="3" spans="2:5" ht="15.75" thickBot="1" x14ac:dyDescent="0.3">
      <c r="B3" s="27"/>
      <c r="C3" s="28" t="s">
        <v>20</v>
      </c>
      <c r="D3" s="28" t="s">
        <v>21</v>
      </c>
      <c r="E3" s="29" t="s">
        <v>22</v>
      </c>
    </row>
    <row r="4" spans="2:5" ht="15.75" thickBot="1" x14ac:dyDescent="0.3"/>
    <row r="5" spans="2:5" x14ac:dyDescent="0.25">
      <c r="B5" s="30" t="s">
        <v>23</v>
      </c>
      <c r="C5" s="31"/>
      <c r="D5" s="9">
        <v>20</v>
      </c>
      <c r="E5" s="32">
        <f>D5*C5%</f>
        <v>0</v>
      </c>
    </row>
    <row r="6" spans="2:5" x14ac:dyDescent="0.25">
      <c r="B6" s="33" t="s">
        <v>24</v>
      </c>
      <c r="C6" s="34"/>
      <c r="D6" s="10">
        <v>12</v>
      </c>
      <c r="E6" s="35">
        <f t="shared" ref="E6:E26" si="0">D6*C6%</f>
        <v>0</v>
      </c>
    </row>
    <row r="7" spans="2:5" x14ac:dyDescent="0.25">
      <c r="B7" s="33" t="s">
        <v>25</v>
      </c>
      <c r="C7" s="34"/>
      <c r="D7" s="10">
        <v>3.8</v>
      </c>
      <c r="E7" s="35">
        <f t="shared" si="0"/>
        <v>0</v>
      </c>
    </row>
    <row r="8" spans="2:5" x14ac:dyDescent="0.25">
      <c r="B8" s="33" t="s">
        <v>26</v>
      </c>
      <c r="C8" s="34"/>
      <c r="D8" s="10">
        <v>3.8</v>
      </c>
      <c r="E8" s="35">
        <f t="shared" si="0"/>
        <v>0</v>
      </c>
    </row>
    <row r="9" spans="2:5" x14ac:dyDescent="0.25">
      <c r="B9" s="33" t="s">
        <v>27</v>
      </c>
      <c r="C9" s="34"/>
      <c r="D9" s="10">
        <v>3.8</v>
      </c>
      <c r="E9" s="35">
        <f t="shared" si="0"/>
        <v>0</v>
      </c>
    </row>
    <row r="10" spans="2:5" x14ac:dyDescent="0.25">
      <c r="B10" s="33" t="s">
        <v>28</v>
      </c>
      <c r="C10" s="34"/>
      <c r="D10" s="10">
        <v>3.8</v>
      </c>
      <c r="E10" s="35">
        <f t="shared" si="0"/>
        <v>0</v>
      </c>
    </row>
    <row r="11" spans="2:5" x14ac:dyDescent="0.25">
      <c r="B11" s="33" t="s">
        <v>29</v>
      </c>
      <c r="C11" s="34"/>
      <c r="D11" s="10">
        <v>3.8</v>
      </c>
      <c r="E11" s="35">
        <f t="shared" si="0"/>
        <v>0</v>
      </c>
    </row>
    <row r="12" spans="2:5" x14ac:dyDescent="0.25">
      <c r="B12" s="33" t="s">
        <v>30</v>
      </c>
      <c r="C12" s="34"/>
      <c r="D12" s="10">
        <v>3.8</v>
      </c>
      <c r="E12" s="35">
        <f t="shared" si="0"/>
        <v>0</v>
      </c>
    </row>
    <row r="13" spans="2:5" x14ac:dyDescent="0.25">
      <c r="B13" s="33" t="s">
        <v>31</v>
      </c>
      <c r="C13" s="34"/>
      <c r="D13" s="10">
        <v>3.8</v>
      </c>
      <c r="E13" s="35">
        <f t="shared" si="0"/>
        <v>0</v>
      </c>
    </row>
    <row r="14" spans="2:5" x14ac:dyDescent="0.25">
      <c r="B14" s="33" t="s">
        <v>32</v>
      </c>
      <c r="C14" s="34"/>
      <c r="D14" s="10">
        <v>14</v>
      </c>
      <c r="E14" s="35">
        <f t="shared" si="0"/>
        <v>0</v>
      </c>
    </row>
    <row r="15" spans="2:5" x14ac:dyDescent="0.25">
      <c r="B15" s="33"/>
      <c r="C15" s="5"/>
      <c r="D15" s="10"/>
      <c r="E15" s="6"/>
    </row>
    <row r="16" spans="2:5" x14ac:dyDescent="0.25">
      <c r="B16" s="33" t="s">
        <v>33</v>
      </c>
      <c r="C16" s="34"/>
      <c r="D16" s="10">
        <v>160</v>
      </c>
      <c r="E16" s="35">
        <f t="shared" si="0"/>
        <v>0</v>
      </c>
    </row>
    <row r="17" spans="2:5" x14ac:dyDescent="0.25">
      <c r="B17" s="33" t="s">
        <v>34</v>
      </c>
      <c r="C17" s="34"/>
      <c r="D17" s="10">
        <v>79</v>
      </c>
      <c r="E17" s="35">
        <f t="shared" si="0"/>
        <v>0</v>
      </c>
    </row>
    <row r="18" spans="2:5" x14ac:dyDescent="0.25">
      <c r="B18" s="33" t="s">
        <v>35</v>
      </c>
      <c r="C18" s="34"/>
      <c r="D18" s="10">
        <v>57</v>
      </c>
      <c r="E18" s="35">
        <f t="shared" si="0"/>
        <v>0</v>
      </c>
    </row>
    <row r="19" spans="2:5" x14ac:dyDescent="0.25">
      <c r="B19" s="33" t="s">
        <v>36</v>
      </c>
      <c r="C19" s="34"/>
      <c r="D19" s="10">
        <v>89</v>
      </c>
      <c r="E19" s="35">
        <f t="shared" si="0"/>
        <v>0</v>
      </c>
    </row>
    <row r="20" spans="2:5" x14ac:dyDescent="0.25">
      <c r="B20" s="33" t="s">
        <v>37</v>
      </c>
      <c r="C20" s="34"/>
      <c r="D20" s="10">
        <v>129</v>
      </c>
      <c r="E20" s="35">
        <f t="shared" si="0"/>
        <v>0</v>
      </c>
    </row>
    <row r="21" spans="2:5" x14ac:dyDescent="0.25">
      <c r="B21" s="33"/>
      <c r="C21" s="34"/>
      <c r="D21" s="10"/>
      <c r="E21" s="35">
        <f t="shared" si="0"/>
        <v>0</v>
      </c>
    </row>
    <row r="22" spans="2:5" x14ac:dyDescent="0.25">
      <c r="B22" s="33"/>
      <c r="C22" s="34"/>
      <c r="D22" s="10"/>
      <c r="E22" s="35">
        <f t="shared" si="0"/>
        <v>0</v>
      </c>
    </row>
    <row r="23" spans="2:5" x14ac:dyDescent="0.25">
      <c r="B23" s="33"/>
      <c r="C23" s="34"/>
      <c r="D23" s="10"/>
      <c r="E23" s="35">
        <f t="shared" si="0"/>
        <v>0</v>
      </c>
    </row>
    <row r="24" spans="2:5" x14ac:dyDescent="0.25">
      <c r="B24" s="33"/>
      <c r="C24" s="34"/>
      <c r="D24" s="10"/>
      <c r="E24" s="35">
        <f t="shared" si="0"/>
        <v>0</v>
      </c>
    </row>
    <row r="25" spans="2:5" x14ac:dyDescent="0.25">
      <c r="B25" s="33"/>
      <c r="C25" s="34"/>
      <c r="D25" s="10"/>
      <c r="E25" s="35">
        <f t="shared" si="0"/>
        <v>0</v>
      </c>
    </row>
    <row r="26" spans="2:5" x14ac:dyDescent="0.25">
      <c r="B26" s="33"/>
      <c r="C26" s="34"/>
      <c r="D26" s="10"/>
      <c r="E26" s="35">
        <f t="shared" si="0"/>
        <v>0</v>
      </c>
    </row>
    <row r="27" spans="2:5" ht="15.75" thickBot="1" x14ac:dyDescent="0.3">
      <c r="B27" s="36"/>
      <c r="C27" s="34"/>
      <c r="D27" s="10"/>
      <c r="E27" s="37"/>
    </row>
    <row r="28" spans="2:5" ht="15.75" thickBot="1" x14ac:dyDescent="0.3">
      <c r="B28" s="38" t="s">
        <v>38</v>
      </c>
      <c r="C28" s="39"/>
      <c r="D28" s="39"/>
      <c r="E28" s="40">
        <f>SUM(E5:E27)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5" x14ac:dyDescent="0.25"/>
  <sheetData>
    <row r="1" spans="1:1" x14ac:dyDescent="0.25">
      <c r="A1" s="74"/>
    </row>
    <row r="2" spans="1:1" ht="135" x14ac:dyDescent="0.25">
      <c r="A2" s="74" t="s">
        <v>186</v>
      </c>
    </row>
    <row r="3" spans="1:1" ht="165" x14ac:dyDescent="0.25">
      <c r="A3" s="74" t="s">
        <v>187</v>
      </c>
    </row>
    <row r="4" spans="1:1" ht="120" x14ac:dyDescent="0.25">
      <c r="A4" s="74" t="s">
        <v>188</v>
      </c>
    </row>
    <row r="5" spans="1:1" ht="150" x14ac:dyDescent="0.25">
      <c r="A5" s="74" t="s">
        <v>189</v>
      </c>
    </row>
    <row r="6" spans="1:1" ht="150.75" x14ac:dyDescent="0.25">
      <c r="A6" s="74" t="s">
        <v>190</v>
      </c>
    </row>
    <row r="7" spans="1:1" ht="150.75" x14ac:dyDescent="0.25">
      <c r="A7" s="74" t="s">
        <v>191</v>
      </c>
    </row>
    <row r="8" spans="1:1" ht="135" x14ac:dyDescent="0.25">
      <c r="A8" s="74" t="s">
        <v>192</v>
      </c>
    </row>
    <row r="9" spans="1:1" ht="165" x14ac:dyDescent="0.25">
      <c r="A9" s="74" t="s">
        <v>193</v>
      </c>
    </row>
    <row r="10" spans="1:1" ht="105" x14ac:dyDescent="0.25">
      <c r="A10" s="74" t="s">
        <v>194</v>
      </c>
    </row>
    <row r="11" spans="1:1" x14ac:dyDescent="0.25">
      <c r="A11" s="7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4" workbookViewId="0">
      <selection activeCell="B11" sqref="B11"/>
    </sheetView>
  </sheetViews>
  <sheetFormatPr defaultRowHeight="15" x14ac:dyDescent="0.25"/>
  <sheetData>
    <row r="1" spans="1:2" x14ac:dyDescent="0.25">
      <c r="A1" t="s">
        <v>195</v>
      </c>
    </row>
    <row r="2" spans="1:2" x14ac:dyDescent="0.25">
      <c r="A2" t="s">
        <v>196</v>
      </c>
    </row>
    <row r="3" spans="1:2" x14ac:dyDescent="0.25">
      <c r="A3" t="s">
        <v>197</v>
      </c>
    </row>
    <row r="4" spans="1:2" x14ac:dyDescent="0.25">
      <c r="A4" t="s">
        <v>198</v>
      </c>
    </row>
    <row r="5" spans="1:2" x14ac:dyDescent="0.25">
      <c r="A5" t="s">
        <v>199</v>
      </c>
    </row>
    <row r="6" spans="1:2" x14ac:dyDescent="0.25">
      <c r="A6" t="s">
        <v>200</v>
      </c>
    </row>
    <row r="7" spans="1:2" x14ac:dyDescent="0.25">
      <c r="A7" t="s">
        <v>201</v>
      </c>
    </row>
    <row r="10" spans="1:2" x14ac:dyDescent="0.25">
      <c r="A10" t="s">
        <v>202</v>
      </c>
      <c r="B10" t="s">
        <v>205</v>
      </c>
    </row>
    <row r="11" spans="1:2" x14ac:dyDescent="0.25">
      <c r="A11" t="s">
        <v>203</v>
      </c>
    </row>
    <row r="12" spans="1:2" x14ac:dyDescent="0.25">
      <c r="A1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Materialkostenrechnung</vt:lpstr>
      <vt:lpstr>LPKF</vt:lpstr>
      <vt:lpstr>Tabelle3</vt:lpstr>
      <vt:lpstr>mechanical workshop</vt:lpstr>
      <vt:lpstr>software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2018-05-10T12:39:08Z</dcterms:modified>
</cp:coreProperties>
</file>