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llu\Documents\2023 UNI\FYP\FYP MATLAB\"/>
    </mc:Choice>
  </mc:AlternateContent>
  <xr:revisionPtr revIDLastSave="0" documentId="13_ncr:1_{FE6BD8AB-BD00-46A7-80E7-A27BAC833CC9}" xr6:coauthVersionLast="47" xr6:coauthVersionMax="47" xr10:uidLastSave="{00000000-0000-0000-0000-000000000000}"/>
  <bookViews>
    <workbookView minimized="1" xWindow="12372" yWindow="4188" windowWidth="7500" windowHeight="6000" xr2:uid="{00000000-000D-0000-FFFF-FFFF00000000}"/>
  </bookViews>
  <sheets>
    <sheet name="Sheet1" sheetId="1" r:id="rId1"/>
    <sheet name="2 Value Averages" sheetId="2" r:id="rId2"/>
  </sheets>
  <definedNames>
    <definedName name="_xlchart.v1.0" hidden="1">'2 Value Averages'!$M$6:$M$14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2" l="1"/>
  <c r="P21" i="2"/>
  <c r="P7" i="2"/>
  <c r="P8" i="2"/>
  <c r="P9" i="2"/>
  <c r="P10" i="2"/>
  <c r="P11" i="2"/>
  <c r="P12" i="2"/>
  <c r="P13" i="2"/>
  <c r="P14" i="2"/>
  <c r="P6" i="2"/>
  <c r="L14" i="2" l="1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S6" i="2" s="1"/>
  <c r="Q6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M14" i="2" l="1"/>
  <c r="S11" i="2"/>
  <c r="S9" i="2"/>
  <c r="S10" i="2"/>
  <c r="S12" i="2"/>
  <c r="S14" i="2"/>
  <c r="S13" i="2"/>
  <c r="S7" i="2"/>
  <c r="S8" i="2"/>
  <c r="K9" i="2"/>
  <c r="K6" i="2"/>
  <c r="K14" i="2"/>
  <c r="M35" i="2"/>
  <c r="L13" i="2"/>
  <c r="M13" i="2" s="1"/>
  <c r="L9" i="2"/>
  <c r="M9" i="2" s="1"/>
  <c r="L11" i="2"/>
  <c r="K12" i="2"/>
  <c r="K13" i="2"/>
  <c r="L12" i="2"/>
  <c r="M12" i="2" s="1"/>
  <c r="K11" i="2"/>
  <c r="L10" i="2"/>
  <c r="M10" i="2" s="1"/>
  <c r="K10" i="2"/>
  <c r="S18" i="2"/>
  <c r="P18" i="2"/>
  <c r="M18" i="2"/>
  <c r="L8" i="2"/>
  <c r="K8" i="2"/>
  <c r="L7" i="2"/>
  <c r="K7" i="2"/>
  <c r="L6" i="2"/>
  <c r="M6" i="2" s="1"/>
  <c r="M11" i="2" l="1"/>
  <c r="M7" i="2"/>
  <c r="M8" i="2"/>
  <c r="S21" i="2" l="1"/>
  <c r="S17" i="2"/>
  <c r="M16" i="2"/>
  <c r="O46" i="2" s="1"/>
  <c r="M17" i="2"/>
  <c r="S16" i="2"/>
  <c r="M19" i="2" l="1"/>
  <c r="M21" i="2" s="1"/>
  <c r="S19" i="2"/>
  <c r="O51" i="2"/>
  <c r="S22" i="2" l="1"/>
  <c r="P51" i="2" s="1"/>
  <c r="P16" i="2" l="1"/>
  <c r="P17" i="2"/>
  <c r="P19" i="2" l="1"/>
</calcChain>
</file>

<file path=xl/sharedStrings.xml><?xml version="1.0" encoding="utf-8"?>
<sst xmlns="http://schemas.openxmlformats.org/spreadsheetml/2006/main" count="232" uniqueCount="118">
  <si>
    <t>File</t>
  </si>
  <si>
    <t>20244_Baseline Segment 1</t>
  </si>
  <si>
    <t>20244_Baseline Segment 2</t>
  </si>
  <si>
    <t>20244_Baseline Segment 3</t>
  </si>
  <si>
    <t>20244_Baseline Segment 4</t>
  </si>
  <si>
    <t>20244_UCO Segment 1</t>
  </si>
  <si>
    <t>20244_UCO Segment 2</t>
  </si>
  <si>
    <t>20244_UCO Segment 3</t>
  </si>
  <si>
    <t>20244_UCO Segment 4</t>
  </si>
  <si>
    <t>20252_Baseline Segment 1</t>
  </si>
  <si>
    <t>20252_Baseline Segment 2</t>
  </si>
  <si>
    <t>20252_Baseline Segment 3</t>
  </si>
  <si>
    <t>20252_Baseline Segment 4</t>
  </si>
  <si>
    <t>20252_UCO Segment 1</t>
  </si>
  <si>
    <t>20252_UCO Segment 2</t>
  </si>
  <si>
    <t>20252_UCO Segment 3</t>
  </si>
  <si>
    <t>20252_UCO Segment 4</t>
  </si>
  <si>
    <t>21044_Baseline Segment 1</t>
  </si>
  <si>
    <t>21044_Baseline Segment 2</t>
  </si>
  <si>
    <t>21044_Baseline Segment 3</t>
  </si>
  <si>
    <t>21044_Baseline Segment 4</t>
  </si>
  <si>
    <t>21044_UCO Segment 1</t>
  </si>
  <si>
    <t>21044_UCO Segment 2</t>
  </si>
  <si>
    <t>21044_UCO Segment 3</t>
  </si>
  <si>
    <t>21044_UCO Segment 4</t>
  </si>
  <si>
    <t>21051_Baseline Segment 1</t>
  </si>
  <si>
    <t>21051_Baseline Segment 2</t>
  </si>
  <si>
    <t>21051_Baseline Segment 3</t>
  </si>
  <si>
    <t>21051_Baseline Segment 4</t>
  </si>
  <si>
    <t>21051_UCO Segment 1</t>
  </si>
  <si>
    <t>21051_UCO Segment 2</t>
  </si>
  <si>
    <t>21051_UCO Segment 3</t>
  </si>
  <si>
    <t>21051_UCO Segment 4</t>
  </si>
  <si>
    <t>21071_Baseline Segment 1</t>
  </si>
  <si>
    <t>21071_Baseline Segment 2</t>
  </si>
  <si>
    <t>21071_Baseline Segment 3</t>
  </si>
  <si>
    <t>21071_Baseline Segment 4</t>
  </si>
  <si>
    <t>21071_UCO Segment 1</t>
  </si>
  <si>
    <t>21071_UCO Segment 2</t>
  </si>
  <si>
    <t>21071_UCO Segment 3</t>
  </si>
  <si>
    <t>21071_UCO Segment 4</t>
  </si>
  <si>
    <t>21087_Baseline Segment 1</t>
  </si>
  <si>
    <t>21087_Baseline Segment 2</t>
  </si>
  <si>
    <t>21087_Baseline Segment 3</t>
  </si>
  <si>
    <t>21087_Baseline Segment 4</t>
  </si>
  <si>
    <t>21087_UCO Segment 1</t>
  </si>
  <si>
    <t>21087_UCO Segment 2</t>
  </si>
  <si>
    <t>21087_UCO Segment 3</t>
  </si>
  <si>
    <t>21087_UCO Segment 4</t>
  </si>
  <si>
    <t>21093_Baseline Segment 1</t>
  </si>
  <si>
    <t>21093_Baseline Segment 2</t>
  </si>
  <si>
    <t>21093_Baseline Segment 3</t>
  </si>
  <si>
    <t>21093_Baseline Segment 4</t>
  </si>
  <si>
    <t>21093_UCO Segment 1</t>
  </si>
  <si>
    <t>21093_UCO Segment 2</t>
  </si>
  <si>
    <t>21093_UCO Segment 3</t>
  </si>
  <si>
    <t>21093_UCO Segment 4</t>
  </si>
  <si>
    <t>21122_Baseline Segment 1</t>
  </si>
  <si>
    <t>21122_Baseline Segment 2</t>
  </si>
  <si>
    <t>21122_Baseline Segment 3</t>
  </si>
  <si>
    <t>21122_Baseline Segment 4</t>
  </si>
  <si>
    <t>21122_UCO Segment 1</t>
  </si>
  <si>
    <t>21122_UCO Segment 2</t>
  </si>
  <si>
    <t>21122_UCO Segment 3</t>
  </si>
  <si>
    <t>21122_UCO Segment 4</t>
  </si>
  <si>
    <t>21133_Baseline Segment 1</t>
  </si>
  <si>
    <t>21133_Baseline Segment 2</t>
  </si>
  <si>
    <t>21133_Baseline Segment 3</t>
  </si>
  <si>
    <t>21133_Baseline Segment 4</t>
  </si>
  <si>
    <t>21133_UCO Segment 1</t>
  </si>
  <si>
    <t>21133_UCO Segment 2</t>
  </si>
  <si>
    <t>21133_UCO Segment 3</t>
  </si>
  <si>
    <t>21133_UCO Segment 4</t>
  </si>
  <si>
    <t>21173_Baseline Segment 1</t>
  </si>
  <si>
    <t>21173_Baseline Segment 2</t>
  </si>
  <si>
    <t>21173_Baseline Segment 3</t>
  </si>
  <si>
    <t>21173_Baseline Segment 4</t>
  </si>
  <si>
    <t>21173_UCO Segment 1</t>
  </si>
  <si>
    <t>21173_UCO Segment 2</t>
  </si>
  <si>
    <t>21200_Baseline Segment 1</t>
  </si>
  <si>
    <t>21200_Baseline Segment 2</t>
  </si>
  <si>
    <t>21200_Baseline Segment 3</t>
  </si>
  <si>
    <t>21200_Baseline Segment 4</t>
  </si>
  <si>
    <t>21200_UCO Segment 1</t>
  </si>
  <si>
    <t>21200_UCO Segment 2</t>
  </si>
  <si>
    <t>21203_Baseline Segment 1</t>
  </si>
  <si>
    <t>21203_Baseline Segment 2</t>
  </si>
  <si>
    <t>21203_Baseline Segment 3</t>
  </si>
  <si>
    <t>21203_Baseline Segment 4</t>
  </si>
  <si>
    <t>21203_UCO Segment 1</t>
  </si>
  <si>
    <t>21203_UCO Segment 2</t>
  </si>
  <si>
    <t>21203_UCO Segment 3</t>
  </si>
  <si>
    <t>21203_UCO Segment 4</t>
  </si>
  <si>
    <t>Heart_rate</t>
  </si>
  <si>
    <t>Average_RR_interval</t>
  </si>
  <si>
    <t>SDNN</t>
  </si>
  <si>
    <t>RMSSD</t>
  </si>
  <si>
    <t>NN50</t>
  </si>
  <si>
    <t>pNN50</t>
  </si>
  <si>
    <t>LF_Power</t>
  </si>
  <si>
    <t>HF_Power</t>
  </si>
  <si>
    <t>Power_Ratio</t>
  </si>
  <si>
    <t>BASELINE AVERAGES</t>
  </si>
  <si>
    <t>UCO AVERAGES</t>
  </si>
  <si>
    <t>Lamb</t>
  </si>
  <si>
    <t>Difference</t>
  </si>
  <si>
    <t>Mean Difference</t>
  </si>
  <si>
    <t>Standard Deviation</t>
  </si>
  <si>
    <t>T-Value</t>
  </si>
  <si>
    <t>T-Stat</t>
  </si>
  <si>
    <t>SDNN Baseline</t>
  </si>
  <si>
    <t>SDNN UCO</t>
  </si>
  <si>
    <t>RMSSD Baseline</t>
  </si>
  <si>
    <t>RMSSD UCO</t>
  </si>
  <si>
    <t>Power Ratio Baseline</t>
  </si>
  <si>
    <t>Power Ratio UCO</t>
  </si>
  <si>
    <t>Variable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</si>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</sst>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6" formatCode="0.0000"/>
  </numFmts>
  <fonts count="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7" borderId="0" xfId="0" applyFill="1"/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1DAFCE95-B23F-4AF8-A853-0C4C18404E8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292553</xdr:colOff>
      <xdr:row>21</xdr:row>
      <xdr:rowOff>152400</xdr:rowOff>
    </xdr:from>
    <xdr:to>
      <xdr:col>15</xdr:col>
      <xdr:colOff>1027339</xdr:colOff>
      <xdr:row>37</xdr:row>
      <xdr:rowOff>65314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B348B6-D27C-9CE2-ECA2-3AB0653BAF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4633" y="3992880"/>
              <a:ext cx="4567646" cy="28389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93"/>
  <sheetViews>
    <sheetView tabSelected="1" topLeftCell="D1" zoomScale="106" zoomScaleNormal="70" workbookViewId="0">
      <selection activeCell="I1" sqref="I1:I1048576"/>
    </sheetView>
  </sheetViews>
  <sheetFormatPr defaultRowHeight="14.4" x14ac:dyDescent="0.3"/>
  <cols>
    <col min="1" max="1" width="22.77734375" customWidth="1"/>
    <col min="2" max="2" width="11.6640625" customWidth="1"/>
    <col min="3" max="3" width="18" customWidth="1"/>
    <col min="4" max="5" width="14.6640625" customWidth="1"/>
    <col min="6" max="6" width="5.77734375" customWidth="1"/>
    <col min="7" max="7" width="13.6640625" customWidth="1"/>
    <col min="8" max="9" width="15.6640625" customWidth="1"/>
    <col min="10" max="10" width="21.6640625" customWidth="1"/>
  </cols>
  <sheetData>
    <row r="1" spans="1:10" x14ac:dyDescent="0.3">
      <c r="A1" t="s">
        <v>0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</row>
    <row r="2" spans="1:10" x14ac:dyDescent="0.3">
      <c r="A2" t="s">
        <v>1</v>
      </c>
      <c r="B2">
        <v>180.46666666666667</v>
      </c>
      <c r="C2">
        <v>0.33258776792313283</v>
      </c>
      <c r="D2">
        <v>2.3884622583938302E-2</v>
      </c>
      <c r="E2">
        <v>5.702092880361216E-3</v>
      </c>
      <c r="F2">
        <v>2</v>
      </c>
      <c r="G2">
        <v>7.3937153419593338E-2</v>
      </c>
      <c r="H2">
        <v>1.0531551443203517E-4</v>
      </c>
      <c r="I2">
        <v>1.0220011483697453E-4</v>
      </c>
      <c r="J2">
        <v>1.0304833277343202</v>
      </c>
    </row>
    <row r="3" spans="1:10" x14ac:dyDescent="0.3">
      <c r="A3" t="s">
        <v>2</v>
      </c>
      <c r="B3">
        <v>170.06666666666666</v>
      </c>
      <c r="C3">
        <v>0.35285980392156824</v>
      </c>
      <c r="D3">
        <v>1.4922003704182984E-2</v>
      </c>
      <c r="E3">
        <v>5.1630913947070456E-3</v>
      </c>
      <c r="F3">
        <v>3</v>
      </c>
      <c r="G3">
        <v>0.11769321302471558</v>
      </c>
      <c r="H3">
        <v>2.4428369963367702E-6</v>
      </c>
      <c r="I3">
        <v>2.169901356882818E-5</v>
      </c>
      <c r="J3">
        <v>0.11257825101533828</v>
      </c>
    </row>
    <row r="4" spans="1:10" x14ac:dyDescent="0.3">
      <c r="A4" t="s">
        <v>3</v>
      </c>
      <c r="B4">
        <v>180.6</v>
      </c>
      <c r="C4">
        <v>0.33216303545051701</v>
      </c>
      <c r="D4">
        <v>2.2234758229651822E-2</v>
      </c>
      <c r="E4">
        <v>6.2432083527340426E-3</v>
      </c>
      <c r="F4">
        <v>4</v>
      </c>
      <c r="G4">
        <v>0.14776505356483191</v>
      </c>
      <c r="H4">
        <v>6.8334394381038894E-5</v>
      </c>
      <c r="I4">
        <v>8.4385854373741147E-5</v>
      </c>
      <c r="J4">
        <v>0.8097849442678976</v>
      </c>
    </row>
    <row r="5" spans="1:10" x14ac:dyDescent="0.3">
      <c r="A5" t="s">
        <v>4</v>
      </c>
      <c r="B5">
        <v>173.53333333333333</v>
      </c>
      <c r="C5">
        <v>0.34588201383551048</v>
      </c>
      <c r="D5">
        <v>1.1695478975606707E-2</v>
      </c>
      <c r="E5">
        <v>2.7257723087172289E-3</v>
      </c>
      <c r="F5">
        <v>0</v>
      </c>
      <c r="G5">
        <v>0</v>
      </c>
      <c r="H5">
        <v>5.9018633063699762E-6</v>
      </c>
      <c r="I5">
        <v>4.2457668605318134E-5</v>
      </c>
      <c r="J5">
        <v>0.13900582627918304</v>
      </c>
    </row>
    <row r="6" spans="1:10" x14ac:dyDescent="0.3">
      <c r="A6" t="s">
        <v>5</v>
      </c>
      <c r="B6">
        <v>124.66666666666667</v>
      </c>
      <c r="C6">
        <v>0.48134831460674138</v>
      </c>
      <c r="D6">
        <v>0.32996192820030806</v>
      </c>
      <c r="E6">
        <v>0.41292432834216891</v>
      </c>
      <c r="F6">
        <v>306</v>
      </c>
      <c r="G6">
        <v>16.381156316916488</v>
      </c>
      <c r="H6">
        <v>1.8978474392046484E-3</v>
      </c>
      <c r="I6">
        <v>4.7071345274619803E-3</v>
      </c>
      <c r="J6">
        <v>0.40318529842994322</v>
      </c>
    </row>
    <row r="7" spans="1:10" x14ac:dyDescent="0.3">
      <c r="A7" t="s">
        <v>6</v>
      </c>
      <c r="B7">
        <v>232</v>
      </c>
      <c r="C7">
        <v>0.25860735843633165</v>
      </c>
      <c r="D7">
        <v>3.1865472289238438E-2</v>
      </c>
      <c r="E7">
        <v>1.6438259031205087E-2</v>
      </c>
      <c r="F7">
        <v>7</v>
      </c>
      <c r="G7">
        <v>0.20126509488211619</v>
      </c>
      <c r="H7">
        <v>4.7046796558566364E-4</v>
      </c>
      <c r="I7">
        <v>1.2691057995548171E-4</v>
      </c>
      <c r="J7">
        <v>3.7070823074852908</v>
      </c>
    </row>
    <row r="8" spans="1:10" x14ac:dyDescent="0.3">
      <c r="A8" t="s">
        <v>7</v>
      </c>
      <c r="B8">
        <v>233.4</v>
      </c>
      <c r="C8">
        <v>0.25712785714285741</v>
      </c>
      <c r="D8">
        <v>2.7491829095702476E-2</v>
      </c>
      <c r="E8">
        <v>2.87486719501411E-3</v>
      </c>
      <c r="F8">
        <v>1</v>
      </c>
      <c r="G8">
        <v>2.857959416976279E-2</v>
      </c>
      <c r="H8">
        <v>5.5582882746770901E-4</v>
      </c>
      <c r="I8">
        <v>9.538942641814166E-5</v>
      </c>
      <c r="J8">
        <v>5.8269438064468595</v>
      </c>
    </row>
    <row r="9" spans="1:10" x14ac:dyDescent="0.3">
      <c r="A9" t="s">
        <v>8</v>
      </c>
      <c r="B9">
        <v>218.06666666666666</v>
      </c>
      <c r="C9">
        <v>0.27521100917431246</v>
      </c>
      <c r="D9">
        <v>2.2892455444203135E-2</v>
      </c>
      <c r="E9">
        <v>4.2654000044450502E-3</v>
      </c>
      <c r="F9">
        <v>1</v>
      </c>
      <c r="G9">
        <v>3.059039461609055E-2</v>
      </c>
      <c r="H9">
        <v>2.477049592938212E-4</v>
      </c>
      <c r="I9">
        <v>5.8614201836583259E-5</v>
      </c>
      <c r="J9">
        <v>4.2260229011464503</v>
      </c>
    </row>
    <row r="10" spans="1:10" x14ac:dyDescent="0.3">
      <c r="A10" t="s">
        <v>9</v>
      </c>
      <c r="B10">
        <v>153.73333333333332</v>
      </c>
      <c r="C10">
        <v>0.39035032537960956</v>
      </c>
      <c r="D10">
        <v>0.17800557748929838</v>
      </c>
      <c r="E10">
        <v>0.24607477881020848</v>
      </c>
      <c r="F10">
        <v>1631</v>
      </c>
      <c r="G10">
        <v>70.789930555555557</v>
      </c>
      <c r="H10">
        <v>1.3579240790908133E-4</v>
      </c>
      <c r="I10">
        <v>1.2549374144483233E-4</v>
      </c>
      <c r="J10">
        <v>1.0820651798701559</v>
      </c>
    </row>
    <row r="11" spans="1:10" x14ac:dyDescent="0.3">
      <c r="A11" t="s">
        <v>10</v>
      </c>
      <c r="B11">
        <v>160.73333333333332</v>
      </c>
      <c r="C11">
        <v>0.37341182572614112</v>
      </c>
      <c r="D11">
        <v>0.17374313227297464</v>
      </c>
      <c r="E11">
        <v>0.22956389588861376</v>
      </c>
      <c r="F11">
        <v>1657</v>
      </c>
      <c r="G11">
        <v>68.783727687837285</v>
      </c>
      <c r="H11">
        <v>4.7037794670345482E-5</v>
      </c>
      <c r="I11">
        <v>1.102695433634498E-4</v>
      </c>
      <c r="J11">
        <v>0.42657104795753364</v>
      </c>
    </row>
    <row r="12" spans="1:10" x14ac:dyDescent="0.3">
      <c r="A12" t="s">
        <v>11</v>
      </c>
      <c r="B12">
        <v>148.93333333333334</v>
      </c>
      <c r="C12">
        <v>0.40297581728616189</v>
      </c>
      <c r="D12">
        <v>0.17457037405918485</v>
      </c>
      <c r="E12">
        <v>0.23791902057099673</v>
      </c>
      <c r="F12">
        <v>1741</v>
      </c>
      <c r="G12">
        <v>78.001792114695348</v>
      </c>
      <c r="H12">
        <v>3.0913500859586409E-7</v>
      </c>
      <c r="I12">
        <v>1.3858484404588837E-5</v>
      </c>
      <c r="J12">
        <v>2.2306552402909439E-2</v>
      </c>
    </row>
    <row r="13" spans="1:10" x14ac:dyDescent="0.3">
      <c r="A13" t="s">
        <v>12</v>
      </c>
      <c r="B13">
        <v>150.46666666666667</v>
      </c>
      <c r="C13">
        <v>0.39884086879432634</v>
      </c>
      <c r="D13">
        <v>0.17400129197967873</v>
      </c>
      <c r="E13">
        <v>0.24614547935449041</v>
      </c>
      <c r="F13">
        <v>1752</v>
      </c>
      <c r="G13">
        <v>77.69401330376941</v>
      </c>
      <c r="H13">
        <v>1.5175559069537155E-6</v>
      </c>
      <c r="I13">
        <v>3.2829147712863947E-5</v>
      </c>
      <c r="J13">
        <v>4.6225869773617922E-2</v>
      </c>
    </row>
    <row r="14" spans="1:10" x14ac:dyDescent="0.3">
      <c r="A14" t="s">
        <v>13</v>
      </c>
      <c r="B14">
        <v>142.13333333333333</v>
      </c>
      <c r="C14">
        <v>0.42216916940403554</v>
      </c>
      <c r="D14">
        <v>0.25291538766281829</v>
      </c>
      <c r="E14">
        <v>0.34358401669143684</v>
      </c>
      <c r="F14">
        <v>1668</v>
      </c>
      <c r="G14">
        <v>78.309859154929569</v>
      </c>
      <c r="H14">
        <v>4.4684695620145749E-5</v>
      </c>
      <c r="I14">
        <v>3.9720145179186665E-5</v>
      </c>
      <c r="J14">
        <v>1.1249882249564511</v>
      </c>
    </row>
    <row r="15" spans="1:10" x14ac:dyDescent="0.3">
      <c r="A15" t="s">
        <v>14</v>
      </c>
      <c r="B15">
        <v>147.53333333333333</v>
      </c>
      <c r="C15">
        <v>0.40676989150090381</v>
      </c>
      <c r="D15">
        <v>0.23623651838012005</v>
      </c>
      <c r="E15">
        <v>0.33488774977969882</v>
      </c>
      <c r="F15">
        <v>1736</v>
      </c>
      <c r="G15">
        <v>78.51650836725463</v>
      </c>
      <c r="H15">
        <v>1.7897592541674217E-5</v>
      </c>
      <c r="I15">
        <v>1.2054782954470728E-5</v>
      </c>
      <c r="J15">
        <v>1.484688078522109</v>
      </c>
    </row>
    <row r="16" spans="1:10" x14ac:dyDescent="0.3">
      <c r="A16" t="s">
        <v>15</v>
      </c>
      <c r="B16">
        <v>152.86666666666667</v>
      </c>
      <c r="C16">
        <v>0.39259053228621293</v>
      </c>
      <c r="D16">
        <v>0.19915431194695998</v>
      </c>
      <c r="E16">
        <v>0.27634877167342797</v>
      </c>
      <c r="F16">
        <v>1754</v>
      </c>
      <c r="G16">
        <v>76.560453950240074</v>
      </c>
      <c r="H16">
        <v>9.9914038278060842E-6</v>
      </c>
      <c r="I16">
        <v>5.3490732425188781E-5</v>
      </c>
      <c r="J16">
        <v>0.18678756814145123</v>
      </c>
    </row>
    <row r="17" spans="1:10" x14ac:dyDescent="0.3">
      <c r="A17" t="s">
        <v>16</v>
      </c>
      <c r="B17">
        <v>153.66666666666666</v>
      </c>
      <c r="C17">
        <v>0.39058159722222219</v>
      </c>
      <c r="D17">
        <v>0.17940974428324294</v>
      </c>
      <c r="E17">
        <v>0.25228177652714884</v>
      </c>
      <c r="F17">
        <v>1828</v>
      </c>
      <c r="G17">
        <v>79.374728614850198</v>
      </c>
      <c r="H17">
        <v>1.4418202598211624E-5</v>
      </c>
      <c r="I17">
        <v>3.9871339889721482E-5</v>
      </c>
      <c r="J17">
        <v>0.36161821092770757</v>
      </c>
    </row>
    <row r="18" spans="1:10" x14ac:dyDescent="0.3">
      <c r="A18" t="s">
        <v>17</v>
      </c>
      <c r="B18">
        <v>152.80000000000001</v>
      </c>
      <c r="C18">
        <v>0.39282845918812742</v>
      </c>
      <c r="D18">
        <v>0.18650267109371935</v>
      </c>
      <c r="E18">
        <v>0.23997209171796094</v>
      </c>
      <c r="F18">
        <v>1694</v>
      </c>
      <c r="G18">
        <v>73.973799126637545</v>
      </c>
      <c r="H18">
        <v>1.6153955690268452E-4</v>
      </c>
      <c r="I18">
        <v>1.8220789343433111E-4</v>
      </c>
      <c r="J18">
        <v>0.8865672823384263</v>
      </c>
    </row>
    <row r="19" spans="1:10" x14ac:dyDescent="0.3">
      <c r="A19" t="s">
        <v>18</v>
      </c>
      <c r="B19">
        <v>164.06666666666666</v>
      </c>
      <c r="C19">
        <v>0.3657987804878044</v>
      </c>
      <c r="D19">
        <v>0.13420221686971359</v>
      </c>
      <c r="E19">
        <v>0.18521916938482558</v>
      </c>
      <c r="F19">
        <v>1680</v>
      </c>
      <c r="G19">
        <v>68.320455469703134</v>
      </c>
      <c r="H19">
        <v>8.7174926179338663E-6</v>
      </c>
      <c r="I19">
        <v>4.1574338368891275E-5</v>
      </c>
      <c r="J19">
        <v>0.20968445824881443</v>
      </c>
    </row>
    <row r="20" spans="1:10" x14ac:dyDescent="0.3">
      <c r="A20" t="s">
        <v>19</v>
      </c>
      <c r="B20">
        <v>153.80000000000001</v>
      </c>
      <c r="C20">
        <v>0.39022658282740647</v>
      </c>
      <c r="D20">
        <v>0.3039732997611258</v>
      </c>
      <c r="E20">
        <v>0.4009942699781564</v>
      </c>
      <c r="F20">
        <v>1594</v>
      </c>
      <c r="G20">
        <v>69.154013015184375</v>
      </c>
      <c r="H20">
        <v>2.4620804270416997E-5</v>
      </c>
      <c r="I20">
        <v>3.7699829121565909E-4</v>
      </c>
      <c r="J20">
        <v>6.5307469142699234E-2</v>
      </c>
    </row>
    <row r="21" spans="1:10" x14ac:dyDescent="0.3">
      <c r="A21" t="s">
        <v>20</v>
      </c>
      <c r="B21">
        <v>164.26666666666665</v>
      </c>
      <c r="C21">
        <v>0.365336987413723</v>
      </c>
      <c r="D21">
        <v>0.14405629738327469</v>
      </c>
      <c r="E21">
        <v>0.19596435474500334</v>
      </c>
      <c r="F21">
        <v>1677</v>
      </c>
      <c r="G21">
        <v>68.11535337124289</v>
      </c>
      <c r="H21">
        <v>3.3410386425866349E-5</v>
      </c>
      <c r="I21">
        <v>9.6118895306334919E-5</v>
      </c>
      <c r="J21">
        <v>0.34759436549271666</v>
      </c>
    </row>
    <row r="22" spans="1:10" x14ac:dyDescent="0.3">
      <c r="A22" t="s">
        <v>21</v>
      </c>
      <c r="B22">
        <v>155.39999999999998</v>
      </c>
      <c r="C22">
        <v>0.38608154506437786</v>
      </c>
      <c r="D22">
        <v>6.9501844891316306E-2</v>
      </c>
      <c r="E22">
        <v>7.8628230055206305E-2</v>
      </c>
      <c r="F22">
        <v>358</v>
      </c>
      <c r="G22">
        <v>15.371404036066982</v>
      </c>
      <c r="H22">
        <v>2.2279503493155825E-7</v>
      </c>
      <c r="I22">
        <v>4.9926522416123815E-6</v>
      </c>
      <c r="J22">
        <v>4.4624585120233887E-2</v>
      </c>
    </row>
    <row r="23" spans="1:10" x14ac:dyDescent="0.3">
      <c r="A23" t="s">
        <v>22</v>
      </c>
      <c r="B23">
        <v>154.80000000000001</v>
      </c>
      <c r="C23">
        <v>0.38756678155967283</v>
      </c>
      <c r="D23">
        <v>0.10129589136419349</v>
      </c>
      <c r="E23">
        <v>0.1202156601982312</v>
      </c>
      <c r="F23">
        <v>574</v>
      </c>
      <c r="G23">
        <v>24.741379310344826</v>
      </c>
      <c r="H23">
        <v>1.111520708820906E-5</v>
      </c>
      <c r="I23">
        <v>7.2130315404006896E-5</v>
      </c>
      <c r="J23">
        <v>0.15409896693161557</v>
      </c>
    </row>
    <row r="24" spans="1:10" x14ac:dyDescent="0.3">
      <c r="A24" t="s">
        <v>23</v>
      </c>
      <c r="B24">
        <v>157.79999999999998</v>
      </c>
      <c r="C24">
        <v>0.3802641589180053</v>
      </c>
      <c r="D24">
        <v>8.2126043747380834E-2</v>
      </c>
      <c r="E24">
        <v>0.10130591531495725</v>
      </c>
      <c r="F24">
        <v>517</v>
      </c>
      <c r="G24">
        <v>21.86046511627907</v>
      </c>
      <c r="H24">
        <v>2.653052633290518E-6</v>
      </c>
      <c r="I24">
        <v>2.1600519062593773E-5</v>
      </c>
      <c r="J24">
        <v>0.12282355926737352</v>
      </c>
    </row>
    <row r="25" spans="1:10" x14ac:dyDescent="0.3">
      <c r="A25" t="s">
        <v>24</v>
      </c>
      <c r="B25">
        <v>154.93333333333334</v>
      </c>
      <c r="C25">
        <v>0.38739668532070509</v>
      </c>
      <c r="D25">
        <v>6.5925221923395894E-2</v>
      </c>
      <c r="E25">
        <v>7.8431322377530005E-2</v>
      </c>
      <c r="F25">
        <v>338</v>
      </c>
      <c r="G25">
        <v>14.556416881998278</v>
      </c>
      <c r="H25">
        <v>1.966692746770398E-6</v>
      </c>
      <c r="I25">
        <v>1.2183047235051808E-5</v>
      </c>
      <c r="J25">
        <v>0.16142864004598392</v>
      </c>
    </row>
    <row r="26" spans="1:10" x14ac:dyDescent="0.3">
      <c r="A26" t="s">
        <v>25</v>
      </c>
      <c r="B26">
        <v>157.33333333333334</v>
      </c>
      <c r="C26">
        <v>0.38148367952522122</v>
      </c>
      <c r="D26">
        <v>4.7579927493436043E-2</v>
      </c>
      <c r="E26">
        <v>5.9720377903155236E-2</v>
      </c>
      <c r="F26">
        <v>193</v>
      </c>
      <c r="G26">
        <v>8.1849024597116191</v>
      </c>
      <c r="H26">
        <v>6.4748538331767078E-7</v>
      </c>
      <c r="I26">
        <v>2.5821582333994193E-5</v>
      </c>
      <c r="J26">
        <v>2.5075356534802837E-2</v>
      </c>
    </row>
    <row r="27" spans="1:10" x14ac:dyDescent="0.3">
      <c r="A27" t="s">
        <v>26</v>
      </c>
      <c r="B27">
        <v>173.66666666666666</v>
      </c>
      <c r="C27">
        <v>0.34543874807987618</v>
      </c>
      <c r="D27">
        <v>0.12817106060320343</v>
      </c>
      <c r="E27">
        <v>0.17456786968289487</v>
      </c>
      <c r="F27">
        <v>497</v>
      </c>
      <c r="G27">
        <v>19.093353822512483</v>
      </c>
      <c r="H27">
        <v>7.5978443483172233E-5</v>
      </c>
      <c r="I27">
        <v>1.1225209193835046E-4</v>
      </c>
      <c r="J27">
        <v>0.67685547922706035</v>
      </c>
    </row>
    <row r="28" spans="1:10" x14ac:dyDescent="0.3">
      <c r="A28" t="s">
        <v>27</v>
      </c>
      <c r="B28">
        <v>167.13333333333333</v>
      </c>
      <c r="C28">
        <v>0.35891260973663242</v>
      </c>
      <c r="D28">
        <v>9.3502162732962801E-2</v>
      </c>
      <c r="E28">
        <v>0.11979810860922367</v>
      </c>
      <c r="F28">
        <v>806</v>
      </c>
      <c r="G28">
        <v>32.175648702594813</v>
      </c>
      <c r="H28">
        <v>9.0983859998752109E-5</v>
      </c>
      <c r="I28">
        <v>5.7017027858479829E-4</v>
      </c>
      <c r="J28">
        <v>0.15957313703650125</v>
      </c>
    </row>
    <row r="29" spans="1:10" x14ac:dyDescent="0.3">
      <c r="A29" t="s">
        <v>28</v>
      </c>
      <c r="B29">
        <v>156.39999999999998</v>
      </c>
      <c r="C29">
        <v>0.38376865671641602</v>
      </c>
      <c r="D29">
        <v>4.6676445788122578E-2</v>
      </c>
      <c r="E29">
        <v>6.2925174970366246E-2</v>
      </c>
      <c r="F29">
        <v>216</v>
      </c>
      <c r="G29">
        <v>9.2150170648464158</v>
      </c>
      <c r="H29">
        <v>1.4796852477864297E-5</v>
      </c>
      <c r="I29">
        <v>3.6564179778229417E-5</v>
      </c>
      <c r="J29">
        <v>0.40468164656258615</v>
      </c>
    </row>
    <row r="30" spans="1:10" x14ac:dyDescent="0.3">
      <c r="A30" t="s">
        <v>29</v>
      </c>
      <c r="B30">
        <v>192.8</v>
      </c>
      <c r="C30">
        <v>0.31122362504323769</v>
      </c>
      <c r="D30">
        <v>0.10554026056834304</v>
      </c>
      <c r="E30">
        <v>0.11303389270326851</v>
      </c>
      <c r="F30">
        <v>861</v>
      </c>
      <c r="G30">
        <v>29.792387543252595</v>
      </c>
      <c r="H30">
        <v>4.6313145673822199E-4</v>
      </c>
      <c r="I30">
        <v>2.8420510369772255E-4</v>
      </c>
      <c r="J30">
        <v>1.6295676985125629</v>
      </c>
    </row>
    <row r="31" spans="1:10" x14ac:dyDescent="0.3">
      <c r="A31" t="s">
        <v>30</v>
      </c>
      <c r="B31">
        <v>153.19999999999999</v>
      </c>
      <c r="C31">
        <v>0.39166086199390521</v>
      </c>
      <c r="D31">
        <v>6.3843619552928138E-2</v>
      </c>
      <c r="E31">
        <v>7.9285895760535893E-2</v>
      </c>
      <c r="F31">
        <v>321</v>
      </c>
      <c r="G31">
        <v>13.980836236933797</v>
      </c>
      <c r="H31">
        <v>2.023121649312781E-5</v>
      </c>
      <c r="I31">
        <v>3.9196705657428075E-5</v>
      </c>
      <c r="J31">
        <v>0.5161458381208075</v>
      </c>
    </row>
    <row r="32" spans="1:10" x14ac:dyDescent="0.3">
      <c r="A32" t="s">
        <v>31</v>
      </c>
      <c r="B32">
        <v>168.33333333333331</v>
      </c>
      <c r="C32">
        <v>0.35644215530903345</v>
      </c>
      <c r="D32">
        <v>0.12870484759387957</v>
      </c>
      <c r="E32">
        <v>0.17850378113948709</v>
      </c>
      <c r="F32">
        <v>460</v>
      </c>
      <c r="G32">
        <v>18.232263178755449</v>
      </c>
      <c r="H32">
        <v>1.8791043134570168E-4</v>
      </c>
      <c r="I32">
        <v>8.1802928039145667E-5</v>
      </c>
      <c r="J32">
        <v>2.2971113119053603</v>
      </c>
    </row>
    <row r="33" spans="1:10" x14ac:dyDescent="0.3">
      <c r="A33" t="s">
        <v>32</v>
      </c>
      <c r="B33">
        <v>193.46666666666667</v>
      </c>
      <c r="C33">
        <v>0.31009910375732558</v>
      </c>
      <c r="D33">
        <v>9.4396454414840472E-2</v>
      </c>
      <c r="E33">
        <v>7.9608985153947265E-2</v>
      </c>
      <c r="F33">
        <v>449</v>
      </c>
      <c r="G33">
        <v>15.482758620689655</v>
      </c>
      <c r="H33">
        <v>1.7292450898847181E-3</v>
      </c>
      <c r="I33">
        <v>2.2373289619203801E-4</v>
      </c>
      <c r="J33">
        <v>7.7290604972120178</v>
      </c>
    </row>
    <row r="34" spans="1:10" x14ac:dyDescent="0.3">
      <c r="A34" t="s">
        <v>33</v>
      </c>
      <c r="B34">
        <v>177.8</v>
      </c>
      <c r="C34">
        <v>0.33757689422355613</v>
      </c>
      <c r="D34">
        <v>8.2814405705630631E-2</v>
      </c>
      <c r="E34">
        <v>0.10117073832231813</v>
      </c>
      <c r="F34">
        <v>191</v>
      </c>
      <c r="G34">
        <v>7.1669793621013138</v>
      </c>
      <c r="H34">
        <v>6.076637569444646E-5</v>
      </c>
      <c r="I34">
        <v>6.1373773501920939E-4</v>
      </c>
      <c r="J34">
        <v>9.9010330027278728E-2</v>
      </c>
    </row>
    <row r="35" spans="1:10" x14ac:dyDescent="0.3">
      <c r="A35" t="s">
        <v>34</v>
      </c>
      <c r="B35">
        <v>169.73333333333332</v>
      </c>
      <c r="C35">
        <v>0.35353536345776038</v>
      </c>
      <c r="D35">
        <v>5.9168593789886911E-2</v>
      </c>
      <c r="E35">
        <v>6.7405703701611502E-2</v>
      </c>
      <c r="F35">
        <v>336</v>
      </c>
      <c r="G35">
        <v>13.20754716981132</v>
      </c>
      <c r="H35">
        <v>7.4736207904161684E-5</v>
      </c>
      <c r="I35">
        <v>4.2856895788356342E-4</v>
      </c>
      <c r="J35">
        <v>0.17438549043131241</v>
      </c>
    </row>
    <row r="36" spans="1:10" x14ac:dyDescent="0.3">
      <c r="A36" t="s">
        <v>35</v>
      </c>
      <c r="B36">
        <v>172.86666666666667</v>
      </c>
      <c r="C36">
        <v>0.3470071373456789</v>
      </c>
      <c r="D36">
        <v>5.103895152465468E-2</v>
      </c>
      <c r="E36">
        <v>5.0631790918752723E-2</v>
      </c>
      <c r="F36">
        <v>195</v>
      </c>
      <c r="G36">
        <v>7.5260517174835968</v>
      </c>
      <c r="H36">
        <v>2.6244675003817165E-4</v>
      </c>
      <c r="I36">
        <v>4.2834816621806449E-4</v>
      </c>
      <c r="J36">
        <v>0.61269493075071235</v>
      </c>
    </row>
    <row r="37" spans="1:10" x14ac:dyDescent="0.3">
      <c r="A37" t="s">
        <v>36</v>
      </c>
      <c r="B37">
        <v>163.66666666666669</v>
      </c>
      <c r="C37">
        <v>0.36659331703341491</v>
      </c>
      <c r="D37">
        <v>0.11118218766792957</v>
      </c>
      <c r="E37">
        <v>0.1264778818869299</v>
      </c>
      <c r="F37">
        <v>519</v>
      </c>
      <c r="G37">
        <v>21.157766000815329</v>
      </c>
      <c r="H37">
        <v>6.5357285011319105E-4</v>
      </c>
      <c r="I37">
        <v>1.1678124989098391E-3</v>
      </c>
      <c r="J37">
        <v>0.559655638831838</v>
      </c>
    </row>
    <row r="38" spans="1:10" x14ac:dyDescent="0.3">
      <c r="A38" t="s">
        <v>37</v>
      </c>
      <c r="B38">
        <v>136.4</v>
      </c>
      <c r="C38">
        <v>0.439985330073349</v>
      </c>
      <c r="D38">
        <v>0.17356066893827216</v>
      </c>
      <c r="E38">
        <v>0.23019308771571262</v>
      </c>
      <c r="F38">
        <v>972</v>
      </c>
      <c r="G38">
        <v>47.55381604696673</v>
      </c>
      <c r="H38">
        <v>1.5192892695121067E-3</v>
      </c>
      <c r="I38">
        <v>2.3101268328858228E-3</v>
      </c>
      <c r="J38">
        <v>0.65766487271792018</v>
      </c>
    </row>
    <row r="39" spans="1:10" x14ac:dyDescent="0.3">
      <c r="A39" t="s">
        <v>38</v>
      </c>
      <c r="B39" s="1">
        <v>67.133333333333326</v>
      </c>
      <c r="C39">
        <v>0.84343439363817108</v>
      </c>
      <c r="D39">
        <v>4.9576184647931205</v>
      </c>
      <c r="E39">
        <v>6.8893171641902198</v>
      </c>
      <c r="F39">
        <v>413</v>
      </c>
      <c r="G39">
        <v>41.094527363184078</v>
      </c>
      <c r="H39">
        <v>0</v>
      </c>
      <c r="I39">
        <v>0</v>
      </c>
      <c r="J39">
        <v>0</v>
      </c>
    </row>
    <row r="40" spans="1:10" x14ac:dyDescent="0.3">
      <c r="A40" t="s">
        <v>39</v>
      </c>
      <c r="B40">
        <v>193.06666666666666</v>
      </c>
      <c r="C40">
        <v>0.31085492227978945</v>
      </c>
      <c r="D40">
        <v>0.18213581973478504</v>
      </c>
      <c r="E40">
        <v>0.22686886546676055</v>
      </c>
      <c r="F40">
        <v>674</v>
      </c>
      <c r="G40">
        <v>23.289564616447823</v>
      </c>
      <c r="H40">
        <v>1.0076793814733265E-3</v>
      </c>
      <c r="I40">
        <v>1.0489798680881381E-3</v>
      </c>
      <c r="J40">
        <v>0.96062795114449095</v>
      </c>
    </row>
    <row r="41" spans="1:10" x14ac:dyDescent="0.3">
      <c r="A41" t="s">
        <v>40</v>
      </c>
      <c r="B41">
        <v>213.26666666666668</v>
      </c>
      <c r="C41">
        <v>0.28136726078799229</v>
      </c>
      <c r="D41">
        <v>8.6357701524028302E-2</v>
      </c>
      <c r="E41">
        <v>0.10345664072077468</v>
      </c>
      <c r="F41">
        <v>307</v>
      </c>
      <c r="G41">
        <v>9.6027525805442604</v>
      </c>
      <c r="H41">
        <v>8.05696549703807E-5</v>
      </c>
      <c r="I41">
        <v>1.1784466325331191E-4</v>
      </c>
      <c r="J41">
        <v>0.68369370955045239</v>
      </c>
    </row>
    <row r="42" spans="1:10" x14ac:dyDescent="0.3">
      <c r="A42" t="s">
        <v>41</v>
      </c>
      <c r="B42">
        <v>165.66666666666666</v>
      </c>
      <c r="C42">
        <v>0.36209239130434823</v>
      </c>
      <c r="D42">
        <v>1.3218950598734989E-2</v>
      </c>
      <c r="E42">
        <v>4.6863461796484221E-3</v>
      </c>
      <c r="F42">
        <v>3</v>
      </c>
      <c r="G42">
        <v>0.12082158679017317</v>
      </c>
      <c r="H42">
        <v>8.1960330939922725E-6</v>
      </c>
      <c r="I42">
        <v>3.0178571535479471E-5</v>
      </c>
      <c r="J42">
        <v>0.27158452759623158</v>
      </c>
    </row>
    <row r="43" spans="1:10" x14ac:dyDescent="0.3">
      <c r="A43" t="s">
        <v>42</v>
      </c>
      <c r="B43">
        <v>153.53333333333333</v>
      </c>
      <c r="C43">
        <v>0.39093505647263266</v>
      </c>
      <c r="D43">
        <v>8.7883680533934069E-2</v>
      </c>
      <c r="E43">
        <v>0.11987299522740337</v>
      </c>
      <c r="F43">
        <v>18</v>
      </c>
      <c r="G43">
        <v>0.78226857887874846</v>
      </c>
      <c r="H43">
        <v>8.2333810854560524E-5</v>
      </c>
      <c r="I43">
        <v>1.8950929571694703E-4</v>
      </c>
      <c r="J43">
        <v>0.43445790109174975</v>
      </c>
    </row>
    <row r="44" spans="1:10" x14ac:dyDescent="0.3">
      <c r="A44" t="s">
        <v>43</v>
      </c>
      <c r="B44">
        <v>158.06666666666666</v>
      </c>
      <c r="C44">
        <v>0.37957594936708922</v>
      </c>
      <c r="D44">
        <v>2.2919544979098826E-2</v>
      </c>
      <c r="E44">
        <v>1.9865923529672338E-2</v>
      </c>
      <c r="F44">
        <v>18</v>
      </c>
      <c r="G44">
        <v>0.75981426762346982</v>
      </c>
      <c r="H44">
        <v>6.6826107054411614E-5</v>
      </c>
      <c r="I44">
        <v>8.4932440904645807E-5</v>
      </c>
      <c r="J44">
        <v>0.7868148653520709</v>
      </c>
    </row>
    <row r="45" spans="1:10" x14ac:dyDescent="0.3">
      <c r="A45" t="s">
        <v>44</v>
      </c>
      <c r="B45">
        <v>154.6</v>
      </c>
      <c r="C45">
        <v>0.38806837791199178</v>
      </c>
      <c r="D45">
        <v>1.6322539525076046E-2</v>
      </c>
      <c r="E45">
        <v>1.1315358269090555E-2</v>
      </c>
      <c r="F45">
        <v>9</v>
      </c>
      <c r="G45">
        <v>0.38843331894691413</v>
      </c>
      <c r="H45">
        <v>5.5561971404948068E-8</v>
      </c>
      <c r="I45">
        <v>1.7578448706206621E-5</v>
      </c>
      <c r="J45">
        <v>3.1608006106551472E-3</v>
      </c>
    </row>
    <row r="46" spans="1:10" x14ac:dyDescent="0.3">
      <c r="A46" t="s">
        <v>45</v>
      </c>
      <c r="B46">
        <v>122.4</v>
      </c>
      <c r="C46">
        <v>0.49022615803814651</v>
      </c>
      <c r="D46">
        <v>0.15871043697572032</v>
      </c>
      <c r="E46">
        <v>0.11056712261854337</v>
      </c>
      <c r="F46">
        <v>481</v>
      </c>
      <c r="G46">
        <v>26.226826608505998</v>
      </c>
      <c r="H46">
        <v>1.8318745910215269E-4</v>
      </c>
      <c r="I46">
        <v>5.2131974077799757E-3</v>
      </c>
      <c r="J46">
        <v>3.513917559092828E-2</v>
      </c>
    </row>
    <row r="47" spans="1:10" x14ac:dyDescent="0.3">
      <c r="A47" t="s">
        <v>46</v>
      </c>
      <c r="B47">
        <v>211.33333333333331</v>
      </c>
      <c r="C47">
        <v>0.28393578415904058</v>
      </c>
      <c r="D47">
        <v>2.4709755708435702E-2</v>
      </c>
      <c r="E47">
        <v>1.8350596641416268E-2</v>
      </c>
      <c r="F47">
        <v>25</v>
      </c>
      <c r="G47">
        <v>0.78914141414141414</v>
      </c>
      <c r="H47">
        <v>1.8381434414203412E-4</v>
      </c>
      <c r="I47">
        <v>1.1495428577227165E-4</v>
      </c>
      <c r="J47">
        <v>1.5990212361997238</v>
      </c>
    </row>
    <row r="48" spans="1:10" x14ac:dyDescent="0.3">
      <c r="A48" t="s">
        <v>47</v>
      </c>
      <c r="B48">
        <v>188.60000000000002</v>
      </c>
      <c r="C48">
        <v>0.31814444837340916</v>
      </c>
      <c r="D48">
        <v>1.6074659368161687E-2</v>
      </c>
      <c r="E48">
        <v>1.2661933066947741E-2</v>
      </c>
      <c r="F48">
        <v>4</v>
      </c>
      <c r="G48">
        <v>0.14149274849663954</v>
      </c>
      <c r="H48">
        <v>1.1090932096901934E-4</v>
      </c>
      <c r="I48">
        <v>1.7120043412008348E-5</v>
      </c>
      <c r="J48">
        <v>6.4783317600249353</v>
      </c>
    </row>
    <row r="49" spans="1:10" x14ac:dyDescent="0.3">
      <c r="A49" t="s">
        <v>48</v>
      </c>
      <c r="B49">
        <v>171.20000000000002</v>
      </c>
      <c r="C49">
        <v>0.35047721075185134</v>
      </c>
      <c r="D49">
        <v>1.013193205111731E-2</v>
      </c>
      <c r="E49">
        <v>2.9293280095757683E-3</v>
      </c>
      <c r="F49">
        <v>0</v>
      </c>
      <c r="G49">
        <v>0</v>
      </c>
      <c r="H49">
        <v>3.641317901489368E-5</v>
      </c>
      <c r="I49">
        <v>2.1611050007800489E-5</v>
      </c>
      <c r="J49">
        <v>1.6849333559336717</v>
      </c>
    </row>
    <row r="50" spans="1:10" x14ac:dyDescent="0.3">
      <c r="A50" t="s">
        <v>49</v>
      </c>
      <c r="B50">
        <v>168.53333333333333</v>
      </c>
      <c r="C50">
        <v>0.3559932726553226</v>
      </c>
      <c r="D50">
        <v>3.1423768719749591E-2</v>
      </c>
      <c r="E50">
        <v>3.4449493708695225E-2</v>
      </c>
      <c r="F50">
        <v>59</v>
      </c>
      <c r="G50">
        <v>2.3357086302454473</v>
      </c>
      <c r="H50">
        <v>3.3072322580224147E-5</v>
      </c>
      <c r="I50">
        <v>3.6212966216079325E-5</v>
      </c>
      <c r="J50">
        <v>0.91327295264587671</v>
      </c>
    </row>
    <row r="51" spans="1:10" x14ac:dyDescent="0.3">
      <c r="A51" t="s">
        <v>50</v>
      </c>
      <c r="B51">
        <v>171.39999999999998</v>
      </c>
      <c r="C51">
        <v>0.35011964980544763</v>
      </c>
      <c r="D51">
        <v>0.15547765019786255</v>
      </c>
      <c r="E51">
        <v>0.21724562087600599</v>
      </c>
      <c r="F51">
        <v>58</v>
      </c>
      <c r="G51">
        <v>2.2576878162709226</v>
      </c>
      <c r="H51">
        <v>7.743470862702109E-6</v>
      </c>
      <c r="I51">
        <v>6.4829068480873721E-5</v>
      </c>
      <c r="J51">
        <v>0.11944442584404304</v>
      </c>
    </row>
    <row r="52" spans="1:10" x14ac:dyDescent="0.3">
      <c r="A52" t="s">
        <v>51</v>
      </c>
      <c r="B52">
        <v>175.6</v>
      </c>
      <c r="C52">
        <v>0.34178313710596314</v>
      </c>
      <c r="D52">
        <v>2.8533133244325135E-2</v>
      </c>
      <c r="E52">
        <v>2.7471100800283373E-2</v>
      </c>
      <c r="F52">
        <v>65</v>
      </c>
      <c r="G52">
        <v>2.4696048632218845</v>
      </c>
      <c r="H52">
        <v>1.2378619349748885E-5</v>
      </c>
      <c r="I52">
        <v>5.2282548912247543E-5</v>
      </c>
      <c r="J52">
        <v>0.2367638840739287</v>
      </c>
    </row>
    <row r="53" spans="1:10" x14ac:dyDescent="0.3">
      <c r="A53" t="s">
        <v>52</v>
      </c>
      <c r="B53">
        <v>166.73333333333335</v>
      </c>
      <c r="C53">
        <v>0.35994899999999991</v>
      </c>
      <c r="D53">
        <v>2.4681137786272532E-2</v>
      </c>
      <c r="E53">
        <v>2.0150121859789982E-2</v>
      </c>
      <c r="F53">
        <v>36</v>
      </c>
      <c r="G53">
        <v>1.440576230492197</v>
      </c>
      <c r="H53">
        <v>9.1787574029871254E-7</v>
      </c>
      <c r="I53">
        <v>9.112941042665226E-5</v>
      </c>
      <c r="J53">
        <v>1.0072222962942214E-2</v>
      </c>
    </row>
    <row r="54" spans="1:10" x14ac:dyDescent="0.3">
      <c r="A54" t="s">
        <v>53</v>
      </c>
      <c r="B54">
        <v>177.46666666666667</v>
      </c>
      <c r="C54">
        <v>0.33812382562946369</v>
      </c>
      <c r="D54">
        <v>0.28039402455037116</v>
      </c>
      <c r="E54">
        <v>0.32582128011986572</v>
      </c>
      <c r="F54">
        <v>586</v>
      </c>
      <c r="G54">
        <v>22.030075187969924</v>
      </c>
      <c r="H54">
        <v>5.4365033161711722E-3</v>
      </c>
      <c r="I54">
        <v>7.2541794003681504E-3</v>
      </c>
      <c r="J54">
        <v>0.74943050290364599</v>
      </c>
    </row>
    <row r="55" spans="1:10" x14ac:dyDescent="0.3">
      <c r="A55" t="s">
        <v>54</v>
      </c>
      <c r="B55">
        <v>222.26666666666665</v>
      </c>
      <c r="C55">
        <v>0.26998049804980589</v>
      </c>
      <c r="D55">
        <v>0.54451432874755035</v>
      </c>
      <c r="E55">
        <v>0.75783221229358511</v>
      </c>
      <c r="F55">
        <v>117</v>
      </c>
      <c r="G55">
        <v>3.5114045618247296</v>
      </c>
      <c r="H55">
        <v>1.9213317454816657E-4</v>
      </c>
      <c r="I55">
        <v>1.2266676846095816E-3</v>
      </c>
      <c r="J55">
        <v>0.15663017535944779</v>
      </c>
    </row>
    <row r="56" spans="1:10" x14ac:dyDescent="0.3">
      <c r="A56" t="s">
        <v>55</v>
      </c>
      <c r="B56">
        <v>106.26666666666667</v>
      </c>
      <c r="C56">
        <v>0.38716258631512995</v>
      </c>
      <c r="D56">
        <v>1.3044644542852808</v>
      </c>
      <c r="E56">
        <v>0.88275729999301111</v>
      </c>
      <c r="F56">
        <v>171</v>
      </c>
      <c r="G56">
        <v>10.741206030150753</v>
      </c>
      <c r="H56">
        <v>4.3028949392463879E-3</v>
      </c>
      <c r="I56">
        <v>1.0713080393238827E-2</v>
      </c>
      <c r="J56">
        <v>0.40164871178993528</v>
      </c>
    </row>
    <row r="57" spans="1:10" x14ac:dyDescent="0.3">
      <c r="A57" t="s">
        <v>56</v>
      </c>
      <c r="B57">
        <v>185.33333333333334</v>
      </c>
      <c r="C57">
        <v>0.32382241813602208</v>
      </c>
      <c r="D57">
        <v>9.6936537720392329E-3</v>
      </c>
      <c r="E57">
        <v>2.5459244807109027E-3</v>
      </c>
      <c r="F57">
        <v>1</v>
      </c>
      <c r="G57">
        <v>3.5997120230381568E-2</v>
      </c>
      <c r="H57">
        <v>6.0082600051983997E-5</v>
      </c>
      <c r="I57">
        <v>9.6075611785587916E-6</v>
      </c>
      <c r="J57">
        <v>6.253678632416146</v>
      </c>
    </row>
    <row r="58" spans="1:10" x14ac:dyDescent="0.3">
      <c r="A58" t="s">
        <v>57</v>
      </c>
      <c r="B58">
        <v>167.26666666666668</v>
      </c>
      <c r="C58">
        <v>0.35863437001594894</v>
      </c>
      <c r="D58">
        <v>3.7939737750283441E-2</v>
      </c>
      <c r="E58">
        <v>4.7818719516301345E-2</v>
      </c>
      <c r="F58">
        <v>158</v>
      </c>
      <c r="G58">
        <v>6.3023534104507384</v>
      </c>
      <c r="H58">
        <v>1.6926483180623232E-5</v>
      </c>
      <c r="I58">
        <v>2.1353830674873925E-5</v>
      </c>
      <c r="J58">
        <v>0.79266729414220982</v>
      </c>
    </row>
    <row r="59" spans="1:10" x14ac:dyDescent="0.3">
      <c r="A59" t="s">
        <v>58</v>
      </c>
      <c r="B59">
        <v>167.26666666666668</v>
      </c>
      <c r="C59">
        <v>0.35877492025518337</v>
      </c>
      <c r="D59">
        <v>3.4335925803034864E-2</v>
      </c>
      <c r="E59">
        <v>4.2108967425177668E-2</v>
      </c>
      <c r="F59">
        <v>126</v>
      </c>
      <c r="G59">
        <v>5.0259274032708419</v>
      </c>
      <c r="H59">
        <v>3.5227971679513591E-5</v>
      </c>
      <c r="I59">
        <v>1.8309225428385557E-4</v>
      </c>
      <c r="J59">
        <v>0.19240558164136312</v>
      </c>
    </row>
    <row r="60" spans="1:10" x14ac:dyDescent="0.3">
      <c r="A60" t="s">
        <v>59</v>
      </c>
      <c r="B60">
        <v>160.73333333333332</v>
      </c>
      <c r="C60">
        <v>0.37340041493775888</v>
      </c>
      <c r="D60">
        <v>0.31188741276262039</v>
      </c>
      <c r="E60">
        <v>0.43732354859540989</v>
      </c>
      <c r="F60">
        <v>141</v>
      </c>
      <c r="G60">
        <v>5.85305105853051</v>
      </c>
      <c r="H60">
        <v>2.8870622324937737E-5</v>
      </c>
      <c r="I60">
        <v>1.6154461387314108E-4</v>
      </c>
      <c r="J60">
        <v>0.17871609354682333</v>
      </c>
    </row>
    <row r="61" spans="1:10" x14ac:dyDescent="0.3">
      <c r="A61" t="s">
        <v>60</v>
      </c>
      <c r="B61">
        <v>168.13333333333335</v>
      </c>
      <c r="C61">
        <v>0.3569188813962712</v>
      </c>
      <c r="D61">
        <v>4.8562464525719058E-2</v>
      </c>
      <c r="E61">
        <v>6.0418452354563446E-2</v>
      </c>
      <c r="F61">
        <v>167</v>
      </c>
      <c r="G61">
        <v>6.6269841269841274</v>
      </c>
      <c r="H61">
        <v>4.759845458026777E-5</v>
      </c>
      <c r="I61">
        <v>1.0425428218882624E-4</v>
      </c>
      <c r="J61">
        <v>0.45656114627557498</v>
      </c>
    </row>
    <row r="62" spans="1:10" x14ac:dyDescent="0.3">
      <c r="A62" t="s">
        <v>61</v>
      </c>
      <c r="B62">
        <v>137.73333333333335</v>
      </c>
      <c r="C62">
        <v>0.4357384987893464</v>
      </c>
      <c r="D62">
        <v>0.47867783818154319</v>
      </c>
      <c r="E62">
        <v>0.50686717093620159</v>
      </c>
      <c r="F62">
        <v>740</v>
      </c>
      <c r="G62">
        <v>35.852713178294579</v>
      </c>
      <c r="H62">
        <v>4.771840040510225E-4</v>
      </c>
      <c r="I62">
        <v>2.5860927376204993E-3</v>
      </c>
      <c r="J62">
        <v>0.18451929318284474</v>
      </c>
    </row>
    <row r="63" spans="1:10" x14ac:dyDescent="0.3">
      <c r="A63" t="s">
        <v>62</v>
      </c>
      <c r="B63">
        <v>194.6</v>
      </c>
      <c r="C63">
        <v>0.30835675119945177</v>
      </c>
      <c r="D63">
        <v>4.1465465811786992E-2</v>
      </c>
      <c r="E63">
        <v>3.2604227533683701E-2</v>
      </c>
      <c r="F63">
        <v>42</v>
      </c>
      <c r="G63">
        <v>1.4398354473774426</v>
      </c>
      <c r="H63">
        <v>3.3969296669469028E-4</v>
      </c>
      <c r="I63">
        <v>2.5803148972041936E-4</v>
      </c>
      <c r="J63">
        <v>1.3164787253786436</v>
      </c>
    </row>
    <row r="64" spans="1:10" x14ac:dyDescent="0.3">
      <c r="A64" t="s">
        <v>63</v>
      </c>
      <c r="B64">
        <v>188.60000000000002</v>
      </c>
      <c r="C64">
        <v>0.31812234794908051</v>
      </c>
      <c r="D64">
        <v>2.1345604492068255E-2</v>
      </c>
      <c r="E64">
        <v>3.6705262083132264E-3</v>
      </c>
      <c r="F64">
        <v>0</v>
      </c>
      <c r="G64">
        <v>0</v>
      </c>
      <c r="H64">
        <v>2.8468073423964959E-4</v>
      </c>
      <c r="I64">
        <v>3.9094478211415984E-5</v>
      </c>
      <c r="J64">
        <v>7.2818655540085944</v>
      </c>
    </row>
    <row r="65" spans="1:10" x14ac:dyDescent="0.3">
      <c r="A65" t="s">
        <v>64</v>
      </c>
      <c r="B65">
        <v>169.2</v>
      </c>
      <c r="C65">
        <v>0.35469452108789601</v>
      </c>
      <c r="D65">
        <v>3.8944702082727147E-3</v>
      </c>
      <c r="E65">
        <v>3.4189436771476472E-3</v>
      </c>
      <c r="F65">
        <v>1</v>
      </c>
      <c r="G65">
        <v>3.9432176656151417E-2</v>
      </c>
      <c r="H65">
        <v>9.1620996562037122E-7</v>
      </c>
      <c r="I65">
        <v>8.8598896328780735E-7</v>
      </c>
      <c r="J65">
        <v>1.0341099083451526</v>
      </c>
    </row>
    <row r="66" spans="1:10" x14ac:dyDescent="0.3">
      <c r="A66" t="s">
        <v>65</v>
      </c>
      <c r="B66">
        <v>171.26666666666665</v>
      </c>
      <c r="C66">
        <v>0.35036701713395585</v>
      </c>
      <c r="D66">
        <v>4.1031916451069454E-2</v>
      </c>
      <c r="E66">
        <v>2.2242444430464609E-2</v>
      </c>
      <c r="F66">
        <v>56</v>
      </c>
      <c r="G66">
        <v>2.1815348656018698</v>
      </c>
      <c r="H66">
        <v>2.8782778629588023E-4</v>
      </c>
      <c r="I66">
        <v>2.6389796926976078E-4</v>
      </c>
      <c r="J66">
        <v>1.0906782916607365</v>
      </c>
    </row>
    <row r="67" spans="1:10" x14ac:dyDescent="0.3">
      <c r="A67" t="s">
        <v>66</v>
      </c>
      <c r="B67">
        <v>220.73333333333332</v>
      </c>
      <c r="C67">
        <v>0.27185347432024159</v>
      </c>
      <c r="D67">
        <v>3.1847947506303348E-2</v>
      </c>
      <c r="E67">
        <v>1.1960951881028241E-2</v>
      </c>
      <c r="F67">
        <v>21</v>
      </c>
      <c r="G67">
        <v>0.63463281958295559</v>
      </c>
      <c r="H67">
        <v>1.6509884840908601E-4</v>
      </c>
      <c r="I67">
        <v>2.8976695618722337E-4</v>
      </c>
      <c r="J67">
        <v>0.56976423599664283</v>
      </c>
    </row>
    <row r="68" spans="1:10" x14ac:dyDescent="0.3">
      <c r="A68" t="s">
        <v>67</v>
      </c>
      <c r="B68">
        <v>231.26666666666665</v>
      </c>
      <c r="C68">
        <v>0.25943050749711671</v>
      </c>
      <c r="D68">
        <v>2.8756936948221998E-2</v>
      </c>
      <c r="E68">
        <v>4.1754066589056718E-3</v>
      </c>
      <c r="F68">
        <v>3</v>
      </c>
      <c r="G68">
        <v>8.6530141332564176E-2</v>
      </c>
      <c r="H68">
        <v>4.5039611936334624E-4</v>
      </c>
      <c r="I68">
        <v>9.2833966060592169E-5</v>
      </c>
      <c r="J68">
        <v>4.8516306959176498</v>
      </c>
    </row>
    <row r="69" spans="1:10" x14ac:dyDescent="0.3">
      <c r="A69" t="s">
        <v>68</v>
      </c>
      <c r="B69">
        <v>208.13333333333333</v>
      </c>
      <c r="C69">
        <v>0.2882585709708424</v>
      </c>
      <c r="D69">
        <v>2.8210079765805619E-2</v>
      </c>
      <c r="E69">
        <v>6.1184881658704962E-3</v>
      </c>
      <c r="F69">
        <v>6</v>
      </c>
      <c r="G69">
        <v>0.19230769230769232</v>
      </c>
      <c r="H69">
        <v>2.988417803279039E-4</v>
      </c>
      <c r="I69">
        <v>1.097311535683093E-4</v>
      </c>
      <c r="J69">
        <v>2.7233996053989387</v>
      </c>
    </row>
    <row r="70" spans="1:10" x14ac:dyDescent="0.3">
      <c r="A70" t="s">
        <v>69</v>
      </c>
      <c r="B70">
        <v>154.80000000000001</v>
      </c>
      <c r="C70">
        <v>0.38763248599741518</v>
      </c>
      <c r="D70">
        <v>0.18726747422097012</v>
      </c>
      <c r="E70">
        <v>0.22222146940724918</v>
      </c>
      <c r="F70">
        <v>1312</v>
      </c>
      <c r="G70">
        <v>56.551724137931039</v>
      </c>
      <c r="H70">
        <v>7.6231837103183004E-4</v>
      </c>
      <c r="I70">
        <v>2.588056198148894E-3</v>
      </c>
      <c r="J70">
        <v>0.29455247980205296</v>
      </c>
    </row>
    <row r="71" spans="1:10" x14ac:dyDescent="0.3">
      <c r="A71" t="s">
        <v>70</v>
      </c>
      <c r="B71">
        <v>211.06666666666666</v>
      </c>
      <c r="C71">
        <v>0.28432701421800921</v>
      </c>
      <c r="D71">
        <v>6.9269495241504067E-2</v>
      </c>
      <c r="E71">
        <v>5.9551184971242711E-2</v>
      </c>
      <c r="F71">
        <v>47</v>
      </c>
      <c r="G71">
        <v>1.4854614412136535</v>
      </c>
      <c r="H71">
        <v>8.4862617249659015E-4</v>
      </c>
      <c r="I71">
        <v>5.221586816982096E-4</v>
      </c>
      <c r="J71">
        <v>1.6252265877043637</v>
      </c>
    </row>
    <row r="72" spans="1:10" x14ac:dyDescent="0.3">
      <c r="A72" t="s">
        <v>71</v>
      </c>
      <c r="B72">
        <v>214.33333333333334</v>
      </c>
      <c r="C72">
        <v>0.27992454884878698</v>
      </c>
      <c r="D72">
        <v>3.1041800142442733E-2</v>
      </c>
      <c r="E72">
        <v>2.4841858994335112E-2</v>
      </c>
      <c r="F72">
        <v>23</v>
      </c>
      <c r="G72">
        <v>0.71584189231248052</v>
      </c>
      <c r="H72">
        <v>3.7466083095655136E-4</v>
      </c>
      <c r="I72">
        <v>5.1677985148504426E-5</v>
      </c>
      <c r="J72">
        <v>7.2499117347533462</v>
      </c>
    </row>
    <row r="73" spans="1:10" x14ac:dyDescent="0.3">
      <c r="A73" t="s">
        <v>72</v>
      </c>
      <c r="B73">
        <v>172.86666666666667</v>
      </c>
      <c r="C73">
        <v>0.34714409722222356</v>
      </c>
      <c r="D73">
        <v>2.3931149067115881E-2</v>
      </c>
      <c r="E73">
        <v>2.2631802303221198E-2</v>
      </c>
      <c r="F73">
        <v>27</v>
      </c>
      <c r="G73">
        <v>1.0420686993438826</v>
      </c>
      <c r="H73">
        <v>1.3869505215327132E-4</v>
      </c>
      <c r="I73">
        <v>6.2072724794700465E-5</v>
      </c>
      <c r="J73">
        <v>2.23439606706475</v>
      </c>
    </row>
    <row r="74" spans="1:10" x14ac:dyDescent="0.3">
      <c r="A74" s="2" t="s">
        <v>73</v>
      </c>
      <c r="B74">
        <v>148.20000000000002</v>
      </c>
      <c r="C74">
        <v>0.40482223222322261</v>
      </c>
      <c r="D74">
        <v>2.7405991596439968E-2</v>
      </c>
      <c r="E74">
        <v>1.5900481247973438E-2</v>
      </c>
      <c r="F74">
        <v>18</v>
      </c>
      <c r="G74">
        <v>0.81044574515983792</v>
      </c>
      <c r="H74">
        <v>3.7448226748112641E-5</v>
      </c>
      <c r="I74">
        <v>2.274400437223788E-4</v>
      </c>
      <c r="J74">
        <v>0.16465098289298274</v>
      </c>
    </row>
    <row r="75" spans="1:10" x14ac:dyDescent="0.3">
      <c r="A75" s="2" t="s">
        <v>74</v>
      </c>
      <c r="B75">
        <v>139.66666666666669</v>
      </c>
      <c r="C75">
        <v>0.42968361986628339</v>
      </c>
      <c r="D75">
        <v>4.3806485742427195E-2</v>
      </c>
      <c r="E75">
        <v>4.0220441898222485E-2</v>
      </c>
      <c r="F75">
        <v>73</v>
      </c>
      <c r="G75">
        <v>3.4878165312947922</v>
      </c>
      <c r="H75">
        <v>1.3712277098867565E-4</v>
      </c>
      <c r="I75">
        <v>6.9460166708504317E-5</v>
      </c>
      <c r="J75">
        <v>1.974120960062238</v>
      </c>
    </row>
    <row r="76" spans="1:10" x14ac:dyDescent="0.3">
      <c r="A76" s="2" t="s">
        <v>75</v>
      </c>
      <c r="B76">
        <v>146.93333333333334</v>
      </c>
      <c r="C76">
        <v>0.40847480708125328</v>
      </c>
      <c r="D76">
        <v>7.0188657968681845E-2</v>
      </c>
      <c r="E76">
        <v>5.6968155014360783E-2</v>
      </c>
      <c r="F76">
        <v>166</v>
      </c>
      <c r="G76">
        <v>7.5386012715712987</v>
      </c>
      <c r="H76">
        <v>5.6807176506782026E-4</v>
      </c>
      <c r="I76">
        <v>5.9737064623346351E-4</v>
      </c>
      <c r="J76">
        <v>0.95095359748528274</v>
      </c>
    </row>
    <row r="77" spans="1:10" x14ac:dyDescent="0.3">
      <c r="A77" s="2" t="s">
        <v>76</v>
      </c>
      <c r="B77">
        <v>163.6</v>
      </c>
      <c r="C77">
        <v>0.36681104769669803</v>
      </c>
      <c r="D77">
        <v>7.3709390817596823E-2</v>
      </c>
      <c r="E77">
        <v>7.9563914538799435E-2</v>
      </c>
      <c r="F77">
        <v>181</v>
      </c>
      <c r="G77">
        <v>7.3817292006525284</v>
      </c>
      <c r="H77">
        <v>1.5934362633001161E-4</v>
      </c>
      <c r="I77">
        <v>2.7065102040928337E-4</v>
      </c>
      <c r="J77">
        <v>0.5887420120901421</v>
      </c>
    </row>
    <row r="78" spans="1:10" x14ac:dyDescent="0.3">
      <c r="A78" s="2" t="s">
        <v>77</v>
      </c>
      <c r="B78">
        <v>165.46666666666667</v>
      </c>
      <c r="C78">
        <v>0.36263502619911026</v>
      </c>
      <c r="D78">
        <v>0.17436506910815003</v>
      </c>
      <c r="E78">
        <v>0.10358960590528855</v>
      </c>
      <c r="F78">
        <v>395</v>
      </c>
      <c r="G78">
        <v>15.92741935483871</v>
      </c>
      <c r="H78">
        <v>5.9935468739352495E-3</v>
      </c>
      <c r="I78">
        <v>6.8025544994768502E-3</v>
      </c>
      <c r="J78">
        <v>0.88107296669158364</v>
      </c>
    </row>
    <row r="79" spans="1:10" x14ac:dyDescent="0.3">
      <c r="A79" s="2" t="s">
        <v>78</v>
      </c>
      <c r="B79">
        <v>200.2</v>
      </c>
      <c r="C79">
        <v>0.29974600266488971</v>
      </c>
      <c r="D79">
        <v>3.5275372547636234E-2</v>
      </c>
      <c r="E79">
        <v>1.7358822648980192E-2</v>
      </c>
      <c r="F79">
        <v>54</v>
      </c>
      <c r="G79">
        <v>1.7994001999333555</v>
      </c>
      <c r="H79">
        <v>3.107062026929005E-4</v>
      </c>
      <c r="I79">
        <v>2.7071051342614574E-4</v>
      </c>
      <c r="J79">
        <v>1.1477433911249488</v>
      </c>
    </row>
    <row r="80" spans="1:10" x14ac:dyDescent="0.3">
      <c r="A80" s="2" t="s">
        <v>79</v>
      </c>
      <c r="B80">
        <v>175.86666666666667</v>
      </c>
      <c r="C80">
        <v>0.34119264315510106</v>
      </c>
      <c r="D80">
        <v>3.0476032507347803E-2</v>
      </c>
      <c r="E80">
        <v>4.0817733257187717E-2</v>
      </c>
      <c r="F80">
        <v>118</v>
      </c>
      <c r="G80">
        <v>4.4764795144157814</v>
      </c>
      <c r="H80">
        <v>9.0508457097586106E-8</v>
      </c>
      <c r="I80">
        <v>2.5704739817626466E-6</v>
      </c>
      <c r="J80">
        <v>3.521080459858298E-2</v>
      </c>
    </row>
    <row r="81" spans="1:10" x14ac:dyDescent="0.3">
      <c r="A81" s="2" t="s">
        <v>80</v>
      </c>
      <c r="B81">
        <v>174.86666666666667</v>
      </c>
      <c r="C81">
        <v>0.3431607551487405</v>
      </c>
      <c r="D81">
        <v>1.8686978449320202E-2</v>
      </c>
      <c r="E81">
        <v>2.3914381730819192E-2</v>
      </c>
      <c r="F81">
        <v>31</v>
      </c>
      <c r="G81">
        <v>1.1827546737886303</v>
      </c>
      <c r="H81">
        <v>8.2580691521187882E-7</v>
      </c>
      <c r="I81">
        <v>1.8947603604374691E-5</v>
      </c>
      <c r="J81">
        <v>4.358371287761232E-2</v>
      </c>
    </row>
    <row r="82" spans="1:10" x14ac:dyDescent="0.3">
      <c r="A82" s="2" t="s">
        <v>81</v>
      </c>
      <c r="B82">
        <v>178.13333333333333</v>
      </c>
      <c r="C82">
        <v>0.33681299138899301</v>
      </c>
      <c r="D82">
        <v>3.0056917537145351E-2</v>
      </c>
      <c r="E82">
        <v>3.5292086464832263E-2</v>
      </c>
      <c r="F82">
        <v>92</v>
      </c>
      <c r="G82">
        <v>3.4456928838951311</v>
      </c>
      <c r="H82">
        <v>4.3219575572988709E-6</v>
      </c>
      <c r="I82">
        <v>5.085299372717209E-5</v>
      </c>
      <c r="J82">
        <v>8.4989245283892415E-2</v>
      </c>
    </row>
    <row r="83" spans="1:10" x14ac:dyDescent="0.3">
      <c r="A83" s="2" t="s">
        <v>82</v>
      </c>
      <c r="B83">
        <v>175.2</v>
      </c>
      <c r="C83">
        <v>0.34250095165588057</v>
      </c>
      <c r="D83">
        <v>2.3291741781037763E-2</v>
      </c>
      <c r="E83">
        <v>2.2511791358983475E-2</v>
      </c>
      <c r="F83">
        <v>32</v>
      </c>
      <c r="G83">
        <v>1.2185833968012185</v>
      </c>
      <c r="H83">
        <v>1.776126872884409E-5</v>
      </c>
      <c r="I83">
        <v>7.5415590496074911E-5</v>
      </c>
      <c r="J83">
        <v>0.23551189630701752</v>
      </c>
    </row>
    <row r="84" spans="1:10" x14ac:dyDescent="0.3">
      <c r="A84" s="2" t="s">
        <v>83</v>
      </c>
      <c r="B84">
        <v>148.73333333333332</v>
      </c>
      <c r="C84">
        <v>0.40350672645740004</v>
      </c>
      <c r="D84">
        <v>1.1532589392576207</v>
      </c>
      <c r="E84">
        <v>1.4164480975665998</v>
      </c>
      <c r="F84">
        <v>756</v>
      </c>
      <c r="G84">
        <v>33.91655450874832</v>
      </c>
      <c r="H84">
        <v>3.3424642446919887E-3</v>
      </c>
      <c r="I84">
        <v>9.4434822847809605E-3</v>
      </c>
      <c r="J84">
        <v>0.35394403715657696</v>
      </c>
    </row>
    <row r="85" spans="1:10" x14ac:dyDescent="0.3">
      <c r="A85" s="2" t="s">
        <v>84</v>
      </c>
      <c r="B85">
        <v>207.8</v>
      </c>
      <c r="C85">
        <v>0.28874598844672805</v>
      </c>
      <c r="D85">
        <v>4.4267740047831669E-2</v>
      </c>
      <c r="E85">
        <v>4.6069182569962494E-2</v>
      </c>
      <c r="F85">
        <v>84</v>
      </c>
      <c r="G85">
        <v>2.696629213483146</v>
      </c>
      <c r="H85">
        <v>5.6117187515810371E-4</v>
      </c>
      <c r="I85">
        <v>1.0114239875586416E-4</v>
      </c>
      <c r="J85">
        <v>5.5483346456183131</v>
      </c>
    </row>
    <row r="86" spans="1:10" x14ac:dyDescent="0.3">
      <c r="A86" t="s">
        <v>85</v>
      </c>
      <c r="B86">
        <v>161.19999999999999</v>
      </c>
      <c r="C86">
        <v>0.37212970624741409</v>
      </c>
      <c r="D86">
        <v>2.6243838657954231E-2</v>
      </c>
      <c r="E86">
        <v>3.0903710476123298E-2</v>
      </c>
      <c r="F86">
        <v>66</v>
      </c>
      <c r="G86">
        <v>2.7317880794701987</v>
      </c>
      <c r="H86">
        <v>7.8627121582439603E-6</v>
      </c>
      <c r="I86">
        <v>1.4123017274846379E-5</v>
      </c>
      <c r="J86">
        <v>0.55673033638836822</v>
      </c>
    </row>
    <row r="87" spans="1:10" x14ac:dyDescent="0.3">
      <c r="A87" t="s">
        <v>86</v>
      </c>
      <c r="B87">
        <v>161.53333333333333</v>
      </c>
      <c r="C87">
        <v>0.37058526011560744</v>
      </c>
      <c r="D87">
        <v>0.36409761063728896</v>
      </c>
      <c r="E87">
        <v>0.46192649506634598</v>
      </c>
      <c r="F87">
        <v>403</v>
      </c>
      <c r="G87">
        <v>16.646014043783559</v>
      </c>
      <c r="H87">
        <v>6.7910397926151727E-4</v>
      </c>
      <c r="I87">
        <v>3.8235897208347852E-3</v>
      </c>
      <c r="J87">
        <v>0.17760900850869846</v>
      </c>
    </row>
    <row r="88" spans="1:10" x14ac:dyDescent="0.3">
      <c r="A88" t="s">
        <v>87</v>
      </c>
      <c r="B88">
        <v>174.06666666666666</v>
      </c>
      <c r="C88">
        <v>0.34468678160919636</v>
      </c>
      <c r="D88">
        <v>3.0035035718754752E-2</v>
      </c>
      <c r="E88">
        <v>2.6601312731118688E-2</v>
      </c>
      <c r="F88">
        <v>47</v>
      </c>
      <c r="G88">
        <v>1.8014564967420468</v>
      </c>
      <c r="H88">
        <v>7.5438822135277994E-6</v>
      </c>
      <c r="I88">
        <v>7.5422351997552753E-5</v>
      </c>
      <c r="J88">
        <v>0.10002183721044097</v>
      </c>
    </row>
    <row r="89" spans="1:10" x14ac:dyDescent="0.3">
      <c r="A89" t="s">
        <v>88</v>
      </c>
      <c r="B89">
        <v>174.2</v>
      </c>
      <c r="C89">
        <v>0.34443434150076546</v>
      </c>
      <c r="D89">
        <v>3.3155177492346151E-2</v>
      </c>
      <c r="E89">
        <v>3.9066875951752802E-2</v>
      </c>
      <c r="F89">
        <v>110</v>
      </c>
      <c r="G89">
        <v>4.2129452317119878</v>
      </c>
      <c r="H89">
        <v>4.3726460125760865E-5</v>
      </c>
      <c r="I89">
        <v>5.3557683665884181E-5</v>
      </c>
      <c r="J89">
        <v>0.81643673013465801</v>
      </c>
    </row>
    <row r="90" spans="1:10" x14ac:dyDescent="0.3">
      <c r="A90" t="s">
        <v>89</v>
      </c>
      <c r="B90">
        <v>108.06666666666666</v>
      </c>
      <c r="C90">
        <v>0.55534567901234611</v>
      </c>
      <c r="D90">
        <v>2.2335285094403576</v>
      </c>
      <c r="E90">
        <v>2.7471912996840819</v>
      </c>
      <c r="F90">
        <v>289</v>
      </c>
      <c r="G90">
        <v>17.850525015441633</v>
      </c>
      <c r="H90">
        <v>1.539504470338839E-3</v>
      </c>
      <c r="I90">
        <v>2.9043822846090963E-3</v>
      </c>
      <c r="J90">
        <v>0.53006261555063938</v>
      </c>
    </row>
    <row r="91" spans="1:10" x14ac:dyDescent="0.3">
      <c r="A91" t="s">
        <v>90</v>
      </c>
      <c r="B91">
        <v>145.66666666666666</v>
      </c>
      <c r="C91">
        <v>0.4120180860805831</v>
      </c>
      <c r="D91">
        <v>3.3876496261052806</v>
      </c>
      <c r="E91">
        <v>4.299808275749017</v>
      </c>
      <c r="F91">
        <v>140</v>
      </c>
      <c r="G91">
        <v>6.4131928538708198</v>
      </c>
      <c r="H91">
        <v>4.9144547941766823E-3</v>
      </c>
      <c r="I91">
        <v>3.2091049844420877E-2</v>
      </c>
      <c r="J91">
        <v>0.15314097912041585</v>
      </c>
    </row>
    <row r="92" spans="1:10" x14ac:dyDescent="0.3">
      <c r="A92" t="s">
        <v>91</v>
      </c>
      <c r="B92">
        <v>224.13333333333333</v>
      </c>
      <c r="C92">
        <v>0.26772389169889826</v>
      </c>
      <c r="D92">
        <v>7.4274821788301044E-3</v>
      </c>
      <c r="E92">
        <v>7.3797402038412079E-3</v>
      </c>
      <c r="F92">
        <v>5</v>
      </c>
      <c r="G92">
        <v>0.14880952380952381</v>
      </c>
      <c r="H92">
        <v>1.7415822492946623E-5</v>
      </c>
      <c r="I92">
        <v>4.1195217934984059E-6</v>
      </c>
      <c r="J92">
        <v>4.227632081090813</v>
      </c>
    </row>
    <row r="93" spans="1:10" x14ac:dyDescent="0.3">
      <c r="A93" t="s">
        <v>92</v>
      </c>
      <c r="B93">
        <v>233.2</v>
      </c>
      <c r="C93">
        <v>0.25729124964254685</v>
      </c>
      <c r="D93">
        <v>2.2733250128294802E-2</v>
      </c>
      <c r="E93">
        <v>1.960913105150159E-2</v>
      </c>
      <c r="F93">
        <v>7</v>
      </c>
      <c r="G93">
        <v>0.20022883295194507</v>
      </c>
      <c r="H93">
        <v>5.8939199142850677E-6</v>
      </c>
      <c r="I93">
        <v>4.2025763050716862E-6</v>
      </c>
      <c r="J93">
        <v>1.4024539916556091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210B-F483-4689-986B-FD87B91196C4}">
  <sheetPr codeName="Sheet2"/>
  <dimension ref="A1:T93"/>
  <sheetViews>
    <sheetView zoomScale="61" workbookViewId="0">
      <selection activeCell="Q24" sqref="Q24"/>
    </sheetView>
  </sheetViews>
  <sheetFormatPr defaultRowHeight="14.4" x14ac:dyDescent="0.3"/>
  <cols>
    <col min="1" max="1" width="22.77734375" customWidth="1"/>
    <col min="2" max="2" width="15.6640625" customWidth="1"/>
    <col min="3" max="4" width="2.77734375" customWidth="1"/>
    <col min="5" max="5" width="15.6640625" customWidth="1"/>
    <col min="6" max="7" width="2.5546875" customWidth="1"/>
    <col min="8" max="8" width="21.6640625" customWidth="1"/>
    <col min="10" max="10" width="9" bestFit="1" customWidth="1"/>
    <col min="11" max="11" width="16.109375" customWidth="1"/>
    <col min="12" max="12" width="19.109375" customWidth="1"/>
    <col min="13" max="13" width="16" customWidth="1"/>
    <col min="14" max="14" width="23.33203125" customWidth="1"/>
    <col min="15" max="15" width="20.109375" customWidth="1"/>
    <col min="16" max="16" width="17.6640625" customWidth="1"/>
    <col min="17" max="19" width="25.44140625" customWidth="1"/>
  </cols>
  <sheetData>
    <row r="1" spans="1:20" x14ac:dyDescent="0.3">
      <c r="A1" t="s">
        <v>0</v>
      </c>
      <c r="B1" t="s">
        <v>99</v>
      </c>
      <c r="C1" s="9"/>
      <c r="D1" s="9"/>
      <c r="E1" t="s">
        <v>100</v>
      </c>
      <c r="F1" s="9"/>
      <c r="G1" s="9"/>
      <c r="H1" t="s">
        <v>101</v>
      </c>
    </row>
    <row r="2" spans="1:20" x14ac:dyDescent="0.3">
      <c r="A2" t="s">
        <v>1</v>
      </c>
      <c r="B2">
        <v>1.0531551443203517E-4</v>
      </c>
      <c r="E2">
        <v>1.0220011483697453E-4</v>
      </c>
      <c r="H2">
        <v>1.0304833277343202</v>
      </c>
    </row>
    <row r="3" spans="1:20" x14ac:dyDescent="0.3">
      <c r="A3" t="s">
        <v>2</v>
      </c>
      <c r="B3">
        <v>2.4428369963367702E-6</v>
      </c>
      <c r="E3">
        <v>2.169901356882818E-5</v>
      </c>
      <c r="H3">
        <v>0.11257825101533828</v>
      </c>
      <c r="K3" s="3" t="s">
        <v>102</v>
      </c>
      <c r="L3" s="3" t="s">
        <v>103</v>
      </c>
    </row>
    <row r="4" spans="1:20" x14ac:dyDescent="0.3">
      <c r="A4" t="s">
        <v>3</v>
      </c>
      <c r="B4">
        <v>6.8334394381038894E-5</v>
      </c>
      <c r="E4">
        <v>8.4385854373741147E-5</v>
      </c>
      <c r="H4">
        <v>0.8097849442678976</v>
      </c>
      <c r="K4" s="4"/>
      <c r="L4" s="4"/>
    </row>
    <row r="5" spans="1:20" x14ac:dyDescent="0.3">
      <c r="A5" t="s">
        <v>4</v>
      </c>
      <c r="B5">
        <v>5.9018633063699762E-6</v>
      </c>
      <c r="E5">
        <v>4.2457668605318134E-5</v>
      </c>
      <c r="H5">
        <v>0.13900582627918304</v>
      </c>
      <c r="J5" s="5" t="s">
        <v>104</v>
      </c>
      <c r="K5" s="6" t="s">
        <v>110</v>
      </c>
      <c r="L5" s="6" t="s">
        <v>111</v>
      </c>
      <c r="M5" s="6" t="s">
        <v>105</v>
      </c>
      <c r="N5" s="7" t="s">
        <v>112</v>
      </c>
      <c r="O5" s="7" t="s">
        <v>113</v>
      </c>
      <c r="P5" s="7" t="s">
        <v>105</v>
      </c>
      <c r="Q5" s="8" t="s">
        <v>114</v>
      </c>
      <c r="R5" s="8" t="s">
        <v>115</v>
      </c>
      <c r="S5" s="8" t="s">
        <v>105</v>
      </c>
    </row>
    <row r="6" spans="1:20" x14ac:dyDescent="0.3">
      <c r="A6" t="s">
        <v>5</v>
      </c>
      <c r="B6">
        <v>1.8978474392046484E-3</v>
      </c>
      <c r="E6">
        <v>4.7071345274619803E-3</v>
      </c>
      <c r="H6">
        <v>0.40318529842994322</v>
      </c>
      <c r="J6" s="4">
        <v>20244</v>
      </c>
      <c r="K6" s="4">
        <f>AVERAGE(B2:B5)</f>
        <v>4.5498652278945203E-5</v>
      </c>
      <c r="L6" s="11">
        <f>AVERAGE(B6:B9)</f>
        <v>7.9296229788796053E-4</v>
      </c>
      <c r="M6" s="11">
        <f>L6-K6</f>
        <v>7.4746364560901533E-4</v>
      </c>
      <c r="N6" s="4">
        <f>AVERAGE(E2:E5)</f>
        <v>6.2685662846215497E-5</v>
      </c>
      <c r="O6" s="11">
        <f>AVERAGE(E6:E9)</f>
        <v>1.2470121839180468E-3</v>
      </c>
      <c r="P6" s="12">
        <f>O6-N6</f>
        <v>1.1843265210718314E-3</v>
      </c>
      <c r="Q6" s="4">
        <f>AVERAGE(H2:H5)</f>
        <v>0.52296308732418473</v>
      </c>
      <c r="R6" s="11">
        <f>AVERAGE(H6:H9)</f>
        <v>3.5408085783771357</v>
      </c>
      <c r="S6" s="12">
        <f>R6-Q6</f>
        <v>3.0178454910529511</v>
      </c>
      <c r="T6">
        <v>0</v>
      </c>
    </row>
    <row r="7" spans="1:20" x14ac:dyDescent="0.3">
      <c r="A7" t="s">
        <v>6</v>
      </c>
      <c r="B7">
        <v>4.7046796558566364E-4</v>
      </c>
      <c r="E7">
        <v>1.2691057995548171E-4</v>
      </c>
      <c r="H7">
        <v>3.7070823074852908</v>
      </c>
      <c r="J7" s="4">
        <v>20252</v>
      </c>
      <c r="K7" s="4">
        <f>AVERAGE(B10:B13)</f>
        <v>4.6164223373744096E-5</v>
      </c>
      <c r="L7" s="11">
        <f>AVERAGE(B14:B17)</f>
        <v>2.174797364695942E-5</v>
      </c>
      <c r="M7" s="11">
        <f t="shared" ref="M7:M14" si="0">L7-K7</f>
        <v>-2.4416249726784676E-5</v>
      </c>
      <c r="N7" s="4">
        <f>AVERAGE(E10:E13)</f>
        <v>7.0612729231433736E-5</v>
      </c>
      <c r="O7" s="11">
        <f>AVERAGE(E14:E17)</f>
        <v>3.6284250112141915E-5</v>
      </c>
      <c r="P7" s="12">
        <f t="shared" ref="P7:P14" si="1">O7-N7</f>
        <v>-3.4328479119291822E-5</v>
      </c>
      <c r="Q7" s="4">
        <f>AVERAGE(H10:H13)</f>
        <v>0.39429216250105426</v>
      </c>
      <c r="R7" s="11">
        <f>AVERAGE(H14:H17)</f>
        <v>0.78952052063692968</v>
      </c>
      <c r="S7" s="12">
        <f t="shared" ref="S7:S14" si="2">R7-Q7</f>
        <v>0.39522835813587542</v>
      </c>
      <c r="T7">
        <v>0</v>
      </c>
    </row>
    <row r="8" spans="1:20" x14ac:dyDescent="0.3">
      <c r="A8" t="s">
        <v>7</v>
      </c>
      <c r="B8">
        <v>5.5582882746770901E-4</v>
      </c>
      <c r="E8">
        <v>9.538942641814166E-5</v>
      </c>
      <c r="H8">
        <v>5.8269438064468595</v>
      </c>
      <c r="J8" s="4">
        <v>21044</v>
      </c>
      <c r="K8" s="4">
        <f>AVERAGE(B18:B21)</f>
        <v>5.7072060054225432E-5</v>
      </c>
      <c r="L8" s="11">
        <f>AVERAGE(B22:B25)</f>
        <v>3.9894368758003829E-6</v>
      </c>
      <c r="M8" s="11">
        <f t="shared" si="0"/>
        <v>-5.3082623178425046E-5</v>
      </c>
      <c r="N8" s="4">
        <f>AVERAGE(E18:E21)</f>
        <v>1.7422485458130408E-4</v>
      </c>
      <c r="O8" s="11">
        <f>AVERAGE(E22:E25)</f>
        <v>2.7726633485816218E-5</v>
      </c>
      <c r="P8" s="12">
        <f t="shared" si="1"/>
        <v>-1.4649822109548787E-4</v>
      </c>
      <c r="Q8" s="4">
        <f>AVERAGE(H18:H21)</f>
        <v>0.37728839380566415</v>
      </c>
      <c r="R8" s="11">
        <f>AVERAGE(H22:H25)</f>
        <v>0.12074393784130172</v>
      </c>
      <c r="S8" s="12">
        <f t="shared" si="2"/>
        <v>-0.25654445596436243</v>
      </c>
      <c r="T8">
        <v>0</v>
      </c>
    </row>
    <row r="9" spans="1:20" x14ac:dyDescent="0.3">
      <c r="A9" t="s">
        <v>8</v>
      </c>
      <c r="B9">
        <v>2.477049592938212E-4</v>
      </c>
      <c r="E9">
        <v>5.8614201836583259E-5</v>
      </c>
      <c r="H9">
        <v>4.2260229011464503</v>
      </c>
      <c r="J9" s="4">
        <v>21051</v>
      </c>
      <c r="K9" s="4">
        <f>AVERAGE(B26:B29)</f>
        <v>4.5601660335776571E-5</v>
      </c>
      <c r="L9" s="11">
        <f>AVERAGE(B30:B33)</f>
        <v>6.0012954861544238E-4</v>
      </c>
      <c r="M9" s="11">
        <f t="shared" si="0"/>
        <v>5.5452788827966583E-4</v>
      </c>
      <c r="N9" s="4">
        <f>AVERAGE(E26:E29)</f>
        <v>1.8620203315884308E-4</v>
      </c>
      <c r="O9" s="11">
        <f>AVERAGE(E30:E33)</f>
        <v>1.5723440839658358E-4</v>
      </c>
      <c r="P9" s="12">
        <f t="shared" si="1"/>
        <v>-2.8967624762259501E-5</v>
      </c>
      <c r="Q9" s="4">
        <f>AVERAGE(H26:H29)</f>
        <v>0.31654640484023766</v>
      </c>
      <c r="R9" s="11">
        <f>AVERAGE(H30:H33)</f>
        <v>3.0429713364376871</v>
      </c>
      <c r="S9" s="12">
        <f t="shared" si="2"/>
        <v>2.7264249315974496</v>
      </c>
      <c r="T9">
        <v>0</v>
      </c>
    </row>
    <row r="10" spans="1:20" x14ac:dyDescent="0.3">
      <c r="A10" t="s">
        <v>9</v>
      </c>
      <c r="B10">
        <v>1.3579240790908133E-4</v>
      </c>
      <c r="E10">
        <v>1.2549374144483233E-4</v>
      </c>
      <c r="H10">
        <v>1.0820651798701559</v>
      </c>
      <c r="J10" s="4">
        <v>21087</v>
      </c>
      <c r="K10" s="4">
        <f>AVERAGE(B42:B45)</f>
        <v>3.9352878243592337E-5</v>
      </c>
      <c r="L10" s="11">
        <f>AVERAGE(B46:B49)</f>
        <v>1.2858107580702494E-4</v>
      </c>
      <c r="M10" s="11">
        <f t="shared" si="0"/>
        <v>8.9228197563432607E-5</v>
      </c>
      <c r="N10" s="4">
        <f>AVERAGE(E42:E45)</f>
        <v>8.0549689215819728E-5</v>
      </c>
      <c r="O10" s="11">
        <f>AVERAGE(E46:E49)</f>
        <v>1.341720696743014E-3</v>
      </c>
      <c r="P10" s="12">
        <f t="shared" si="1"/>
        <v>1.2611710075271943E-3</v>
      </c>
      <c r="Q10" s="4">
        <f>AVERAGE(H42:H45)</f>
        <v>0.37400452366267684</v>
      </c>
      <c r="R10" s="11">
        <f>AVERAGE(H46:H49)</f>
        <v>2.4493563819373145</v>
      </c>
      <c r="S10" s="12">
        <f t="shared" si="2"/>
        <v>2.0753518582746375</v>
      </c>
      <c r="T10">
        <v>0</v>
      </c>
    </row>
    <row r="11" spans="1:20" x14ac:dyDescent="0.3">
      <c r="A11" t="s">
        <v>10</v>
      </c>
      <c r="B11">
        <v>4.7037794670345482E-5</v>
      </c>
      <c r="E11">
        <v>1.102695433634498E-4</v>
      </c>
      <c r="H11">
        <v>0.42657104795753364</v>
      </c>
      <c r="J11" s="4">
        <v>21093</v>
      </c>
      <c r="K11" s="4">
        <f>AVERAGE(B50:B53)</f>
        <v>1.3528072133243463E-5</v>
      </c>
      <c r="L11" s="11">
        <f>AVERAGE(B54:B57)</f>
        <v>2.4979035075044275E-3</v>
      </c>
      <c r="M11" s="11">
        <f t="shared" si="0"/>
        <v>2.484375435371184E-3</v>
      </c>
      <c r="N11" s="4">
        <f>AVERAGE(E50:E53)</f>
        <v>6.1113498508963204E-5</v>
      </c>
      <c r="O11" s="11">
        <f>AVERAGE(E54:E57)</f>
        <v>4.80088375984878E-3</v>
      </c>
      <c r="P11" s="12">
        <f t="shared" si="1"/>
        <v>4.7397702613398169E-3</v>
      </c>
      <c r="Q11" s="4">
        <f>AVERAGE(H50:H53)</f>
        <v>0.31988837138169768</v>
      </c>
      <c r="R11" s="11">
        <f>AVERAGE(H54:H57)</f>
        <v>1.8903470056172937</v>
      </c>
      <c r="S11" s="12">
        <f t="shared" si="2"/>
        <v>1.570458634235596</v>
      </c>
      <c r="T11">
        <v>0</v>
      </c>
    </row>
    <row r="12" spans="1:20" x14ac:dyDescent="0.3">
      <c r="A12" t="s">
        <v>11</v>
      </c>
      <c r="B12">
        <v>3.0913500859586409E-7</v>
      </c>
      <c r="E12">
        <v>1.3858484404588837E-5</v>
      </c>
      <c r="H12">
        <v>2.2306552402909439E-2</v>
      </c>
      <c r="J12" s="4">
        <v>21122</v>
      </c>
      <c r="K12" s="4">
        <f>AVERAGE(B50:B53)</f>
        <v>1.3528072133243463E-5</v>
      </c>
      <c r="L12" s="11">
        <f>AVERAGE(B62:B65)</f>
        <v>2.7561847873774567E-4</v>
      </c>
      <c r="M12" s="11">
        <f t="shared" si="0"/>
        <v>2.6209040660450222E-4</v>
      </c>
      <c r="N12" s="4">
        <f>AVERAGE(E50:E53)</f>
        <v>6.1113498508963204E-5</v>
      </c>
      <c r="O12" s="11">
        <f>AVERAGE(E62:E65)</f>
        <v>7.2102617362890568E-4</v>
      </c>
      <c r="P12" s="12">
        <f t="shared" si="1"/>
        <v>6.599126751199425E-4</v>
      </c>
      <c r="Q12" s="4">
        <f>AVERAGE(H50:H53)</f>
        <v>0.31988837138169768</v>
      </c>
      <c r="R12" s="11">
        <f>AVERAGE(H62:H65)</f>
        <v>2.4542433702288089</v>
      </c>
      <c r="S12" s="12">
        <f t="shared" si="2"/>
        <v>2.1343549988471113</v>
      </c>
      <c r="T12">
        <v>0</v>
      </c>
    </row>
    <row r="13" spans="1:20" x14ac:dyDescent="0.3">
      <c r="A13" t="s">
        <v>12</v>
      </c>
      <c r="B13">
        <v>1.5175559069537155E-6</v>
      </c>
      <c r="E13">
        <v>3.2829147712863947E-5</v>
      </c>
      <c r="H13">
        <v>4.6225869773617922E-2</v>
      </c>
      <c r="J13" s="4">
        <v>21133</v>
      </c>
      <c r="K13" s="4">
        <f>AVERAGE(B66:B69)</f>
        <v>3.0054113359905411E-4</v>
      </c>
      <c r="L13" s="11">
        <f>AVERAGE(B70:B73)</f>
        <v>5.3107510665956063E-4</v>
      </c>
      <c r="M13" s="11">
        <f t="shared" si="0"/>
        <v>2.3053397306050652E-4</v>
      </c>
      <c r="N13" s="4">
        <f>AVERAGE(E66:E69)</f>
        <v>1.8905751127147141E-4</v>
      </c>
      <c r="O13" s="11">
        <f>AVERAGE(E70:E73)</f>
        <v>8.0599139744757717E-4</v>
      </c>
      <c r="P13" s="12">
        <f t="shared" si="1"/>
        <v>6.1693388617610576E-4</v>
      </c>
      <c r="Q13" s="4">
        <f>AVERAGE(H66:H69)</f>
        <v>2.3088682072434921</v>
      </c>
      <c r="R13" s="11">
        <f>AVERAGE(H70:H73)</f>
        <v>2.8510217173311281</v>
      </c>
      <c r="S13" s="12">
        <f t="shared" si="2"/>
        <v>0.54215351008763601</v>
      </c>
      <c r="T13">
        <v>0</v>
      </c>
    </row>
    <row r="14" spans="1:20" x14ac:dyDescent="0.3">
      <c r="A14" t="s">
        <v>13</v>
      </c>
      <c r="B14">
        <v>4.4684695620145749E-5</v>
      </c>
      <c r="E14">
        <v>3.9720145179186665E-5</v>
      </c>
      <c r="H14">
        <v>1.1249882249564511</v>
      </c>
      <c r="J14" s="4">
        <v>21203</v>
      </c>
      <c r="K14" s="4">
        <f>AVERAGE(B86:B89)</f>
        <v>1.8455925843976245E-4</v>
      </c>
      <c r="L14" s="11">
        <f>AVERAGE(B90:B93)</f>
        <v>1.6193172517306883E-3</v>
      </c>
      <c r="M14" s="11">
        <f t="shared" si="0"/>
        <v>1.4347579932909259E-3</v>
      </c>
      <c r="N14" s="4">
        <f>AVERAGE(E86:E89)</f>
        <v>9.9167319344326725E-4</v>
      </c>
      <c r="O14" s="11">
        <f>AVERAGE(E90:E93)</f>
        <v>8.7509385567821375E-3</v>
      </c>
      <c r="P14" s="12">
        <f t="shared" si="1"/>
        <v>7.7592653633388707E-3</v>
      </c>
      <c r="Q14" s="4">
        <f>AVERAGE(H86:H89)</f>
        <v>0.41269947806054141</v>
      </c>
      <c r="R14" s="11">
        <f>AVERAGE(H90:H93)</f>
        <v>1.5783224168543692</v>
      </c>
      <c r="S14" s="12">
        <f t="shared" si="2"/>
        <v>1.1656229387938279</v>
      </c>
      <c r="T14">
        <v>0</v>
      </c>
    </row>
    <row r="15" spans="1:20" x14ac:dyDescent="0.3">
      <c r="A15" t="s">
        <v>14</v>
      </c>
      <c r="B15">
        <v>1.7897592541674217E-5</v>
      </c>
      <c r="E15">
        <v>1.2054782954470728E-5</v>
      </c>
      <c r="H15">
        <v>1.484688078522109</v>
      </c>
      <c r="K15" s="4"/>
      <c r="L15" s="4"/>
    </row>
    <row r="16" spans="1:20" x14ac:dyDescent="0.3">
      <c r="A16" t="s">
        <v>15</v>
      </c>
      <c r="B16">
        <v>9.9914038278060842E-6</v>
      </c>
      <c r="E16">
        <v>5.3490732425188781E-5</v>
      </c>
      <c r="H16">
        <v>0.18678756814145123</v>
      </c>
      <c r="K16" s="4"/>
      <c r="L16" s="10" t="s">
        <v>106</v>
      </c>
      <c r="M16" s="12">
        <f>AVERAGE(M6:M14)</f>
        <v>6.3616429631933587E-4</v>
      </c>
      <c r="O16" s="10" t="s">
        <v>106</v>
      </c>
      <c r="P16">
        <f>AVERAGE(P6:P14)</f>
        <v>1.7790650432885249E-3</v>
      </c>
      <c r="R16" s="10" t="s">
        <v>106</v>
      </c>
      <c r="S16">
        <f>AVERAGE(S6:S14)</f>
        <v>1.4856551405623024</v>
      </c>
    </row>
    <row r="17" spans="1:19" x14ac:dyDescent="0.3">
      <c r="A17" t="s">
        <v>16</v>
      </c>
      <c r="B17">
        <v>1.4418202598211624E-5</v>
      </c>
      <c r="E17">
        <v>3.9871339889721482E-5</v>
      </c>
      <c r="H17">
        <v>0.36161821092770757</v>
      </c>
      <c r="K17" s="4"/>
      <c r="L17" s="10" t="s">
        <v>107</v>
      </c>
      <c r="M17">
        <f>_xlfn.STDEV.S(M6:M14)</f>
        <v>8.3574238403017506E-4</v>
      </c>
      <c r="O17" s="10" t="s">
        <v>107</v>
      </c>
      <c r="P17">
        <f>_xlfn.STDEV.S(P6:P14)</f>
        <v>2.693016949647633E-3</v>
      </c>
      <c r="R17" s="10" t="s">
        <v>107</v>
      </c>
      <c r="S17">
        <f>_xlfn.STDEV.S(S6:S14)</f>
        <v>1.1112925042989552</v>
      </c>
    </row>
    <row r="18" spans="1:19" x14ac:dyDescent="0.3">
      <c r="A18" t="s">
        <v>17</v>
      </c>
      <c r="B18">
        <v>1.6153955690268452E-4</v>
      </c>
      <c r="E18">
        <v>1.8220789343433111E-4</v>
      </c>
      <c r="H18">
        <v>0.8865672823384263</v>
      </c>
      <c r="K18" s="4"/>
      <c r="L18" s="10" t="s">
        <v>108</v>
      </c>
      <c r="M18">
        <f>TINV(0.05,8)</f>
        <v>2.3060041352041671</v>
      </c>
      <c r="O18" s="10" t="s">
        <v>108</v>
      </c>
      <c r="P18">
        <f>TINV(0.05,8)</f>
        <v>2.3060041352041671</v>
      </c>
      <c r="R18" s="10" t="s">
        <v>108</v>
      </c>
      <c r="S18">
        <f>TINV(0.05,8)</f>
        <v>2.3060041352041671</v>
      </c>
    </row>
    <row r="19" spans="1:19" x14ac:dyDescent="0.3">
      <c r="A19" t="s">
        <v>18</v>
      </c>
      <c r="B19">
        <v>8.7174926179338663E-6</v>
      </c>
      <c r="E19">
        <v>4.1574338368891275E-5</v>
      </c>
      <c r="H19">
        <v>0.20968445824881443</v>
      </c>
      <c r="K19" s="4"/>
      <c r="L19" s="10" t="s">
        <v>109</v>
      </c>
      <c r="M19">
        <f>M16/(M17/SQRT(9))</f>
        <v>2.2835899260663797</v>
      </c>
      <c r="O19" s="10" t="s">
        <v>109</v>
      </c>
      <c r="P19">
        <f>P16/(P17/SQRT(9))</f>
        <v>1.9818646631852499</v>
      </c>
      <c r="R19" s="10" t="s">
        <v>109</v>
      </c>
      <c r="S19" s="13">
        <f>S16/(S17/SQRT(9))</f>
        <v>4.0106141312439858</v>
      </c>
    </row>
    <row r="20" spans="1:19" x14ac:dyDescent="0.3">
      <c r="A20" t="s">
        <v>19</v>
      </c>
      <c r="B20">
        <v>2.4620804270416997E-5</v>
      </c>
      <c r="E20">
        <v>3.7699829121565909E-4</v>
      </c>
      <c r="H20">
        <v>6.5307469142699234E-2</v>
      </c>
    </row>
    <row r="21" spans="1:19" x14ac:dyDescent="0.3">
      <c r="A21" t="s">
        <v>20</v>
      </c>
      <c r="B21">
        <v>3.3410386425866349E-5</v>
      </c>
      <c r="E21">
        <v>9.6118895306334919E-5</v>
      </c>
      <c r="H21">
        <v>0.34759436549271666</v>
      </c>
      <c r="M21">
        <f>_xlfn.T.DIST.2T(ABS(M19),8)</f>
        <v>5.1780362602901982E-2</v>
      </c>
      <c r="P21">
        <f>_xlfn.T.DIST.2T(ABS(P19),8)</f>
        <v>8.2809387826934672E-2</v>
      </c>
      <c r="S21">
        <f>_xlfn.T.TEST(S6:S14,T6:T14,2,1)</f>
        <v>3.891724406012511E-3</v>
      </c>
    </row>
    <row r="22" spans="1:19" x14ac:dyDescent="0.3">
      <c r="A22" t="s">
        <v>21</v>
      </c>
      <c r="B22">
        <v>2.2279503493155825E-7</v>
      </c>
      <c r="E22">
        <v>4.9926522416123815E-6</v>
      </c>
      <c r="H22">
        <v>4.4624585120233887E-2</v>
      </c>
      <c r="S22">
        <f>_xlfn.T.DIST.2T(S19,8)</f>
        <v>3.891724406012511E-3</v>
      </c>
    </row>
    <row r="23" spans="1:19" x14ac:dyDescent="0.3">
      <c r="A23" t="s">
        <v>22</v>
      </c>
      <c r="B23">
        <v>1.111520708820906E-5</v>
      </c>
      <c r="E23">
        <v>7.2130315404006896E-5</v>
      </c>
      <c r="H23">
        <v>0.15409896693161557</v>
      </c>
      <c r="Q23">
        <f>K6/N6</f>
        <v>0.72582230470411435</v>
      </c>
    </row>
    <row r="24" spans="1:19" x14ac:dyDescent="0.3">
      <c r="A24" t="s">
        <v>23</v>
      </c>
      <c r="B24">
        <v>2.653052633290518E-6</v>
      </c>
      <c r="E24">
        <v>2.1600519062593773E-5</v>
      </c>
      <c r="H24">
        <v>0.12282355926737352</v>
      </c>
    </row>
    <row r="25" spans="1:19" x14ac:dyDescent="0.3">
      <c r="A25" t="s">
        <v>24</v>
      </c>
      <c r="B25">
        <v>1.966692746770398E-6</v>
      </c>
      <c r="E25">
        <v>1.2183047235051808E-5</v>
      </c>
      <c r="H25">
        <v>0.16142864004598392</v>
      </c>
    </row>
    <row r="26" spans="1:19" x14ac:dyDescent="0.3">
      <c r="A26" t="s">
        <v>25</v>
      </c>
      <c r="B26">
        <v>6.4748538331767078E-7</v>
      </c>
      <c r="E26">
        <v>2.5821582333994193E-5</v>
      </c>
      <c r="H26">
        <v>2.5075356534802837E-2</v>
      </c>
    </row>
    <row r="27" spans="1:19" x14ac:dyDescent="0.3">
      <c r="A27" t="s">
        <v>26</v>
      </c>
      <c r="B27">
        <v>7.5978443483172233E-5</v>
      </c>
      <c r="E27">
        <v>1.1225209193835046E-4</v>
      </c>
      <c r="H27">
        <v>0.67685547922706035</v>
      </c>
    </row>
    <row r="28" spans="1:19" x14ac:dyDescent="0.3">
      <c r="A28" t="s">
        <v>27</v>
      </c>
      <c r="B28">
        <v>9.0983859998752109E-5</v>
      </c>
      <c r="E28">
        <v>5.7017027858479829E-4</v>
      </c>
      <c r="H28">
        <v>0.15957313703650125</v>
      </c>
    </row>
    <row r="29" spans="1:19" x14ac:dyDescent="0.3">
      <c r="A29" t="s">
        <v>28</v>
      </c>
      <c r="B29">
        <v>1.4796852477864297E-5</v>
      </c>
      <c r="E29">
        <v>3.6564179778229417E-5</v>
      </c>
      <c r="H29">
        <v>0.40468164656258615</v>
      </c>
    </row>
    <row r="30" spans="1:19" x14ac:dyDescent="0.3">
      <c r="A30" t="s">
        <v>29</v>
      </c>
      <c r="B30">
        <v>4.6313145673822199E-4</v>
      </c>
      <c r="E30">
        <v>2.8420510369772255E-4</v>
      </c>
      <c r="H30">
        <v>1.6295676985125629</v>
      </c>
    </row>
    <row r="31" spans="1:19" x14ac:dyDescent="0.3">
      <c r="A31" t="s">
        <v>30</v>
      </c>
      <c r="B31">
        <v>2.023121649312781E-5</v>
      </c>
      <c r="E31">
        <v>3.9196705657428075E-5</v>
      </c>
      <c r="H31">
        <v>0.5161458381208075</v>
      </c>
    </row>
    <row r="32" spans="1:19" x14ac:dyDescent="0.3">
      <c r="A32" t="s">
        <v>31</v>
      </c>
      <c r="B32">
        <v>1.8791043134570168E-4</v>
      </c>
      <c r="E32">
        <v>8.1802928039145667E-5</v>
      </c>
      <c r="H32">
        <v>2.2971113119053603</v>
      </c>
    </row>
    <row r="33" spans="1:16" x14ac:dyDescent="0.3">
      <c r="A33" t="s">
        <v>32</v>
      </c>
      <c r="B33">
        <v>1.7292450898847181E-3</v>
      </c>
      <c r="E33">
        <v>2.2373289619203801E-4</v>
      </c>
      <c r="H33">
        <v>7.7290604972120178</v>
      </c>
    </row>
    <row r="34" spans="1:16" x14ac:dyDescent="0.3">
      <c r="A34" t="s">
        <v>33</v>
      </c>
      <c r="B34">
        <v>6.076637569444646E-5</v>
      </c>
      <c r="E34">
        <v>6.1373773501920939E-4</v>
      </c>
      <c r="H34">
        <v>9.9010330027278728E-2</v>
      </c>
    </row>
    <row r="35" spans="1:16" x14ac:dyDescent="0.3">
      <c r="A35" t="s">
        <v>34</v>
      </c>
      <c r="B35">
        <v>7.4736207904161684E-5</v>
      </c>
      <c r="E35">
        <v>4.2856895788356342E-4</v>
      </c>
      <c r="H35">
        <v>0.17438549043131241</v>
      </c>
      <c r="M35">
        <f>AVERAGE(B70:B73)</f>
        <v>5.3107510665956063E-4</v>
      </c>
    </row>
    <row r="36" spans="1:16" x14ac:dyDescent="0.3">
      <c r="A36" t="s">
        <v>35</v>
      </c>
      <c r="B36">
        <v>2.6244675003817165E-4</v>
      </c>
      <c r="E36">
        <v>4.2834816621806449E-4</v>
      </c>
      <c r="H36">
        <v>0.61269493075071235</v>
      </c>
    </row>
    <row r="37" spans="1:16" x14ac:dyDescent="0.3">
      <c r="A37" t="s">
        <v>36</v>
      </c>
      <c r="B37">
        <v>6.5357285011319105E-4</v>
      </c>
      <c r="E37">
        <v>1.1678124989098391E-3</v>
      </c>
      <c r="H37">
        <v>0.559655638831838</v>
      </c>
    </row>
    <row r="38" spans="1:16" x14ac:dyDescent="0.3">
      <c r="A38" t="s">
        <v>37</v>
      </c>
      <c r="B38">
        <v>1.5192892695121067E-3</v>
      </c>
      <c r="E38">
        <v>2.3101268328858228E-3</v>
      </c>
      <c r="H38">
        <v>0.65766487271792018</v>
      </c>
    </row>
    <row r="39" spans="1:16" x14ac:dyDescent="0.3">
      <c r="A39" t="s">
        <v>38</v>
      </c>
      <c r="B39">
        <v>0</v>
      </c>
      <c r="E39">
        <v>0</v>
      </c>
      <c r="H39">
        <v>0</v>
      </c>
    </row>
    <row r="40" spans="1:16" x14ac:dyDescent="0.3">
      <c r="A40" t="s">
        <v>39</v>
      </c>
      <c r="B40">
        <v>1.0076793814733265E-3</v>
      </c>
      <c r="E40">
        <v>1.0489798680881381E-3</v>
      </c>
      <c r="H40">
        <v>0.96062795114449095</v>
      </c>
    </row>
    <row r="41" spans="1:16" x14ac:dyDescent="0.3">
      <c r="A41" t="s">
        <v>40</v>
      </c>
      <c r="B41">
        <v>8.05696549703807E-5</v>
      </c>
      <c r="E41">
        <v>1.1784466325331191E-4</v>
      </c>
      <c r="H41">
        <v>0.68369370955045239</v>
      </c>
    </row>
    <row r="42" spans="1:16" x14ac:dyDescent="0.3">
      <c r="A42" t="s">
        <v>41</v>
      </c>
      <c r="B42">
        <v>8.1960330939922725E-6</v>
      </c>
      <c r="E42">
        <v>3.0178571535479471E-5</v>
      </c>
      <c r="H42">
        <v>0.27158452759623158</v>
      </c>
    </row>
    <row r="43" spans="1:16" x14ac:dyDescent="0.3">
      <c r="A43" t="s">
        <v>42</v>
      </c>
      <c r="B43">
        <v>8.2333810854560524E-5</v>
      </c>
      <c r="E43">
        <v>1.8950929571694703E-4</v>
      </c>
      <c r="H43">
        <v>0.43445790109174975</v>
      </c>
    </row>
    <row r="44" spans="1:16" x14ac:dyDescent="0.3">
      <c r="A44" t="s">
        <v>43</v>
      </c>
      <c r="B44">
        <v>6.6826107054411614E-5</v>
      </c>
      <c r="E44">
        <v>8.4932440904645807E-5</v>
      </c>
      <c r="H44">
        <v>0.7868148653520709</v>
      </c>
      <c r="N44" s="14" t="s">
        <v>116</v>
      </c>
      <c r="O44" s="14" t="s">
        <v>106</v>
      </c>
      <c r="P44" s="14" t="s">
        <v>117</v>
      </c>
    </row>
    <row r="45" spans="1:16" x14ac:dyDescent="0.3">
      <c r="A45" t="s">
        <v>44</v>
      </c>
      <c r="B45">
        <v>5.5561971404948068E-8</v>
      </c>
      <c r="E45">
        <v>1.7578448706206621E-5</v>
      </c>
      <c r="H45">
        <v>3.1608006106551472E-3</v>
      </c>
      <c r="N45" s="4" t="s">
        <v>93</v>
      </c>
      <c r="O45" s="15">
        <v>-4.6500000000000092</v>
      </c>
      <c r="P45" s="15">
        <v>0.32420001398556375</v>
      </c>
    </row>
    <row r="46" spans="1:16" x14ac:dyDescent="0.3">
      <c r="A46" t="s">
        <v>45</v>
      </c>
      <c r="B46">
        <v>1.8318745910215269E-4</v>
      </c>
      <c r="E46">
        <v>5.2131974077799757E-3</v>
      </c>
      <c r="H46">
        <v>3.513917559092828E-2</v>
      </c>
      <c r="N46" s="4" t="s">
        <v>94</v>
      </c>
      <c r="O46" s="15">
        <f>M16</f>
        <v>6.3616429631933587E-4</v>
      </c>
      <c r="P46" s="15">
        <v>0.73905412486474897</v>
      </c>
    </row>
    <row r="47" spans="1:16" x14ac:dyDescent="0.3">
      <c r="A47" t="s">
        <v>46</v>
      </c>
      <c r="B47">
        <v>1.8381434414203412E-4</v>
      </c>
      <c r="E47">
        <v>1.1495428577227165E-4</v>
      </c>
      <c r="H47">
        <v>1.5990212361997238</v>
      </c>
      <c r="N47" s="4" t="s">
        <v>95</v>
      </c>
      <c r="O47" s="15">
        <v>-0.21629198006402589</v>
      </c>
      <c r="P47" s="15">
        <v>0.17529582717596617</v>
      </c>
    </row>
    <row r="48" spans="1:16" x14ac:dyDescent="0.3">
      <c r="A48" t="s">
        <v>47</v>
      </c>
      <c r="B48">
        <v>1.1090932096901934E-4</v>
      </c>
      <c r="E48">
        <v>1.7120043412008348E-5</v>
      </c>
      <c r="H48">
        <v>6.4783317600249353</v>
      </c>
      <c r="N48" s="4" t="s">
        <v>96</v>
      </c>
      <c r="O48" s="15">
        <v>-0.24332812334116147</v>
      </c>
      <c r="P48" s="15">
        <v>0.21440985705623902</v>
      </c>
    </row>
    <row r="49" spans="1:16" x14ac:dyDescent="0.3">
      <c r="A49" t="s">
        <v>48</v>
      </c>
      <c r="B49">
        <v>3.641317901489368E-5</v>
      </c>
      <c r="E49">
        <v>2.1611050007800489E-5</v>
      </c>
      <c r="H49">
        <v>1.6849333559336717</v>
      </c>
      <c r="N49" s="4" t="s">
        <v>99</v>
      </c>
      <c r="O49" s="15">
        <v>-6.3616429631933587E-4</v>
      </c>
      <c r="P49" s="15">
        <v>5.1780362602901982E-2</v>
      </c>
    </row>
    <row r="50" spans="1:16" x14ac:dyDescent="0.3">
      <c r="A50" t="s">
        <v>49</v>
      </c>
      <c r="B50">
        <v>3.3072322580224147E-5</v>
      </c>
      <c r="E50">
        <v>3.6212966216079325E-5</v>
      </c>
      <c r="H50">
        <v>0.91327295264587671</v>
      </c>
      <c r="N50" s="4" t="s">
        <v>100</v>
      </c>
      <c r="O50" s="15">
        <v>-1.7790650432885249E-3</v>
      </c>
      <c r="P50" s="15">
        <v>8.2809387826934672E-2</v>
      </c>
    </row>
    <row r="51" spans="1:16" x14ac:dyDescent="0.3">
      <c r="A51" t="s">
        <v>50</v>
      </c>
      <c r="B51">
        <v>7.743470862702109E-6</v>
      </c>
      <c r="E51">
        <v>6.4829068480873721E-5</v>
      </c>
      <c r="H51">
        <v>0.11944442584404304</v>
      </c>
      <c r="N51" s="4" t="s">
        <v>101</v>
      </c>
      <c r="O51" s="15">
        <f>S16</f>
        <v>1.4856551405623024</v>
      </c>
      <c r="P51" s="15">
        <f>S22</f>
        <v>3.891724406012511E-3</v>
      </c>
    </row>
    <row r="52" spans="1:16" x14ac:dyDescent="0.3">
      <c r="A52" t="s">
        <v>51</v>
      </c>
      <c r="B52">
        <v>1.2378619349748885E-5</v>
      </c>
      <c r="E52">
        <v>5.2282548912247543E-5</v>
      </c>
      <c r="H52">
        <v>0.2367638840739287</v>
      </c>
    </row>
    <row r="53" spans="1:16" x14ac:dyDescent="0.3">
      <c r="A53" t="s">
        <v>52</v>
      </c>
      <c r="B53">
        <v>9.1787574029871254E-7</v>
      </c>
      <c r="E53">
        <v>9.112941042665226E-5</v>
      </c>
      <c r="H53">
        <v>1.0072222962942214E-2</v>
      </c>
    </row>
    <row r="54" spans="1:16" x14ac:dyDescent="0.3">
      <c r="A54" t="s">
        <v>53</v>
      </c>
      <c r="B54">
        <v>5.4365033161711722E-3</v>
      </c>
      <c r="E54">
        <v>7.2541794003681504E-3</v>
      </c>
      <c r="H54">
        <v>0.74943050290364599</v>
      </c>
    </row>
    <row r="55" spans="1:16" x14ac:dyDescent="0.3">
      <c r="A55" t="s">
        <v>54</v>
      </c>
      <c r="B55">
        <v>1.9213317454816657E-4</v>
      </c>
      <c r="E55">
        <v>1.2266676846095816E-3</v>
      </c>
      <c r="H55">
        <v>0.15663017535944779</v>
      </c>
    </row>
    <row r="56" spans="1:16" x14ac:dyDescent="0.3">
      <c r="A56" t="s">
        <v>55</v>
      </c>
      <c r="B56">
        <v>4.3028949392463879E-3</v>
      </c>
      <c r="E56">
        <v>1.0713080393238827E-2</v>
      </c>
      <c r="H56">
        <v>0.40164871178993528</v>
      </c>
    </row>
    <row r="57" spans="1:16" x14ac:dyDescent="0.3">
      <c r="A57" t="s">
        <v>56</v>
      </c>
      <c r="B57">
        <v>6.0082600051983997E-5</v>
      </c>
      <c r="E57">
        <v>9.6075611785587916E-6</v>
      </c>
      <c r="H57">
        <v>6.253678632416146</v>
      </c>
    </row>
    <row r="58" spans="1:16" x14ac:dyDescent="0.3">
      <c r="A58" t="s">
        <v>57</v>
      </c>
      <c r="B58">
        <v>1.6926483180623232E-5</v>
      </c>
      <c r="E58">
        <v>2.1353830674873925E-5</v>
      </c>
      <c r="H58">
        <v>0.79266729414220982</v>
      </c>
    </row>
    <row r="59" spans="1:16" x14ac:dyDescent="0.3">
      <c r="A59" t="s">
        <v>58</v>
      </c>
      <c r="B59">
        <v>3.5227971679513591E-5</v>
      </c>
      <c r="E59">
        <v>1.8309225428385557E-4</v>
      </c>
      <c r="H59">
        <v>0.19240558164136312</v>
      </c>
    </row>
    <row r="60" spans="1:16" x14ac:dyDescent="0.3">
      <c r="A60" t="s">
        <v>59</v>
      </c>
      <c r="B60">
        <v>2.8870622324937737E-5</v>
      </c>
      <c r="E60">
        <v>1.6154461387314108E-4</v>
      </c>
      <c r="H60">
        <v>0.17871609354682333</v>
      </c>
    </row>
    <row r="61" spans="1:16" x14ac:dyDescent="0.3">
      <c r="A61" t="s">
        <v>60</v>
      </c>
      <c r="B61">
        <v>4.759845458026777E-5</v>
      </c>
      <c r="E61">
        <v>1.0425428218882624E-4</v>
      </c>
      <c r="H61">
        <v>0.45656114627557498</v>
      </c>
    </row>
    <row r="62" spans="1:16" x14ac:dyDescent="0.3">
      <c r="A62" t="s">
        <v>61</v>
      </c>
      <c r="B62">
        <v>4.771840040510225E-4</v>
      </c>
      <c r="E62">
        <v>2.5860927376204993E-3</v>
      </c>
      <c r="H62">
        <v>0.18451929318284474</v>
      </c>
    </row>
    <row r="63" spans="1:16" x14ac:dyDescent="0.3">
      <c r="A63" t="s">
        <v>62</v>
      </c>
      <c r="B63">
        <v>3.3969296669469028E-4</v>
      </c>
      <c r="E63">
        <v>2.5803148972041936E-4</v>
      </c>
      <c r="H63">
        <v>1.3164787253786436</v>
      </c>
    </row>
    <row r="64" spans="1:16" x14ac:dyDescent="0.3">
      <c r="A64" t="s">
        <v>63</v>
      </c>
      <c r="B64">
        <v>2.8468073423964959E-4</v>
      </c>
      <c r="E64">
        <v>3.9094478211415984E-5</v>
      </c>
      <c r="H64">
        <v>7.2818655540085944</v>
      </c>
    </row>
    <row r="65" spans="1:8" x14ac:dyDescent="0.3">
      <c r="A65" t="s">
        <v>64</v>
      </c>
      <c r="B65">
        <v>9.1620996562037122E-7</v>
      </c>
      <c r="E65">
        <v>8.8598896328780735E-7</v>
      </c>
      <c r="H65">
        <v>1.0341099083451526</v>
      </c>
    </row>
    <row r="66" spans="1:8" x14ac:dyDescent="0.3">
      <c r="A66" t="s">
        <v>65</v>
      </c>
      <c r="B66">
        <v>2.8782778629588023E-4</v>
      </c>
      <c r="E66">
        <v>2.6389796926976078E-4</v>
      </c>
      <c r="H66">
        <v>1.0906782916607365</v>
      </c>
    </row>
    <row r="67" spans="1:8" x14ac:dyDescent="0.3">
      <c r="A67" t="s">
        <v>66</v>
      </c>
      <c r="B67">
        <v>1.6509884840908601E-4</v>
      </c>
      <c r="E67">
        <v>2.8976695618722337E-4</v>
      </c>
      <c r="H67">
        <v>0.56976423599664283</v>
      </c>
    </row>
    <row r="68" spans="1:8" x14ac:dyDescent="0.3">
      <c r="A68" t="s">
        <v>67</v>
      </c>
      <c r="B68">
        <v>4.5039611936334624E-4</v>
      </c>
      <c r="E68">
        <v>9.2833966060592169E-5</v>
      </c>
      <c r="H68">
        <v>4.8516306959176498</v>
      </c>
    </row>
    <row r="69" spans="1:8" x14ac:dyDescent="0.3">
      <c r="A69" t="s">
        <v>68</v>
      </c>
      <c r="B69">
        <v>2.988417803279039E-4</v>
      </c>
      <c r="E69">
        <v>1.097311535683093E-4</v>
      </c>
      <c r="H69">
        <v>2.7233996053989387</v>
      </c>
    </row>
    <row r="70" spans="1:8" x14ac:dyDescent="0.3">
      <c r="A70" t="s">
        <v>69</v>
      </c>
      <c r="B70">
        <v>7.6231837103183004E-4</v>
      </c>
      <c r="E70">
        <v>2.588056198148894E-3</v>
      </c>
      <c r="H70">
        <v>0.29455247980205296</v>
      </c>
    </row>
    <row r="71" spans="1:8" x14ac:dyDescent="0.3">
      <c r="A71" t="s">
        <v>70</v>
      </c>
      <c r="B71">
        <v>8.4862617249659015E-4</v>
      </c>
      <c r="E71">
        <v>5.221586816982096E-4</v>
      </c>
      <c r="H71">
        <v>1.6252265877043637</v>
      </c>
    </row>
    <row r="72" spans="1:8" x14ac:dyDescent="0.3">
      <c r="A72" t="s">
        <v>71</v>
      </c>
      <c r="B72">
        <v>3.7466083095655136E-4</v>
      </c>
      <c r="E72">
        <v>5.1677985148504426E-5</v>
      </c>
      <c r="H72">
        <v>7.2499117347533462</v>
      </c>
    </row>
    <row r="73" spans="1:8" x14ac:dyDescent="0.3">
      <c r="A73" t="s">
        <v>72</v>
      </c>
      <c r="B73">
        <v>1.3869505215327132E-4</v>
      </c>
      <c r="E73">
        <v>6.2072724794700465E-5</v>
      </c>
      <c r="H73">
        <v>2.23439606706475</v>
      </c>
    </row>
    <row r="74" spans="1:8" x14ac:dyDescent="0.3">
      <c r="A74" s="2" t="s">
        <v>73</v>
      </c>
      <c r="B74">
        <v>3.7448226748112641E-5</v>
      </c>
      <c r="E74">
        <v>2.274400437223788E-4</v>
      </c>
      <c r="H74">
        <v>0.16465098289298274</v>
      </c>
    </row>
    <row r="75" spans="1:8" x14ac:dyDescent="0.3">
      <c r="A75" s="2" t="s">
        <v>74</v>
      </c>
      <c r="B75">
        <v>1.3712277098867565E-4</v>
      </c>
      <c r="E75">
        <v>6.9460166708504317E-5</v>
      </c>
      <c r="H75">
        <v>1.974120960062238</v>
      </c>
    </row>
    <row r="76" spans="1:8" x14ac:dyDescent="0.3">
      <c r="A76" s="2" t="s">
        <v>75</v>
      </c>
      <c r="B76">
        <v>5.6807176506782026E-4</v>
      </c>
      <c r="E76">
        <v>5.9737064623346351E-4</v>
      </c>
      <c r="H76">
        <v>0.95095359748528274</v>
      </c>
    </row>
    <row r="77" spans="1:8" x14ac:dyDescent="0.3">
      <c r="A77" s="2" t="s">
        <v>76</v>
      </c>
      <c r="B77">
        <v>1.5934362633001161E-4</v>
      </c>
      <c r="E77">
        <v>2.7065102040928337E-4</v>
      </c>
      <c r="H77">
        <v>0.5887420120901421</v>
      </c>
    </row>
    <row r="78" spans="1:8" x14ac:dyDescent="0.3">
      <c r="A78" s="2" t="s">
        <v>77</v>
      </c>
      <c r="B78">
        <v>5.9935468739352495E-3</v>
      </c>
      <c r="E78">
        <v>6.8025544994768502E-3</v>
      </c>
      <c r="H78">
        <v>0.88107296669158364</v>
      </c>
    </row>
    <row r="79" spans="1:8" x14ac:dyDescent="0.3">
      <c r="A79" s="2" t="s">
        <v>78</v>
      </c>
      <c r="B79">
        <v>3.107062026929005E-4</v>
      </c>
      <c r="E79">
        <v>2.7071051342614574E-4</v>
      </c>
      <c r="H79">
        <v>1.1477433911249488</v>
      </c>
    </row>
    <row r="80" spans="1:8" x14ac:dyDescent="0.3">
      <c r="A80" s="2" t="s">
        <v>79</v>
      </c>
      <c r="B80">
        <v>9.0508457097586106E-8</v>
      </c>
      <c r="E80">
        <v>2.5704739817626466E-6</v>
      </c>
      <c r="H80">
        <v>3.521080459858298E-2</v>
      </c>
    </row>
    <row r="81" spans="1:8" x14ac:dyDescent="0.3">
      <c r="A81" s="2" t="s">
        <v>80</v>
      </c>
      <c r="B81">
        <v>8.2580691521187882E-7</v>
      </c>
      <c r="E81">
        <v>1.8947603604374691E-5</v>
      </c>
      <c r="H81">
        <v>4.358371287761232E-2</v>
      </c>
    </row>
    <row r="82" spans="1:8" x14ac:dyDescent="0.3">
      <c r="A82" s="2" t="s">
        <v>81</v>
      </c>
      <c r="B82">
        <v>4.3219575572988709E-6</v>
      </c>
      <c r="E82">
        <v>5.085299372717209E-5</v>
      </c>
      <c r="H82">
        <v>8.4989245283892415E-2</v>
      </c>
    </row>
    <row r="83" spans="1:8" x14ac:dyDescent="0.3">
      <c r="A83" s="2" t="s">
        <v>82</v>
      </c>
      <c r="B83">
        <v>1.776126872884409E-5</v>
      </c>
      <c r="E83">
        <v>7.5415590496074911E-5</v>
      </c>
      <c r="H83">
        <v>0.23551189630701752</v>
      </c>
    </row>
    <row r="84" spans="1:8" x14ac:dyDescent="0.3">
      <c r="A84" s="2" t="s">
        <v>83</v>
      </c>
      <c r="B84">
        <v>3.3424642446919887E-3</v>
      </c>
      <c r="E84">
        <v>9.4434822847809605E-3</v>
      </c>
      <c r="H84">
        <v>0.35394403715657696</v>
      </c>
    </row>
    <row r="85" spans="1:8" x14ac:dyDescent="0.3">
      <c r="A85" s="2" t="s">
        <v>84</v>
      </c>
      <c r="B85">
        <v>5.6117187515810371E-4</v>
      </c>
      <c r="E85">
        <v>1.0114239875586416E-4</v>
      </c>
      <c r="H85">
        <v>5.5483346456183131</v>
      </c>
    </row>
    <row r="86" spans="1:8" x14ac:dyDescent="0.3">
      <c r="A86" t="s">
        <v>85</v>
      </c>
      <c r="B86">
        <v>7.8627121582439603E-6</v>
      </c>
      <c r="E86">
        <v>1.4123017274846379E-5</v>
      </c>
      <c r="H86">
        <v>0.55673033638836822</v>
      </c>
    </row>
    <row r="87" spans="1:8" x14ac:dyDescent="0.3">
      <c r="A87" t="s">
        <v>86</v>
      </c>
      <c r="B87">
        <v>6.7910397926151727E-4</v>
      </c>
      <c r="E87">
        <v>3.8235897208347852E-3</v>
      </c>
      <c r="H87">
        <v>0.17760900850869846</v>
      </c>
    </row>
    <row r="88" spans="1:8" x14ac:dyDescent="0.3">
      <c r="A88" t="s">
        <v>87</v>
      </c>
      <c r="B88">
        <v>7.5438822135277994E-6</v>
      </c>
      <c r="E88">
        <v>7.5422351997552753E-5</v>
      </c>
      <c r="H88">
        <v>0.10002183721044097</v>
      </c>
    </row>
    <row r="89" spans="1:8" x14ac:dyDescent="0.3">
      <c r="A89" t="s">
        <v>88</v>
      </c>
      <c r="B89">
        <v>4.3726460125760865E-5</v>
      </c>
      <c r="E89">
        <v>5.3557683665884181E-5</v>
      </c>
      <c r="H89">
        <v>0.81643673013465801</v>
      </c>
    </row>
    <row r="90" spans="1:8" x14ac:dyDescent="0.3">
      <c r="A90" t="s">
        <v>89</v>
      </c>
      <c r="B90">
        <v>1.539504470338839E-3</v>
      </c>
      <c r="E90">
        <v>2.9043822846090963E-3</v>
      </c>
      <c r="H90">
        <v>0.53006261555063938</v>
      </c>
    </row>
    <row r="91" spans="1:8" x14ac:dyDescent="0.3">
      <c r="A91" t="s">
        <v>90</v>
      </c>
      <c r="B91">
        <v>4.9144547941766823E-3</v>
      </c>
      <c r="E91">
        <v>3.2091049844420877E-2</v>
      </c>
      <c r="H91">
        <v>0.15314097912041585</v>
      </c>
    </row>
    <row r="92" spans="1:8" x14ac:dyDescent="0.3">
      <c r="A92" t="s">
        <v>91</v>
      </c>
      <c r="B92">
        <v>1.7415822492946623E-5</v>
      </c>
      <c r="E92">
        <v>4.1195217934984059E-6</v>
      </c>
      <c r="H92">
        <v>4.227632081090813</v>
      </c>
    </row>
    <row r="93" spans="1:8" x14ac:dyDescent="0.3">
      <c r="A93" t="s">
        <v>92</v>
      </c>
      <c r="B93">
        <v>5.8939199142850677E-6</v>
      </c>
      <c r="E93">
        <v>4.2025763050716862E-6</v>
      </c>
      <c r="H93">
        <v>1.4024539916556091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 Value 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callu</cp:lastModifiedBy>
  <dcterms:created xsi:type="dcterms:W3CDTF">2023-05-08T09:27:42Z</dcterms:created>
  <dcterms:modified xsi:type="dcterms:W3CDTF">2023-05-22T00:00:26Z</dcterms:modified>
</cp:coreProperties>
</file>