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wheidermagal_dxc_com/Documents/Documents/Pessoal/TCC/inputs/Graficos/"/>
    </mc:Choice>
  </mc:AlternateContent>
  <xr:revisionPtr revIDLastSave="15" documentId="8_{B8E34FAB-814F-4753-B86E-B37FD0D484CB}" xr6:coauthVersionLast="47" xr6:coauthVersionMax="47" xr10:uidLastSave="{6C4432DF-443B-4A88-95F7-EAD1D9A45FDC}"/>
  <bookViews>
    <workbookView xWindow="-120" yWindow="-120" windowWidth="21840" windowHeight="13140" tabRatio="593" activeTab="6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  <sheet name="X-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7" l="1"/>
  <c r="A2" i="3"/>
  <c r="H2" i="3"/>
  <c r="B2" i="3" s="1"/>
  <c r="A3" i="3"/>
  <c r="H3" i="3"/>
  <c r="B3" i="3" s="1"/>
  <c r="A4" i="3"/>
  <c r="H4" i="3"/>
  <c r="B4" i="3" s="1"/>
  <c r="A5" i="3"/>
  <c r="H5" i="3"/>
  <c r="B5" i="3" s="1"/>
  <c r="A6" i="3"/>
  <c r="H6" i="3"/>
  <c r="B6" i="3" s="1"/>
  <c r="A7" i="3"/>
  <c r="B7" i="3"/>
  <c r="H7" i="3"/>
  <c r="H8" i="3"/>
  <c r="B8" i="3" s="1"/>
  <c r="H9" i="3"/>
  <c r="B9" i="3" s="1"/>
  <c r="B10" i="3"/>
  <c r="H10" i="3"/>
  <c r="H11" i="3"/>
  <c r="B11" i="3" s="1"/>
  <c r="H12" i="3"/>
  <c r="B12" i="3" s="1"/>
  <c r="H13" i="3"/>
  <c r="B13" i="3" s="1"/>
  <c r="H14" i="3"/>
  <c r="B14" i="3" s="1"/>
  <c r="H15" i="3"/>
  <c r="B15" i="3" s="1"/>
  <c r="B108" i="7" l="1"/>
  <c r="C84" i="7"/>
  <c r="D84" i="7"/>
  <c r="E84" i="7"/>
  <c r="F84" i="7"/>
  <c r="G84" i="7"/>
  <c r="H84" i="7"/>
  <c r="I84" i="7"/>
  <c r="J84" i="7"/>
  <c r="K84" i="7"/>
  <c r="C85" i="7"/>
  <c r="D85" i="7"/>
  <c r="E85" i="7"/>
  <c r="F85" i="7"/>
  <c r="G85" i="7"/>
  <c r="H85" i="7"/>
  <c r="I85" i="7"/>
  <c r="J85" i="7"/>
  <c r="K85" i="7"/>
  <c r="C86" i="7"/>
  <c r="D86" i="7"/>
  <c r="E86" i="7"/>
  <c r="F86" i="7"/>
  <c r="G86" i="7"/>
  <c r="H86" i="7"/>
  <c r="I86" i="7"/>
  <c r="J86" i="7"/>
  <c r="K86" i="7"/>
  <c r="C87" i="7"/>
  <c r="D87" i="7"/>
  <c r="E87" i="7"/>
  <c r="F87" i="7"/>
  <c r="G87" i="7"/>
  <c r="H87" i="7"/>
  <c r="I87" i="7"/>
  <c r="J87" i="7"/>
  <c r="K87" i="7"/>
  <c r="C88" i="7"/>
  <c r="D88" i="7"/>
  <c r="E88" i="7"/>
  <c r="F88" i="7"/>
  <c r="G88" i="7"/>
  <c r="H88" i="7"/>
  <c r="I88" i="7"/>
  <c r="J88" i="7"/>
  <c r="K88" i="7"/>
  <c r="C89" i="7"/>
  <c r="D89" i="7"/>
  <c r="E89" i="7"/>
  <c r="F89" i="7"/>
  <c r="G89" i="7"/>
  <c r="H89" i="7"/>
  <c r="I89" i="7"/>
  <c r="J89" i="7"/>
  <c r="K89" i="7"/>
  <c r="C90" i="7"/>
  <c r="D90" i="7"/>
  <c r="E90" i="7"/>
  <c r="F90" i="7"/>
  <c r="G90" i="7"/>
  <c r="H90" i="7"/>
  <c r="I90" i="7"/>
  <c r="J90" i="7"/>
  <c r="K90" i="7"/>
  <c r="C91" i="7"/>
  <c r="D91" i="7"/>
  <c r="E91" i="7"/>
  <c r="F91" i="7"/>
  <c r="G91" i="7"/>
  <c r="H91" i="7"/>
  <c r="I91" i="7"/>
  <c r="J91" i="7"/>
  <c r="K91" i="7"/>
  <c r="C92" i="7"/>
  <c r="D92" i="7"/>
  <c r="E92" i="7"/>
  <c r="F92" i="7"/>
  <c r="G92" i="7"/>
  <c r="H92" i="7"/>
  <c r="I92" i="7"/>
  <c r="J92" i="7"/>
  <c r="K92" i="7"/>
  <c r="C93" i="7"/>
  <c r="D93" i="7"/>
  <c r="E93" i="7"/>
  <c r="F93" i="7"/>
  <c r="G93" i="7"/>
  <c r="H93" i="7"/>
  <c r="I93" i="7"/>
  <c r="J93" i="7"/>
  <c r="K93" i="7"/>
  <c r="C94" i="7"/>
  <c r="D94" i="7"/>
  <c r="E94" i="7"/>
  <c r="F94" i="7"/>
  <c r="G94" i="7"/>
  <c r="H94" i="7"/>
  <c r="I94" i="7"/>
  <c r="J94" i="7"/>
  <c r="K94" i="7"/>
  <c r="C95" i="7"/>
  <c r="D95" i="7"/>
  <c r="E95" i="7"/>
  <c r="F95" i="7"/>
  <c r="G95" i="7"/>
  <c r="H95" i="7"/>
  <c r="I95" i="7"/>
  <c r="J95" i="7"/>
  <c r="K95" i="7"/>
  <c r="C96" i="7"/>
  <c r="D96" i="7"/>
  <c r="E96" i="7"/>
  <c r="F96" i="7"/>
  <c r="G96" i="7"/>
  <c r="H96" i="7"/>
  <c r="I96" i="7"/>
  <c r="J96" i="7"/>
  <c r="K96" i="7"/>
  <c r="C97" i="7"/>
  <c r="D97" i="7"/>
  <c r="E97" i="7"/>
  <c r="F97" i="7"/>
  <c r="G97" i="7"/>
  <c r="H97" i="7"/>
  <c r="I97" i="7"/>
  <c r="J97" i="7"/>
  <c r="K97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84" i="7"/>
  <c r="C65" i="7"/>
  <c r="D65" i="7"/>
  <c r="E65" i="7"/>
  <c r="F65" i="7"/>
  <c r="G65" i="7"/>
  <c r="H65" i="7"/>
  <c r="I65" i="7"/>
  <c r="J65" i="7"/>
  <c r="K65" i="7"/>
  <c r="C66" i="7"/>
  <c r="D66" i="7"/>
  <c r="E66" i="7"/>
  <c r="F66" i="7"/>
  <c r="G66" i="7"/>
  <c r="H66" i="7"/>
  <c r="I66" i="7"/>
  <c r="J66" i="7"/>
  <c r="K66" i="7"/>
  <c r="C67" i="7"/>
  <c r="D67" i="7"/>
  <c r="E67" i="7"/>
  <c r="F67" i="7"/>
  <c r="G67" i="7"/>
  <c r="H67" i="7"/>
  <c r="I67" i="7"/>
  <c r="J67" i="7"/>
  <c r="K67" i="7"/>
  <c r="C68" i="7"/>
  <c r="D68" i="7"/>
  <c r="E68" i="7"/>
  <c r="F68" i="7"/>
  <c r="G68" i="7"/>
  <c r="H68" i="7"/>
  <c r="I68" i="7"/>
  <c r="J68" i="7"/>
  <c r="K68" i="7"/>
  <c r="C69" i="7"/>
  <c r="D69" i="7"/>
  <c r="E69" i="7"/>
  <c r="F69" i="7"/>
  <c r="G69" i="7"/>
  <c r="H69" i="7"/>
  <c r="I69" i="7"/>
  <c r="J69" i="7"/>
  <c r="K69" i="7"/>
  <c r="C70" i="7"/>
  <c r="D70" i="7"/>
  <c r="E70" i="7"/>
  <c r="F70" i="7"/>
  <c r="G70" i="7"/>
  <c r="H70" i="7"/>
  <c r="I70" i="7"/>
  <c r="J70" i="7"/>
  <c r="K70" i="7"/>
  <c r="C71" i="7"/>
  <c r="D71" i="7"/>
  <c r="E71" i="7"/>
  <c r="F71" i="7"/>
  <c r="G71" i="7"/>
  <c r="H71" i="7"/>
  <c r="I71" i="7"/>
  <c r="J71" i="7"/>
  <c r="K71" i="7"/>
  <c r="C72" i="7"/>
  <c r="D72" i="7"/>
  <c r="E72" i="7"/>
  <c r="F72" i="7"/>
  <c r="G72" i="7"/>
  <c r="H72" i="7"/>
  <c r="I72" i="7"/>
  <c r="J72" i="7"/>
  <c r="K72" i="7"/>
  <c r="C73" i="7"/>
  <c r="D73" i="7"/>
  <c r="E73" i="7"/>
  <c r="F73" i="7"/>
  <c r="G73" i="7"/>
  <c r="H73" i="7"/>
  <c r="I73" i="7"/>
  <c r="J73" i="7"/>
  <c r="K73" i="7"/>
  <c r="C74" i="7"/>
  <c r="D74" i="7"/>
  <c r="E74" i="7"/>
  <c r="F74" i="7"/>
  <c r="G74" i="7"/>
  <c r="H74" i="7"/>
  <c r="I74" i="7"/>
  <c r="J74" i="7"/>
  <c r="K74" i="7"/>
  <c r="C75" i="7"/>
  <c r="D75" i="7"/>
  <c r="E75" i="7"/>
  <c r="F75" i="7"/>
  <c r="G75" i="7"/>
  <c r="H75" i="7"/>
  <c r="I75" i="7"/>
  <c r="J75" i="7"/>
  <c r="K75" i="7"/>
  <c r="C76" i="7"/>
  <c r="D76" i="7"/>
  <c r="E76" i="7"/>
  <c r="F76" i="7"/>
  <c r="G76" i="7"/>
  <c r="H76" i="7"/>
  <c r="I76" i="7"/>
  <c r="J76" i="7"/>
  <c r="K76" i="7"/>
  <c r="C77" i="7"/>
  <c r="D77" i="7"/>
  <c r="E77" i="7"/>
  <c r="F77" i="7"/>
  <c r="G77" i="7"/>
  <c r="H77" i="7"/>
  <c r="I77" i="7"/>
  <c r="J77" i="7"/>
  <c r="K77" i="7"/>
  <c r="C78" i="7"/>
  <c r="D78" i="7"/>
  <c r="E78" i="7"/>
  <c r="F78" i="7"/>
  <c r="G78" i="7"/>
  <c r="H78" i="7"/>
  <c r="I78" i="7"/>
  <c r="J78" i="7"/>
  <c r="K78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65" i="7"/>
  <c r="I99" i="7" l="1"/>
  <c r="K80" i="7"/>
  <c r="C80" i="7"/>
  <c r="D80" i="7"/>
  <c r="J80" i="7"/>
  <c r="B99" i="7"/>
  <c r="H99" i="7"/>
  <c r="F99" i="7"/>
  <c r="G99" i="7"/>
  <c r="E99" i="7"/>
  <c r="D99" i="7"/>
  <c r="E80" i="7"/>
  <c r="I80" i="7"/>
  <c r="G80" i="7"/>
  <c r="K99" i="7"/>
  <c r="C99" i="7"/>
  <c r="B100" i="7" s="1"/>
  <c r="B80" i="7"/>
  <c r="H80" i="7"/>
  <c r="F80" i="7"/>
  <c r="J99" i="7"/>
  <c r="B81" i="7"/>
  <c r="H7" i="5"/>
  <c r="E5" i="6"/>
  <c r="E5" i="5" s="1"/>
  <c r="H2" i="5"/>
  <c r="H13" i="5"/>
  <c r="I13" i="5"/>
  <c r="J13" i="5"/>
  <c r="K13" i="5"/>
  <c r="H14" i="5"/>
  <c r="I14" i="5"/>
  <c r="J14" i="5"/>
  <c r="K14" i="5"/>
  <c r="H15" i="5"/>
  <c r="I15" i="5"/>
  <c r="J15" i="5"/>
  <c r="K15" i="5"/>
  <c r="G14" i="5"/>
  <c r="G15" i="5"/>
  <c r="F14" i="5"/>
  <c r="F15" i="5"/>
  <c r="E14" i="5"/>
  <c r="E15" i="5"/>
  <c r="D14" i="5"/>
  <c r="D15" i="5"/>
  <c r="C14" i="5"/>
  <c r="C15" i="5"/>
  <c r="B14" i="5"/>
  <c r="B15" i="5"/>
  <c r="I2" i="5"/>
  <c r="J2" i="5"/>
  <c r="K2" i="5"/>
  <c r="H3" i="5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B8" i="5"/>
  <c r="B9" i="5"/>
  <c r="B10" i="5"/>
  <c r="B11" i="5"/>
  <c r="B12" i="5"/>
  <c r="B13" i="5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7" i="6"/>
  <c r="A6" i="6"/>
  <c r="A5" i="6"/>
  <c r="A4" i="6"/>
  <c r="A3" i="6"/>
  <c r="A2" i="6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7" i="4"/>
  <c r="A6" i="4"/>
  <c r="A5" i="4"/>
  <c r="A4" i="4"/>
  <c r="A3" i="4"/>
  <c r="A2" i="4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7" i="2"/>
  <c r="A6" i="2"/>
  <c r="A5" i="2"/>
  <c r="A4" i="2"/>
  <c r="A3" i="2"/>
  <c r="A2" i="2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2" i="5"/>
  <c r="A3" i="5"/>
  <c r="A4" i="5"/>
  <c r="A5" i="5"/>
  <c r="A31" i="5"/>
  <c r="A32" i="5"/>
  <c r="A33" i="5"/>
  <c r="A34" i="5"/>
  <c r="A19" i="5"/>
  <c r="A20" i="5"/>
  <c r="A21" i="5"/>
  <c r="A22" i="5"/>
  <c r="A23" i="5"/>
  <c r="A24" i="5"/>
  <c r="A25" i="5"/>
  <c r="A26" i="5"/>
  <c r="A27" i="5"/>
  <c r="A28" i="5"/>
  <c r="A29" i="5"/>
  <c r="A30" i="5"/>
  <c r="A18" i="5"/>
  <c r="A16" i="5"/>
  <c r="A7" i="5"/>
  <c r="A6" i="5"/>
  <c r="D2" i="5"/>
  <c r="E2" i="5"/>
  <c r="F2" i="5"/>
  <c r="G2" i="5"/>
  <c r="D3" i="5"/>
  <c r="E3" i="5"/>
  <c r="F3" i="5"/>
  <c r="G3" i="5"/>
  <c r="D4" i="5"/>
  <c r="E4" i="5"/>
  <c r="F4" i="5"/>
  <c r="G4" i="5"/>
  <c r="D5" i="5"/>
  <c r="F5" i="5"/>
  <c r="G5" i="5"/>
  <c r="D6" i="5"/>
  <c r="E6" i="5"/>
  <c r="F6" i="5"/>
  <c r="G6" i="5"/>
  <c r="C3" i="5"/>
  <c r="C4" i="5"/>
  <c r="C5" i="5"/>
  <c r="C6" i="5"/>
  <c r="C2" i="5"/>
  <c r="B3" i="5"/>
  <c r="B4" i="5"/>
  <c r="B5" i="5"/>
  <c r="B6" i="5"/>
  <c r="B7" i="5"/>
  <c r="B2" i="5"/>
</calcChain>
</file>

<file path=xl/sharedStrings.xml><?xml version="1.0" encoding="utf-8"?>
<sst xmlns="http://schemas.openxmlformats.org/spreadsheetml/2006/main" count="181" uniqueCount="67">
  <si>
    <t>Conjunto de Toners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</si>
  <si>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</si>
  <si>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</si>
  <si>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</si>
  <si>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</si>
  <si>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</si>
  <si>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</si>
  <si>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</si>
  <si>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</si>
  <si>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</si>
  <si>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</si>
  <si>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</si>
  <si>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</si>
  <si>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</si>
  <si>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</si>
  <si>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</si>
  <si>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</si>
  <si>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</si>
  <si>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</si>
  <si>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</si>
  <si>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</si>
  <si>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</si>
  <si>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tn1</t>
  </si>
  <si>
    <t>tn2</t>
  </si>
  <si>
    <t>tn3</t>
  </si>
  <si>
    <t>tn4</t>
  </si>
  <si>
    <t>tn5</t>
  </si>
  <si>
    <t>tn6</t>
  </si>
  <si>
    <t>t7</t>
  </si>
  <si>
    <t>t8</t>
  </si>
  <si>
    <t>t9</t>
  </si>
  <si>
    <t>t10</t>
  </si>
  <si>
    <t>tn7</t>
  </si>
  <si>
    <t>tn8</t>
  </si>
  <si>
    <t>tn9</t>
  </si>
  <si>
    <t>tn10</t>
  </si>
  <si>
    <t>tn11</t>
  </si>
  <si>
    <t>tn12</t>
  </si>
  <si>
    <t>tn13</t>
  </si>
  <si>
    <t>tn14</t>
  </si>
  <si>
    <t>0.00543</t>
  </si>
  <si>
    <t>0.01580</t>
  </si>
  <si>
    <t>0.01239</t>
  </si>
  <si>
    <t>0.00852</t>
  </si>
  <si>
    <t>X</t>
  </si>
  <si>
    <t>Y</t>
  </si>
  <si>
    <t>GASTOS</t>
  </si>
  <si>
    <t>COMPRA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</si>
  <si>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</si>
  <si>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</si>
  <si>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</si>
  <si>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</si>
  <si>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</si>
  <si>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</si>
  <si>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</si>
  <si>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</si>
  <si>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</si>
  <si>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</si>
  <si>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</si>
  <si>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</si>
  <si>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</si>
  <si>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</si>
  <si>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CUSTO DE OPORTUNIDADE</t>
  </si>
  <si>
    <t>Valor Função Objetivo:</t>
  </si>
  <si>
    <t>Diferença:</t>
  </si>
  <si>
    <t>Valor gasto com compra em 10 meses:</t>
  </si>
  <si>
    <t>*Não incluso o custo de oportunidade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</si>
</sst>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%"/>
    <numFmt numFmtId="166" formatCode="0.0000"/>
    <numFmt numFmtId="167" formatCode="0.000%"/>
    <numFmt numFmtId="168" formatCode="_-[$R$-416]\ * #,##0.00_-;\-[$R$-416]\ * #,##0.00_-;_-[$R$-416]\ 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2" fontId="0" fillId="0" borderId="6" xfId="0" applyNumberFormat="1" applyFill="1" applyBorder="1" applyAlignment="1">
      <alignment horizontal="center"/>
    </xf>
    <xf numFmtId="0" fontId="0" fillId="0" borderId="6" xfId="0" applyBorder="1"/>
    <xf numFmtId="168" fontId="0" fillId="0" borderId="0" xfId="0" applyNumberFormat="1"/>
    <xf numFmtId="168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COMPRADO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'X-Y'!$B$3:$B$16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0-4869-A0F5-10BE7C62F7E4}"/>
            </c:ext>
          </c:extLst>
        </c:ser>
        <c:ser>
          <c:idx val="1"/>
          <c:order val="1"/>
          <c:tx>
            <c:strRef>
              <c:f>'X-Y'!$C$2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7</c:v>
                </c:pt>
                <c:pt idx="12">
                  <c:v>62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0-4869-A0F5-10BE7C62F7E4}"/>
            </c:ext>
          </c:extLst>
        </c:ser>
        <c:ser>
          <c:idx val="2"/>
          <c:order val="2"/>
          <c:tx>
            <c:strRef>
              <c:f>'X-Y'!$D$2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'X-Y'!$D$3:$D$16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85</c:v>
                </c:pt>
                <c:pt idx="9">
                  <c:v>71</c:v>
                </c:pt>
                <c:pt idx="10">
                  <c:v>0</c:v>
                </c:pt>
                <c:pt idx="11">
                  <c:v>2</c:v>
                </c:pt>
                <c:pt idx="12">
                  <c:v>136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0-4869-A0F5-10BE7C62F7E4}"/>
            </c:ext>
          </c:extLst>
        </c:ser>
        <c:ser>
          <c:idx val="3"/>
          <c:order val="3"/>
          <c:tx>
            <c:strRef>
              <c:f>'X-Y'!$E$2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'X-Y'!$E$3:$E$16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57</c:v>
                </c:pt>
                <c:pt idx="10">
                  <c:v>0</c:v>
                </c:pt>
                <c:pt idx="11">
                  <c:v>3</c:v>
                </c:pt>
                <c:pt idx="12">
                  <c:v>108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0-4869-A0F5-10BE7C62F7E4}"/>
            </c:ext>
          </c:extLst>
        </c:ser>
        <c:ser>
          <c:idx val="4"/>
          <c:order val="4"/>
          <c:tx>
            <c:strRef>
              <c:f>'X-Y'!$F$2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'X-Y'!$F$3:$F$16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72</c:v>
                </c:pt>
                <c:pt idx="10">
                  <c:v>0</c:v>
                </c:pt>
                <c:pt idx="11">
                  <c:v>50</c:v>
                </c:pt>
                <c:pt idx="12">
                  <c:v>146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90-4869-A0F5-10BE7C62F7E4}"/>
            </c:ext>
          </c:extLst>
        </c:ser>
        <c:ser>
          <c:idx val="5"/>
          <c:order val="5"/>
          <c:tx>
            <c:strRef>
              <c:f>'X-Y'!$G$2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'X-Y'!$G$3:$G$16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91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0-4869-A0F5-10BE7C62F7E4}"/>
            </c:ext>
          </c:extLst>
        </c:ser>
        <c:ser>
          <c:idx val="6"/>
          <c:order val="6"/>
          <c:tx>
            <c:strRef>
              <c:f>'X-Y'!$H$2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'X-Y'!$H$3:$H$16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  <c:pt idx="12">
                  <c:v>114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90-4869-A0F5-10BE7C62F7E4}"/>
            </c:ext>
          </c:extLst>
        </c:ser>
        <c:ser>
          <c:idx val="7"/>
          <c:order val="7"/>
          <c:tx>
            <c:strRef>
              <c:f>'X-Y'!$I$2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'X-Y'!$I$3:$I$16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153</c:v>
                </c:pt>
                <c:pt idx="10">
                  <c:v>0</c:v>
                </c:pt>
                <c:pt idx="11">
                  <c:v>0</c:v>
                </c:pt>
                <c:pt idx="12">
                  <c:v>106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90-4869-A0F5-10BE7C62F7E4}"/>
            </c:ext>
          </c:extLst>
        </c:ser>
        <c:ser>
          <c:idx val="8"/>
          <c:order val="8"/>
          <c:tx>
            <c:strRef>
              <c:f>'X-Y'!$J$2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'X-Y'!$J$3:$J$16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65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90-4869-A0F5-10BE7C62F7E4}"/>
            </c:ext>
          </c:extLst>
        </c:ser>
        <c:ser>
          <c:idx val="9"/>
          <c:order val="9"/>
          <c:tx>
            <c:strRef>
              <c:f>'X-Y'!$K$2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'X-Y'!$K$3:$K$16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29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90-4869-A0F5-10BE7C6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5135663"/>
        <c:axId val="1885138159"/>
      </c:barChart>
      <c:catAx>
        <c:axId val="188513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885138159"/>
        <c:crosses val="autoZero"/>
        <c:auto val="1"/>
        <c:lblAlgn val="ctr"/>
        <c:lblOffset val="100"/>
        <c:tickMarkSkip val="1"/>
        <c:noMultiLvlLbl val="0"/>
      </c:catAx>
      <c:valAx>
        <c:axId val="18851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88513566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ESTOCADO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'X-Y'!$B$19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'X-Y'!$B$20:$B$33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38</c:v>
                </c:pt>
                <c:pt idx="10">
                  <c:v>49</c:v>
                </c:pt>
                <c:pt idx="11">
                  <c:v>5</c:v>
                </c:pt>
                <c:pt idx="12">
                  <c:v>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4-42B2-B8D5-C1BD00370D08}"/>
            </c:ext>
          </c:extLst>
        </c:ser>
        <c:ser>
          <c:idx val="1"/>
          <c:order val="1"/>
          <c:tx>
            <c:strRef>
              <c:f>'X-Y'!$C$19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'X-Y'!$C$20:$C$33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48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4-42B2-B8D5-C1BD00370D08}"/>
            </c:ext>
          </c:extLst>
        </c:ser>
        <c:ser>
          <c:idx val="2"/>
          <c:order val="2"/>
          <c:tx>
            <c:strRef>
              <c:f>'X-Y'!$D$19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'X-Y'!$D$20:$D$33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87</c:v>
                </c:pt>
                <c:pt idx="9">
                  <c:v>6</c:v>
                </c:pt>
                <c:pt idx="10">
                  <c:v>42</c:v>
                </c:pt>
                <c:pt idx="11">
                  <c:v>2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4-42B2-B8D5-C1BD00370D08}"/>
            </c:ext>
          </c:extLst>
        </c:ser>
        <c:ser>
          <c:idx val="3"/>
          <c:order val="3"/>
          <c:tx>
            <c:strRef>
              <c:f>'X-Y'!$E$19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'X-Y'!$E$20:$E$33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84</c:v>
                </c:pt>
                <c:pt idx="9">
                  <c:v>6</c:v>
                </c:pt>
                <c:pt idx="10">
                  <c:v>40</c:v>
                </c:pt>
                <c:pt idx="11">
                  <c:v>2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4-42B2-B8D5-C1BD00370D08}"/>
            </c:ext>
          </c:extLst>
        </c:ser>
        <c:ser>
          <c:idx val="4"/>
          <c:order val="4"/>
          <c:tx>
            <c:strRef>
              <c:f>'X-Y'!$F$19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'X-Y'!$F$20:$F$33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30</c:v>
                </c:pt>
                <c:pt idx="9">
                  <c:v>6</c:v>
                </c:pt>
                <c:pt idx="10">
                  <c:v>33</c:v>
                </c:pt>
                <c:pt idx="11">
                  <c:v>38</c:v>
                </c:pt>
                <c:pt idx="12">
                  <c:v>6</c:v>
                </c:pt>
                <c:pt idx="1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14-42B2-B8D5-C1BD00370D08}"/>
            </c:ext>
          </c:extLst>
        </c:ser>
        <c:ser>
          <c:idx val="5"/>
          <c:order val="5"/>
          <c:tx>
            <c:strRef>
              <c:f>'X-Y'!$G$19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'X-Y'!$G$20:$G$33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14</c:v>
                </c:pt>
                <c:pt idx="9">
                  <c:v>6</c:v>
                </c:pt>
                <c:pt idx="10">
                  <c:v>28</c:v>
                </c:pt>
                <c:pt idx="11">
                  <c:v>31</c:v>
                </c:pt>
                <c:pt idx="12">
                  <c:v>6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14-42B2-B8D5-C1BD00370D08}"/>
            </c:ext>
          </c:extLst>
        </c:ser>
        <c:ser>
          <c:idx val="6"/>
          <c:order val="6"/>
          <c:tx>
            <c:strRef>
              <c:f>'X-Y'!$H$19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'X-Y'!$H$20:$H$33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13</c:v>
                </c:pt>
                <c:pt idx="9">
                  <c:v>6</c:v>
                </c:pt>
                <c:pt idx="10">
                  <c:v>22</c:v>
                </c:pt>
                <c:pt idx="11">
                  <c:v>26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14-42B2-B8D5-C1BD00370D08}"/>
            </c:ext>
          </c:extLst>
        </c:ser>
        <c:ser>
          <c:idx val="7"/>
          <c:order val="7"/>
          <c:tx>
            <c:strRef>
              <c:f>'X-Y'!$I$19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'X-Y'!$I$20:$I$33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6</c:v>
                </c:pt>
                <c:pt idx="10">
                  <c:v>11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14-42B2-B8D5-C1BD00370D08}"/>
            </c:ext>
          </c:extLst>
        </c:ser>
        <c:ser>
          <c:idx val="8"/>
          <c:order val="8"/>
          <c:tx>
            <c:strRef>
              <c:f>'X-Y'!$J$19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'X-Y'!$J$20:$J$33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14-42B2-B8D5-C1BD00370D08}"/>
            </c:ext>
          </c:extLst>
        </c:ser>
        <c:ser>
          <c:idx val="9"/>
          <c:order val="9"/>
          <c:tx>
            <c:strRef>
              <c:f>'X-Y'!$K$19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'X-Y'!$K$20:$K$33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14-42B2-B8D5-C1BD0037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1607775"/>
        <c:axId val="1991608191"/>
      </c:barChart>
      <c:catAx>
        <c:axId val="19916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991608191"/>
        <c:crosses val="autoZero"/>
        <c:auto val="1"/>
        <c:lblAlgn val="ctr"/>
        <c:lblOffset val="100"/>
        <c:noMultiLvlLbl val="0"/>
      </c:catAx>
      <c:valAx>
        <c:axId val="1991608191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99160777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custoToner!$B$1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custoToner!$B$2:$B$15</c:f>
              <c:numCache>
                <c:formatCode>General</c:formatCode>
                <c:ptCount val="14"/>
                <c:pt idx="0">
                  <c:v>167.39</c:v>
                </c:pt>
                <c:pt idx="1">
                  <c:v>160</c:v>
                </c:pt>
                <c:pt idx="2">
                  <c:v>160</c:v>
                </c:pt>
                <c:pt idx="3">
                  <c:v>116.72</c:v>
                </c:pt>
                <c:pt idx="4">
                  <c:v>225</c:v>
                </c:pt>
                <c:pt idx="5">
                  <c:v>225</c:v>
                </c:pt>
                <c:pt idx="6" formatCode="0.00">
                  <c:v>225.05</c:v>
                </c:pt>
                <c:pt idx="7" formatCode="0.00">
                  <c:v>262.11</c:v>
                </c:pt>
                <c:pt idx="8" formatCode="0.00">
                  <c:v>53.48</c:v>
                </c:pt>
                <c:pt idx="9" formatCode="0.00">
                  <c:v>66.03</c:v>
                </c:pt>
                <c:pt idx="10" formatCode="0.00">
                  <c:v>260.01</c:v>
                </c:pt>
                <c:pt idx="11" formatCode="0.00">
                  <c:v>147.62</c:v>
                </c:pt>
                <c:pt idx="12" formatCode="0.00">
                  <c:v>86.2</c:v>
                </c:pt>
                <c:pt idx="13">
                  <c:v>51.65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437-B19E-B67F0500371B}"/>
            </c:ext>
          </c:extLst>
        </c:ser>
        <c:ser>
          <c:idx val="1"/>
          <c:order val="1"/>
          <c:tx>
            <c:strRef>
              <c:f>custoToner!$C$1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custoToner!$C$2:$C$15</c:f>
              <c:numCache>
                <c:formatCode>0.00</c:formatCode>
                <c:ptCount val="14"/>
                <c:pt idx="0">
                  <c:v>166.8</c:v>
                </c:pt>
                <c:pt idx="1">
                  <c:v>160.19999999999999</c:v>
                </c:pt>
                <c:pt idx="2">
                  <c:v>160.19999999999999</c:v>
                </c:pt>
                <c:pt idx="3">
                  <c:v>116.8</c:v>
                </c:pt>
                <c:pt idx="4">
                  <c:v>225</c:v>
                </c:pt>
                <c:pt idx="5">
                  <c:v>225</c:v>
                </c:pt>
                <c:pt idx="6">
                  <c:v>225.01</c:v>
                </c:pt>
                <c:pt idx="7">
                  <c:v>262.10000000000002</c:v>
                </c:pt>
                <c:pt idx="8">
                  <c:v>53.47</c:v>
                </c:pt>
                <c:pt idx="9">
                  <c:v>66.02</c:v>
                </c:pt>
                <c:pt idx="10">
                  <c:v>264.39</c:v>
                </c:pt>
                <c:pt idx="11">
                  <c:v>147.62</c:v>
                </c:pt>
                <c:pt idx="12" formatCode="General">
                  <c:v>86</c:v>
                </c:pt>
                <c:pt idx="13">
                  <c:v>52.05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5-4437-B19E-B67F0500371B}"/>
            </c:ext>
          </c:extLst>
        </c:ser>
        <c:ser>
          <c:idx val="2"/>
          <c:order val="2"/>
          <c:tx>
            <c:strRef>
              <c:f>custoToner!$D$1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custoToner!$D$2:$D$15</c:f>
              <c:numCache>
                <c:formatCode>0.00</c:formatCode>
                <c:ptCount val="1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117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262.19</c:v>
                </c:pt>
                <c:pt idx="8">
                  <c:v>53.47</c:v>
                </c:pt>
                <c:pt idx="9">
                  <c:v>65.930000000000007</c:v>
                </c:pt>
                <c:pt idx="10">
                  <c:v>270.54000000000002</c:v>
                </c:pt>
                <c:pt idx="11">
                  <c:v>147.62</c:v>
                </c:pt>
                <c:pt idx="12" formatCode="General">
                  <c:v>86.01</c:v>
                </c:pt>
                <c:pt idx="13">
                  <c:v>52.35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5-4437-B19E-B67F0500371B}"/>
            </c:ext>
          </c:extLst>
        </c:ser>
        <c:ser>
          <c:idx val="3"/>
          <c:order val="3"/>
          <c:tx>
            <c:strRef>
              <c:f>custoToner!$E$1</c:f>
              <c:strCache>
                <c:ptCount val="1"/>
                <c:pt idx="0">
                  <c:v>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custoToner!$E$2:$E$15</c:f>
              <c:numCache>
                <c:formatCode>0.00</c:formatCode>
                <c:ptCount val="14"/>
                <c:pt idx="0">
                  <c:v>160.21</c:v>
                </c:pt>
                <c:pt idx="1">
                  <c:v>160.21</c:v>
                </c:pt>
                <c:pt idx="2">
                  <c:v>160.21</c:v>
                </c:pt>
                <c:pt idx="3">
                  <c:v>116.88</c:v>
                </c:pt>
                <c:pt idx="4">
                  <c:v>219.05</c:v>
                </c:pt>
                <c:pt idx="5">
                  <c:v>219.05</c:v>
                </c:pt>
                <c:pt idx="6">
                  <c:v>219.05</c:v>
                </c:pt>
                <c:pt idx="7">
                  <c:v>262.19</c:v>
                </c:pt>
                <c:pt idx="8">
                  <c:v>54.21</c:v>
                </c:pt>
                <c:pt idx="9">
                  <c:v>65.83</c:v>
                </c:pt>
                <c:pt idx="10">
                  <c:v>281.60000000000002</c:v>
                </c:pt>
                <c:pt idx="11">
                  <c:v>147.62</c:v>
                </c:pt>
                <c:pt idx="12" formatCode="General">
                  <c:v>86</c:v>
                </c:pt>
                <c:pt idx="13">
                  <c:v>52.67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5-4437-B19E-B67F0500371B}"/>
            </c:ext>
          </c:extLst>
        </c:ser>
        <c:ser>
          <c:idx val="4"/>
          <c:order val="4"/>
          <c:tx>
            <c:strRef>
              <c:f>custoToner!$F$1</c:f>
              <c:strCache>
                <c:ptCount val="1"/>
                <c:pt idx="0">
                  <c:v>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custoToner!$F$2:$F$15</c:f>
              <c:numCache>
                <c:formatCode>0.00</c:formatCode>
                <c:ptCount val="14"/>
                <c:pt idx="0">
                  <c:v>161</c:v>
                </c:pt>
                <c:pt idx="1">
                  <c:v>161</c:v>
                </c:pt>
                <c:pt idx="2">
                  <c:v>160</c:v>
                </c:pt>
                <c:pt idx="3">
                  <c:v>116.91</c:v>
                </c:pt>
                <c:pt idx="4">
                  <c:v>218.86</c:v>
                </c:pt>
                <c:pt idx="5">
                  <c:v>219.05</c:v>
                </c:pt>
                <c:pt idx="6">
                  <c:v>219.05</c:v>
                </c:pt>
                <c:pt idx="7">
                  <c:v>262.3</c:v>
                </c:pt>
                <c:pt idx="8">
                  <c:v>55.1</c:v>
                </c:pt>
                <c:pt idx="9">
                  <c:v>65.709999999999994</c:v>
                </c:pt>
                <c:pt idx="10">
                  <c:v>294.43</c:v>
                </c:pt>
                <c:pt idx="11">
                  <c:v>147.62</c:v>
                </c:pt>
                <c:pt idx="12" formatCode="General">
                  <c:v>86</c:v>
                </c:pt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F5-4437-B19E-B67F0500371B}"/>
            </c:ext>
          </c:extLst>
        </c:ser>
        <c:ser>
          <c:idx val="5"/>
          <c:order val="5"/>
          <c:tx>
            <c:strRef>
              <c:f>custoToner!$G$1</c:f>
              <c:strCache>
                <c:ptCount val="1"/>
                <c:pt idx="0">
                  <c:v>t6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custoToner!$G$2:$G$15</c:f>
              <c:numCache>
                <c:formatCode>0.00</c:formatCode>
                <c:ptCount val="14"/>
                <c:pt idx="0">
                  <c:v>162.31</c:v>
                </c:pt>
                <c:pt idx="1">
                  <c:v>160.51</c:v>
                </c:pt>
                <c:pt idx="2">
                  <c:v>160.51</c:v>
                </c:pt>
                <c:pt idx="3" formatCode="General">
                  <c:v>116.72</c:v>
                </c:pt>
                <c:pt idx="4">
                  <c:v>217.56</c:v>
                </c:pt>
                <c:pt idx="5">
                  <c:v>217.56</c:v>
                </c:pt>
                <c:pt idx="6">
                  <c:v>217.56</c:v>
                </c:pt>
                <c:pt idx="7">
                  <c:v>261.92</c:v>
                </c:pt>
                <c:pt idx="8">
                  <c:v>57.52</c:v>
                </c:pt>
                <c:pt idx="9">
                  <c:v>65.709999999999994</c:v>
                </c:pt>
                <c:pt idx="10">
                  <c:v>295</c:v>
                </c:pt>
                <c:pt idx="11">
                  <c:v>167.19</c:v>
                </c:pt>
                <c:pt idx="12" formatCode="General">
                  <c:v>86</c:v>
                </c:pt>
                <c:pt idx="13">
                  <c:v>55.29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F5-4437-B19E-B67F0500371B}"/>
            </c:ext>
          </c:extLst>
        </c:ser>
        <c:ser>
          <c:idx val="6"/>
          <c:order val="6"/>
          <c:tx>
            <c:strRef>
              <c:f>custoToner!$H$1</c:f>
              <c:strCache>
                <c:ptCount val="1"/>
                <c:pt idx="0">
                  <c:v>t7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custoToner!$H$2:$H$15</c:f>
              <c:numCache>
                <c:formatCode>0.00</c:formatCode>
                <c:ptCount val="14"/>
                <c:pt idx="0">
                  <c:v>163.19</c:v>
                </c:pt>
                <c:pt idx="1">
                  <c:v>160</c:v>
                </c:pt>
                <c:pt idx="2">
                  <c:v>160</c:v>
                </c:pt>
                <c:pt idx="3">
                  <c:v>116.8</c:v>
                </c:pt>
                <c:pt idx="4">
                  <c:v>217.42</c:v>
                </c:pt>
                <c:pt idx="5">
                  <c:v>218.31</c:v>
                </c:pt>
                <c:pt idx="6">
                  <c:v>218.31</c:v>
                </c:pt>
                <c:pt idx="7">
                  <c:v>261.95</c:v>
                </c:pt>
                <c:pt idx="8">
                  <c:v>59.78</c:v>
                </c:pt>
                <c:pt idx="9">
                  <c:v>64.760000000000005</c:v>
                </c:pt>
                <c:pt idx="10">
                  <c:v>294.51</c:v>
                </c:pt>
                <c:pt idx="11">
                  <c:v>167.21</c:v>
                </c:pt>
                <c:pt idx="12" formatCode="General">
                  <c:v>86.05</c:v>
                </c:pt>
                <c:pt idx="13">
                  <c:v>55.15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F5-4437-B19E-B67F0500371B}"/>
            </c:ext>
          </c:extLst>
        </c:ser>
        <c:ser>
          <c:idx val="7"/>
          <c:order val="7"/>
          <c:tx>
            <c:strRef>
              <c:f>custoToner!$I$1</c:f>
              <c:strCache>
                <c:ptCount val="1"/>
                <c:pt idx="0">
                  <c:v>t8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custoToner!$I$2:$I$15</c:f>
              <c:numCache>
                <c:formatCode>0.00</c:formatCode>
                <c:ptCount val="14"/>
                <c:pt idx="0">
                  <c:v>165.22</c:v>
                </c:pt>
                <c:pt idx="1">
                  <c:v>160.11000000000001</c:v>
                </c:pt>
                <c:pt idx="2">
                  <c:v>160.11000000000001</c:v>
                </c:pt>
                <c:pt idx="3">
                  <c:v>117</c:v>
                </c:pt>
                <c:pt idx="4">
                  <c:v>218.06</c:v>
                </c:pt>
                <c:pt idx="5">
                  <c:v>217.94</c:v>
                </c:pt>
                <c:pt idx="6">
                  <c:v>217.94</c:v>
                </c:pt>
                <c:pt idx="7">
                  <c:v>262.20999999999998</c:v>
                </c:pt>
                <c:pt idx="8">
                  <c:v>59.92</c:v>
                </c:pt>
                <c:pt idx="9">
                  <c:v>65.39</c:v>
                </c:pt>
                <c:pt idx="10">
                  <c:v>294.64999999999998</c:v>
                </c:pt>
                <c:pt idx="11">
                  <c:v>167.25</c:v>
                </c:pt>
                <c:pt idx="12" formatCode="General">
                  <c:v>86.04</c:v>
                </c:pt>
                <c:pt idx="13">
                  <c:v>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F5-4437-B19E-B67F0500371B}"/>
            </c:ext>
          </c:extLst>
        </c:ser>
        <c:ser>
          <c:idx val="8"/>
          <c:order val="8"/>
          <c:tx>
            <c:strRef>
              <c:f>custoToner!$J$1</c:f>
              <c:strCache>
                <c:ptCount val="1"/>
                <c:pt idx="0">
                  <c:v>t9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custoToner!$J$2:$J$15</c:f>
              <c:numCache>
                <c:formatCode>0.00</c:formatCode>
                <c:ptCount val="14"/>
                <c:pt idx="0">
                  <c:v>166.27</c:v>
                </c:pt>
                <c:pt idx="1">
                  <c:v>160</c:v>
                </c:pt>
                <c:pt idx="2">
                  <c:v>160</c:v>
                </c:pt>
                <c:pt idx="3">
                  <c:v>116.71</c:v>
                </c:pt>
                <c:pt idx="4">
                  <c:v>218.05</c:v>
                </c:pt>
                <c:pt idx="5">
                  <c:v>218.2</c:v>
                </c:pt>
                <c:pt idx="6">
                  <c:v>218.2</c:v>
                </c:pt>
                <c:pt idx="7">
                  <c:v>262.19</c:v>
                </c:pt>
                <c:pt idx="8">
                  <c:v>59.86</c:v>
                </c:pt>
                <c:pt idx="9">
                  <c:v>65.7</c:v>
                </c:pt>
                <c:pt idx="10">
                  <c:v>294.72000000000003</c:v>
                </c:pt>
                <c:pt idx="11">
                  <c:v>168.1</c:v>
                </c:pt>
                <c:pt idx="12" formatCode="General">
                  <c:v>86.19</c:v>
                </c:pt>
                <c:pt idx="13">
                  <c:v>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F5-4437-B19E-B67F0500371B}"/>
            </c:ext>
          </c:extLst>
        </c:ser>
        <c:ser>
          <c:idx val="9"/>
          <c:order val="9"/>
          <c:tx>
            <c:strRef>
              <c:f>custoToner!$K$1</c:f>
              <c:strCache>
                <c:ptCount val="1"/>
                <c:pt idx="0">
                  <c:v>t10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custoToner!$K$2:$K$15</c:f>
              <c:numCache>
                <c:formatCode>0.00</c:formatCode>
                <c:ptCount val="14"/>
                <c:pt idx="0">
                  <c:v>166.39</c:v>
                </c:pt>
                <c:pt idx="1">
                  <c:v>160</c:v>
                </c:pt>
                <c:pt idx="2">
                  <c:v>160</c:v>
                </c:pt>
                <c:pt idx="3">
                  <c:v>117</c:v>
                </c:pt>
                <c:pt idx="4">
                  <c:v>218.1</c:v>
                </c:pt>
                <c:pt idx="5">
                  <c:v>218.16</c:v>
                </c:pt>
                <c:pt idx="6">
                  <c:v>218.16</c:v>
                </c:pt>
                <c:pt idx="7">
                  <c:v>262.23</c:v>
                </c:pt>
                <c:pt idx="8">
                  <c:v>59.9</c:v>
                </c:pt>
                <c:pt idx="9">
                  <c:v>66</c:v>
                </c:pt>
                <c:pt idx="10">
                  <c:v>294.63</c:v>
                </c:pt>
                <c:pt idx="11">
                  <c:v>168</c:v>
                </c:pt>
                <c:pt idx="12" formatCode="General">
                  <c:v>86.14</c:v>
                </c:pt>
                <c:pt idx="13">
                  <c:v>55.71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F5-4437-B19E-B67F05003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307311"/>
        <c:axId val="64315631"/>
      </c:barChart>
      <c:catAx>
        <c:axId val="643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64315631"/>
        <c:crosses val="autoZero"/>
        <c:auto val="1"/>
        <c:lblAlgn val="ctr"/>
        <c:lblOffset val="100"/>
        <c:noMultiLvlLbl val="0"/>
      </c:catAx>
      <c:valAx>
        <c:axId val="643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643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</xdr:rowOff>
    </xdr:from>
    <xdr:to>
      <xdr:col>10</xdr:col>
      <xdr:colOff>390524</xdr:colOff>
      <xdr:row>61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99CAB-AAE5-42C6-8CE8-CD5DCBF1E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42</xdr:row>
      <xdr:rowOff>28574</xdr:rowOff>
    </xdr:from>
    <xdr:to>
      <xdr:col>18</xdr:col>
      <xdr:colOff>104775</xdr:colOff>
      <xdr:row>61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2BCD5-D2C7-4D50-8FB8-DCEF9E0A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24</xdr:row>
      <xdr:rowOff>151534</xdr:rowOff>
    </xdr:from>
    <xdr:to>
      <xdr:col>31</xdr:col>
      <xdr:colOff>16451</xdr:colOff>
      <xdr:row>41</xdr:row>
      <xdr:rowOff>142009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1151512-829D-4ACA-B18B-7F5785C4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zoomScale="110" zoomScaleNormal="110" workbookViewId="0">
      <selection activeCell="B5" sqref="B5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7" max="7" width="12.42578125" style="5" bestFit="1" customWidth="1"/>
  </cols>
  <sheetData>
    <row r="1" spans="1:40" x14ac:dyDescent="0.2">
      <c r="A1" s="13" t="s">
        <v>0</v>
      </c>
      <c r="B1" s="13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39</v>
      </c>
      <c r="P1" s="13"/>
      <c r="Q1" s="13"/>
      <c r="R1" s="13"/>
      <c r="S1" s="13"/>
      <c r="T1" s="13"/>
      <c r="U1" s="1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13"/>
      <c r="B2" s="9"/>
      <c r="C2" s="9"/>
      <c r="D2" s="9"/>
      <c r="E2" s="9"/>
      <c r="F2" s="9"/>
      <c r="G2" s="9"/>
    </row>
    <row r="3" spans="1:40" x14ac:dyDescent="0.2">
      <c r="A3" s="6" t="s">
        <v>1</v>
      </c>
      <c r="B3" s="10">
        <v>3</v>
      </c>
      <c r="C3" s="10">
        <v>1</v>
      </c>
      <c r="D3" s="10">
        <v>4</v>
      </c>
      <c r="E3" s="10">
        <v>16</v>
      </c>
      <c r="F3" s="10">
        <v>3</v>
      </c>
      <c r="G3" s="10">
        <v>3</v>
      </c>
      <c r="H3" s="30">
        <v>3</v>
      </c>
      <c r="I3" s="30">
        <v>2</v>
      </c>
      <c r="J3" s="31">
        <v>9</v>
      </c>
      <c r="K3" s="31">
        <v>65</v>
      </c>
      <c r="L3" s="31">
        <v>13</v>
      </c>
      <c r="M3" s="31">
        <v>13</v>
      </c>
      <c r="N3" s="31">
        <v>70</v>
      </c>
      <c r="O3" s="31">
        <v>15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3" t="s">
        <v>2</v>
      </c>
      <c r="B5" s="13">
        <v>10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3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4</v>
      </c>
      <c r="B9" s="8"/>
      <c r="C9" s="8"/>
      <c r="D9" s="8"/>
      <c r="E9" s="8"/>
      <c r="F9" s="8"/>
      <c r="G9" s="8"/>
    </row>
    <row r="10" spans="1:40" x14ac:dyDescent="0.2">
      <c r="A10" s="13" t="s">
        <v>5</v>
      </c>
      <c r="B10" s="11">
        <v>0.1265</v>
      </c>
      <c r="C10" s="15"/>
      <c r="D10" s="8"/>
      <c r="E10" s="16"/>
      <c r="F10" s="17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2"/>
      <c r="B14" s="12"/>
      <c r="C14" s="12"/>
      <c r="D14" s="12"/>
      <c r="E14" s="12"/>
      <c r="F14" s="12"/>
    </row>
    <row r="15" spans="1:40" x14ac:dyDescent="0.2">
      <c r="A15" s="12"/>
      <c r="B15" s="12"/>
      <c r="C15" s="12"/>
      <c r="D15" s="12"/>
      <c r="E15" s="12"/>
      <c r="F15" s="12"/>
    </row>
    <row r="16" spans="1:40" ht="12.95" customHeight="1" x14ac:dyDescent="0.2">
      <c r="A16" s="12"/>
      <c r="B16" s="12"/>
      <c r="C16" s="12"/>
      <c r="D16" s="12"/>
      <c r="E16" s="12"/>
      <c r="F16" s="12"/>
    </row>
    <row r="17" spans="1:7" x14ac:dyDescent="0.2">
      <c r="A17" s="12"/>
      <c r="B17" s="12"/>
      <c r="C17" s="12"/>
      <c r="D17" s="12"/>
      <c r="E17" s="12"/>
      <c r="F17" s="12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="110" zoomScaleNormal="110" workbookViewId="0">
      <selection activeCell="B17" sqref="B17"/>
    </sheetView>
  </sheetViews>
  <sheetFormatPr defaultColWidth="11.5703125" defaultRowHeight="12.75" x14ac:dyDescent="0.2"/>
  <cols>
    <col min="1" max="1" width="11.5703125" style="29"/>
  </cols>
  <sheetData>
    <row r="1" spans="1:5" s="26" customFormat="1" x14ac:dyDescent="0.2">
      <c r="A1" s="25" t="s">
        <v>6</v>
      </c>
      <c r="B1" s="25" t="s">
        <v>7</v>
      </c>
    </row>
    <row r="2" spans="1:5" x14ac:dyDescent="0.2">
      <c r="A2" s="25" t="str">
        <f>IF(home!B1&lt;&gt;"",home!B1,"")</f>
        <v>tn1</v>
      </c>
      <c r="B2" s="19" t="s">
        <v>8</v>
      </c>
      <c r="E2" s="18"/>
    </row>
    <row r="3" spans="1:5" x14ac:dyDescent="0.2">
      <c r="A3" s="25" t="str">
        <f>IF(home!C1&lt;&gt;"",home!C1,"")</f>
        <v>tn2</v>
      </c>
      <c r="B3" s="19" t="s">
        <v>8</v>
      </c>
      <c r="E3" s="18"/>
    </row>
    <row r="4" spans="1:5" x14ac:dyDescent="0.2">
      <c r="A4" s="25" t="str">
        <f>IF(home!D1&lt;&gt;"",home!D1,"")</f>
        <v>tn3</v>
      </c>
      <c r="B4" s="19" t="s">
        <v>8</v>
      </c>
      <c r="E4" s="18"/>
    </row>
    <row r="5" spans="1:5" x14ac:dyDescent="0.2">
      <c r="A5" s="25" t="str">
        <f>IF(home!E1&lt;&gt;"",home!E1,"")</f>
        <v>tn4</v>
      </c>
      <c r="B5" s="19" t="s">
        <v>8</v>
      </c>
      <c r="E5" s="18"/>
    </row>
    <row r="6" spans="1:5" x14ac:dyDescent="0.2">
      <c r="A6" s="25" t="str">
        <f>IF(home!F1&lt;&gt;"",home!F1,"")</f>
        <v>tn5</v>
      </c>
      <c r="B6" s="19" t="s">
        <v>9</v>
      </c>
      <c r="E6" s="18"/>
    </row>
    <row r="7" spans="1:5" x14ac:dyDescent="0.2">
      <c r="A7" s="25" t="str">
        <f>IF(home!G1&lt;&gt;"",home!G1,"")</f>
        <v>tn6</v>
      </c>
      <c r="B7" s="19" t="s">
        <v>9</v>
      </c>
      <c r="E7" s="18"/>
    </row>
    <row r="8" spans="1:5" x14ac:dyDescent="0.2">
      <c r="A8" s="25" t="s">
        <v>32</v>
      </c>
      <c r="B8" s="19" t="s">
        <v>9</v>
      </c>
      <c r="E8" s="18"/>
    </row>
    <row r="9" spans="1:5" x14ac:dyDescent="0.2">
      <c r="A9" s="25" t="s">
        <v>33</v>
      </c>
      <c r="B9" s="19" t="s">
        <v>9</v>
      </c>
      <c r="E9" s="18"/>
    </row>
    <row r="10" spans="1:5" x14ac:dyDescent="0.2">
      <c r="A10" s="25" t="s">
        <v>34</v>
      </c>
      <c r="B10" s="19" t="s">
        <v>40</v>
      </c>
      <c r="E10" s="18"/>
    </row>
    <row r="11" spans="1:5" x14ac:dyDescent="0.2">
      <c r="A11" s="25" t="s">
        <v>35</v>
      </c>
      <c r="B11" s="19" t="s">
        <v>40</v>
      </c>
      <c r="E11" s="18"/>
    </row>
    <row r="12" spans="1:5" x14ac:dyDescent="0.2">
      <c r="A12" s="25" t="s">
        <v>36</v>
      </c>
      <c r="B12" s="19" t="s">
        <v>41</v>
      </c>
      <c r="E12" s="18"/>
    </row>
    <row r="13" spans="1:5" x14ac:dyDescent="0.2">
      <c r="A13" s="25" t="s">
        <v>37</v>
      </c>
      <c r="B13" s="19" t="s">
        <v>42</v>
      </c>
      <c r="E13" s="18"/>
    </row>
    <row r="14" spans="1:5" x14ac:dyDescent="0.2">
      <c r="A14" s="25" t="s">
        <v>38</v>
      </c>
      <c r="B14" s="19" t="s">
        <v>42</v>
      </c>
      <c r="E14" s="18"/>
    </row>
    <row r="15" spans="1:5" x14ac:dyDescent="0.2">
      <c r="A15" s="25" t="s">
        <v>39</v>
      </c>
      <c r="B15" s="19" t="s">
        <v>43</v>
      </c>
      <c r="E15" s="18"/>
    </row>
    <row r="16" spans="1:5" x14ac:dyDescent="0.2">
      <c r="A16" s="26" t="str">
        <f>IF(home!V1&lt;&gt;"",home!V1,"")</f>
        <v/>
      </c>
    </row>
    <row r="17" spans="1:1" x14ac:dyDescent="0.2">
      <c r="A17" s="26" t="str">
        <f>IF(home!W1&lt;&gt;"",home!W1,"")</f>
        <v/>
      </c>
    </row>
    <row r="18" spans="1:1" x14ac:dyDescent="0.2">
      <c r="A18" s="26" t="str">
        <f>IF(home!X1&lt;&gt;"",home!X1,"")</f>
        <v/>
      </c>
    </row>
    <row r="19" spans="1:1" x14ac:dyDescent="0.2">
      <c r="A19" s="26" t="str">
        <f>IF(home!Y1&lt;&gt;"",home!Y1,"")</f>
        <v/>
      </c>
    </row>
    <row r="20" spans="1:1" x14ac:dyDescent="0.2">
      <c r="A20" s="26" t="str">
        <f>IF(home!Z1&lt;&gt;"",home!Z1,"")</f>
        <v/>
      </c>
    </row>
    <row r="21" spans="1:1" x14ac:dyDescent="0.2">
      <c r="A21" s="26" t="str">
        <f>IF(home!AA1&lt;&gt;"",home!AA1,"")</f>
        <v/>
      </c>
    </row>
    <row r="22" spans="1:1" x14ac:dyDescent="0.2">
      <c r="A22" s="26" t="str">
        <f>IF(home!AB1&lt;&gt;"",home!AB1,"")</f>
        <v/>
      </c>
    </row>
    <row r="23" spans="1:1" x14ac:dyDescent="0.2">
      <c r="A23" s="26" t="str">
        <f>IF(home!AC1&lt;&gt;"",home!AC1,"")</f>
        <v/>
      </c>
    </row>
    <row r="24" spans="1:1" x14ac:dyDescent="0.2">
      <c r="A24" s="26" t="str">
        <f>IF(home!AD1&lt;&gt;"",home!AD1,"")</f>
        <v/>
      </c>
    </row>
    <row r="25" spans="1:1" x14ac:dyDescent="0.2">
      <c r="A25" s="26" t="str">
        <f>IF(home!AE1&lt;&gt;"",home!AE1,"")</f>
        <v/>
      </c>
    </row>
    <row r="26" spans="1:1" x14ac:dyDescent="0.2">
      <c r="A26" s="26" t="str">
        <f>IF(home!AF1&lt;&gt;"",home!AF1,"")</f>
        <v/>
      </c>
    </row>
    <row r="27" spans="1:1" x14ac:dyDescent="0.2">
      <c r="A27" s="26" t="str">
        <f>IF(home!AG1&lt;&gt;"",home!AG1,"")</f>
        <v/>
      </c>
    </row>
    <row r="28" spans="1:1" x14ac:dyDescent="0.2">
      <c r="A28" s="26" t="str">
        <f>IF(home!AH1&lt;&gt;"",home!AH1,"")</f>
        <v/>
      </c>
    </row>
    <row r="29" spans="1:1" x14ac:dyDescent="0.2">
      <c r="A29" s="26" t="str">
        <f>IF(home!AI1&lt;&gt;"",home!AI1,"")</f>
        <v/>
      </c>
    </row>
    <row r="30" spans="1:1" x14ac:dyDescent="0.2">
      <c r="A30" s="26" t="str">
        <f>IF(home!AJ1&lt;&gt;"",home!AJ1,"")</f>
        <v/>
      </c>
    </row>
    <row r="31" spans="1:1" x14ac:dyDescent="0.2">
      <c r="A31" s="26" t="str">
        <f>IF(home!AK1&lt;&gt;"",home!AK1,"")</f>
        <v/>
      </c>
    </row>
    <row r="32" spans="1:1" x14ac:dyDescent="0.2">
      <c r="A32" s="26" t="str">
        <f>IF(home!AL1&lt;&gt;"",home!AL1,"")</f>
        <v/>
      </c>
    </row>
    <row r="33" spans="1:1" x14ac:dyDescent="0.2">
      <c r="A33" s="26" t="str">
        <f>IF(home!AM1&lt;&gt;"",home!AM1,"")</f>
        <v/>
      </c>
    </row>
    <row r="34" spans="1:1" x14ac:dyDescent="0.2">
      <c r="A34" s="26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zoomScale="110" zoomScaleNormal="110" workbookViewId="0">
      <selection activeCell="H4" sqref="H4"/>
    </sheetView>
  </sheetViews>
  <sheetFormatPr defaultColWidth="11.5703125" defaultRowHeight="12.75" x14ac:dyDescent="0.2"/>
  <cols>
    <col min="1" max="1" width="11.5703125" style="26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bestFit="1" customWidth="1"/>
    <col min="8" max="8" width="19.28515625" style="29" bestFit="1" customWidth="1"/>
  </cols>
  <sheetData>
    <row r="1" spans="1:15" s="29" customFormat="1" ht="12.95" customHeight="1" x14ac:dyDescent="0.2">
      <c r="A1" s="24" t="s">
        <v>6</v>
      </c>
      <c r="B1" s="21" t="s">
        <v>10</v>
      </c>
      <c r="C1" s="14"/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</row>
    <row r="2" spans="1:15" ht="12.95" customHeight="1" x14ac:dyDescent="0.2">
      <c r="A2" s="25" t="str">
        <f>IF(home!B1&lt;&gt;"",home!B1,"")</f>
        <v>tn1</v>
      </c>
      <c r="B2" s="27">
        <f t="shared" ref="B2:B15" si="0">IF(H2&lt;&gt;"",INT(H2+1),"")</f>
        <v>1</v>
      </c>
      <c r="C2" s="14"/>
      <c r="D2" s="4">
        <v>7</v>
      </c>
      <c r="E2" s="4">
        <v>2</v>
      </c>
      <c r="F2" s="3">
        <v>0.97</v>
      </c>
      <c r="G2" s="4">
        <v>1.88</v>
      </c>
      <c r="H2" s="28">
        <f>G2*(SQRT(D2/(home!$B$5*30)))*E2</f>
        <v>0.57434948710113187</v>
      </c>
      <c r="I2" s="8"/>
      <c r="J2" s="22"/>
      <c r="K2" s="4"/>
      <c r="L2" s="4"/>
      <c r="M2" s="4"/>
      <c r="N2" s="4"/>
      <c r="O2" s="4"/>
    </row>
    <row r="3" spans="1:15" ht="12.95" customHeight="1" x14ac:dyDescent="0.2">
      <c r="A3" s="25" t="str">
        <f>IF(home!C1&lt;&gt;"",home!C1,"")</f>
        <v>tn2</v>
      </c>
      <c r="B3" s="27">
        <f t="shared" si="0"/>
        <v>1</v>
      </c>
      <c r="C3" s="14"/>
      <c r="D3" s="4">
        <v>7</v>
      </c>
      <c r="E3" s="4">
        <v>2</v>
      </c>
      <c r="F3" s="3">
        <v>0.97</v>
      </c>
      <c r="G3" s="8">
        <v>1.88</v>
      </c>
      <c r="H3" s="28">
        <f>G3*(SQRT(D3/(home!$B$5*30)))*E3</f>
        <v>0.57434948710113187</v>
      </c>
      <c r="I3" s="8"/>
      <c r="J3" s="22"/>
      <c r="K3" s="8"/>
      <c r="L3" s="8"/>
      <c r="M3" s="8"/>
      <c r="N3" s="8"/>
      <c r="O3" s="8"/>
    </row>
    <row r="4" spans="1:15" ht="12.95" customHeight="1" x14ac:dyDescent="0.2">
      <c r="A4" s="25" t="str">
        <f>IF(home!D1&lt;&gt;"",home!D1,"")</f>
        <v>tn3</v>
      </c>
      <c r="B4" s="27">
        <f t="shared" si="0"/>
        <v>1</v>
      </c>
      <c r="C4" s="14"/>
      <c r="D4" s="4">
        <v>7</v>
      </c>
      <c r="E4" s="4">
        <v>2</v>
      </c>
      <c r="F4" s="3">
        <v>0.97</v>
      </c>
      <c r="G4" s="8">
        <v>1.88</v>
      </c>
      <c r="H4" s="28">
        <f>G4*(SQRT(D4/(home!$B$5*30)))*E4</f>
        <v>0.57434948710113187</v>
      </c>
      <c r="J4" s="22"/>
    </row>
    <row r="5" spans="1:15" ht="12.95" customHeight="1" x14ac:dyDescent="0.2">
      <c r="A5" s="25" t="str">
        <f>IF(home!E1&lt;&gt;"",home!E1,"")</f>
        <v>tn4</v>
      </c>
      <c r="B5" s="27">
        <f t="shared" si="0"/>
        <v>1</v>
      </c>
      <c r="C5" s="14"/>
      <c r="D5" s="4">
        <v>7</v>
      </c>
      <c r="E5" s="4">
        <v>3</v>
      </c>
      <c r="F5" s="3">
        <v>0.97</v>
      </c>
      <c r="G5" s="8">
        <v>1.88</v>
      </c>
      <c r="H5" s="28">
        <f>G5*(SQRT(D5/(home!$B$5*30)))*E5</f>
        <v>0.86152423065169781</v>
      </c>
      <c r="J5" s="22"/>
    </row>
    <row r="6" spans="1:15" ht="12.95" customHeight="1" x14ac:dyDescent="0.2">
      <c r="A6" s="25" t="str">
        <f>IF(home!F1&lt;&gt;"",home!F1,"")</f>
        <v>tn5</v>
      </c>
      <c r="B6" s="27">
        <f t="shared" si="0"/>
        <v>1</v>
      </c>
      <c r="C6" s="14"/>
      <c r="D6" s="4">
        <v>5</v>
      </c>
      <c r="E6" s="4">
        <v>2</v>
      </c>
      <c r="F6" s="3">
        <v>0.97</v>
      </c>
      <c r="G6" s="8">
        <v>1.88</v>
      </c>
      <c r="H6" s="28">
        <f>G6*(SQRT(D6/(home!$B$5*30)))*E6</f>
        <v>0.48541391272466283</v>
      </c>
      <c r="J6" s="22"/>
    </row>
    <row r="7" spans="1:15" ht="12.95" customHeight="1" x14ac:dyDescent="0.2">
      <c r="A7" s="25" t="str">
        <f>IF(home!G1&lt;&gt;"",home!G1,"")</f>
        <v>tn6</v>
      </c>
      <c r="B7" s="27">
        <f t="shared" si="0"/>
        <v>1</v>
      </c>
      <c r="C7" s="14"/>
      <c r="D7" s="4">
        <v>5</v>
      </c>
      <c r="E7" s="4">
        <v>2</v>
      </c>
      <c r="F7" s="3">
        <v>0.97</v>
      </c>
      <c r="G7" s="8">
        <v>1.88</v>
      </c>
      <c r="H7" s="28">
        <f>G7*(SQRT(D7/(home!$B$5*30)))*E7</f>
        <v>0.48541391272466283</v>
      </c>
      <c r="J7" s="22"/>
    </row>
    <row r="8" spans="1:15" ht="12.95" customHeight="1" x14ac:dyDescent="0.2">
      <c r="A8" s="25" t="s">
        <v>32</v>
      </c>
      <c r="B8" s="27">
        <f t="shared" si="0"/>
        <v>1</v>
      </c>
      <c r="C8" s="14"/>
      <c r="D8" s="4">
        <v>8</v>
      </c>
      <c r="E8" s="4">
        <v>2</v>
      </c>
      <c r="F8" s="3">
        <v>0.97</v>
      </c>
      <c r="G8" s="8">
        <v>1.88</v>
      </c>
      <c r="H8" s="28">
        <f>G8*(SQRT(D8/(home!$B$5*30)))*E8</f>
        <v>0.61400542885764997</v>
      </c>
      <c r="J8" s="22"/>
    </row>
    <row r="9" spans="1:15" ht="12.95" customHeight="1" x14ac:dyDescent="0.2">
      <c r="A9" s="25" t="s">
        <v>33</v>
      </c>
      <c r="B9" s="27">
        <f t="shared" si="0"/>
        <v>1</v>
      </c>
      <c r="C9" s="14"/>
      <c r="D9" s="4">
        <v>6</v>
      </c>
      <c r="E9" s="4">
        <v>2</v>
      </c>
      <c r="F9" s="3">
        <v>0.97</v>
      </c>
      <c r="G9" s="8">
        <v>1.88</v>
      </c>
      <c r="H9" s="28">
        <f>G9*(SQRT(D9/(home!$B$5*30)))*E9</f>
        <v>0.53174429945228374</v>
      </c>
      <c r="J9" s="22"/>
    </row>
    <row r="10" spans="1:15" ht="12.95" customHeight="1" x14ac:dyDescent="0.2">
      <c r="A10" s="25" t="s">
        <v>34</v>
      </c>
      <c r="B10" s="27">
        <f t="shared" si="0"/>
        <v>3</v>
      </c>
      <c r="C10" s="14"/>
      <c r="D10" s="4">
        <v>9</v>
      </c>
      <c r="E10" s="4">
        <v>8</v>
      </c>
      <c r="F10" s="3">
        <v>0.97</v>
      </c>
      <c r="G10" s="8">
        <v>1.88</v>
      </c>
      <c r="H10" s="28">
        <f>G10*(SQRT(D10/(home!$B$5*30)))*E10</f>
        <v>2.6050044145835911</v>
      </c>
      <c r="J10" s="22"/>
    </row>
    <row r="11" spans="1:15" ht="12.95" customHeight="1" x14ac:dyDescent="0.2">
      <c r="A11" s="25" t="s">
        <v>35</v>
      </c>
      <c r="B11" s="27">
        <f t="shared" si="0"/>
        <v>7</v>
      </c>
      <c r="C11" s="14"/>
      <c r="D11" s="4">
        <v>10</v>
      </c>
      <c r="E11" s="4">
        <v>20</v>
      </c>
      <c r="F11" s="3">
        <v>0.97</v>
      </c>
      <c r="G11" s="8">
        <v>1.88</v>
      </c>
      <c r="H11" s="28">
        <f>G11*(SQRT(D11/(home!$B$5*30)))*E11</f>
        <v>6.8647893873980816</v>
      </c>
      <c r="J11" s="22"/>
    </row>
    <row r="12" spans="1:15" ht="12.95" customHeight="1" x14ac:dyDescent="0.2">
      <c r="A12" s="25" t="s">
        <v>36</v>
      </c>
      <c r="B12" s="27">
        <f t="shared" si="0"/>
        <v>2</v>
      </c>
      <c r="C12" s="14"/>
      <c r="D12" s="4">
        <v>13</v>
      </c>
      <c r="E12" s="4">
        <v>5</v>
      </c>
      <c r="F12" s="3">
        <v>0.97</v>
      </c>
      <c r="G12" s="8">
        <v>1.88</v>
      </c>
      <c r="H12" s="28">
        <f>G12*(SQRT(D12/(home!$B$5*30)))*E12</f>
        <v>1.9567660394981645</v>
      </c>
      <c r="J12" s="22"/>
    </row>
    <row r="13" spans="1:15" ht="12.95" customHeight="1" x14ac:dyDescent="0.2">
      <c r="A13" s="25" t="s">
        <v>37</v>
      </c>
      <c r="B13" s="27">
        <f t="shared" si="0"/>
        <v>2</v>
      </c>
      <c r="C13" s="14"/>
      <c r="D13" s="4">
        <v>6</v>
      </c>
      <c r="E13" s="4">
        <v>5</v>
      </c>
      <c r="F13" s="3">
        <v>0.97</v>
      </c>
      <c r="G13" s="8">
        <v>1.88</v>
      </c>
      <c r="H13" s="28">
        <f>G13*(SQRT(D13/(home!$B$5*30)))*E13</f>
        <v>1.3293607486307093</v>
      </c>
      <c r="J13" s="22"/>
    </row>
    <row r="14" spans="1:15" ht="12.95" customHeight="1" x14ac:dyDescent="0.2">
      <c r="A14" s="25" t="s">
        <v>38</v>
      </c>
      <c r="B14" s="27">
        <f t="shared" si="0"/>
        <v>7</v>
      </c>
      <c r="C14" s="14"/>
      <c r="D14" s="4">
        <v>10</v>
      </c>
      <c r="E14" s="4">
        <v>18</v>
      </c>
      <c r="F14" s="3">
        <v>0.97</v>
      </c>
      <c r="G14" s="8">
        <v>1.88</v>
      </c>
      <c r="H14" s="28">
        <f>G14*(SQRT(D14/(home!$B$5*30)))*E14</f>
        <v>6.1783104486582729</v>
      </c>
      <c r="J14" s="22"/>
    </row>
    <row r="15" spans="1:15" ht="12.95" customHeight="1" x14ac:dyDescent="0.2">
      <c r="A15" s="25" t="s">
        <v>39</v>
      </c>
      <c r="B15" s="27">
        <f t="shared" si="0"/>
        <v>3</v>
      </c>
      <c r="C15" s="14"/>
      <c r="D15" s="4">
        <v>7</v>
      </c>
      <c r="E15" s="4">
        <v>7</v>
      </c>
      <c r="F15" s="3">
        <v>0.97</v>
      </c>
      <c r="G15" s="8">
        <v>1.88</v>
      </c>
      <c r="H15" s="28">
        <f>G15*(SQRT(D15/(home!$B$5*30)))*E15</f>
        <v>2.0102232048539617</v>
      </c>
      <c r="J15" s="22"/>
    </row>
    <row r="16" spans="1:15" x14ac:dyDescent="0.2">
      <c r="A16" s="26" t="str">
        <f>IF(home!V1&lt;&gt;"",home!V1,"")</f>
        <v/>
      </c>
    </row>
    <row r="17" spans="1:1" x14ac:dyDescent="0.2">
      <c r="A17" s="26" t="str">
        <f>IF(home!W1&lt;&gt;"",home!W1,"")</f>
        <v/>
      </c>
    </row>
    <row r="18" spans="1:1" x14ac:dyDescent="0.2">
      <c r="A18" s="26" t="str">
        <f>IF(home!X1&lt;&gt;"",home!X1,"")</f>
        <v/>
      </c>
    </row>
    <row r="19" spans="1:1" x14ac:dyDescent="0.2">
      <c r="A19" s="26" t="str">
        <f>IF(home!Y1&lt;&gt;"",home!Y1,"")</f>
        <v/>
      </c>
    </row>
    <row r="20" spans="1:1" x14ac:dyDescent="0.2">
      <c r="A20" s="26" t="str">
        <f>IF(home!Z1&lt;&gt;"",home!Z1,"")</f>
        <v/>
      </c>
    </row>
    <row r="21" spans="1:1" x14ac:dyDescent="0.2">
      <c r="A21" s="26" t="str">
        <f>IF(home!AA1&lt;&gt;"",home!AA1,"")</f>
        <v/>
      </c>
    </row>
    <row r="22" spans="1:1" x14ac:dyDescent="0.2">
      <c r="A22" s="26" t="str">
        <f>IF(home!AB1&lt;&gt;"",home!AB1,"")</f>
        <v/>
      </c>
    </row>
    <row r="23" spans="1:1" x14ac:dyDescent="0.2">
      <c r="A23" s="26" t="str">
        <f>IF(home!AC1&lt;&gt;"",home!AC1,"")</f>
        <v/>
      </c>
    </row>
    <row r="24" spans="1:1" x14ac:dyDescent="0.2">
      <c r="A24" s="26" t="str">
        <f>IF(home!AD1&lt;&gt;"",home!AD1,"")</f>
        <v/>
      </c>
    </row>
    <row r="25" spans="1:1" x14ac:dyDescent="0.2">
      <c r="A25" s="26" t="str">
        <f>IF(home!AE1&lt;&gt;"",home!AE1,"")</f>
        <v/>
      </c>
    </row>
    <row r="26" spans="1:1" x14ac:dyDescent="0.2">
      <c r="A26" s="26" t="str">
        <f>IF(home!AF1&lt;&gt;"",home!AF1,"")</f>
        <v/>
      </c>
    </row>
    <row r="27" spans="1:1" x14ac:dyDescent="0.2">
      <c r="A27" s="26" t="str">
        <f>IF(home!AG1&lt;&gt;"",home!AG1,"")</f>
        <v/>
      </c>
    </row>
    <row r="28" spans="1:1" x14ac:dyDescent="0.2">
      <c r="A28" s="26" t="str">
        <f>IF(home!AH1&lt;&gt;"",home!AH1,"")</f>
        <v/>
      </c>
    </row>
    <row r="29" spans="1:1" x14ac:dyDescent="0.2">
      <c r="A29" s="26" t="str">
        <f>IF(home!AI1&lt;&gt;"",home!AI1,"")</f>
        <v/>
      </c>
    </row>
    <row r="30" spans="1:1" x14ac:dyDescent="0.2">
      <c r="A30" s="26" t="str">
        <f>IF(home!AJ1&lt;&gt;"",home!AJ1,"")</f>
        <v/>
      </c>
    </row>
    <row r="31" spans="1:1" x14ac:dyDescent="0.2">
      <c r="A31" s="26" t="str">
        <f>IF(home!AK1&lt;&gt;"",home!AK1,"")</f>
        <v/>
      </c>
    </row>
    <row r="32" spans="1:1" x14ac:dyDescent="0.2">
      <c r="A32" s="26" t="str">
        <f>IF(home!AL1&lt;&gt;"",home!AL1,"")</f>
        <v/>
      </c>
    </row>
    <row r="33" spans="1:1" x14ac:dyDescent="0.2">
      <c r="A33" s="26" t="str">
        <f>IF(home!AM1&lt;&gt;"",home!AM1,"")</f>
        <v/>
      </c>
    </row>
    <row r="34" spans="1:1" x14ac:dyDescent="0.2">
      <c r="A34" s="26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zoomScale="110" zoomScaleNormal="110" workbookViewId="0">
      <selection activeCell="H2" sqref="H2"/>
    </sheetView>
  </sheetViews>
  <sheetFormatPr defaultColWidth="11.5703125" defaultRowHeight="12.75" x14ac:dyDescent="0.2"/>
  <cols>
    <col min="1" max="1" width="11.5703125" style="14"/>
    <col min="2" max="16384" width="11.5703125" style="4"/>
  </cols>
  <sheetData>
    <row r="1" spans="1:11" s="14" customFormat="1" x14ac:dyDescent="0.2">
      <c r="A1" s="20" t="s">
        <v>6</v>
      </c>
      <c r="B1" s="21" t="s">
        <v>16</v>
      </c>
      <c r="C1" s="21" t="s">
        <v>17</v>
      </c>
      <c r="D1" s="21" t="s">
        <v>18</v>
      </c>
      <c r="E1" s="14" t="s">
        <v>19</v>
      </c>
      <c r="F1" s="14" t="s">
        <v>20</v>
      </c>
      <c r="G1" s="14" t="s">
        <v>21</v>
      </c>
      <c r="H1" s="14" t="s">
        <v>28</v>
      </c>
      <c r="I1" s="14" t="s">
        <v>29</v>
      </c>
      <c r="J1" s="14" t="s">
        <v>30</v>
      </c>
      <c r="K1" s="14" t="s">
        <v>31</v>
      </c>
    </row>
    <row r="2" spans="1:11" x14ac:dyDescent="0.2">
      <c r="A2" s="25" t="str">
        <f>IF(home!B1&lt;&gt;"",home!B1,"")</f>
        <v>tn1</v>
      </c>
      <c r="B2" s="18">
        <v>3</v>
      </c>
      <c r="C2" s="18">
        <v>0</v>
      </c>
      <c r="D2" s="18">
        <v>0</v>
      </c>
      <c r="E2" s="4">
        <v>0</v>
      </c>
      <c r="F2" s="4">
        <v>0</v>
      </c>
      <c r="G2" s="4">
        <v>0</v>
      </c>
      <c r="H2" s="4">
        <v>0</v>
      </c>
      <c r="I2" s="4">
        <v>2</v>
      </c>
      <c r="J2" s="4">
        <v>0</v>
      </c>
      <c r="K2" s="4">
        <v>0</v>
      </c>
    </row>
    <row r="3" spans="1:11" x14ac:dyDescent="0.2">
      <c r="A3" s="25" t="str">
        <f>IF(home!C1&lt;&gt;"",home!C1,"")</f>
        <v>tn2</v>
      </c>
      <c r="B3" s="18">
        <v>3</v>
      </c>
      <c r="C3" s="18">
        <v>2</v>
      </c>
      <c r="D3" s="18">
        <v>1</v>
      </c>
      <c r="E3" s="4">
        <v>1</v>
      </c>
      <c r="F3" s="4">
        <v>0</v>
      </c>
      <c r="G3" s="4">
        <v>0</v>
      </c>
      <c r="H3" s="4">
        <v>3</v>
      </c>
      <c r="I3" s="4">
        <v>3</v>
      </c>
      <c r="J3" s="4">
        <v>0</v>
      </c>
      <c r="K3" s="4">
        <v>0</v>
      </c>
    </row>
    <row r="4" spans="1:11" x14ac:dyDescent="0.2">
      <c r="A4" s="25" t="str">
        <f>IF(home!D1&lt;&gt;"",home!D1,"")</f>
        <v>tn3</v>
      </c>
      <c r="B4" s="18">
        <v>3</v>
      </c>
      <c r="C4" s="18">
        <v>0</v>
      </c>
      <c r="D4" s="18">
        <v>1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1</v>
      </c>
      <c r="K4" s="4">
        <v>0</v>
      </c>
    </row>
    <row r="5" spans="1:11" x14ac:dyDescent="0.2">
      <c r="A5" s="25" t="str">
        <f>IF(home!E1&lt;&gt;"",home!E1,"")</f>
        <v>tn4</v>
      </c>
      <c r="B5" s="18">
        <v>4</v>
      </c>
      <c r="C5" s="18">
        <v>3</v>
      </c>
      <c r="D5" s="18">
        <v>0</v>
      </c>
      <c r="E5" s="4">
        <v>0</v>
      </c>
      <c r="F5" s="4">
        <v>1</v>
      </c>
      <c r="G5" s="4">
        <v>0</v>
      </c>
      <c r="H5" s="4">
        <v>2</v>
      </c>
      <c r="I5" s="4">
        <v>4</v>
      </c>
      <c r="J5" s="4">
        <v>0</v>
      </c>
      <c r="K5" s="4">
        <v>0</v>
      </c>
    </row>
    <row r="6" spans="1:11" x14ac:dyDescent="0.2">
      <c r="A6" s="25" t="str">
        <f>IF(home!F1&lt;&gt;"",home!F1,"")</f>
        <v>tn5</v>
      </c>
      <c r="B6" s="18">
        <v>0</v>
      </c>
      <c r="C6" s="18">
        <v>0</v>
      </c>
      <c r="D6" s="18">
        <v>1</v>
      </c>
      <c r="E6" s="4">
        <v>1</v>
      </c>
      <c r="F6" s="4">
        <v>1</v>
      </c>
      <c r="G6" s="4">
        <v>0</v>
      </c>
      <c r="H6" s="4">
        <v>1</v>
      </c>
      <c r="I6" s="4">
        <v>0</v>
      </c>
      <c r="J6" s="4">
        <v>0</v>
      </c>
      <c r="K6" s="4">
        <v>1</v>
      </c>
    </row>
    <row r="7" spans="1:11" x14ac:dyDescent="0.2">
      <c r="A7" s="25" t="str">
        <f>IF(home!G1&lt;&gt;"",home!G1,"")</f>
        <v>tn6</v>
      </c>
      <c r="B7" s="18">
        <v>0</v>
      </c>
      <c r="C7" s="18">
        <v>0</v>
      </c>
      <c r="D7" s="18">
        <v>2</v>
      </c>
      <c r="E7" s="4">
        <v>2</v>
      </c>
      <c r="F7" s="4">
        <v>1</v>
      </c>
      <c r="G7" s="4">
        <v>1</v>
      </c>
      <c r="H7" s="4">
        <v>1</v>
      </c>
      <c r="I7" s="4">
        <v>0</v>
      </c>
      <c r="J7" s="4">
        <v>0</v>
      </c>
      <c r="K7" s="4">
        <v>1</v>
      </c>
    </row>
    <row r="8" spans="1:11" x14ac:dyDescent="0.2">
      <c r="A8" s="25" t="s">
        <v>32</v>
      </c>
      <c r="B8" s="4">
        <v>0</v>
      </c>
      <c r="C8" s="18">
        <v>0</v>
      </c>
      <c r="D8" s="18">
        <v>2</v>
      </c>
      <c r="E8" s="4">
        <v>1</v>
      </c>
      <c r="F8" s="4">
        <v>0</v>
      </c>
      <c r="G8" s="4">
        <v>1</v>
      </c>
      <c r="H8" s="4">
        <v>1</v>
      </c>
      <c r="I8" s="4">
        <v>0</v>
      </c>
      <c r="J8" s="4">
        <v>0</v>
      </c>
      <c r="K8" s="4">
        <v>1</v>
      </c>
    </row>
    <row r="9" spans="1:11" x14ac:dyDescent="0.2">
      <c r="A9" s="25" t="s">
        <v>33</v>
      </c>
      <c r="B9" s="4">
        <v>0</v>
      </c>
      <c r="C9" s="18">
        <v>0</v>
      </c>
      <c r="D9" s="18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">
      <c r="A10" s="25" t="s">
        <v>34</v>
      </c>
      <c r="B10" s="4">
        <v>8</v>
      </c>
      <c r="C10" s="18">
        <v>4</v>
      </c>
      <c r="D10" s="18">
        <v>0</v>
      </c>
      <c r="E10" s="4">
        <v>3</v>
      </c>
      <c r="F10" s="4">
        <v>54</v>
      </c>
      <c r="G10" s="4">
        <v>16</v>
      </c>
      <c r="H10" s="4">
        <v>1</v>
      </c>
      <c r="I10" s="4">
        <v>5</v>
      </c>
      <c r="J10" s="4">
        <v>5</v>
      </c>
      <c r="K10" s="4">
        <v>1</v>
      </c>
    </row>
    <row r="11" spans="1:11" x14ac:dyDescent="0.2">
      <c r="A11" s="25" t="s">
        <v>35</v>
      </c>
      <c r="B11" s="18">
        <v>27</v>
      </c>
      <c r="C11" s="18">
        <v>40</v>
      </c>
      <c r="D11" s="18">
        <v>71</v>
      </c>
      <c r="E11" s="4">
        <v>57</v>
      </c>
      <c r="F11" s="4">
        <v>72</v>
      </c>
      <c r="G11" s="4">
        <v>16</v>
      </c>
      <c r="H11" s="4">
        <v>30</v>
      </c>
      <c r="I11" s="4">
        <v>153</v>
      </c>
      <c r="J11" s="4">
        <v>40</v>
      </c>
      <c r="K11" s="4">
        <v>7</v>
      </c>
    </row>
    <row r="12" spans="1:11" x14ac:dyDescent="0.2">
      <c r="A12" s="25" t="s">
        <v>36</v>
      </c>
      <c r="B12" s="18">
        <v>2</v>
      </c>
      <c r="C12" s="18">
        <v>1</v>
      </c>
      <c r="D12" s="18">
        <v>6</v>
      </c>
      <c r="E12" s="4">
        <v>2</v>
      </c>
      <c r="F12" s="4">
        <v>7</v>
      </c>
      <c r="G12" s="4">
        <v>5</v>
      </c>
      <c r="H12" s="4">
        <v>6</v>
      </c>
      <c r="I12" s="4">
        <v>11</v>
      </c>
      <c r="J12" s="4">
        <v>4</v>
      </c>
      <c r="K12" s="4">
        <v>5</v>
      </c>
    </row>
    <row r="13" spans="1:11" x14ac:dyDescent="0.2">
      <c r="A13" s="25" t="s">
        <v>37</v>
      </c>
      <c r="B13" s="4">
        <v>8</v>
      </c>
      <c r="C13" s="18">
        <v>10</v>
      </c>
      <c r="D13" s="18">
        <v>2</v>
      </c>
      <c r="E13" s="4">
        <v>3</v>
      </c>
      <c r="F13" s="4">
        <v>14</v>
      </c>
      <c r="G13" s="4">
        <v>7</v>
      </c>
      <c r="H13" s="4">
        <v>5</v>
      </c>
      <c r="I13" s="4">
        <v>7</v>
      </c>
      <c r="J13" s="4">
        <v>12</v>
      </c>
      <c r="K13" s="4">
        <v>5</v>
      </c>
    </row>
    <row r="14" spans="1:11" x14ac:dyDescent="0.2">
      <c r="A14" s="25" t="s">
        <v>38</v>
      </c>
      <c r="B14" s="4">
        <v>62</v>
      </c>
      <c r="C14" s="18">
        <v>64</v>
      </c>
      <c r="D14" s="18">
        <v>136</v>
      </c>
      <c r="E14" s="4">
        <v>108</v>
      </c>
      <c r="F14" s="4">
        <v>146</v>
      </c>
      <c r="G14" s="4">
        <v>91</v>
      </c>
      <c r="H14" s="4">
        <v>114</v>
      </c>
      <c r="I14" s="4">
        <v>106</v>
      </c>
      <c r="J14" s="4">
        <v>65</v>
      </c>
      <c r="K14" s="4">
        <v>29</v>
      </c>
    </row>
    <row r="15" spans="1:11" x14ac:dyDescent="0.2">
      <c r="A15" s="25" t="s">
        <v>39</v>
      </c>
      <c r="B15" s="4">
        <v>0</v>
      </c>
      <c r="C15" s="18">
        <v>6</v>
      </c>
      <c r="D15" s="18">
        <v>2</v>
      </c>
      <c r="E15" s="4">
        <v>3</v>
      </c>
      <c r="F15" s="4">
        <v>7</v>
      </c>
      <c r="G15" s="4">
        <v>13</v>
      </c>
      <c r="H15" s="4">
        <v>6</v>
      </c>
      <c r="I15" s="4">
        <v>4</v>
      </c>
      <c r="J15" s="4">
        <v>2</v>
      </c>
      <c r="K15" s="4">
        <v>1</v>
      </c>
    </row>
    <row r="16" spans="1:11" x14ac:dyDescent="0.2">
      <c r="A16" s="26" t="str">
        <f>IF(home!V1&lt;&gt;"",home!V1,"")</f>
        <v/>
      </c>
    </row>
    <row r="17" spans="1:1" x14ac:dyDescent="0.2">
      <c r="A17" s="26" t="str">
        <f>IF(home!W1&lt;&gt;"",home!W1,"")</f>
        <v/>
      </c>
    </row>
    <row r="18" spans="1:1" x14ac:dyDescent="0.2">
      <c r="A18" s="26" t="str">
        <f>IF(home!X1&lt;&gt;"",home!X1,"")</f>
        <v/>
      </c>
    </row>
    <row r="19" spans="1:1" x14ac:dyDescent="0.2">
      <c r="A19" s="26" t="str">
        <f>IF(home!Y1&lt;&gt;"",home!Y1,"")</f>
        <v/>
      </c>
    </row>
    <row r="20" spans="1:1" x14ac:dyDescent="0.2">
      <c r="A20" s="26" t="str">
        <f>IF(home!Z1&lt;&gt;"",home!Z1,"")</f>
        <v/>
      </c>
    </row>
    <row r="21" spans="1:1" x14ac:dyDescent="0.2">
      <c r="A21" s="26" t="str">
        <f>IF(home!AA1&lt;&gt;"",home!AA1,"")</f>
        <v/>
      </c>
    </row>
    <row r="22" spans="1:1" x14ac:dyDescent="0.2">
      <c r="A22" s="26" t="str">
        <f>IF(home!AB1&lt;&gt;"",home!AB1,"")</f>
        <v/>
      </c>
    </row>
    <row r="23" spans="1:1" x14ac:dyDescent="0.2">
      <c r="A23" s="26" t="str">
        <f>IF(home!AC1&lt;&gt;"",home!AC1,"")</f>
        <v/>
      </c>
    </row>
    <row r="24" spans="1:1" x14ac:dyDescent="0.2">
      <c r="A24" s="26" t="str">
        <f>IF(home!AD1&lt;&gt;"",home!AD1,"")</f>
        <v/>
      </c>
    </row>
    <row r="25" spans="1:1" x14ac:dyDescent="0.2">
      <c r="A25" s="26" t="str">
        <f>IF(home!AE1&lt;&gt;"",home!AE1,"")</f>
        <v/>
      </c>
    </row>
    <row r="26" spans="1:1" x14ac:dyDescent="0.2">
      <c r="A26" s="26" t="str">
        <f>IF(home!AF1&lt;&gt;"",home!AF1,"")</f>
        <v/>
      </c>
    </row>
    <row r="27" spans="1:1" x14ac:dyDescent="0.2">
      <c r="A27" s="26" t="str">
        <f>IF(home!AG1&lt;&gt;"",home!AG1,"")</f>
        <v/>
      </c>
    </row>
    <row r="28" spans="1:1" x14ac:dyDescent="0.2">
      <c r="A28" s="26" t="str">
        <f>IF(home!AH1&lt;&gt;"",home!AH1,"")</f>
        <v/>
      </c>
    </row>
    <row r="29" spans="1:1" x14ac:dyDescent="0.2">
      <c r="A29" s="26" t="str">
        <f>IF(home!AI1&lt;&gt;"",home!AI1,"")</f>
        <v/>
      </c>
    </row>
    <row r="30" spans="1:1" x14ac:dyDescent="0.2">
      <c r="A30" s="26" t="str">
        <f>IF(home!AJ1&lt;&gt;"",home!AJ1,"")</f>
        <v/>
      </c>
    </row>
    <row r="31" spans="1:1" x14ac:dyDescent="0.2">
      <c r="A31" s="26" t="str">
        <f>IF(home!AK1&lt;&gt;"",home!AK1,"")</f>
        <v/>
      </c>
    </row>
    <row r="32" spans="1:1" x14ac:dyDescent="0.2">
      <c r="A32" s="26" t="str">
        <f>IF(home!AL1&lt;&gt;"",home!AL1,"")</f>
        <v/>
      </c>
    </row>
    <row r="33" spans="1:1" x14ac:dyDescent="0.2">
      <c r="A33" s="26" t="str">
        <f>IF(home!AM1&lt;&gt;"",home!AM1,"")</f>
        <v/>
      </c>
    </row>
    <row r="34" spans="1:1" x14ac:dyDescent="0.2">
      <c r="A34" s="26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"/>
  <sheetViews>
    <sheetView zoomScale="110" zoomScaleNormal="110" workbookViewId="0">
      <selection activeCell="E13" sqref="E13"/>
    </sheetView>
  </sheetViews>
  <sheetFormatPr defaultColWidth="11.5703125" defaultRowHeight="12.75" x14ac:dyDescent="0.2"/>
  <cols>
    <col min="1" max="1" width="11.5703125" style="14"/>
  </cols>
  <sheetData>
    <row r="1" spans="1:13" s="29" customFormat="1" x14ac:dyDescent="0.2">
      <c r="A1" s="20" t="s">
        <v>6</v>
      </c>
      <c r="B1" s="21" t="s">
        <v>16</v>
      </c>
      <c r="C1" s="21" t="s">
        <v>17</v>
      </c>
      <c r="D1" s="21" t="s">
        <v>18</v>
      </c>
      <c r="E1" s="14" t="s">
        <v>19</v>
      </c>
      <c r="F1" s="14" t="s">
        <v>20</v>
      </c>
      <c r="G1" s="14" t="s">
        <v>21</v>
      </c>
      <c r="H1" s="14" t="s">
        <v>28</v>
      </c>
      <c r="I1" s="14" t="s">
        <v>29</v>
      </c>
      <c r="J1" s="14" t="s">
        <v>30</v>
      </c>
      <c r="K1" s="14" t="s">
        <v>31</v>
      </c>
      <c r="L1" s="14"/>
      <c r="M1" s="14"/>
    </row>
    <row r="2" spans="1:13" x14ac:dyDescent="0.2">
      <c r="A2" s="21" t="str">
        <f>IF(home!B1&lt;&gt;"",home!B1,"")</f>
        <v>tn1</v>
      </c>
      <c r="B2" s="19">
        <f>custoToner!B2*((1+home!$B$10)^(1/12)-1)</f>
        <v>1.669835621000864</v>
      </c>
      <c r="C2" s="19">
        <f>custoToner!C2*((1+home!$B$10)^(1/12)-1)</f>
        <v>1.6639499467288617</v>
      </c>
      <c r="D2" s="19">
        <f>custoToner!D2*((1+home!$B$10)^(1/12)-1)</f>
        <v>1.5961150568142557</v>
      </c>
      <c r="E2" s="19">
        <f>custoToner!E2*((1+home!$B$10)^(1/12)-1)</f>
        <v>1.5982099578263245</v>
      </c>
      <c r="F2" s="19">
        <f>custoToner!F2*((1+home!$B$10)^(1/12)-1)</f>
        <v>1.6060907759193448</v>
      </c>
      <c r="G2" s="19">
        <f>custoToner!G2*((1+home!$B$10)^(1/12)-1)</f>
        <v>1.6191589679470115</v>
      </c>
      <c r="H2" s="19">
        <f>custoToner!H2*((1+home!$B$10)^(1/12)-1)</f>
        <v>1.6279376007594899</v>
      </c>
      <c r="I2" s="19">
        <f>custoToner!I2*((1+home!$B$10)^(1/12)-1)</f>
        <v>1.6481883105428208</v>
      </c>
      <c r="J2" s="19">
        <f>custoToner!J2*((1+home!$B$10)^(1/12)-1)</f>
        <v>1.6586628156031644</v>
      </c>
      <c r="K2" s="19">
        <f>custoToner!K2*((1+home!$B$10)^(1/12)-1)</f>
        <v>1.6598599018957749</v>
      </c>
      <c r="L2" s="19"/>
      <c r="M2" s="19"/>
    </row>
    <row r="3" spans="1:13" x14ac:dyDescent="0.2">
      <c r="A3" s="22" t="str">
        <f>IF(home!C1&lt;&gt;"",home!C1,"")</f>
        <v>tn2</v>
      </c>
      <c r="B3" s="19">
        <f>custoToner!B3*((1+home!$B$10)^(1/12)-1)</f>
        <v>1.5961150568142557</v>
      </c>
      <c r="C3" s="19">
        <f>custoToner!C3*((1+home!$B$10)^(1/12)-1)</f>
        <v>1.5981102006352734</v>
      </c>
      <c r="D3" s="19">
        <f>custoToner!D3*((1+home!$B$10)^(1/12)-1)</f>
        <v>1.5961150568142557</v>
      </c>
      <c r="E3" s="19">
        <f>custoToner!E3*((1+home!$B$10)^(1/12)-1)</f>
        <v>1.5982099578263245</v>
      </c>
      <c r="F3" s="19">
        <f>custoToner!F3*((1+home!$B$10)^(1/12)-1)</f>
        <v>1.6060907759193448</v>
      </c>
      <c r="G3" s="19">
        <f>custoToner!G3*((1+home!$B$10)^(1/12)-1)</f>
        <v>1.6012026735578511</v>
      </c>
      <c r="H3" s="19">
        <f>custoToner!H3*((1+home!$B$10)^(1/12)-1)</f>
        <v>1.5961150568142557</v>
      </c>
      <c r="I3" s="19">
        <f>custoToner!I3*((1+home!$B$10)^(1/12)-1)</f>
        <v>1.5972123859158156</v>
      </c>
      <c r="J3" s="19">
        <f>custoToner!J3*((1+home!$B$10)^(1/12)-1)</f>
        <v>1.5961150568142557</v>
      </c>
      <c r="K3" s="19">
        <f>custoToner!K3*((1+home!$B$10)^(1/12)-1)</f>
        <v>1.5961150568142557</v>
      </c>
      <c r="L3" s="19"/>
      <c r="M3" s="19"/>
    </row>
    <row r="4" spans="1:13" x14ac:dyDescent="0.2">
      <c r="A4" s="22" t="str">
        <f>IF(home!D1&lt;&gt;"",home!D1,"")</f>
        <v>tn3</v>
      </c>
      <c r="B4" s="19">
        <f>custoToner!B4*((1+home!$B$10)^(1/12)-1)</f>
        <v>1.5961150568142557</v>
      </c>
      <c r="C4" s="19">
        <f>custoToner!C4*((1+home!$B$10)^(1/12)-1)</f>
        <v>1.5981102006352734</v>
      </c>
      <c r="D4" s="19">
        <f>custoToner!D4*((1+home!$B$10)^(1/12)-1)</f>
        <v>1.5961150568142557</v>
      </c>
      <c r="E4" s="19">
        <f>custoToner!E4*((1+home!$B$10)^(1/12)-1)</f>
        <v>1.5982099578263245</v>
      </c>
      <c r="F4" s="19">
        <f>custoToner!F4*((1+home!$B$10)^(1/12)-1)</f>
        <v>1.5961150568142557</v>
      </c>
      <c r="G4" s="19">
        <f>custoToner!G4*((1+home!$B$10)^(1/12)-1)</f>
        <v>1.6012026735578511</v>
      </c>
      <c r="H4" s="19">
        <f>custoToner!H4*((1+home!$B$10)^(1/12)-1)</f>
        <v>1.5961150568142557</v>
      </c>
      <c r="I4" s="19">
        <f>custoToner!I4*((1+home!$B$10)^(1/12)-1)</f>
        <v>1.5972123859158156</v>
      </c>
      <c r="J4" s="19">
        <f>custoToner!J4*((1+home!$B$10)^(1/12)-1)</f>
        <v>1.5961150568142557</v>
      </c>
      <c r="K4" s="19">
        <f>custoToner!K4*((1+home!$B$10)^(1/12)-1)</f>
        <v>1.5961150568142557</v>
      </c>
      <c r="L4" s="19"/>
      <c r="M4" s="19"/>
    </row>
    <row r="5" spans="1:13" x14ac:dyDescent="0.2">
      <c r="A5" s="21" t="str">
        <f>IF(home!E1&lt;&gt;"",home!E1,"")</f>
        <v>tn4</v>
      </c>
      <c r="B5" s="19">
        <f>custoToner!B5*((1+home!$B$10)^(1/12)-1)</f>
        <v>1.1643659339459995</v>
      </c>
      <c r="C5" s="19">
        <f>custoToner!C5*((1+home!$B$10)^(1/12)-1)</f>
        <v>1.1651639914744065</v>
      </c>
      <c r="D5" s="19">
        <f>custoToner!D5*((1+home!$B$10)^(1/12)-1)</f>
        <v>1.1671591352954245</v>
      </c>
      <c r="E5" s="19">
        <f>custoToner!E5*((1+home!$B$10)^(1/12)-1)</f>
        <v>1.1659620490028137</v>
      </c>
      <c r="F5" s="19">
        <f>custoToner!F5*((1+home!$B$10)^(1/12)-1)</f>
        <v>1.1662613205759664</v>
      </c>
      <c r="G5" s="19">
        <f>custoToner!G5*((1+home!$B$10)^(1/12)-1)</f>
        <v>1.1643659339459995</v>
      </c>
      <c r="H5" s="19">
        <f>custoToner!H5*((1+home!$B$10)^(1/12)-1)</f>
        <v>1.1651639914744065</v>
      </c>
      <c r="I5" s="19">
        <f>custoToner!I5*((1+home!$B$10)^(1/12)-1)</f>
        <v>1.1671591352954245</v>
      </c>
      <c r="J5" s="19">
        <f>custoToner!J5*((1+home!$B$10)^(1/12)-1)</f>
        <v>1.1642661767549485</v>
      </c>
      <c r="K5" s="19">
        <f>custoToner!K5*((1+home!$B$10)^(1/12)-1)</f>
        <v>1.1671591352954245</v>
      </c>
      <c r="L5" s="19"/>
      <c r="M5" s="19"/>
    </row>
    <row r="6" spans="1:13" x14ac:dyDescent="0.2">
      <c r="A6" s="22" t="str">
        <f>IF(home!F1&lt;&gt;"",home!F1,"")</f>
        <v>tn5</v>
      </c>
      <c r="B6" s="19">
        <f>custoToner!B6*((1+home!$B$10)^(1/12)-1)</f>
        <v>2.2445367986450471</v>
      </c>
      <c r="C6" s="19">
        <f>custoToner!C6*((1+home!$B$10)^(1/12)-1)</f>
        <v>2.2445367986450471</v>
      </c>
      <c r="D6" s="19">
        <f>custoToner!D6*((1+home!$B$10)^(1/12)-1)</f>
        <v>2.2445367986450471</v>
      </c>
      <c r="E6" s="19">
        <f>custoToner!E6*((1+home!$B$10)^(1/12)-1)</f>
        <v>2.185181269969767</v>
      </c>
      <c r="F6" s="19">
        <f>custoToner!F6*((1+home!$B$10)^(1/12)-1)</f>
        <v>2.1832858833398001</v>
      </c>
      <c r="G6" s="19">
        <f>custoToner!G6*((1+home!$B$10)^(1/12)-1)</f>
        <v>2.1703174485031842</v>
      </c>
      <c r="H6" s="19">
        <f>custoToner!H6*((1+home!$B$10)^(1/12)-1)</f>
        <v>2.1689208478284714</v>
      </c>
      <c r="I6" s="19">
        <f>custoToner!I6*((1+home!$B$10)^(1/12)-1)</f>
        <v>2.1753053080557287</v>
      </c>
      <c r="J6" s="19">
        <f>custoToner!J6*((1+home!$B$10)^(1/12)-1)</f>
        <v>2.1752055508646779</v>
      </c>
      <c r="K6" s="19">
        <f>custoToner!K6*((1+home!$B$10)^(1/12)-1)</f>
        <v>2.175704336819932</v>
      </c>
      <c r="L6" s="19"/>
      <c r="M6" s="19"/>
    </row>
    <row r="7" spans="1:13" x14ac:dyDescent="0.2">
      <c r="A7" s="21" t="str">
        <f>IF(home!G1&lt;&gt;"",home!G1,"")</f>
        <v>tn6</v>
      </c>
      <c r="B7" s="19">
        <f>custoToner!B7*((1+home!$B$10)^(1/12)-1)</f>
        <v>2.2445367986450471</v>
      </c>
      <c r="C7" s="19">
        <f>custoToner!C7*((1+home!$B$10)^(1/12)-1)</f>
        <v>2.2445367986450471</v>
      </c>
      <c r="D7" s="19">
        <f>custoToner!D7*((1+home!$B$10)^(1/12)-1)</f>
        <v>2.2445367986450471</v>
      </c>
      <c r="E7" s="19">
        <f>custoToner!E7*((1+home!$B$10)^(1/12)-1)</f>
        <v>2.185181269969767</v>
      </c>
      <c r="F7" s="19">
        <f>custoToner!F7*((1+home!$B$10)^(1/12)-1)</f>
        <v>2.185181269969767</v>
      </c>
      <c r="G7" s="19">
        <f>custoToner!G7*((1+home!$B$10)^(1/12)-1)</f>
        <v>2.1703174485031842</v>
      </c>
      <c r="H7" s="19">
        <f>custoToner!H7*((1+home!$B$10)^(1/12)-1)</f>
        <v>2.177799237832001</v>
      </c>
      <c r="I7" s="19">
        <f>custoToner!I7*((1+home!$B$10)^(1/12)-1)</f>
        <v>2.174108221763118</v>
      </c>
      <c r="J7" s="19">
        <f>custoToner!J7*((1+home!$B$10)^(1/12)-1)</f>
        <v>2.1767019087304411</v>
      </c>
      <c r="K7" s="19">
        <f>custoToner!K7*((1+home!$B$10)^(1/12)-1)</f>
        <v>2.1763028799662374</v>
      </c>
      <c r="L7" s="19"/>
      <c r="M7" s="19"/>
    </row>
    <row r="8" spans="1:13" x14ac:dyDescent="0.2">
      <c r="A8" s="14" t="s">
        <v>32</v>
      </c>
      <c r="B8" s="19">
        <f>custoToner!B8*((1+home!$B$10)^(1/12)-1)</f>
        <v>2.2450355846003016</v>
      </c>
      <c r="C8" s="19">
        <f>custoToner!C8*((1+home!$B$10)^(1/12)-1)</f>
        <v>2.2446365558360979</v>
      </c>
      <c r="D8" s="19">
        <f>custoToner!D8*((1+home!$B$10)^(1/12)-1)</f>
        <v>2.2445367986450471</v>
      </c>
      <c r="E8" s="19">
        <f>custoToner!E8*((1+home!$B$10)^(1/12)-1)</f>
        <v>2.185181269969767</v>
      </c>
      <c r="F8" s="19">
        <f>custoToner!F8*((1+home!$B$10)^(1/12)-1)</f>
        <v>2.185181269969767</v>
      </c>
      <c r="G8" s="19">
        <f>custoToner!G8*((1+home!$B$10)^(1/12)-1)</f>
        <v>2.1703174485031842</v>
      </c>
      <c r="H8" s="19">
        <f>custoToner!H8*((1+home!$B$10)^(1/12)-1)</f>
        <v>2.177799237832001</v>
      </c>
      <c r="I8" s="19">
        <f>custoToner!I8*((1+home!$B$10)^(1/12)-1)</f>
        <v>2.174108221763118</v>
      </c>
      <c r="J8" s="19">
        <f>custoToner!J8*((1+home!$B$10)^(1/12)-1)</f>
        <v>2.1767019087304411</v>
      </c>
      <c r="K8" s="19">
        <f>custoToner!K8*((1+home!$B$10)^(1/12)-1)</f>
        <v>2.1763028799662374</v>
      </c>
      <c r="L8" s="19"/>
      <c r="M8" s="19"/>
    </row>
    <row r="9" spans="1:13" x14ac:dyDescent="0.2">
      <c r="A9" s="14" t="s">
        <v>33</v>
      </c>
      <c r="B9" s="19">
        <f>custoToner!B9*((1+home!$B$10)^(1/12)-1)</f>
        <v>2.6147357346349036</v>
      </c>
      <c r="C9" s="19">
        <f>custoToner!C9*((1+home!$B$10)^(1/12)-1)</f>
        <v>2.6146359774438528</v>
      </c>
      <c r="D9" s="19">
        <f>custoToner!D9*((1+home!$B$10)^(1/12)-1)</f>
        <v>2.6155337921633106</v>
      </c>
      <c r="E9" s="19">
        <f>custoToner!E9*((1+home!$B$10)^(1/12)-1)</f>
        <v>2.6155337921633106</v>
      </c>
      <c r="F9" s="19">
        <f>custoToner!F9*((1+home!$B$10)^(1/12)-1)</f>
        <v>2.6166311212648705</v>
      </c>
      <c r="G9" s="19">
        <f>custoToner!G9*((1+home!$B$10)^(1/12)-1)</f>
        <v>2.6128403480049367</v>
      </c>
      <c r="H9" s="19">
        <f>custoToner!H9*((1+home!$B$10)^(1/12)-1)</f>
        <v>2.6131396195780892</v>
      </c>
      <c r="I9" s="19">
        <f>custoToner!I9*((1+home!$B$10)^(1/12)-1)</f>
        <v>2.6157333065454123</v>
      </c>
      <c r="J9" s="19">
        <f>custoToner!J9*((1+home!$B$10)^(1/12)-1)</f>
        <v>2.6155337921633106</v>
      </c>
      <c r="K9" s="19">
        <f>custoToner!K9*((1+home!$B$10)^(1/12)-1)</f>
        <v>2.6159328209275143</v>
      </c>
      <c r="L9" s="19"/>
      <c r="M9" s="19"/>
    </row>
    <row r="10" spans="1:13" x14ac:dyDescent="0.2">
      <c r="A10" s="14" t="s">
        <v>34</v>
      </c>
      <c r="B10" s="19">
        <f>custoToner!B10*((1+home!$B$10)^(1/12)-1)</f>
        <v>0.53350145774016489</v>
      </c>
      <c r="C10" s="19">
        <f>custoToner!C10*((1+home!$B$10)^(1/12)-1)</f>
        <v>0.53340170054911407</v>
      </c>
      <c r="D10" s="19">
        <f>custoToner!D10*((1+home!$B$10)^(1/12)-1)</f>
        <v>0.53340170054911407</v>
      </c>
      <c r="E10" s="19">
        <f>custoToner!E10*((1+home!$B$10)^(1/12)-1)</f>
        <v>0.54078373268688007</v>
      </c>
      <c r="F10" s="19">
        <f>custoToner!F10*((1+home!$B$10)^(1/12)-1)</f>
        <v>0.54966212269040937</v>
      </c>
      <c r="G10" s="19">
        <f>custoToner!G10*((1+home!$B$10)^(1/12)-1)</f>
        <v>0.573803362924725</v>
      </c>
      <c r="H10" s="19">
        <f>custoToner!H10*((1+home!$B$10)^(1/12)-1)</f>
        <v>0.59634848810222629</v>
      </c>
      <c r="I10" s="19">
        <f>custoToner!I10*((1+home!$B$10)^(1/12)-1)</f>
        <v>0.59774508877693877</v>
      </c>
      <c r="J10" s="19">
        <f>custoToner!J10*((1+home!$B$10)^(1/12)-1)</f>
        <v>0.59714654563063341</v>
      </c>
      <c r="K10" s="19">
        <f>custoToner!K10*((1+home!$B$10)^(1/12)-1)</f>
        <v>0.59754557439483691</v>
      </c>
      <c r="L10" s="19"/>
      <c r="M10" s="19"/>
    </row>
    <row r="11" spans="1:13" x14ac:dyDescent="0.2">
      <c r="A11" s="14" t="s">
        <v>35</v>
      </c>
      <c r="B11" s="19">
        <f>custoToner!B11*((1+home!$B$10)^(1/12)-1)</f>
        <v>0.65869673250903316</v>
      </c>
      <c r="C11" s="19">
        <f>custoToner!C11*((1+home!$B$10)^(1/12)-1)</f>
        <v>0.65859697531798223</v>
      </c>
      <c r="D11" s="19">
        <f>custoToner!D11*((1+home!$B$10)^(1/12)-1)</f>
        <v>0.65769916059852429</v>
      </c>
      <c r="E11" s="19">
        <f>custoToner!E11*((1+home!$B$10)^(1/12)-1)</f>
        <v>0.65670158868801531</v>
      </c>
      <c r="F11" s="19">
        <f>custoToner!F11*((1+home!$B$10)^(1/12)-1)</f>
        <v>0.65550450239540459</v>
      </c>
      <c r="G11" s="19">
        <f>custoToner!G11*((1+home!$B$10)^(1/12)-1)</f>
        <v>0.65550450239540459</v>
      </c>
      <c r="H11" s="19">
        <f>custoToner!H11*((1+home!$B$10)^(1/12)-1)</f>
        <v>0.64602756924557003</v>
      </c>
      <c r="I11" s="19">
        <f>custoToner!I11*((1+home!$B$10)^(1/12)-1)</f>
        <v>0.65231227228177613</v>
      </c>
      <c r="J11" s="19">
        <f>custoToner!J11*((1+home!$B$10)^(1/12)-1)</f>
        <v>0.65540474520435377</v>
      </c>
      <c r="K11" s="19">
        <f>custoToner!K11*((1+home!$B$10)^(1/12)-1)</f>
        <v>0.65839746093588047</v>
      </c>
      <c r="L11" s="19"/>
      <c r="M11" s="19"/>
    </row>
    <row r="12" spans="1:13" x14ac:dyDescent="0.2">
      <c r="A12" s="14" t="s">
        <v>36</v>
      </c>
      <c r="B12" s="19">
        <f>custoToner!B12*((1+home!$B$10)^(1/12)-1)</f>
        <v>2.5937867245142163</v>
      </c>
      <c r="C12" s="19">
        <f>custoToner!C12*((1+home!$B$10)^(1/12)-1)</f>
        <v>2.6374803741945065</v>
      </c>
      <c r="D12" s="19">
        <f>custoToner!D12*((1+home!$B$10)^(1/12)-1)</f>
        <v>2.6988310466908048</v>
      </c>
      <c r="E12" s="19">
        <f>custoToner!E12*((1+home!$B$10)^(1/12)-1)</f>
        <v>2.8091624999930902</v>
      </c>
      <c r="F12" s="19">
        <f>custoToner!F12*((1+home!$B$10)^(1/12)-1)</f>
        <v>2.9371509761113832</v>
      </c>
      <c r="G12" s="19">
        <f>custoToner!G12*((1+home!$B$10)^(1/12)-1)</f>
        <v>2.9428371360012839</v>
      </c>
      <c r="H12" s="19">
        <f>custoToner!H12*((1+home!$B$10)^(1/12)-1)</f>
        <v>2.9379490336397902</v>
      </c>
      <c r="I12" s="19">
        <f>custoToner!I12*((1+home!$B$10)^(1/12)-1)</f>
        <v>2.9393456343145026</v>
      </c>
      <c r="J12" s="19">
        <f>custoToner!J12*((1+home!$B$10)^(1/12)-1)</f>
        <v>2.9400439346518592</v>
      </c>
      <c r="K12" s="19">
        <f>custoToner!K12*((1+home!$B$10)^(1/12)-1)</f>
        <v>2.9391461199324009</v>
      </c>
      <c r="L12" s="19"/>
      <c r="M12" s="19"/>
    </row>
    <row r="13" spans="1:13" x14ac:dyDescent="0.2">
      <c r="A13" s="14" t="s">
        <v>37</v>
      </c>
      <c r="B13" s="19">
        <f>custoToner!B13*((1+home!$B$10)^(1/12)-1)</f>
        <v>1.4726156542932527</v>
      </c>
      <c r="C13" s="19">
        <f>custoToner!C13*((1+home!$B$10)^(1/12)-1)</f>
        <v>1.4726156542932527</v>
      </c>
      <c r="D13" s="19">
        <f>custoToner!D13*((1+home!$B$10)^(1/12)-1)</f>
        <v>1.4726156542932527</v>
      </c>
      <c r="E13" s="19">
        <f>custoToner!E13*((1+home!$B$10)^(1/12)-1)</f>
        <v>1.4726156542932527</v>
      </c>
      <c r="F13" s="19">
        <f>custoToner!F13*((1+home!$B$10)^(1/12)-1)</f>
        <v>1.4726156542932527</v>
      </c>
      <c r="G13" s="19">
        <f>custoToner!G13*((1+home!$B$10)^(1/12)-1)</f>
        <v>1.6678404771798463</v>
      </c>
      <c r="H13" s="19">
        <f>custoToner!H13*((1+home!$B$10)^(1/12)-1)</f>
        <v>1.6680399915619482</v>
      </c>
      <c r="I13" s="19">
        <f>custoToner!I13*((1+home!$B$10)^(1/12)-1)</f>
        <v>1.6684390203261517</v>
      </c>
      <c r="J13" s="19">
        <f>custoToner!J13*((1+home!$B$10)^(1/12)-1)</f>
        <v>1.6769183815654773</v>
      </c>
      <c r="K13" s="19">
        <f>custoToner!K13*((1+home!$B$10)^(1/12)-1)</f>
        <v>1.6759208096549685</v>
      </c>
      <c r="L13" s="19"/>
      <c r="M13" s="19"/>
    </row>
    <row r="14" spans="1:13" x14ac:dyDescent="0.2">
      <c r="A14" s="14" t="s">
        <v>38</v>
      </c>
      <c r="B14" s="19">
        <f>custoToner!B14*((1+home!$B$10)^(1/12)-1)</f>
        <v>0.85990698685868028</v>
      </c>
      <c r="C14" s="19">
        <f>custoToner!C14*((1+home!$B$10)^(1/12)-1)</f>
        <v>0.85791184303766244</v>
      </c>
      <c r="D14" s="19">
        <f>custoToner!D14*((1+home!$B$10)^(1/12)-1)</f>
        <v>0.85801160022871337</v>
      </c>
      <c r="E14" s="19">
        <f>custoToner!E14*((1+home!$B$10)^(1/12)-1)</f>
        <v>0.85791184303766244</v>
      </c>
      <c r="F14" s="19">
        <f>custoToner!F14*((1+home!$B$10)^(1/12)-1)</f>
        <v>0.85791184303766244</v>
      </c>
      <c r="G14" s="19">
        <f>custoToner!G14*((1+home!$B$10)^(1/12)-1)</f>
        <v>0.85791184303766244</v>
      </c>
      <c r="H14" s="19">
        <f>custoToner!H14*((1+home!$B$10)^(1/12)-1)</f>
        <v>0.85841062899291687</v>
      </c>
      <c r="I14" s="19">
        <f>custoToner!I14*((1+home!$B$10)^(1/12)-1)</f>
        <v>0.85831087180186605</v>
      </c>
      <c r="J14" s="19">
        <f>custoToner!J14*((1+home!$B$10)^(1/12)-1)</f>
        <v>0.85980722966762935</v>
      </c>
      <c r="K14" s="19">
        <f>custoToner!K14*((1+home!$B$10)^(1/12)-1)</f>
        <v>0.85930844371237491</v>
      </c>
      <c r="L14" s="19"/>
      <c r="M14" s="19"/>
    </row>
    <row r="15" spans="1:13" x14ac:dyDescent="0.2">
      <c r="A15" s="14" t="s">
        <v>39</v>
      </c>
      <c r="B15" s="19">
        <f>custoToner!B15*((1+home!$B$10)^(1/12)-1)</f>
        <v>0.51524589177785185</v>
      </c>
      <c r="C15" s="19">
        <f>custoToner!C15*((1+home!$B$10)^(1/12)-1)</f>
        <v>0.51923617941988753</v>
      </c>
      <c r="D15" s="19">
        <f>custoToner!D15*((1+home!$B$10)^(1/12)-1)</f>
        <v>0.52222889515141435</v>
      </c>
      <c r="E15" s="19">
        <f>custoToner!E15*((1+home!$B$10)^(1/12)-1)</f>
        <v>0.52542112526504281</v>
      </c>
      <c r="F15" s="19">
        <f>custoToner!F15*((1+home!$B$10)^(1/12)-1)</f>
        <v>0.5287131125697222</v>
      </c>
      <c r="G15" s="19">
        <f>custoToner!G15*((1+home!$B$10)^(1/12)-1)</f>
        <v>0.55155750932037617</v>
      </c>
      <c r="H15" s="19">
        <f>custoToner!H15*((1+home!$B$10)^(1/12)-1)</f>
        <v>0.55016090864566369</v>
      </c>
      <c r="I15" s="19">
        <f>custoToner!I15*((1+home!$B$10)^(1/12)-1)</f>
        <v>0.55564755415346279</v>
      </c>
      <c r="J15" s="19">
        <f>custoToner!J15*((1+home!$B$10)^(1/12)-1)</f>
        <v>0.55874002707604031</v>
      </c>
      <c r="K15" s="19">
        <f>custoToner!K15*((1+home!$B$10)^(1/12)-1)</f>
        <v>0.55574731134451372</v>
      </c>
      <c r="L15" s="19"/>
      <c r="M15" s="19"/>
    </row>
    <row r="16" spans="1:13" x14ac:dyDescent="0.2">
      <c r="A16" s="14" t="str">
        <f>IF(home!V1&lt;&gt;"",home!V1,"")</f>
        <v/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B17" s="8"/>
      <c r="C17" s="8"/>
      <c r="D17" s="8"/>
      <c r="E17" s="8"/>
      <c r="F17" s="8"/>
      <c r="G17" s="8"/>
      <c r="H17" s="8"/>
      <c r="I17" s="8"/>
      <c r="J17" s="8"/>
      <c r="K17" s="8"/>
      <c r="L17" s="4"/>
      <c r="M17" s="4"/>
    </row>
    <row r="18" spans="1:13" x14ac:dyDescent="0.2">
      <c r="A18" s="14" t="str">
        <f>IF(home!X1&lt;&gt;"",home!X1,"")</f>
        <v/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4" t="str">
        <f>IF(home!Y1&lt;&gt;"",home!Y1,"")</f>
        <v/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">
      <c r="A20" s="14" t="str">
        <f>IF(home!Z1&lt;&gt;"",home!Z1,"")</f>
        <v/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14" t="str">
        <f>IF(home!AA1&lt;&gt;"",home!AA1,"")</f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s="14" t="str">
        <f>IF(home!AB1&lt;&gt;"",home!AB1,"")</f>
        <v/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">
      <c r="A23" s="14" t="str">
        <f>IF(home!AC1&lt;&gt;"",home!AC1,"")</f>
        <v/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14" t="str">
        <f>IF(home!AD1&lt;&gt;"",home!AD1,"")</f>
        <v/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">
      <c r="A25" s="14" t="str">
        <f>IF(home!AE1&lt;&gt;"",home!AE1,"")</f>
        <v/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">
      <c r="A26" s="14" t="str">
        <f>IF(home!AF1&lt;&gt;"",home!AF1,"")</f>
        <v/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">
      <c r="A27" s="14" t="str">
        <f>IF(home!AG1&lt;&gt;"",home!AG1,"")</f>
        <v/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">
      <c r="A28" s="14" t="str">
        <f>IF(home!AH1&lt;&gt;"",home!AH1,"")</f>
        <v/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">
      <c r="A29" s="14" t="str">
        <f>IF(home!AI1&lt;&gt;"",home!AI1,"")</f>
        <v/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14" t="str">
        <f>IF(home!AJ1&lt;&gt;"",home!AJ1,"")</f>
        <v/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14" t="str">
        <f>IF(home!AK1&lt;&gt;"",home!AK1,"")</f>
        <v/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">
      <c r="A32" s="14" t="str">
        <f>IF(home!AL1&lt;&gt;"",home!AL1,"")</f>
        <v/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14" t="str">
        <f>IF(home!AM1&lt;&gt;"",home!AM1,"")</f>
        <v/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14" t="str">
        <f>IF(home!AN1&lt;&gt;"",home!AN1,"")</f>
        <v/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zoomScale="110" zoomScaleNormal="110" workbookViewId="0">
      <selection activeCell="D20" sqref="D20"/>
    </sheetView>
  </sheetViews>
  <sheetFormatPr defaultColWidth="8.7109375" defaultRowHeight="12.75" x14ac:dyDescent="0.2"/>
  <cols>
    <col min="1" max="1" width="8.7109375" style="14"/>
    <col min="2" max="2" width="8.7109375" style="4"/>
    <col min="3" max="3" width="16.85546875" style="4" customWidth="1"/>
    <col min="4" max="11" width="10.42578125" style="4" bestFit="1" customWidth="1"/>
    <col min="12" max="16384" width="8.7109375" style="4"/>
  </cols>
  <sheetData>
    <row r="1" spans="1:23" s="14" customFormat="1" x14ac:dyDescent="0.2">
      <c r="A1" s="20" t="s">
        <v>6</v>
      </c>
      <c r="B1" s="21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28</v>
      </c>
      <c r="I1" s="14" t="s">
        <v>29</v>
      </c>
      <c r="J1" s="14" t="s">
        <v>30</v>
      </c>
      <c r="K1" s="14" t="s">
        <v>31</v>
      </c>
    </row>
    <row r="2" spans="1:23" x14ac:dyDescent="0.2">
      <c r="A2" s="25" t="str">
        <f>IF(home!B1&lt;&gt;"",home!B1,"")</f>
        <v>tn1</v>
      </c>
      <c r="B2" s="18">
        <v>167.39</v>
      </c>
      <c r="C2" s="19">
        <v>166.8</v>
      </c>
      <c r="D2" s="8">
        <v>160</v>
      </c>
      <c r="E2" s="8">
        <v>160.21</v>
      </c>
      <c r="F2" s="8">
        <v>161</v>
      </c>
      <c r="G2" s="8">
        <v>162.31</v>
      </c>
      <c r="H2" s="8">
        <v>163.19</v>
      </c>
      <c r="I2" s="8">
        <v>165.22</v>
      </c>
      <c r="J2" s="8">
        <v>166.27</v>
      </c>
      <c r="K2" s="8">
        <v>166.39</v>
      </c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x14ac:dyDescent="0.2">
      <c r="A3" s="25" t="str">
        <f>IF(home!C1&lt;&gt;"",home!C1,"")</f>
        <v>tn2</v>
      </c>
      <c r="B3" s="18">
        <v>160</v>
      </c>
      <c r="C3" s="19">
        <v>160.19999999999999</v>
      </c>
      <c r="D3" s="8">
        <v>160</v>
      </c>
      <c r="E3" s="8">
        <v>160.21</v>
      </c>
      <c r="F3" s="8">
        <v>161</v>
      </c>
      <c r="G3" s="8">
        <v>160.51</v>
      </c>
      <c r="H3" s="8">
        <v>160</v>
      </c>
      <c r="I3" s="8">
        <v>160.11000000000001</v>
      </c>
      <c r="J3" s="8">
        <v>160</v>
      </c>
      <c r="K3" s="8">
        <v>160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2">
      <c r="A4" s="25" t="str">
        <f>IF(home!D1&lt;&gt;"",home!D1,"")</f>
        <v>tn3</v>
      </c>
      <c r="B4" s="18">
        <v>160</v>
      </c>
      <c r="C4" s="19">
        <v>160.19999999999999</v>
      </c>
      <c r="D4" s="8">
        <v>160</v>
      </c>
      <c r="E4" s="8">
        <v>160.21</v>
      </c>
      <c r="F4" s="8">
        <v>160</v>
      </c>
      <c r="G4" s="8">
        <v>160.51</v>
      </c>
      <c r="H4" s="8">
        <v>160</v>
      </c>
      <c r="I4" s="8">
        <v>160.11000000000001</v>
      </c>
      <c r="J4" s="8">
        <v>160</v>
      </c>
      <c r="K4" s="8">
        <v>160</v>
      </c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">
      <c r="A5" s="25" t="str">
        <f>IF(home!E1&lt;&gt;"",home!E1,"")</f>
        <v>tn4</v>
      </c>
      <c r="B5" s="18">
        <v>116.72</v>
      </c>
      <c r="C5" s="19">
        <v>116.8</v>
      </c>
      <c r="D5" s="8">
        <v>117</v>
      </c>
      <c r="E5" s="8">
        <f>116.88</f>
        <v>116.88</v>
      </c>
      <c r="F5" s="8">
        <v>116.91</v>
      </c>
      <c r="G5" s="18">
        <v>116.72</v>
      </c>
      <c r="H5" s="19">
        <v>116.8</v>
      </c>
      <c r="I5" s="8">
        <v>117</v>
      </c>
      <c r="J5" s="8">
        <v>116.71</v>
      </c>
      <c r="K5" s="8">
        <v>117</v>
      </c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">
      <c r="A6" s="25" t="str">
        <f>IF(home!F1&lt;&gt;"",home!F1,"")</f>
        <v>tn5</v>
      </c>
      <c r="B6" s="18">
        <v>225</v>
      </c>
      <c r="C6" s="19">
        <v>225</v>
      </c>
      <c r="D6" s="8">
        <v>225</v>
      </c>
      <c r="E6" s="8">
        <v>219.05</v>
      </c>
      <c r="F6" s="8">
        <v>218.86</v>
      </c>
      <c r="G6" s="8">
        <v>217.56</v>
      </c>
      <c r="H6" s="8">
        <v>217.42</v>
      </c>
      <c r="I6" s="8">
        <v>218.06</v>
      </c>
      <c r="J6" s="8">
        <v>218.05</v>
      </c>
      <c r="K6" s="8">
        <v>218.1</v>
      </c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25" t="str">
        <f>IF(home!G1&lt;&gt;"",home!G1,"")</f>
        <v>tn6</v>
      </c>
      <c r="B7" s="18">
        <v>225</v>
      </c>
      <c r="C7" s="19">
        <v>225</v>
      </c>
      <c r="D7" s="8">
        <v>225</v>
      </c>
      <c r="E7" s="8">
        <v>219.05</v>
      </c>
      <c r="F7" s="8">
        <v>219.05</v>
      </c>
      <c r="G7" s="8">
        <v>217.56</v>
      </c>
      <c r="H7" s="8">
        <v>218.31</v>
      </c>
      <c r="I7" s="8">
        <v>217.94</v>
      </c>
      <c r="J7" s="8">
        <v>218.2</v>
      </c>
      <c r="K7" s="8">
        <v>218.16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">
      <c r="A8" s="25" t="s">
        <v>32</v>
      </c>
      <c r="B8" s="8">
        <v>225.05</v>
      </c>
      <c r="C8" s="19">
        <v>225.01</v>
      </c>
      <c r="D8" s="8">
        <v>225</v>
      </c>
      <c r="E8" s="8">
        <v>219.05</v>
      </c>
      <c r="F8" s="8">
        <v>219.05</v>
      </c>
      <c r="G8" s="8">
        <v>217.56</v>
      </c>
      <c r="H8" s="8">
        <v>218.31</v>
      </c>
      <c r="I8" s="8">
        <v>217.94</v>
      </c>
      <c r="J8" s="8">
        <v>218.2</v>
      </c>
      <c r="K8" s="8">
        <v>218.16</v>
      </c>
    </row>
    <row r="9" spans="1:23" x14ac:dyDescent="0.2">
      <c r="A9" s="25" t="s">
        <v>33</v>
      </c>
      <c r="B9" s="8">
        <v>262.11</v>
      </c>
      <c r="C9" s="19">
        <v>262.10000000000002</v>
      </c>
      <c r="D9" s="8">
        <v>262.19</v>
      </c>
      <c r="E9" s="8">
        <v>262.19</v>
      </c>
      <c r="F9" s="8">
        <v>262.3</v>
      </c>
      <c r="G9" s="8">
        <v>261.92</v>
      </c>
      <c r="H9" s="8">
        <v>261.95</v>
      </c>
      <c r="I9" s="8">
        <v>262.20999999999998</v>
      </c>
      <c r="J9" s="8">
        <v>262.19</v>
      </c>
      <c r="K9" s="8">
        <v>262.23</v>
      </c>
    </row>
    <row r="10" spans="1:23" x14ac:dyDescent="0.2">
      <c r="A10" s="25" t="s">
        <v>34</v>
      </c>
      <c r="B10" s="8">
        <v>53.48</v>
      </c>
      <c r="C10" s="19">
        <v>53.47</v>
      </c>
      <c r="D10" s="8">
        <v>53.47</v>
      </c>
      <c r="E10" s="8">
        <v>54.21</v>
      </c>
      <c r="F10" s="8">
        <v>55.1</v>
      </c>
      <c r="G10" s="8">
        <v>57.52</v>
      </c>
      <c r="H10" s="8">
        <v>59.78</v>
      </c>
      <c r="I10" s="8">
        <v>59.92</v>
      </c>
      <c r="J10" s="8">
        <v>59.86</v>
      </c>
      <c r="K10" s="8">
        <v>59.9</v>
      </c>
    </row>
    <row r="11" spans="1:23" x14ac:dyDescent="0.2">
      <c r="A11" s="25" t="s">
        <v>35</v>
      </c>
      <c r="B11" s="8">
        <v>66.03</v>
      </c>
      <c r="C11" s="19">
        <v>66.02</v>
      </c>
      <c r="D11" s="8">
        <v>65.930000000000007</v>
      </c>
      <c r="E11" s="8">
        <v>65.83</v>
      </c>
      <c r="F11" s="8">
        <v>65.709999999999994</v>
      </c>
      <c r="G11" s="8">
        <v>65.709999999999994</v>
      </c>
      <c r="H11" s="8">
        <v>64.760000000000005</v>
      </c>
      <c r="I11" s="8">
        <v>65.39</v>
      </c>
      <c r="J11" s="8">
        <v>65.7</v>
      </c>
      <c r="K11" s="8">
        <v>66</v>
      </c>
    </row>
    <row r="12" spans="1:23" x14ac:dyDescent="0.2">
      <c r="A12" s="25" t="s">
        <v>36</v>
      </c>
      <c r="B12" s="8">
        <v>260.01</v>
      </c>
      <c r="C12" s="19">
        <v>264.39</v>
      </c>
      <c r="D12" s="8">
        <v>270.54000000000002</v>
      </c>
      <c r="E12" s="8">
        <v>281.60000000000002</v>
      </c>
      <c r="F12" s="8">
        <v>294.43</v>
      </c>
      <c r="G12" s="8">
        <v>295</v>
      </c>
      <c r="H12" s="8">
        <v>294.51</v>
      </c>
      <c r="I12" s="8">
        <v>294.64999999999998</v>
      </c>
      <c r="J12" s="8">
        <v>294.72000000000003</v>
      </c>
      <c r="K12" s="8">
        <v>294.63</v>
      </c>
    </row>
    <row r="13" spans="1:23" x14ac:dyDescent="0.2">
      <c r="A13" s="25" t="s">
        <v>37</v>
      </c>
      <c r="B13" s="8">
        <v>147.62</v>
      </c>
      <c r="C13" s="19">
        <v>147.62</v>
      </c>
      <c r="D13" s="8">
        <v>147.62</v>
      </c>
      <c r="E13" s="8">
        <v>147.62</v>
      </c>
      <c r="F13" s="8">
        <v>147.62</v>
      </c>
      <c r="G13" s="8">
        <v>167.19</v>
      </c>
      <c r="H13" s="8">
        <v>167.21</v>
      </c>
      <c r="I13" s="8">
        <v>167.25</v>
      </c>
      <c r="J13" s="8">
        <v>168.1</v>
      </c>
      <c r="K13" s="8">
        <v>168</v>
      </c>
    </row>
    <row r="14" spans="1:23" x14ac:dyDescent="0.2">
      <c r="A14" s="25" t="s">
        <v>38</v>
      </c>
      <c r="B14" s="8">
        <v>86.2</v>
      </c>
      <c r="C14" s="4">
        <v>86</v>
      </c>
      <c r="D14" s="4">
        <v>86.01</v>
      </c>
      <c r="E14" s="4">
        <v>86</v>
      </c>
      <c r="F14" s="4">
        <v>86</v>
      </c>
      <c r="G14" s="4">
        <v>86</v>
      </c>
      <c r="H14" s="4">
        <v>86.05</v>
      </c>
      <c r="I14" s="4">
        <v>86.04</v>
      </c>
      <c r="J14" s="4">
        <v>86.19</v>
      </c>
      <c r="K14" s="4">
        <v>86.14</v>
      </c>
    </row>
    <row r="15" spans="1:23" x14ac:dyDescent="0.2">
      <c r="A15" s="25" t="s">
        <v>39</v>
      </c>
      <c r="B15" s="18">
        <v>51.65</v>
      </c>
      <c r="C15" s="19">
        <v>52.05</v>
      </c>
      <c r="D15" s="8">
        <v>52.35</v>
      </c>
      <c r="E15" s="8">
        <v>52.67</v>
      </c>
      <c r="F15" s="8">
        <v>53</v>
      </c>
      <c r="G15" s="8">
        <v>55.29</v>
      </c>
      <c r="H15" s="8">
        <v>55.15</v>
      </c>
      <c r="I15" s="8">
        <v>55.7</v>
      </c>
      <c r="J15" s="8">
        <v>56.01</v>
      </c>
      <c r="K15" s="8">
        <v>55.71</v>
      </c>
    </row>
    <row r="16" spans="1:23" x14ac:dyDescent="0.2">
      <c r="A16" s="26"/>
    </row>
    <row r="17" spans="1:1" x14ac:dyDescent="0.2">
      <c r="A17" s="26" t="str">
        <f>IF(home!Z1&lt;&gt;"",home!Z1,"")</f>
        <v/>
      </c>
    </row>
    <row r="18" spans="1:1" x14ac:dyDescent="0.2">
      <c r="A18" s="26" t="str">
        <f>IF(home!AA1&lt;&gt;"",home!AA1,"")</f>
        <v/>
      </c>
    </row>
    <row r="19" spans="1:1" x14ac:dyDescent="0.2">
      <c r="A19" s="26" t="str">
        <f>IF(home!AB1&lt;&gt;"",home!AB1,"")</f>
        <v/>
      </c>
    </row>
    <row r="20" spans="1:1" x14ac:dyDescent="0.2">
      <c r="A20" s="26" t="str">
        <f>IF(home!AC1&lt;&gt;"",home!AC1,"")</f>
        <v/>
      </c>
    </row>
    <row r="21" spans="1:1" x14ac:dyDescent="0.2">
      <c r="A21" s="26" t="str">
        <f>IF(home!AD1&lt;&gt;"",home!AD1,"")</f>
        <v/>
      </c>
    </row>
    <row r="22" spans="1:1" x14ac:dyDescent="0.2">
      <c r="A22" s="26" t="str">
        <f>IF(home!AE1&lt;&gt;"",home!AE1,"")</f>
        <v/>
      </c>
    </row>
    <row r="23" spans="1:1" x14ac:dyDescent="0.2">
      <c r="A23" s="26" t="str">
        <f>IF(home!AF1&lt;&gt;"",home!AF1,"")</f>
        <v/>
      </c>
    </row>
    <row r="24" spans="1:1" x14ac:dyDescent="0.2">
      <c r="A24" s="26" t="str">
        <f>IF(home!AG1&lt;&gt;"",home!AG1,"")</f>
        <v/>
      </c>
    </row>
    <row r="25" spans="1:1" x14ac:dyDescent="0.2">
      <c r="A25" s="26" t="str">
        <f>IF(home!AH1&lt;&gt;"",home!AH1,"")</f>
        <v/>
      </c>
    </row>
    <row r="26" spans="1:1" x14ac:dyDescent="0.2">
      <c r="A26" s="26" t="str">
        <f>IF(home!AI1&lt;&gt;"",home!AI1,"")</f>
        <v/>
      </c>
    </row>
    <row r="27" spans="1:1" x14ac:dyDescent="0.2">
      <c r="A27" s="26" t="str">
        <f>IF(home!AJ1&lt;&gt;"",home!AJ1,"")</f>
        <v/>
      </c>
    </row>
    <row r="28" spans="1:1" x14ac:dyDescent="0.2">
      <c r="A28" s="26" t="str">
        <f>IF(home!AK1&lt;&gt;"",home!AK1,"")</f>
        <v/>
      </c>
    </row>
    <row r="29" spans="1:1" x14ac:dyDescent="0.2">
      <c r="A29" s="26" t="str">
        <f>IF(home!AL1&lt;&gt;"",home!AL1,"")</f>
        <v/>
      </c>
    </row>
    <row r="30" spans="1:1" x14ac:dyDescent="0.2">
      <c r="A30" s="26" t="str">
        <f>IF(home!AM1&lt;&gt;"",home!AM1,"")</f>
        <v/>
      </c>
    </row>
    <row r="31" spans="1:1" x14ac:dyDescent="0.2">
      <c r="A31" s="26" t="str">
        <f>IF(home!AN1&lt;&gt;"",home!AN1,"")</f>
        <v/>
      </c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DB46-F0D9-4D8C-822C-8765C8C1A601}">
  <dimension ref="A1:K108"/>
  <sheetViews>
    <sheetView tabSelected="1" topLeftCell="A85" workbookViewId="0">
      <selection activeCell="F104" sqref="F104"/>
    </sheetView>
  </sheetViews>
  <sheetFormatPr defaultRowHeight="12.75" x14ac:dyDescent="0.2"/>
  <cols>
    <col min="1" max="1" width="38.85546875" style="14" customWidth="1"/>
    <col min="2" max="2" width="14.85546875" bestFit="1" customWidth="1"/>
    <col min="3" max="3" width="12.140625" bestFit="1" customWidth="1"/>
    <col min="4" max="4" width="16.7109375" customWidth="1"/>
    <col min="5" max="6" width="13.28515625" bestFit="1" customWidth="1"/>
    <col min="7" max="7" width="12.140625" bestFit="1" customWidth="1"/>
    <col min="8" max="9" width="13.28515625" bestFit="1" customWidth="1"/>
    <col min="10" max="11" width="12.140625" bestFit="1" customWidth="1"/>
  </cols>
  <sheetData>
    <row r="1" spans="1:11" s="14" customFormat="1" x14ac:dyDescent="0.2">
      <c r="A1" s="14" t="s">
        <v>44</v>
      </c>
    </row>
    <row r="2" spans="1:11" s="29" customFormat="1" x14ac:dyDescent="0.2">
      <c r="A2" s="14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</row>
    <row r="3" spans="1:11" x14ac:dyDescent="0.2">
      <c r="A3" s="14" t="s">
        <v>22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</row>
    <row r="4" spans="1:11" x14ac:dyDescent="0.2">
      <c r="A4" s="14" t="s">
        <v>23</v>
      </c>
      <c r="B4">
        <v>3</v>
      </c>
      <c r="C4">
        <v>2</v>
      </c>
      <c r="D4">
        <v>1</v>
      </c>
      <c r="E4">
        <v>1</v>
      </c>
      <c r="F4">
        <v>0</v>
      </c>
      <c r="G4">
        <v>0</v>
      </c>
      <c r="H4">
        <v>3</v>
      </c>
      <c r="I4">
        <v>3</v>
      </c>
      <c r="J4">
        <v>0</v>
      </c>
      <c r="K4">
        <v>0</v>
      </c>
    </row>
    <row r="5" spans="1:11" x14ac:dyDescent="0.2">
      <c r="A5" s="14" t="s">
        <v>24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2</v>
      </c>
      <c r="J5">
        <v>1</v>
      </c>
      <c r="K5">
        <v>0</v>
      </c>
    </row>
    <row r="6" spans="1:11" x14ac:dyDescent="0.2">
      <c r="A6" s="14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14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</row>
    <row r="8" spans="1:11" x14ac:dyDescent="0.2">
      <c r="A8" s="14" t="s">
        <v>27</v>
      </c>
      <c r="B8">
        <v>0</v>
      </c>
      <c r="C8">
        <v>0</v>
      </c>
      <c r="D8">
        <v>0</v>
      </c>
      <c r="E8">
        <v>2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</row>
    <row r="9" spans="1:11" x14ac:dyDescent="0.2">
      <c r="A9" s="14" t="s">
        <v>32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</row>
    <row r="10" spans="1:11" x14ac:dyDescent="0.2">
      <c r="A10" s="14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14" t="s">
        <v>34</v>
      </c>
      <c r="B11">
        <v>1</v>
      </c>
      <c r="C11">
        <v>4</v>
      </c>
      <c r="D11">
        <v>85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s="14" t="s">
        <v>35</v>
      </c>
      <c r="B12">
        <v>0</v>
      </c>
      <c r="C12">
        <v>8</v>
      </c>
      <c r="D12">
        <v>71</v>
      </c>
      <c r="E12">
        <v>57</v>
      </c>
      <c r="F12">
        <v>72</v>
      </c>
      <c r="G12">
        <v>16</v>
      </c>
      <c r="H12">
        <v>30</v>
      </c>
      <c r="I12">
        <v>153</v>
      </c>
      <c r="J12">
        <v>40</v>
      </c>
      <c r="K12">
        <v>7</v>
      </c>
    </row>
    <row r="13" spans="1:11" x14ac:dyDescent="0.2">
      <c r="A13" s="14" t="s">
        <v>36</v>
      </c>
      <c r="B13">
        <v>38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s="14" t="s">
        <v>37</v>
      </c>
      <c r="B14">
        <v>0</v>
      </c>
      <c r="C14">
        <v>7</v>
      </c>
      <c r="D14">
        <v>2</v>
      </c>
      <c r="E14">
        <v>3</v>
      </c>
      <c r="F14">
        <v>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4" t="s">
        <v>38</v>
      </c>
      <c r="B15">
        <v>0</v>
      </c>
      <c r="C15">
        <v>62</v>
      </c>
      <c r="D15">
        <v>136</v>
      </c>
      <c r="E15">
        <v>108</v>
      </c>
      <c r="F15">
        <v>146</v>
      </c>
      <c r="G15">
        <v>91</v>
      </c>
      <c r="H15">
        <v>114</v>
      </c>
      <c r="I15">
        <v>106</v>
      </c>
      <c r="J15">
        <v>65</v>
      </c>
      <c r="K15">
        <v>29</v>
      </c>
    </row>
    <row r="16" spans="1:11" x14ac:dyDescent="0.2">
      <c r="A16" s="14" t="s">
        <v>39</v>
      </c>
      <c r="B16">
        <v>0</v>
      </c>
      <c r="C16">
        <v>0</v>
      </c>
      <c r="D16">
        <v>0</v>
      </c>
      <c r="E16">
        <v>0</v>
      </c>
      <c r="F16">
        <v>29</v>
      </c>
      <c r="G16">
        <v>0</v>
      </c>
      <c r="H16">
        <v>0</v>
      </c>
      <c r="I16">
        <v>0</v>
      </c>
      <c r="J16">
        <v>0</v>
      </c>
      <c r="K16">
        <v>1</v>
      </c>
    </row>
    <row r="18" spans="1:11" x14ac:dyDescent="0.2">
      <c r="A18" s="14" t="s">
        <v>45</v>
      </c>
    </row>
    <row r="19" spans="1:11" s="29" customFormat="1" x14ac:dyDescent="0.2">
      <c r="A19" s="14"/>
      <c r="B19" s="29">
        <v>1</v>
      </c>
      <c r="C19" s="29">
        <v>2</v>
      </c>
      <c r="D19" s="29">
        <v>3</v>
      </c>
      <c r="E19" s="29">
        <v>4</v>
      </c>
      <c r="F19" s="29">
        <v>5</v>
      </c>
      <c r="G19" s="29">
        <v>6</v>
      </c>
      <c r="H19" s="29">
        <v>7</v>
      </c>
      <c r="I19" s="29">
        <v>8</v>
      </c>
      <c r="J19" s="29">
        <v>9</v>
      </c>
      <c r="K19" s="29">
        <v>10</v>
      </c>
    </row>
    <row r="20" spans="1:11" x14ac:dyDescent="0.2">
      <c r="A20" s="14" t="s">
        <v>22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3</v>
      </c>
      <c r="I20">
        <v>1</v>
      </c>
      <c r="J20">
        <v>1</v>
      </c>
      <c r="K20">
        <v>1</v>
      </c>
    </row>
    <row r="21" spans="1:11" x14ac:dyDescent="0.2">
      <c r="A21" s="14" t="s">
        <v>23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2">
      <c r="A22" s="14" t="s">
        <v>24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2">
      <c r="A23" s="14" t="s">
        <v>25</v>
      </c>
      <c r="B23">
        <v>12</v>
      </c>
      <c r="C23">
        <v>9</v>
      </c>
      <c r="D23">
        <v>9</v>
      </c>
      <c r="E23">
        <v>9</v>
      </c>
      <c r="F23">
        <v>8</v>
      </c>
      <c r="G23">
        <v>8</v>
      </c>
      <c r="H23">
        <v>6</v>
      </c>
      <c r="I23">
        <v>2</v>
      </c>
      <c r="J23">
        <v>2</v>
      </c>
      <c r="K23">
        <v>2</v>
      </c>
    </row>
    <row r="24" spans="1:11" x14ac:dyDescent="0.2">
      <c r="A24" s="14" t="s">
        <v>26</v>
      </c>
      <c r="B24">
        <v>3</v>
      </c>
      <c r="C24">
        <v>3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2">
      <c r="A25" s="14" t="s">
        <v>27</v>
      </c>
      <c r="B25">
        <v>3</v>
      </c>
      <c r="C25">
        <v>3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2">
      <c r="A26" s="14" t="s">
        <v>32</v>
      </c>
      <c r="B26">
        <v>3</v>
      </c>
      <c r="C26">
        <v>3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2">
      <c r="A27" s="14" t="s">
        <v>33</v>
      </c>
      <c r="B27">
        <v>2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">
      <c r="A28" s="14" t="s">
        <v>34</v>
      </c>
      <c r="B28">
        <v>2</v>
      </c>
      <c r="C28">
        <v>2</v>
      </c>
      <c r="D28">
        <v>87</v>
      </c>
      <c r="E28">
        <v>84</v>
      </c>
      <c r="F28">
        <v>30</v>
      </c>
      <c r="G28">
        <v>14</v>
      </c>
      <c r="H28">
        <v>13</v>
      </c>
      <c r="I28">
        <v>8</v>
      </c>
      <c r="J28">
        <v>3</v>
      </c>
      <c r="K28">
        <v>2</v>
      </c>
    </row>
    <row r="29" spans="1:11" x14ac:dyDescent="0.2">
      <c r="A29" s="14" t="s">
        <v>35</v>
      </c>
      <c r="B29">
        <v>38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</row>
    <row r="30" spans="1:11" x14ac:dyDescent="0.2">
      <c r="A30" s="14" t="s">
        <v>36</v>
      </c>
      <c r="B30">
        <v>49</v>
      </c>
      <c r="C30">
        <v>48</v>
      </c>
      <c r="D30">
        <v>42</v>
      </c>
      <c r="E30">
        <v>40</v>
      </c>
      <c r="F30">
        <v>33</v>
      </c>
      <c r="G30">
        <v>28</v>
      </c>
      <c r="H30">
        <v>22</v>
      </c>
      <c r="I30">
        <v>11</v>
      </c>
      <c r="J30">
        <v>7</v>
      </c>
      <c r="K30">
        <v>2</v>
      </c>
    </row>
    <row r="31" spans="1:11" x14ac:dyDescent="0.2">
      <c r="A31" s="14" t="s">
        <v>37</v>
      </c>
      <c r="B31">
        <v>5</v>
      </c>
      <c r="C31">
        <v>2</v>
      </c>
      <c r="D31">
        <v>2</v>
      </c>
      <c r="E31">
        <v>2</v>
      </c>
      <c r="F31">
        <v>38</v>
      </c>
      <c r="G31">
        <v>31</v>
      </c>
      <c r="H31">
        <v>26</v>
      </c>
      <c r="I31">
        <v>19</v>
      </c>
      <c r="J31">
        <v>7</v>
      </c>
      <c r="K31">
        <v>2</v>
      </c>
    </row>
    <row r="32" spans="1:11" x14ac:dyDescent="0.2">
      <c r="A32" s="14" t="s">
        <v>38</v>
      </c>
      <c r="B32">
        <v>8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</row>
    <row r="33" spans="1:11" x14ac:dyDescent="0.2">
      <c r="A33" s="14" t="s">
        <v>39</v>
      </c>
      <c r="B33">
        <v>15</v>
      </c>
      <c r="C33">
        <v>9</v>
      </c>
      <c r="D33">
        <v>7</v>
      </c>
      <c r="E33">
        <v>4</v>
      </c>
      <c r="F33">
        <v>26</v>
      </c>
      <c r="G33">
        <v>13</v>
      </c>
      <c r="H33">
        <v>7</v>
      </c>
      <c r="I33">
        <v>3</v>
      </c>
      <c r="J33">
        <v>1</v>
      </c>
      <c r="K33">
        <v>1</v>
      </c>
    </row>
    <row r="63" spans="1:2" x14ac:dyDescent="0.2">
      <c r="B63" s="29" t="s">
        <v>46</v>
      </c>
    </row>
    <row r="64" spans="1:2" x14ac:dyDescent="0.2">
      <c r="A64" s="14" t="s">
        <v>47</v>
      </c>
    </row>
    <row r="65" spans="1:11" x14ac:dyDescent="0.2">
      <c r="A65" s="14" t="s">
        <v>48</v>
      </c>
      <c r="B65" s="32">
        <f>B3*custoToner!B2</f>
        <v>167.39</v>
      </c>
      <c r="C65" s="32">
        <f>C3*custoToner!C2</f>
        <v>0</v>
      </c>
      <c r="D65" s="32">
        <f>D3*custoToner!D2</f>
        <v>0</v>
      </c>
      <c r="E65" s="32">
        <f>E3*custoToner!E2</f>
        <v>0</v>
      </c>
      <c r="F65" s="32">
        <f>F3*custoToner!F2</f>
        <v>0</v>
      </c>
      <c r="G65" s="32">
        <f>G3*custoToner!G2</f>
        <v>0</v>
      </c>
      <c r="H65" s="32">
        <f>H3*custoToner!H2</f>
        <v>326.38</v>
      </c>
      <c r="I65" s="32">
        <f>I3*custoToner!I2</f>
        <v>0</v>
      </c>
      <c r="J65" s="32">
        <f>J3*custoToner!J2</f>
        <v>0</v>
      </c>
      <c r="K65" s="32">
        <f>K3*custoToner!K2</f>
        <v>0</v>
      </c>
    </row>
    <row r="66" spans="1:11" x14ac:dyDescent="0.2">
      <c r="A66" s="14" t="s">
        <v>49</v>
      </c>
      <c r="B66" s="32">
        <f>B4*custoToner!B3</f>
        <v>480</v>
      </c>
      <c r="C66" s="32">
        <f>C4*custoToner!C3</f>
        <v>320.39999999999998</v>
      </c>
      <c r="D66" s="32">
        <f>D4*custoToner!D3</f>
        <v>160</v>
      </c>
      <c r="E66" s="32">
        <f>E4*custoToner!E3</f>
        <v>160.21</v>
      </c>
      <c r="F66" s="32">
        <f>F4*custoToner!F3</f>
        <v>0</v>
      </c>
      <c r="G66" s="32">
        <f>G4*custoToner!G3</f>
        <v>0</v>
      </c>
      <c r="H66" s="32">
        <f>H4*custoToner!H3</f>
        <v>480</v>
      </c>
      <c r="I66" s="32">
        <f>I4*custoToner!I3</f>
        <v>480.33000000000004</v>
      </c>
      <c r="J66" s="32">
        <f>J4*custoToner!J3</f>
        <v>0</v>
      </c>
      <c r="K66" s="32">
        <f>K4*custoToner!K3</f>
        <v>0</v>
      </c>
    </row>
    <row r="67" spans="1:11" x14ac:dyDescent="0.2">
      <c r="A67" s="14" t="s">
        <v>50</v>
      </c>
      <c r="B67" s="32">
        <f>B5*custoToner!B4</f>
        <v>0</v>
      </c>
      <c r="C67" s="32">
        <f>C5*custoToner!C4</f>
        <v>0</v>
      </c>
      <c r="D67" s="32">
        <f>D5*custoToner!D4</f>
        <v>160</v>
      </c>
      <c r="E67" s="32">
        <f>E5*custoToner!E4</f>
        <v>0</v>
      </c>
      <c r="F67" s="32">
        <f>F5*custoToner!F4</f>
        <v>0</v>
      </c>
      <c r="G67" s="32">
        <f>G5*custoToner!G4</f>
        <v>0</v>
      </c>
      <c r="H67" s="32">
        <f>H5*custoToner!H4</f>
        <v>0</v>
      </c>
      <c r="I67" s="32">
        <f>I5*custoToner!I4</f>
        <v>320.22000000000003</v>
      </c>
      <c r="J67" s="32">
        <f>J5*custoToner!J4</f>
        <v>160</v>
      </c>
      <c r="K67" s="32">
        <f>K5*custoToner!K4</f>
        <v>0</v>
      </c>
    </row>
    <row r="68" spans="1:11" x14ac:dyDescent="0.2">
      <c r="A68" s="14" t="s">
        <v>51</v>
      </c>
      <c r="B68" s="32">
        <f>B6*custoToner!B5</f>
        <v>0</v>
      </c>
      <c r="C68" s="32">
        <f>C6*custoToner!C5</f>
        <v>0</v>
      </c>
      <c r="D68" s="32">
        <f>D6*custoToner!D5</f>
        <v>0</v>
      </c>
      <c r="E68" s="32">
        <f>E6*custoToner!E5</f>
        <v>0</v>
      </c>
      <c r="F68" s="32">
        <f>F6*custoToner!F5</f>
        <v>0</v>
      </c>
      <c r="G68" s="32">
        <f>G6*custoToner!G5</f>
        <v>0</v>
      </c>
      <c r="H68" s="32">
        <f>H6*custoToner!H5</f>
        <v>0</v>
      </c>
      <c r="I68" s="32">
        <f>I6*custoToner!I5</f>
        <v>0</v>
      </c>
      <c r="J68" s="32">
        <f>J6*custoToner!J5</f>
        <v>0</v>
      </c>
      <c r="K68" s="32">
        <f>K6*custoToner!K5</f>
        <v>0</v>
      </c>
    </row>
    <row r="69" spans="1:11" x14ac:dyDescent="0.2">
      <c r="A69" s="14" t="s">
        <v>52</v>
      </c>
      <c r="B69" s="32">
        <f>B7*custoToner!B6</f>
        <v>0</v>
      </c>
      <c r="C69" s="32">
        <f>C7*custoToner!C6</f>
        <v>0</v>
      </c>
      <c r="D69" s="32">
        <f>D7*custoToner!D6</f>
        <v>0</v>
      </c>
      <c r="E69" s="32">
        <f>E7*custoToner!E6</f>
        <v>0</v>
      </c>
      <c r="F69" s="32">
        <f>F7*custoToner!F6</f>
        <v>218.86</v>
      </c>
      <c r="G69" s="32">
        <f>G7*custoToner!G6</f>
        <v>0</v>
      </c>
      <c r="H69" s="32">
        <f>H7*custoToner!H6</f>
        <v>217.42</v>
      </c>
      <c r="I69" s="32">
        <f>I7*custoToner!I6</f>
        <v>0</v>
      </c>
      <c r="J69" s="32">
        <f>J7*custoToner!J6</f>
        <v>0</v>
      </c>
      <c r="K69" s="32">
        <f>K7*custoToner!K6</f>
        <v>218.1</v>
      </c>
    </row>
    <row r="70" spans="1:11" x14ac:dyDescent="0.2">
      <c r="A70" s="14" t="s">
        <v>53</v>
      </c>
      <c r="B70" s="32">
        <f>B8*custoToner!B7</f>
        <v>0</v>
      </c>
      <c r="C70" s="32">
        <f>C8*custoToner!C7</f>
        <v>0</v>
      </c>
      <c r="D70" s="32">
        <f>D8*custoToner!D7</f>
        <v>0</v>
      </c>
      <c r="E70" s="32">
        <f>E8*custoToner!E7</f>
        <v>438.1</v>
      </c>
      <c r="F70" s="32">
        <f>F8*custoToner!F7</f>
        <v>219.05</v>
      </c>
      <c r="G70" s="32">
        <f>G8*custoToner!G7</f>
        <v>217.56</v>
      </c>
      <c r="H70" s="32">
        <f>H8*custoToner!H7</f>
        <v>218.31</v>
      </c>
      <c r="I70" s="32">
        <f>I8*custoToner!I7</f>
        <v>0</v>
      </c>
      <c r="J70" s="32">
        <f>J8*custoToner!J7</f>
        <v>0</v>
      </c>
      <c r="K70" s="32">
        <f>K8*custoToner!K7</f>
        <v>218.16</v>
      </c>
    </row>
    <row r="71" spans="1:11" x14ac:dyDescent="0.2">
      <c r="A71" s="14" t="s">
        <v>54</v>
      </c>
      <c r="B71" s="32">
        <f>B9*custoToner!B8</f>
        <v>0</v>
      </c>
      <c r="C71" s="32">
        <f>C9*custoToner!C8</f>
        <v>0</v>
      </c>
      <c r="D71" s="32">
        <f>D9*custoToner!D8</f>
        <v>0</v>
      </c>
      <c r="E71" s="32">
        <f>E9*custoToner!E8</f>
        <v>219.05</v>
      </c>
      <c r="F71" s="32">
        <f>F9*custoToner!F8</f>
        <v>0</v>
      </c>
      <c r="G71" s="32">
        <f>G9*custoToner!G8</f>
        <v>217.56</v>
      </c>
      <c r="H71" s="32">
        <f>H9*custoToner!H8</f>
        <v>218.31</v>
      </c>
      <c r="I71" s="32">
        <f>I9*custoToner!I8</f>
        <v>0</v>
      </c>
      <c r="J71" s="32">
        <f>J9*custoToner!J8</f>
        <v>0</v>
      </c>
      <c r="K71" s="32">
        <f>K9*custoToner!K8</f>
        <v>218.16</v>
      </c>
    </row>
    <row r="72" spans="1:11" x14ac:dyDescent="0.2">
      <c r="A72" s="14" t="s">
        <v>55</v>
      </c>
      <c r="B72" s="32">
        <f>B10*custoToner!B9</f>
        <v>0</v>
      </c>
      <c r="C72" s="32">
        <f>C10*custoToner!C9</f>
        <v>0</v>
      </c>
      <c r="D72" s="32">
        <f>D10*custoToner!D9</f>
        <v>0</v>
      </c>
      <c r="E72" s="32">
        <f>E10*custoToner!E9</f>
        <v>0</v>
      </c>
      <c r="F72" s="32">
        <f>F10*custoToner!F9</f>
        <v>0</v>
      </c>
      <c r="G72" s="32">
        <f>G10*custoToner!G9</f>
        <v>0</v>
      </c>
      <c r="H72" s="32">
        <f>H10*custoToner!H9</f>
        <v>0</v>
      </c>
      <c r="I72" s="32">
        <f>I10*custoToner!I9</f>
        <v>0</v>
      </c>
      <c r="J72" s="32">
        <f>J10*custoToner!J9</f>
        <v>0</v>
      </c>
      <c r="K72" s="32">
        <f>K10*custoToner!K9</f>
        <v>0</v>
      </c>
    </row>
    <row r="73" spans="1:11" x14ac:dyDescent="0.2">
      <c r="A73" s="14" t="s">
        <v>56</v>
      </c>
      <c r="B73" s="32">
        <f>B11*custoToner!B10</f>
        <v>53.48</v>
      </c>
      <c r="C73" s="32">
        <f>C11*custoToner!C10</f>
        <v>213.88</v>
      </c>
      <c r="D73" s="32">
        <f>D11*custoToner!D10</f>
        <v>4544.95</v>
      </c>
      <c r="E73" s="32">
        <f>E11*custoToner!E10</f>
        <v>0</v>
      </c>
      <c r="F73" s="32">
        <f>F11*custoToner!F10</f>
        <v>0</v>
      </c>
      <c r="G73" s="32">
        <f>G11*custoToner!G10</f>
        <v>0</v>
      </c>
      <c r="H73" s="32">
        <f>H11*custoToner!H10</f>
        <v>0</v>
      </c>
      <c r="I73" s="32">
        <f>I11*custoToner!I10</f>
        <v>0</v>
      </c>
      <c r="J73" s="32">
        <f>J11*custoToner!J10</f>
        <v>0</v>
      </c>
      <c r="K73" s="32">
        <f>K11*custoToner!K10</f>
        <v>0</v>
      </c>
    </row>
    <row r="74" spans="1:11" x14ac:dyDescent="0.2">
      <c r="A74" s="14" t="s">
        <v>57</v>
      </c>
      <c r="B74" s="32">
        <f>B12*custoToner!B11</f>
        <v>0</v>
      </c>
      <c r="C74" s="32">
        <f>C12*custoToner!C11</f>
        <v>528.16</v>
      </c>
      <c r="D74" s="32">
        <f>D12*custoToner!D11</f>
        <v>4681.0300000000007</v>
      </c>
      <c r="E74" s="32">
        <f>E12*custoToner!E11</f>
        <v>3752.31</v>
      </c>
      <c r="F74" s="32">
        <f>F12*custoToner!F11</f>
        <v>4731.12</v>
      </c>
      <c r="G74" s="32">
        <f>G12*custoToner!G11</f>
        <v>1051.3599999999999</v>
      </c>
      <c r="H74" s="32">
        <f>H12*custoToner!H11</f>
        <v>1942.8000000000002</v>
      </c>
      <c r="I74" s="32">
        <f>I12*custoToner!I11</f>
        <v>10004.67</v>
      </c>
      <c r="J74" s="32">
        <f>J12*custoToner!J11</f>
        <v>2628</v>
      </c>
      <c r="K74" s="32">
        <f>K12*custoToner!K11</f>
        <v>462</v>
      </c>
    </row>
    <row r="75" spans="1:11" x14ac:dyDescent="0.2">
      <c r="A75" s="14" t="s">
        <v>58</v>
      </c>
      <c r="B75" s="32">
        <f>B13*custoToner!B12</f>
        <v>9880.3799999999992</v>
      </c>
      <c r="C75" s="32">
        <f>C13*custoToner!C12</f>
        <v>0</v>
      </c>
      <c r="D75" s="32">
        <f>D13*custoToner!D12</f>
        <v>0</v>
      </c>
      <c r="E75" s="32">
        <f>E13*custoToner!E12</f>
        <v>0</v>
      </c>
      <c r="F75" s="32">
        <f>F13*custoToner!F12</f>
        <v>0</v>
      </c>
      <c r="G75" s="32">
        <f>G13*custoToner!G12</f>
        <v>0</v>
      </c>
      <c r="H75" s="32">
        <f>H13*custoToner!H12</f>
        <v>0</v>
      </c>
      <c r="I75" s="32">
        <f>I13*custoToner!I12</f>
        <v>0</v>
      </c>
      <c r="J75" s="32">
        <f>J13*custoToner!J12</f>
        <v>0</v>
      </c>
      <c r="K75" s="32">
        <f>K13*custoToner!K12</f>
        <v>0</v>
      </c>
    </row>
    <row r="76" spans="1:11" x14ac:dyDescent="0.2">
      <c r="A76" s="14" t="s">
        <v>59</v>
      </c>
      <c r="B76" s="32">
        <f>B14*custoToner!B13</f>
        <v>0</v>
      </c>
      <c r="C76" s="32">
        <f>C14*custoToner!C13</f>
        <v>1033.3400000000001</v>
      </c>
      <c r="D76" s="32">
        <f>D14*custoToner!D13</f>
        <v>295.24</v>
      </c>
      <c r="E76" s="32">
        <f>E14*custoToner!E13</f>
        <v>442.86</v>
      </c>
      <c r="F76" s="32">
        <f>F14*custoToner!F13</f>
        <v>7381</v>
      </c>
      <c r="G76" s="32">
        <f>G14*custoToner!G13</f>
        <v>0</v>
      </c>
      <c r="H76" s="32">
        <f>H14*custoToner!H13</f>
        <v>0</v>
      </c>
      <c r="I76" s="32">
        <f>I14*custoToner!I13</f>
        <v>0</v>
      </c>
      <c r="J76" s="32">
        <f>J14*custoToner!J13</f>
        <v>0</v>
      </c>
      <c r="K76" s="32">
        <f>K14*custoToner!K13</f>
        <v>0</v>
      </c>
    </row>
    <row r="77" spans="1:11" x14ac:dyDescent="0.2">
      <c r="A77" s="14" t="s">
        <v>60</v>
      </c>
      <c r="B77" s="32">
        <f>B15*custoToner!B14</f>
        <v>0</v>
      </c>
      <c r="C77" s="32">
        <f>C15*custoToner!C14</f>
        <v>5332</v>
      </c>
      <c r="D77" s="32">
        <f>D15*custoToner!D14</f>
        <v>11697.36</v>
      </c>
      <c r="E77" s="32">
        <f>E15*custoToner!E14</f>
        <v>9288</v>
      </c>
      <c r="F77" s="32">
        <f>F15*custoToner!F14</f>
        <v>12556</v>
      </c>
      <c r="G77" s="32">
        <f>G15*custoToner!G14</f>
        <v>7826</v>
      </c>
      <c r="H77" s="32">
        <f>H15*custoToner!H14</f>
        <v>9809.6999999999989</v>
      </c>
      <c r="I77" s="32">
        <f>I15*custoToner!I14</f>
        <v>9120.24</v>
      </c>
      <c r="J77" s="32">
        <f>J15*custoToner!J14</f>
        <v>5602.3499999999995</v>
      </c>
      <c r="K77" s="32">
        <f>K15*custoToner!K14</f>
        <v>2498.06</v>
      </c>
    </row>
    <row r="78" spans="1:11" x14ac:dyDescent="0.2">
      <c r="A78" s="14" t="s">
        <v>61</v>
      </c>
      <c r="B78" s="32">
        <f>B16*custoToner!B15</f>
        <v>0</v>
      </c>
      <c r="C78" s="32">
        <f>C16*custoToner!C15</f>
        <v>0</v>
      </c>
      <c r="D78" s="32">
        <f>D16*custoToner!D15</f>
        <v>0</v>
      </c>
      <c r="E78" s="32">
        <f>E16*custoToner!E15</f>
        <v>0</v>
      </c>
      <c r="F78" s="32">
        <f>F16*custoToner!F15</f>
        <v>1537</v>
      </c>
      <c r="G78" s="32">
        <f>G16*custoToner!G15</f>
        <v>0</v>
      </c>
      <c r="H78" s="32">
        <f>H16*custoToner!H15</f>
        <v>0</v>
      </c>
      <c r="I78" s="32">
        <f>I16*custoToner!I15</f>
        <v>0</v>
      </c>
      <c r="J78" s="32">
        <f>J16*custoToner!J15</f>
        <v>0</v>
      </c>
      <c r="K78" s="32">
        <f>K16*custoToner!K15</f>
        <v>55.71</v>
      </c>
    </row>
    <row r="80" spans="1:11" x14ac:dyDescent="0.2">
      <c r="B80" s="32">
        <f>SUM(B65:B78)</f>
        <v>10581.25</v>
      </c>
      <c r="C80" s="32">
        <f t="shared" ref="C80:K80" si="0">SUM(C65:C78)</f>
        <v>7427.7800000000007</v>
      </c>
      <c r="D80" s="32">
        <f t="shared" si="0"/>
        <v>21538.58</v>
      </c>
      <c r="E80" s="32">
        <f t="shared" si="0"/>
        <v>14300.529999999999</v>
      </c>
      <c r="F80" s="32">
        <f t="shared" si="0"/>
        <v>26643.03</v>
      </c>
      <c r="G80" s="32">
        <f t="shared" si="0"/>
        <v>9312.48</v>
      </c>
      <c r="H80" s="32">
        <f t="shared" si="0"/>
        <v>13212.919999999998</v>
      </c>
      <c r="I80" s="32">
        <f t="shared" si="0"/>
        <v>19925.46</v>
      </c>
      <c r="J80" s="32">
        <f t="shared" si="0"/>
        <v>8390.3499999999985</v>
      </c>
      <c r="K80" s="32">
        <f t="shared" si="0"/>
        <v>3670.19</v>
      </c>
    </row>
    <row r="81" spans="1:11" x14ac:dyDescent="0.2">
      <c r="B81" s="33">
        <f>SUM(B80:K80)</f>
        <v>135002.57</v>
      </c>
    </row>
    <row r="83" spans="1:11" x14ac:dyDescent="0.2">
      <c r="A83" s="14" t="s">
        <v>62</v>
      </c>
    </row>
    <row r="84" spans="1:11" x14ac:dyDescent="0.2">
      <c r="A84" s="14" t="s">
        <v>48</v>
      </c>
      <c r="B84" s="32">
        <f>B20*custoCapital!B2</f>
        <v>1.669835621000864</v>
      </c>
      <c r="C84" s="32">
        <f>C20*custoCapital!C2</f>
        <v>1.6639499467288617</v>
      </c>
      <c r="D84" s="32">
        <f>D20*custoCapital!D2</f>
        <v>1.5961150568142557</v>
      </c>
      <c r="E84" s="32">
        <f>E20*custoCapital!E2</f>
        <v>1.5982099578263245</v>
      </c>
      <c r="F84" s="32">
        <f>F20*custoCapital!F2</f>
        <v>1.6060907759193448</v>
      </c>
      <c r="G84" s="32">
        <f>G20*custoCapital!G2</f>
        <v>1.6191589679470115</v>
      </c>
      <c r="H84" s="32">
        <f>H20*custoCapital!H2</f>
        <v>4.8838128022784701</v>
      </c>
      <c r="I84" s="32">
        <f>I20*custoCapital!I2</f>
        <v>1.6481883105428208</v>
      </c>
      <c r="J84" s="32">
        <f>J20*custoCapital!J2</f>
        <v>1.6586628156031644</v>
      </c>
      <c r="K84" s="32">
        <f>K20*custoCapital!K2</f>
        <v>1.6598599018957749</v>
      </c>
    </row>
    <row r="85" spans="1:11" x14ac:dyDescent="0.2">
      <c r="A85" s="14" t="s">
        <v>49</v>
      </c>
      <c r="B85" s="32">
        <f>B21*custoCapital!B3</f>
        <v>1.5961150568142557</v>
      </c>
      <c r="C85" s="32">
        <f>C21*custoCapital!C3</f>
        <v>1.5981102006352734</v>
      </c>
      <c r="D85" s="32">
        <f>D21*custoCapital!D3</f>
        <v>1.5961150568142557</v>
      </c>
      <c r="E85" s="32">
        <f>E21*custoCapital!E3</f>
        <v>1.5982099578263245</v>
      </c>
      <c r="F85" s="32">
        <f>F21*custoCapital!F3</f>
        <v>1.6060907759193448</v>
      </c>
      <c r="G85" s="32">
        <f>G21*custoCapital!G3</f>
        <v>1.6012026735578511</v>
      </c>
      <c r="H85" s="32">
        <f>H21*custoCapital!H3</f>
        <v>1.5961150568142557</v>
      </c>
      <c r="I85" s="32">
        <f>I21*custoCapital!I3</f>
        <v>1.5972123859158156</v>
      </c>
      <c r="J85" s="32">
        <f>J21*custoCapital!J3</f>
        <v>1.5961150568142557</v>
      </c>
      <c r="K85" s="32">
        <f>K21*custoCapital!K3</f>
        <v>1.5961150568142557</v>
      </c>
    </row>
    <row r="86" spans="1:11" x14ac:dyDescent="0.2">
      <c r="A86" s="14" t="s">
        <v>50</v>
      </c>
      <c r="B86" s="32">
        <f>B22*custoCapital!B4</f>
        <v>1.5961150568142557</v>
      </c>
      <c r="C86" s="32">
        <f>C22*custoCapital!C4</f>
        <v>1.5981102006352734</v>
      </c>
      <c r="D86" s="32">
        <f>D22*custoCapital!D4</f>
        <v>1.5961150568142557</v>
      </c>
      <c r="E86" s="32">
        <f>E22*custoCapital!E4</f>
        <v>1.5982099578263245</v>
      </c>
      <c r="F86" s="32">
        <f>F22*custoCapital!F4</f>
        <v>1.5961150568142557</v>
      </c>
      <c r="G86" s="32">
        <f>G22*custoCapital!G4</f>
        <v>1.6012026735578511</v>
      </c>
      <c r="H86" s="32">
        <f>H22*custoCapital!H4</f>
        <v>1.5961150568142557</v>
      </c>
      <c r="I86" s="32">
        <f>I22*custoCapital!I4</f>
        <v>1.5972123859158156</v>
      </c>
      <c r="J86" s="32">
        <f>J22*custoCapital!J4</f>
        <v>1.5961150568142557</v>
      </c>
      <c r="K86" s="32">
        <f>K22*custoCapital!K4</f>
        <v>1.5961150568142557</v>
      </c>
    </row>
    <row r="87" spans="1:11" x14ac:dyDescent="0.2">
      <c r="A87" s="14" t="s">
        <v>51</v>
      </c>
      <c r="B87" s="32">
        <f>B23*custoCapital!B5</f>
        <v>13.972391207351993</v>
      </c>
      <c r="C87" s="32">
        <f>C23*custoCapital!C5</f>
        <v>10.486475923269658</v>
      </c>
      <c r="D87" s="32">
        <f>D23*custoCapital!D5</f>
        <v>10.50443221765882</v>
      </c>
      <c r="E87" s="32">
        <f>E23*custoCapital!E5</f>
        <v>10.493658441025325</v>
      </c>
      <c r="F87" s="32">
        <f>F23*custoCapital!F5</f>
        <v>9.3300905646077315</v>
      </c>
      <c r="G87" s="32">
        <f>G23*custoCapital!G5</f>
        <v>9.3149274715679962</v>
      </c>
      <c r="H87" s="32">
        <f>H23*custoCapital!H5</f>
        <v>6.9909839488464396</v>
      </c>
      <c r="I87" s="32">
        <f>I23*custoCapital!I5</f>
        <v>2.334318270590849</v>
      </c>
      <c r="J87" s="32">
        <f>J23*custoCapital!J5</f>
        <v>2.328532353509897</v>
      </c>
      <c r="K87" s="32">
        <f>K23*custoCapital!K5</f>
        <v>2.334318270590849</v>
      </c>
    </row>
    <row r="88" spans="1:11" x14ac:dyDescent="0.2">
      <c r="A88" s="14" t="s">
        <v>52</v>
      </c>
      <c r="B88" s="32">
        <f>B24*custoCapital!B6</f>
        <v>6.7336103959351412</v>
      </c>
      <c r="C88" s="32">
        <f>C24*custoCapital!C6</f>
        <v>6.7336103959351412</v>
      </c>
      <c r="D88" s="32">
        <f>D24*custoCapital!D6</f>
        <v>4.4890735972900941</v>
      </c>
      <c r="E88" s="32">
        <f>E24*custoCapital!E6</f>
        <v>2.185181269969767</v>
      </c>
      <c r="F88" s="32">
        <f>F24*custoCapital!F6</f>
        <v>2.1832858833398001</v>
      </c>
      <c r="G88" s="32">
        <f>G24*custoCapital!G6</f>
        <v>2.1703174485031842</v>
      </c>
      <c r="H88" s="32">
        <f>H24*custoCapital!H6</f>
        <v>2.1689208478284714</v>
      </c>
      <c r="I88" s="32">
        <f>I24*custoCapital!I6</f>
        <v>2.1753053080557287</v>
      </c>
      <c r="J88" s="32">
        <f>J24*custoCapital!J6</f>
        <v>2.1752055508646779</v>
      </c>
      <c r="K88" s="32">
        <f>K24*custoCapital!K6</f>
        <v>2.175704336819932</v>
      </c>
    </row>
    <row r="89" spans="1:11" x14ac:dyDescent="0.2">
      <c r="A89" s="14" t="s">
        <v>53</v>
      </c>
      <c r="B89" s="32">
        <f>B25*custoCapital!B7</f>
        <v>6.7336103959351412</v>
      </c>
      <c r="C89" s="32">
        <f>C25*custoCapital!C7</f>
        <v>6.7336103959351412</v>
      </c>
      <c r="D89" s="32">
        <f>D25*custoCapital!D7</f>
        <v>2.2445367986450471</v>
      </c>
      <c r="E89" s="32">
        <f>E25*custoCapital!E7</f>
        <v>2.185181269969767</v>
      </c>
      <c r="F89" s="32">
        <f>F25*custoCapital!F7</f>
        <v>2.185181269969767</v>
      </c>
      <c r="G89" s="32">
        <f>G25*custoCapital!G7</f>
        <v>2.1703174485031842</v>
      </c>
      <c r="H89" s="32">
        <f>H25*custoCapital!H7</f>
        <v>2.177799237832001</v>
      </c>
      <c r="I89" s="32">
        <f>I25*custoCapital!I7</f>
        <v>2.174108221763118</v>
      </c>
      <c r="J89" s="32">
        <f>J25*custoCapital!J7</f>
        <v>2.1767019087304411</v>
      </c>
      <c r="K89" s="32">
        <f>K25*custoCapital!K7</f>
        <v>2.1763028799662374</v>
      </c>
    </row>
    <row r="90" spans="1:11" x14ac:dyDescent="0.2">
      <c r="A90" s="14" t="s">
        <v>54</v>
      </c>
      <c r="B90" s="32">
        <f>B26*custoCapital!B8</f>
        <v>6.7351067538009044</v>
      </c>
      <c r="C90" s="32">
        <f>C26*custoCapital!C8</f>
        <v>6.7339096675082937</v>
      </c>
      <c r="D90" s="32">
        <f>D26*custoCapital!D8</f>
        <v>2.2445367986450471</v>
      </c>
      <c r="E90" s="32">
        <f>E26*custoCapital!E8</f>
        <v>2.185181269969767</v>
      </c>
      <c r="F90" s="32">
        <f>F26*custoCapital!F8</f>
        <v>2.185181269969767</v>
      </c>
      <c r="G90" s="32">
        <f>G26*custoCapital!G8</f>
        <v>2.1703174485031842</v>
      </c>
      <c r="H90" s="32">
        <f>H26*custoCapital!H8</f>
        <v>2.177799237832001</v>
      </c>
      <c r="I90" s="32">
        <f>I26*custoCapital!I8</f>
        <v>2.174108221763118</v>
      </c>
      <c r="J90" s="32">
        <f>J26*custoCapital!J8</f>
        <v>2.1767019087304411</v>
      </c>
      <c r="K90" s="32">
        <f>K26*custoCapital!K8</f>
        <v>2.1763028799662374</v>
      </c>
    </row>
    <row r="91" spans="1:11" x14ac:dyDescent="0.2">
      <c r="A91" s="14" t="s">
        <v>55</v>
      </c>
      <c r="B91" s="32">
        <f>B27*custoCapital!B9</f>
        <v>5.2294714692698072</v>
      </c>
      <c r="C91" s="32">
        <f>C27*custoCapital!C9</f>
        <v>5.2292719548877056</v>
      </c>
      <c r="D91" s="32">
        <f>D27*custoCapital!D9</f>
        <v>5.2310675843266212</v>
      </c>
      <c r="E91" s="32">
        <f>E27*custoCapital!E9</f>
        <v>2.6155337921633106</v>
      </c>
      <c r="F91" s="32">
        <f>F27*custoCapital!F9</f>
        <v>2.6166311212648705</v>
      </c>
      <c r="G91" s="32">
        <f>G27*custoCapital!G9</f>
        <v>2.6128403480049367</v>
      </c>
      <c r="H91" s="32">
        <f>H27*custoCapital!H9</f>
        <v>2.6131396195780892</v>
      </c>
      <c r="I91" s="32">
        <f>I27*custoCapital!I9</f>
        <v>2.6157333065454123</v>
      </c>
      <c r="J91" s="32">
        <f>J27*custoCapital!J9</f>
        <v>2.6155337921633106</v>
      </c>
      <c r="K91" s="32">
        <f>K27*custoCapital!K9</f>
        <v>2.6159328209275143</v>
      </c>
    </row>
    <row r="92" spans="1:11" x14ac:dyDescent="0.2">
      <c r="A92" s="14" t="s">
        <v>56</v>
      </c>
      <c r="B92" s="32">
        <f>B28*custoCapital!B10</f>
        <v>1.0670029154803298</v>
      </c>
      <c r="C92" s="32">
        <f>C28*custoCapital!C10</f>
        <v>1.0668034010982281</v>
      </c>
      <c r="D92" s="32">
        <f>D28*custoCapital!D10</f>
        <v>46.405947947772923</v>
      </c>
      <c r="E92" s="32">
        <f>E28*custoCapital!E10</f>
        <v>45.425833545697927</v>
      </c>
      <c r="F92" s="32">
        <f>F28*custoCapital!F10</f>
        <v>16.489863680712283</v>
      </c>
      <c r="G92" s="32">
        <f>G28*custoCapital!G10</f>
        <v>8.0332470809461505</v>
      </c>
      <c r="H92" s="32">
        <f>H28*custoCapital!H10</f>
        <v>7.7525303453289416</v>
      </c>
      <c r="I92" s="32">
        <f>I28*custoCapital!I10</f>
        <v>4.7819607102155102</v>
      </c>
      <c r="J92" s="32">
        <f>J28*custoCapital!J10</f>
        <v>1.7914396368919001</v>
      </c>
      <c r="K92" s="32">
        <f>K28*custoCapital!K10</f>
        <v>1.1950911487896738</v>
      </c>
    </row>
    <row r="93" spans="1:11" x14ac:dyDescent="0.2">
      <c r="A93" s="14" t="s">
        <v>57</v>
      </c>
      <c r="B93" s="32">
        <f>B29*custoCapital!B11</f>
        <v>25.03047583534326</v>
      </c>
      <c r="C93" s="32">
        <f>C29*custoCapital!C11</f>
        <v>3.9515818519078936</v>
      </c>
      <c r="D93" s="32">
        <f>D29*custoCapital!D11</f>
        <v>3.9461949635911457</v>
      </c>
      <c r="E93" s="32">
        <f>E29*custoCapital!E11</f>
        <v>3.9402095321280921</v>
      </c>
      <c r="F93" s="32">
        <f>F29*custoCapital!F11</f>
        <v>3.9330270143724277</v>
      </c>
      <c r="G93" s="32">
        <f>G29*custoCapital!G11</f>
        <v>3.9330270143724277</v>
      </c>
      <c r="H93" s="32">
        <f>H29*custoCapital!H11</f>
        <v>3.8761654154734204</v>
      </c>
      <c r="I93" s="32">
        <f>I29*custoCapital!I11</f>
        <v>3.913873633690657</v>
      </c>
      <c r="J93" s="32">
        <f>J29*custoCapital!J11</f>
        <v>3.9324284712261228</v>
      </c>
      <c r="K93" s="32">
        <f>K29*custoCapital!K11</f>
        <v>3.9503847656152828</v>
      </c>
    </row>
    <row r="94" spans="1:11" x14ac:dyDescent="0.2">
      <c r="A94" s="14" t="s">
        <v>58</v>
      </c>
      <c r="B94" s="32">
        <f>B30*custoCapital!B12</f>
        <v>127.0955495011966</v>
      </c>
      <c r="C94" s="32">
        <f>C30*custoCapital!C12</f>
        <v>126.59905796133631</v>
      </c>
      <c r="D94" s="32">
        <f>D30*custoCapital!D12</f>
        <v>113.3509039610138</v>
      </c>
      <c r="E94" s="32">
        <f>E30*custoCapital!E12</f>
        <v>112.3664999997236</v>
      </c>
      <c r="F94" s="32">
        <f>F30*custoCapital!F12</f>
        <v>96.925982211675645</v>
      </c>
      <c r="G94" s="32">
        <f>G30*custoCapital!G12</f>
        <v>82.39943980803595</v>
      </c>
      <c r="H94" s="32">
        <f>H30*custoCapital!H12</f>
        <v>64.634878740075379</v>
      </c>
      <c r="I94" s="32">
        <f>I30*custoCapital!I12</f>
        <v>32.332801977459525</v>
      </c>
      <c r="J94" s="32">
        <f>J30*custoCapital!J12</f>
        <v>20.580307542563013</v>
      </c>
      <c r="K94" s="32">
        <f>K30*custoCapital!K12</f>
        <v>5.8782922398648019</v>
      </c>
    </row>
    <row r="95" spans="1:11" x14ac:dyDescent="0.2">
      <c r="A95" s="14" t="s">
        <v>59</v>
      </c>
      <c r="B95" s="32">
        <f>B31*custoCapital!B13</f>
        <v>7.3630782714662635</v>
      </c>
      <c r="C95" s="32">
        <f>C31*custoCapital!C13</f>
        <v>2.9452313085865054</v>
      </c>
      <c r="D95" s="32">
        <f>D31*custoCapital!D13</f>
        <v>2.9452313085865054</v>
      </c>
      <c r="E95" s="32">
        <f>E31*custoCapital!E13</f>
        <v>2.9452313085865054</v>
      </c>
      <c r="F95" s="32">
        <f>F31*custoCapital!F13</f>
        <v>55.959394863143601</v>
      </c>
      <c r="G95" s="32">
        <f>G31*custoCapital!G13</f>
        <v>51.703054792575237</v>
      </c>
      <c r="H95" s="32">
        <f>H31*custoCapital!H13</f>
        <v>43.369039780610649</v>
      </c>
      <c r="I95" s="32">
        <f>I31*custoCapital!I13</f>
        <v>31.700341386196882</v>
      </c>
      <c r="J95" s="32">
        <f>J31*custoCapital!J13</f>
        <v>11.738428670958342</v>
      </c>
      <c r="K95" s="32">
        <f>K31*custoCapital!K13</f>
        <v>3.351841619309937</v>
      </c>
    </row>
    <row r="96" spans="1:11" x14ac:dyDescent="0.2">
      <c r="A96" s="14" t="s">
        <v>60</v>
      </c>
      <c r="B96" s="32">
        <f>B32*custoCapital!B14</f>
        <v>6.8792558948694422</v>
      </c>
      <c r="C96" s="32">
        <f>C32*custoCapital!C14</f>
        <v>5.1474710582259746</v>
      </c>
      <c r="D96" s="32">
        <f>D32*custoCapital!D14</f>
        <v>5.1480696013722804</v>
      </c>
      <c r="E96" s="32">
        <f>E32*custoCapital!E14</f>
        <v>5.1474710582259746</v>
      </c>
      <c r="F96" s="32">
        <f>F32*custoCapital!F14</f>
        <v>5.1474710582259746</v>
      </c>
      <c r="G96" s="32">
        <f>G32*custoCapital!G14</f>
        <v>5.1474710582259746</v>
      </c>
      <c r="H96" s="32">
        <f>H32*custoCapital!H14</f>
        <v>5.150463773957501</v>
      </c>
      <c r="I96" s="32">
        <f>I32*custoCapital!I14</f>
        <v>5.1498652308111961</v>
      </c>
      <c r="J96" s="32">
        <f>J32*custoCapital!J14</f>
        <v>5.1588433780057761</v>
      </c>
      <c r="K96" s="32">
        <f>K32*custoCapital!K14</f>
        <v>5.1558506622742497</v>
      </c>
    </row>
    <row r="97" spans="1:11" x14ac:dyDescent="0.2">
      <c r="A97" s="14" t="s">
        <v>61</v>
      </c>
      <c r="B97" s="32">
        <f>B33*custoCapital!B15</f>
        <v>7.7286883766677779</v>
      </c>
      <c r="C97" s="32">
        <f>C33*custoCapital!C15</f>
        <v>4.6731256147789875</v>
      </c>
      <c r="D97" s="32">
        <f>D33*custoCapital!D15</f>
        <v>3.6556022660599004</v>
      </c>
      <c r="E97" s="32">
        <f>E33*custoCapital!E15</f>
        <v>2.1016845010601712</v>
      </c>
      <c r="F97" s="32">
        <f>F33*custoCapital!F15</f>
        <v>13.746540926812777</v>
      </c>
      <c r="G97" s="32">
        <f>G33*custoCapital!G15</f>
        <v>7.17024762116489</v>
      </c>
      <c r="H97" s="32">
        <f>H33*custoCapital!H15</f>
        <v>3.851126360519646</v>
      </c>
      <c r="I97" s="32">
        <f>I33*custoCapital!I15</f>
        <v>1.6669426624603885</v>
      </c>
      <c r="J97" s="32">
        <f>J33*custoCapital!J15</f>
        <v>0.55874002707604031</v>
      </c>
      <c r="K97" s="32">
        <f>K33*custoCapital!K15</f>
        <v>0.55574731134451372</v>
      </c>
    </row>
    <row r="99" spans="1:11" x14ac:dyDescent="0.2">
      <c r="B99" s="32">
        <f>SUM(B84:B97)</f>
        <v>219.43030675194603</v>
      </c>
      <c r="C99" s="32">
        <f t="shared" ref="C99:K99" si="1">SUM(C84:C97)</f>
        <v>185.16031988146926</v>
      </c>
      <c r="D99" s="32">
        <f t="shared" si="1"/>
        <v>204.95394221540494</v>
      </c>
      <c r="E99" s="32">
        <f t="shared" si="1"/>
        <v>196.3862958619992</v>
      </c>
      <c r="F99" s="32">
        <f t="shared" si="1"/>
        <v>215.51094647274755</v>
      </c>
      <c r="G99" s="32">
        <f t="shared" si="1"/>
        <v>181.64677185546583</v>
      </c>
      <c r="H99" s="32">
        <f t="shared" si="1"/>
        <v>152.83889022378955</v>
      </c>
      <c r="I99" s="32">
        <f t="shared" si="1"/>
        <v>95.861972011926838</v>
      </c>
      <c r="J99" s="32">
        <f t="shared" si="1"/>
        <v>60.083756169951641</v>
      </c>
      <c r="K99" s="32">
        <f t="shared" si="1"/>
        <v>36.417858950993512</v>
      </c>
    </row>
    <row r="100" spans="1:11" x14ac:dyDescent="0.2">
      <c r="B100" s="33">
        <f>SUM(B99:K99)</f>
        <v>1548.2910603956946</v>
      </c>
    </row>
    <row r="101" spans="1:11" s="5" customFormat="1" x14ac:dyDescent="0.2">
      <c r="A101" s="14"/>
      <c r="B101" s="14"/>
    </row>
    <row r="102" spans="1:11" s="5" customFormat="1" x14ac:dyDescent="0.2">
      <c r="A102" s="14"/>
      <c r="B102" s="14"/>
    </row>
    <row r="104" spans="1:11" x14ac:dyDescent="0.2">
      <c r="A104" s="14" t="s">
        <v>63</v>
      </c>
      <c r="B104" s="32">
        <v>137121.35</v>
      </c>
      <c r="D104" s="32">
        <v>138215.70626956801</v>
      </c>
      <c r="F104" s="32">
        <f>D104-B104</f>
        <v>1094.3562695680012</v>
      </c>
    </row>
    <row r="106" spans="1:11" x14ac:dyDescent="0.2">
      <c r="A106" s="14" t="s">
        <v>65</v>
      </c>
      <c r="B106" s="32">
        <v>163390.82999999999</v>
      </c>
      <c r="C106" s="29" t="s">
        <v>66</v>
      </c>
    </row>
    <row r="108" spans="1:11" x14ac:dyDescent="0.2">
      <c r="A108" s="14" t="s">
        <v>64</v>
      </c>
      <c r="B108" s="32">
        <f>B106-B104</f>
        <v>26269.479999999981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volumeToneri</vt:lpstr>
      <vt:lpstr>margemMinima</vt:lpstr>
      <vt:lpstr>demandaToner</vt:lpstr>
      <vt:lpstr>custoCapital</vt:lpstr>
      <vt:lpstr>custoToner</vt:lpstr>
      <vt:lpstr>X-Y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HEIDER MAGALHAES DE ARAUJO, WELBERTH</cp:lastModifiedBy>
  <dcterms:created xsi:type="dcterms:W3CDTF">2022-05-24T17:12:38Z</dcterms:created>
  <dcterms:modified xsi:type="dcterms:W3CDTF">2022-06-07T21:31:12Z</dcterms:modified>
</cp:coreProperties>
</file>