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wheidermagal_dxc_com/Documents/Documents/Pessoal/TCC/TCC/inputs/"/>
    </mc:Choice>
  </mc:AlternateContent>
  <xr:revisionPtr revIDLastSave="862" documentId="11_3FB5E2CC00CC6C769BFFAB7EF9CD73304C1AC99C" xr6:coauthVersionLast="47" xr6:coauthVersionMax="47" xr10:uidLastSave="{304FEE82-DE7C-4D36-8F66-35BD04BD5426}"/>
  <bookViews>
    <workbookView xWindow="-19310" yWindow="-110" windowWidth="19420" windowHeight="10420" tabRatio="593" xr2:uid="{00000000-000D-0000-FFFF-FFFF00000000}"/>
  </bookViews>
  <sheets>
    <sheet name="home" sheetId="1" r:id="rId1"/>
    <sheet name="volumeToneri" sheetId="2" r:id="rId2"/>
    <sheet name="margemMinima" sheetId="3" r:id="rId3"/>
    <sheet name="demandaToner" sheetId="4" r:id="rId4"/>
    <sheet name="custoCapital" sheetId="5" r:id="rId5"/>
    <sheet name="custoTone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5" l="1"/>
  <c r="E5" i="6"/>
  <c r="E5" i="5" s="1"/>
  <c r="H2" i="5"/>
  <c r="H13" i="5"/>
  <c r="I13" i="5"/>
  <c r="J13" i="5"/>
  <c r="K13" i="5"/>
  <c r="H14" i="5"/>
  <c r="I14" i="5"/>
  <c r="J14" i="5"/>
  <c r="K14" i="5"/>
  <c r="H15" i="5"/>
  <c r="I15" i="5"/>
  <c r="J15" i="5"/>
  <c r="K15" i="5"/>
  <c r="G14" i="5"/>
  <c r="G15" i="5"/>
  <c r="F14" i="5"/>
  <c r="F15" i="5"/>
  <c r="E14" i="5"/>
  <c r="E15" i="5"/>
  <c r="D14" i="5"/>
  <c r="D15" i="5"/>
  <c r="C14" i="5"/>
  <c r="C15" i="5"/>
  <c r="B14" i="5"/>
  <c r="B15" i="5"/>
  <c r="I2" i="5"/>
  <c r="J2" i="5"/>
  <c r="K2" i="5"/>
  <c r="H3" i="5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B8" i="5"/>
  <c r="B9" i="5"/>
  <c r="B10" i="5"/>
  <c r="B11" i="5"/>
  <c r="B12" i="5"/>
  <c r="B13" i="5"/>
  <c r="H8" i="3"/>
  <c r="H9" i="3"/>
  <c r="B9" i="3" s="1"/>
  <c r="H10" i="3"/>
  <c r="H11" i="3"/>
  <c r="H12" i="3"/>
  <c r="B12" i="3" s="1"/>
  <c r="H13" i="3"/>
  <c r="H14" i="3"/>
  <c r="H15" i="3"/>
  <c r="B15" i="3" s="1"/>
  <c r="B8" i="3"/>
  <c r="B10" i="3"/>
  <c r="B11" i="3"/>
  <c r="B13" i="3"/>
  <c r="B14" i="3"/>
  <c r="H3" i="3"/>
  <c r="B3" i="3" s="1"/>
  <c r="H4" i="3"/>
  <c r="B4" i="3" s="1"/>
  <c r="H5" i="3"/>
  <c r="B5" i="3" s="1"/>
  <c r="H6" i="3"/>
  <c r="B6" i="3" s="1"/>
  <c r="H7" i="3"/>
  <c r="B7" i="3" s="1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7" i="6"/>
  <c r="A6" i="6"/>
  <c r="A5" i="6"/>
  <c r="A4" i="6"/>
  <c r="A3" i="6"/>
  <c r="A2" i="6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7" i="4"/>
  <c r="A6" i="4"/>
  <c r="A5" i="4"/>
  <c r="A4" i="4"/>
  <c r="A3" i="4"/>
  <c r="A2" i="4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7" i="2"/>
  <c r="A6" i="2"/>
  <c r="A5" i="2"/>
  <c r="A4" i="2"/>
  <c r="A3" i="2"/>
  <c r="A2" i="2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7" i="3"/>
  <c r="A6" i="3"/>
  <c r="A5" i="3"/>
  <c r="A4" i="3"/>
  <c r="A3" i="3"/>
  <c r="A2" i="3"/>
  <c r="A2" i="5"/>
  <c r="A3" i="5"/>
  <c r="A4" i="5"/>
  <c r="A5" i="5"/>
  <c r="A31" i="5"/>
  <c r="A32" i="5"/>
  <c r="A33" i="5"/>
  <c r="A34" i="5"/>
  <c r="A19" i="5"/>
  <c r="A20" i="5"/>
  <c r="A21" i="5"/>
  <c r="A22" i="5"/>
  <c r="A23" i="5"/>
  <c r="A24" i="5"/>
  <c r="A25" i="5"/>
  <c r="A26" i="5"/>
  <c r="A27" i="5"/>
  <c r="A28" i="5"/>
  <c r="A29" i="5"/>
  <c r="A30" i="5"/>
  <c r="A18" i="5"/>
  <c r="A16" i="5"/>
  <c r="A7" i="5"/>
  <c r="A6" i="5"/>
  <c r="D2" i="5"/>
  <c r="E2" i="5"/>
  <c r="F2" i="5"/>
  <c r="G2" i="5"/>
  <c r="D3" i="5"/>
  <c r="E3" i="5"/>
  <c r="F3" i="5"/>
  <c r="G3" i="5"/>
  <c r="D4" i="5"/>
  <c r="E4" i="5"/>
  <c r="F4" i="5"/>
  <c r="G4" i="5"/>
  <c r="D5" i="5"/>
  <c r="F5" i="5"/>
  <c r="G5" i="5"/>
  <c r="D6" i="5"/>
  <c r="E6" i="5"/>
  <c r="F6" i="5"/>
  <c r="G6" i="5"/>
  <c r="C3" i="5"/>
  <c r="C4" i="5"/>
  <c r="C5" i="5"/>
  <c r="C6" i="5"/>
  <c r="C2" i="5"/>
  <c r="B3" i="5"/>
  <c r="B4" i="5"/>
  <c r="B5" i="5"/>
  <c r="B6" i="5"/>
  <c r="B7" i="5"/>
  <c r="B2" i="5"/>
  <c r="H2" i="3"/>
  <c r="B2" i="3" s="1"/>
</calcChain>
</file>

<file path=xl/sharedStrings.xml><?xml version="1.0" encoding="utf-8"?>
<sst xmlns="http://schemas.openxmlformats.org/spreadsheetml/2006/main" count="116" uniqueCount="44">
  <si>
    <t>Conjunto de Toners</t>
  </si>
  <si>
    <t>Estoque Inicial</t>
  </si>
  <si>
    <t>N. Períodos Planejamento</t>
  </si>
  <si>
    <t>Capacidade de Armazenamento Total da Empresa</t>
  </si>
  <si>
    <t>-----</t>
  </si>
  <si>
    <t>Taxa DI (CDI)</t>
  </si>
  <si>
    <t>toner</t>
  </si>
  <si>
    <t>Volume</t>
  </si>
  <si>
    <t>0.00360</t>
  </si>
  <si>
    <t>0.00547</t>
  </si>
  <si>
    <t>Margem Minima</t>
  </si>
  <si>
    <t>Tempo de Ressuprimento</t>
  </si>
  <si>
    <t>Desvio Padrão da Demanda</t>
  </si>
  <si>
    <t>Nível Serviço</t>
  </si>
  <si>
    <t>Z</t>
  </si>
  <si>
    <t>Estoque Segurança</t>
  </si>
  <si>
    <t>t1</t>
  </si>
  <si>
    <t>t2</t>
  </si>
  <si>
    <t>t3</t>
  </si>
  <si>
    <t>t4</t>
  </si>
  <si>
    <t>t5</t>
  </si>
  <si>
    <t>t6</t>
  </si>
  <si>
    <t>tn1</t>
  </si>
  <si>
    <t>tn2</t>
  </si>
  <si>
    <t>tn3</t>
  </si>
  <si>
    <t>tn4</t>
  </si>
  <si>
    <t>tn5</t>
  </si>
  <si>
    <t>tn6</t>
  </si>
  <si>
    <t>t7</t>
  </si>
  <si>
    <t>t8</t>
  </si>
  <si>
    <t>t9</t>
  </si>
  <si>
    <t>t10</t>
  </si>
  <si>
    <t>tn7</t>
  </si>
  <si>
    <t>tn8</t>
  </si>
  <si>
    <t>tn9</t>
  </si>
  <si>
    <t>tn10</t>
  </si>
  <si>
    <t>tn11</t>
  </si>
  <si>
    <t>tn12</t>
  </si>
  <si>
    <t>tn13</t>
  </si>
  <si>
    <t>tn14</t>
  </si>
  <si>
    <t>0.00543</t>
  </si>
  <si>
    <t>0.01580</t>
  </si>
  <si>
    <t>0.01239</t>
  </si>
  <si>
    <t>0.00852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</si>
</sst>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0.000000000%"/>
    <numFmt numFmtId="166" formatCode="0.0000"/>
    <numFmt numFmtId="167" formatCode="0.000%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2">
    <xf numFmtId="0" fontId="0" fillId="0" borderId="0"/>
    <xf numFmtId="9" fontId="1" fillId="0" borderId="0"/>
  </cellStyleXfs>
  <cellXfs count="32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0" fontId="1" fillId="0" borderId="1" xfId="1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1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1" fillId="0" borderId="0" xfId="1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8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2" fontId="0" fillId="0" borderId="6" xfId="0" applyNumberFormat="1" applyFill="1" applyBorder="1" applyAlignment="1">
      <alignment horizontal="center"/>
    </xf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="110" zoomScaleNormal="110" workbookViewId="0">
      <selection activeCell="B10" sqref="B10"/>
    </sheetView>
  </sheetViews>
  <sheetFormatPr defaultColWidth="11.5703125" defaultRowHeight="12.75" x14ac:dyDescent="0.2"/>
  <cols>
    <col min="1" max="1" width="44.140625" style="5" customWidth="1"/>
    <col min="2" max="2" width="24.140625" style="5" customWidth="1"/>
    <col min="3" max="3" width="13.140625" style="5" bestFit="1" customWidth="1"/>
    <col min="4" max="5" width="12.42578125" style="5" bestFit="1" customWidth="1"/>
    <col min="7" max="7" width="12.42578125" style="5" bestFit="1" customWidth="1"/>
  </cols>
  <sheetData>
    <row r="1" spans="1:40" x14ac:dyDescent="0.2">
      <c r="A1" s="13" t="s">
        <v>0</v>
      </c>
      <c r="B1" s="13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 t="s">
        <v>39</v>
      </c>
      <c r="P1" s="13"/>
      <c r="Q1" s="13"/>
      <c r="R1" s="13"/>
      <c r="S1" s="13"/>
      <c r="T1" s="13"/>
      <c r="U1" s="1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x14ac:dyDescent="0.2">
      <c r="A2" s="13"/>
      <c r="B2" s="9"/>
      <c r="C2" s="9"/>
      <c r="D2" s="9"/>
      <c r="E2" s="9"/>
      <c r="F2" s="9"/>
      <c r="G2" s="9"/>
    </row>
    <row r="3" spans="1:40" x14ac:dyDescent="0.2">
      <c r="A3" s="6" t="s">
        <v>1</v>
      </c>
      <c r="B3" s="10">
        <v>3</v>
      </c>
      <c r="C3" s="10">
        <v>1</v>
      </c>
      <c r="D3" s="10">
        <v>4</v>
      </c>
      <c r="E3" s="10">
        <v>16</v>
      </c>
      <c r="F3" s="10">
        <v>3</v>
      </c>
      <c r="G3" s="10">
        <v>3</v>
      </c>
      <c r="H3" s="30">
        <v>3</v>
      </c>
      <c r="I3" s="30">
        <v>2</v>
      </c>
      <c r="J3" s="31">
        <v>9</v>
      </c>
      <c r="K3" s="31">
        <v>65</v>
      </c>
      <c r="L3" s="31">
        <v>13</v>
      </c>
      <c r="M3" s="31">
        <v>13</v>
      </c>
      <c r="N3" s="31">
        <v>70</v>
      </c>
      <c r="O3" s="31">
        <v>15</v>
      </c>
    </row>
    <row r="4" spans="1:40" x14ac:dyDescent="0.2">
      <c r="B4" s="8"/>
      <c r="C4" s="8"/>
      <c r="D4" s="8"/>
      <c r="E4" s="8"/>
      <c r="F4" s="8"/>
      <c r="G4" s="8"/>
    </row>
    <row r="5" spans="1:40" x14ac:dyDescent="0.2">
      <c r="A5" s="13" t="s">
        <v>2</v>
      </c>
      <c r="B5" s="13">
        <v>10</v>
      </c>
      <c r="C5" s="8"/>
      <c r="D5" s="8"/>
      <c r="E5" s="8"/>
      <c r="F5" s="8"/>
      <c r="G5" s="8"/>
    </row>
    <row r="6" spans="1:40" x14ac:dyDescent="0.2">
      <c r="B6" s="8"/>
      <c r="C6" s="8"/>
      <c r="D6" s="8"/>
      <c r="E6" s="8"/>
      <c r="F6" s="8"/>
      <c r="G6" s="8"/>
    </row>
    <row r="7" spans="1:40" x14ac:dyDescent="0.2">
      <c r="A7" s="2" t="s">
        <v>3</v>
      </c>
      <c r="B7" s="1">
        <v>56.32</v>
      </c>
      <c r="C7" s="8"/>
      <c r="D7" s="8"/>
      <c r="E7" s="8"/>
      <c r="F7" s="8"/>
      <c r="G7" s="8"/>
    </row>
    <row r="8" spans="1:40" x14ac:dyDescent="0.2">
      <c r="B8" s="8"/>
      <c r="C8" s="8"/>
      <c r="D8" s="8"/>
      <c r="E8" s="8"/>
      <c r="F8" s="8"/>
      <c r="G8" s="8"/>
    </row>
    <row r="9" spans="1:40" x14ac:dyDescent="0.2">
      <c r="A9" s="4" t="s">
        <v>4</v>
      </c>
      <c r="B9" s="8"/>
      <c r="C9" s="8"/>
      <c r="D9" s="8"/>
      <c r="E9" s="8"/>
      <c r="F9" s="8"/>
      <c r="G9" s="8"/>
    </row>
    <row r="10" spans="1:40" x14ac:dyDescent="0.2">
      <c r="A10" s="13" t="s">
        <v>5</v>
      </c>
      <c r="B10" s="11">
        <v>0.13150000000000001</v>
      </c>
      <c r="C10" s="15"/>
      <c r="D10" s="8"/>
      <c r="E10" s="16"/>
      <c r="F10" s="17"/>
      <c r="G10" s="8"/>
    </row>
    <row r="11" spans="1:40" x14ac:dyDescent="0.2">
      <c r="B11" s="8"/>
      <c r="C11" s="8"/>
      <c r="D11" s="8"/>
      <c r="E11" s="8"/>
      <c r="F11" s="8"/>
      <c r="G11" s="8"/>
    </row>
    <row r="14" spans="1:40" x14ac:dyDescent="0.2">
      <c r="A14" s="12"/>
      <c r="B14" s="12"/>
      <c r="C14" s="12"/>
      <c r="D14" s="12"/>
      <c r="E14" s="12"/>
      <c r="F14" s="12"/>
    </row>
    <row r="15" spans="1:40" x14ac:dyDescent="0.2">
      <c r="A15" s="12"/>
      <c r="B15" s="12"/>
      <c r="C15" s="12"/>
      <c r="D15" s="12"/>
      <c r="E15" s="12"/>
      <c r="F15" s="12"/>
    </row>
    <row r="16" spans="1:40" ht="12.95" customHeight="1" x14ac:dyDescent="0.2">
      <c r="A16" s="12"/>
      <c r="B16" s="12"/>
      <c r="C16" s="12"/>
      <c r="D16" s="12"/>
      <c r="E16" s="12"/>
      <c r="F16" s="12"/>
    </row>
    <row r="17" spans="1:7" x14ac:dyDescent="0.2">
      <c r="A17" s="12"/>
      <c r="B17" s="12"/>
      <c r="C17" s="12"/>
      <c r="D17" s="12"/>
      <c r="E17" s="12"/>
      <c r="F17" s="12"/>
    </row>
    <row r="18" spans="1:7" x14ac:dyDescent="0.2">
      <c r="G18" s="7"/>
    </row>
    <row r="19" spans="1:7" x14ac:dyDescent="0.2">
      <c r="E19" s="7"/>
    </row>
    <row r="20" spans="1:7" x14ac:dyDescent="0.2">
      <c r="D20" s="7"/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zoomScale="110" zoomScaleNormal="110" workbookViewId="0">
      <selection activeCell="B17" sqref="B17"/>
    </sheetView>
  </sheetViews>
  <sheetFormatPr defaultColWidth="11.5703125" defaultRowHeight="12.75" x14ac:dyDescent="0.2"/>
  <cols>
    <col min="1" max="1" width="11.5703125" style="29"/>
  </cols>
  <sheetData>
    <row r="1" spans="1:5" s="26" customFormat="1" x14ac:dyDescent="0.2">
      <c r="A1" s="25" t="s">
        <v>6</v>
      </c>
      <c r="B1" s="25" t="s">
        <v>7</v>
      </c>
    </row>
    <row r="2" spans="1:5" x14ac:dyDescent="0.2">
      <c r="A2" s="25" t="str">
        <f>IF(home!B1&lt;&gt;"",home!B1,"")</f>
        <v>tn1</v>
      </c>
      <c r="B2" s="19" t="s">
        <v>8</v>
      </c>
      <c r="E2" s="18"/>
    </row>
    <row r="3" spans="1:5" x14ac:dyDescent="0.2">
      <c r="A3" s="25" t="str">
        <f>IF(home!C1&lt;&gt;"",home!C1,"")</f>
        <v>tn2</v>
      </c>
      <c r="B3" s="19" t="s">
        <v>8</v>
      </c>
      <c r="E3" s="18"/>
    </row>
    <row r="4" spans="1:5" x14ac:dyDescent="0.2">
      <c r="A4" s="25" t="str">
        <f>IF(home!D1&lt;&gt;"",home!D1,"")</f>
        <v>tn3</v>
      </c>
      <c r="B4" s="19" t="s">
        <v>8</v>
      </c>
      <c r="E4" s="18"/>
    </row>
    <row r="5" spans="1:5" x14ac:dyDescent="0.2">
      <c r="A5" s="25" t="str">
        <f>IF(home!E1&lt;&gt;"",home!E1,"")</f>
        <v>tn4</v>
      </c>
      <c r="B5" s="19" t="s">
        <v>8</v>
      </c>
      <c r="E5" s="18"/>
    </row>
    <row r="6" spans="1:5" x14ac:dyDescent="0.2">
      <c r="A6" s="25" t="str">
        <f>IF(home!F1&lt;&gt;"",home!F1,"")</f>
        <v>tn5</v>
      </c>
      <c r="B6" s="19" t="s">
        <v>9</v>
      </c>
      <c r="E6" s="18"/>
    </row>
    <row r="7" spans="1:5" x14ac:dyDescent="0.2">
      <c r="A7" s="25" t="str">
        <f>IF(home!G1&lt;&gt;"",home!G1,"")</f>
        <v>tn6</v>
      </c>
      <c r="B7" s="19" t="s">
        <v>9</v>
      </c>
      <c r="E7" s="18"/>
    </row>
    <row r="8" spans="1:5" x14ac:dyDescent="0.2">
      <c r="A8" s="25" t="s">
        <v>32</v>
      </c>
      <c r="B8" s="19" t="s">
        <v>9</v>
      </c>
      <c r="E8" s="18"/>
    </row>
    <row r="9" spans="1:5" x14ac:dyDescent="0.2">
      <c r="A9" s="25" t="s">
        <v>33</v>
      </c>
      <c r="B9" s="19" t="s">
        <v>9</v>
      </c>
      <c r="E9" s="18"/>
    </row>
    <row r="10" spans="1:5" x14ac:dyDescent="0.2">
      <c r="A10" s="25" t="s">
        <v>34</v>
      </c>
      <c r="B10" s="19" t="s">
        <v>40</v>
      </c>
      <c r="E10" s="18"/>
    </row>
    <row r="11" spans="1:5" x14ac:dyDescent="0.2">
      <c r="A11" s="25" t="s">
        <v>35</v>
      </c>
      <c r="B11" s="19" t="s">
        <v>40</v>
      </c>
      <c r="E11" s="18"/>
    </row>
    <row r="12" spans="1:5" x14ac:dyDescent="0.2">
      <c r="A12" s="25" t="s">
        <v>36</v>
      </c>
      <c r="B12" s="19" t="s">
        <v>41</v>
      </c>
      <c r="E12" s="18"/>
    </row>
    <row r="13" spans="1:5" x14ac:dyDescent="0.2">
      <c r="A13" s="25" t="s">
        <v>37</v>
      </c>
      <c r="B13" s="19" t="s">
        <v>42</v>
      </c>
      <c r="E13" s="18"/>
    </row>
    <row r="14" spans="1:5" x14ac:dyDescent="0.2">
      <c r="A14" s="25" t="s">
        <v>38</v>
      </c>
      <c r="B14" s="19" t="s">
        <v>42</v>
      </c>
      <c r="E14" s="18"/>
    </row>
    <row r="15" spans="1:5" x14ac:dyDescent="0.2">
      <c r="A15" s="25" t="s">
        <v>39</v>
      </c>
      <c r="B15" s="19" t="s">
        <v>43</v>
      </c>
      <c r="E15" s="18"/>
    </row>
    <row r="16" spans="1:5" x14ac:dyDescent="0.2">
      <c r="A16" s="26" t="str">
        <f>IF(home!V1&lt;&gt;"",home!V1,"")</f>
        <v/>
      </c>
    </row>
    <row r="17" spans="1:1" x14ac:dyDescent="0.2">
      <c r="A17" s="26" t="str">
        <f>IF(home!W1&lt;&gt;"",home!W1,"")</f>
        <v/>
      </c>
    </row>
    <row r="18" spans="1:1" x14ac:dyDescent="0.2">
      <c r="A18" s="26" t="str">
        <f>IF(home!X1&lt;&gt;"",home!X1,"")</f>
        <v/>
      </c>
    </row>
    <row r="19" spans="1:1" x14ac:dyDescent="0.2">
      <c r="A19" s="26" t="str">
        <f>IF(home!Y1&lt;&gt;"",home!Y1,"")</f>
        <v/>
      </c>
    </row>
    <row r="20" spans="1:1" x14ac:dyDescent="0.2">
      <c r="A20" s="26" t="str">
        <f>IF(home!Z1&lt;&gt;"",home!Z1,"")</f>
        <v/>
      </c>
    </row>
    <row r="21" spans="1:1" x14ac:dyDescent="0.2">
      <c r="A21" s="26" t="str">
        <f>IF(home!AA1&lt;&gt;"",home!AA1,"")</f>
        <v/>
      </c>
    </row>
    <row r="22" spans="1:1" x14ac:dyDescent="0.2">
      <c r="A22" s="26" t="str">
        <f>IF(home!AB1&lt;&gt;"",home!AB1,"")</f>
        <v/>
      </c>
    </row>
    <row r="23" spans="1:1" x14ac:dyDescent="0.2">
      <c r="A23" s="26" t="str">
        <f>IF(home!AC1&lt;&gt;"",home!AC1,"")</f>
        <v/>
      </c>
    </row>
    <row r="24" spans="1:1" x14ac:dyDescent="0.2">
      <c r="A24" s="26" t="str">
        <f>IF(home!AD1&lt;&gt;"",home!AD1,"")</f>
        <v/>
      </c>
    </row>
    <row r="25" spans="1:1" x14ac:dyDescent="0.2">
      <c r="A25" s="26" t="str">
        <f>IF(home!AE1&lt;&gt;"",home!AE1,"")</f>
        <v/>
      </c>
    </row>
    <row r="26" spans="1:1" x14ac:dyDescent="0.2">
      <c r="A26" s="26" t="str">
        <f>IF(home!AF1&lt;&gt;"",home!AF1,"")</f>
        <v/>
      </c>
    </row>
    <row r="27" spans="1:1" x14ac:dyDescent="0.2">
      <c r="A27" s="26" t="str">
        <f>IF(home!AG1&lt;&gt;"",home!AG1,"")</f>
        <v/>
      </c>
    </row>
    <row r="28" spans="1:1" x14ac:dyDescent="0.2">
      <c r="A28" s="26" t="str">
        <f>IF(home!AH1&lt;&gt;"",home!AH1,"")</f>
        <v/>
      </c>
    </row>
    <row r="29" spans="1:1" x14ac:dyDescent="0.2">
      <c r="A29" s="26" t="str">
        <f>IF(home!AI1&lt;&gt;"",home!AI1,"")</f>
        <v/>
      </c>
    </row>
    <row r="30" spans="1:1" x14ac:dyDescent="0.2">
      <c r="A30" s="26" t="str">
        <f>IF(home!AJ1&lt;&gt;"",home!AJ1,"")</f>
        <v/>
      </c>
    </row>
    <row r="31" spans="1:1" x14ac:dyDescent="0.2">
      <c r="A31" s="26" t="str">
        <f>IF(home!AK1&lt;&gt;"",home!AK1,"")</f>
        <v/>
      </c>
    </row>
    <row r="32" spans="1:1" x14ac:dyDescent="0.2">
      <c r="A32" s="26" t="str">
        <f>IF(home!AL1&lt;&gt;"",home!AL1,"")</f>
        <v/>
      </c>
    </row>
    <row r="33" spans="1:1" x14ac:dyDescent="0.2">
      <c r="A33" s="26" t="str">
        <f>IF(home!AM1&lt;&gt;"",home!AM1,"")</f>
        <v/>
      </c>
    </row>
    <row r="34" spans="1:1" x14ac:dyDescent="0.2">
      <c r="A34" s="26" t="str">
        <f>IF(home!AN1&lt;&gt;"",home!AN1,"")</f>
        <v/>
      </c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"/>
  <sheetViews>
    <sheetView zoomScale="110" zoomScaleNormal="110" workbookViewId="0">
      <selection activeCell="E14" sqref="E14"/>
    </sheetView>
  </sheetViews>
  <sheetFormatPr defaultColWidth="11.5703125" defaultRowHeight="12.75" x14ac:dyDescent="0.2"/>
  <cols>
    <col min="1" max="1" width="11.5703125" style="26"/>
    <col min="2" max="3" width="13.42578125" style="5" customWidth="1"/>
    <col min="4" max="4" width="25.140625" style="4" bestFit="1" customWidth="1"/>
    <col min="5" max="5" width="26.85546875" style="4" bestFit="1" customWidth="1"/>
    <col min="6" max="6" width="13.5703125" bestFit="1" customWidth="1"/>
    <col min="8" max="8" width="19.28515625" style="29" bestFit="1" customWidth="1"/>
  </cols>
  <sheetData>
    <row r="1" spans="1:15" s="29" customFormat="1" ht="12.95" customHeight="1" x14ac:dyDescent="0.2">
      <c r="A1" s="24" t="s">
        <v>6</v>
      </c>
      <c r="B1" s="21" t="s">
        <v>10</v>
      </c>
      <c r="C1" s="14"/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</row>
    <row r="2" spans="1:15" ht="12.95" customHeight="1" x14ac:dyDescent="0.2">
      <c r="A2" s="25" t="str">
        <f>IF(home!B1&lt;&gt;"",home!B1,"")</f>
        <v>tn1</v>
      </c>
      <c r="B2" s="27">
        <f t="shared" ref="B2:B15" si="0">IF(H2&lt;&gt;"",INT(H2+1),"")</f>
        <v>1</v>
      </c>
      <c r="C2" s="14"/>
      <c r="D2" s="4">
        <v>7</v>
      </c>
      <c r="E2" s="4">
        <v>2</v>
      </c>
      <c r="F2" s="3">
        <v>0.97</v>
      </c>
      <c r="G2" s="4">
        <v>1.88</v>
      </c>
      <c r="H2" s="28">
        <f>G2*(SQRT(D2/(home!$B$5*30)))*E2</f>
        <v>0.57434948710113187</v>
      </c>
      <c r="I2" s="8"/>
      <c r="J2" s="22"/>
      <c r="K2" s="4"/>
      <c r="L2" s="4"/>
      <c r="M2" s="4"/>
      <c r="N2" s="4"/>
      <c r="O2" s="4"/>
    </row>
    <row r="3" spans="1:15" ht="12.95" customHeight="1" x14ac:dyDescent="0.2">
      <c r="A3" s="25" t="str">
        <f>IF(home!C1&lt;&gt;"",home!C1,"")</f>
        <v>tn2</v>
      </c>
      <c r="B3" s="27">
        <f t="shared" si="0"/>
        <v>1</v>
      </c>
      <c r="C3" s="14"/>
      <c r="D3" s="4">
        <v>7</v>
      </c>
      <c r="E3" s="4">
        <v>2</v>
      </c>
      <c r="F3" s="3">
        <v>0.97</v>
      </c>
      <c r="G3" s="8">
        <v>1.88</v>
      </c>
      <c r="H3" s="28">
        <f>G3*(SQRT(D3/(home!$B$5*30)))*E3</f>
        <v>0.57434948710113187</v>
      </c>
      <c r="I3" s="8"/>
      <c r="J3" s="22"/>
      <c r="K3" s="8"/>
      <c r="L3" s="8"/>
      <c r="M3" s="8"/>
      <c r="N3" s="8"/>
      <c r="O3" s="8"/>
    </row>
    <row r="4" spans="1:15" ht="12.95" customHeight="1" x14ac:dyDescent="0.2">
      <c r="A4" s="25" t="str">
        <f>IF(home!D1&lt;&gt;"",home!D1,"")</f>
        <v>tn3</v>
      </c>
      <c r="B4" s="27">
        <f t="shared" si="0"/>
        <v>1</v>
      </c>
      <c r="C4" s="14"/>
      <c r="D4" s="4">
        <v>7</v>
      </c>
      <c r="E4" s="4">
        <v>2</v>
      </c>
      <c r="F4" s="3">
        <v>0.97</v>
      </c>
      <c r="G4" s="8">
        <v>1.88</v>
      </c>
      <c r="H4" s="28">
        <f>G4*(SQRT(D4/(home!$B$5*30)))*E4</f>
        <v>0.57434948710113187</v>
      </c>
      <c r="J4" s="22"/>
    </row>
    <row r="5" spans="1:15" ht="12.95" customHeight="1" x14ac:dyDescent="0.2">
      <c r="A5" s="25" t="str">
        <f>IF(home!E1&lt;&gt;"",home!E1,"")</f>
        <v>tn4</v>
      </c>
      <c r="B5" s="27">
        <f t="shared" si="0"/>
        <v>1</v>
      </c>
      <c r="C5" s="14"/>
      <c r="D5" s="4">
        <v>7</v>
      </c>
      <c r="E5" s="4">
        <v>3</v>
      </c>
      <c r="F5" s="3">
        <v>0.97</v>
      </c>
      <c r="G5" s="8">
        <v>1.88</v>
      </c>
      <c r="H5" s="28">
        <f>G5*(SQRT(D5/(home!$B$5*30)))*E5</f>
        <v>0.86152423065169781</v>
      </c>
      <c r="J5" s="22"/>
    </row>
    <row r="6" spans="1:15" ht="12.95" customHeight="1" x14ac:dyDescent="0.2">
      <c r="A6" s="25" t="str">
        <f>IF(home!F1&lt;&gt;"",home!F1,"")</f>
        <v>tn5</v>
      </c>
      <c r="B6" s="27">
        <f t="shared" si="0"/>
        <v>1</v>
      </c>
      <c r="C6" s="14"/>
      <c r="D6" s="4">
        <v>5</v>
      </c>
      <c r="E6" s="4">
        <v>2</v>
      </c>
      <c r="F6" s="3">
        <v>0.97</v>
      </c>
      <c r="G6" s="8">
        <v>1.88</v>
      </c>
      <c r="H6" s="28">
        <f>G6*(SQRT(D6/(home!$B$5*30)))*E6</f>
        <v>0.48541391272466283</v>
      </c>
      <c r="J6" s="22"/>
    </row>
    <row r="7" spans="1:15" ht="12.95" customHeight="1" x14ac:dyDescent="0.2">
      <c r="A7" s="25" t="str">
        <f>IF(home!G1&lt;&gt;"",home!G1,"")</f>
        <v>tn6</v>
      </c>
      <c r="B7" s="27">
        <f t="shared" si="0"/>
        <v>1</v>
      </c>
      <c r="C7" s="14"/>
      <c r="D7" s="4">
        <v>5</v>
      </c>
      <c r="E7" s="4">
        <v>2</v>
      </c>
      <c r="F7" s="3">
        <v>0.97</v>
      </c>
      <c r="G7" s="8">
        <v>1.88</v>
      </c>
      <c r="H7" s="28">
        <f>G7*(SQRT(D7/(home!$B$5*30)))*E7</f>
        <v>0.48541391272466283</v>
      </c>
      <c r="J7" s="22"/>
    </row>
    <row r="8" spans="1:15" ht="12.95" customHeight="1" x14ac:dyDescent="0.2">
      <c r="A8" s="25" t="s">
        <v>32</v>
      </c>
      <c r="B8" s="27">
        <f t="shared" si="0"/>
        <v>1</v>
      </c>
      <c r="C8" s="14"/>
      <c r="D8" s="4">
        <v>8</v>
      </c>
      <c r="E8" s="4">
        <v>2</v>
      </c>
      <c r="F8" s="3">
        <v>0.97</v>
      </c>
      <c r="G8" s="8">
        <v>1.88</v>
      </c>
      <c r="H8" s="28">
        <f>G8*(SQRT(D8/(home!$B$5*30)))*E8</f>
        <v>0.61400542885764997</v>
      </c>
      <c r="J8" s="22"/>
    </row>
    <row r="9" spans="1:15" ht="12.95" customHeight="1" x14ac:dyDescent="0.2">
      <c r="A9" s="25" t="s">
        <v>33</v>
      </c>
      <c r="B9" s="27">
        <f t="shared" si="0"/>
        <v>1</v>
      </c>
      <c r="C9" s="14"/>
      <c r="D9" s="4">
        <v>6</v>
      </c>
      <c r="E9" s="4">
        <v>2</v>
      </c>
      <c r="F9" s="3">
        <v>0.97</v>
      </c>
      <c r="G9" s="8">
        <v>1.88</v>
      </c>
      <c r="H9" s="28">
        <f>G9*(SQRT(D9/(home!$B$5*30)))*E9</f>
        <v>0.53174429945228374</v>
      </c>
      <c r="J9" s="22"/>
    </row>
    <row r="10" spans="1:15" ht="12.95" customHeight="1" x14ac:dyDescent="0.2">
      <c r="A10" s="25" t="s">
        <v>34</v>
      </c>
      <c r="B10" s="27">
        <f t="shared" si="0"/>
        <v>3</v>
      </c>
      <c r="C10" s="14"/>
      <c r="D10" s="4">
        <v>9</v>
      </c>
      <c r="E10" s="4">
        <v>8</v>
      </c>
      <c r="F10" s="3">
        <v>0.97</v>
      </c>
      <c r="G10" s="8">
        <v>1.88</v>
      </c>
      <c r="H10" s="28">
        <f>G10*(SQRT(D10/(home!$B$5*30)))*E10</f>
        <v>2.6050044145835911</v>
      </c>
      <c r="J10" s="22"/>
    </row>
    <row r="11" spans="1:15" ht="12.95" customHeight="1" x14ac:dyDescent="0.2">
      <c r="A11" s="25" t="s">
        <v>35</v>
      </c>
      <c r="B11" s="27">
        <f t="shared" si="0"/>
        <v>7</v>
      </c>
      <c r="C11" s="14"/>
      <c r="D11" s="4">
        <v>10</v>
      </c>
      <c r="E11" s="4">
        <v>20</v>
      </c>
      <c r="F11" s="3">
        <v>0.97</v>
      </c>
      <c r="G11" s="8">
        <v>1.88</v>
      </c>
      <c r="H11" s="28">
        <f>G11*(SQRT(D11/(home!$B$5*30)))*E11</f>
        <v>6.8647893873980816</v>
      </c>
      <c r="J11" s="22"/>
    </row>
    <row r="12" spans="1:15" ht="12.95" customHeight="1" x14ac:dyDescent="0.2">
      <c r="A12" s="25" t="s">
        <v>36</v>
      </c>
      <c r="B12" s="27">
        <f t="shared" si="0"/>
        <v>2</v>
      </c>
      <c r="C12" s="14"/>
      <c r="D12" s="4">
        <v>13</v>
      </c>
      <c r="E12" s="4">
        <v>5</v>
      </c>
      <c r="F12" s="3">
        <v>0.97</v>
      </c>
      <c r="G12" s="8">
        <v>1.88</v>
      </c>
      <c r="H12" s="28">
        <f>G12*(SQRT(D12/(home!$B$5*30)))*E12</f>
        <v>1.9567660394981645</v>
      </c>
      <c r="J12" s="22"/>
    </row>
    <row r="13" spans="1:15" ht="12.95" customHeight="1" x14ac:dyDescent="0.2">
      <c r="A13" s="25" t="s">
        <v>37</v>
      </c>
      <c r="B13" s="27">
        <f t="shared" si="0"/>
        <v>2</v>
      </c>
      <c r="C13" s="14"/>
      <c r="D13" s="4">
        <v>6</v>
      </c>
      <c r="E13" s="4">
        <v>5</v>
      </c>
      <c r="F13" s="3">
        <v>0.97</v>
      </c>
      <c r="G13" s="8">
        <v>1.88</v>
      </c>
      <c r="H13" s="28">
        <f>G13*(SQRT(D13/(home!$B$5*30)))*E13</f>
        <v>1.3293607486307093</v>
      </c>
      <c r="J13" s="22"/>
    </row>
    <row r="14" spans="1:15" ht="12.95" customHeight="1" x14ac:dyDescent="0.2">
      <c r="A14" s="25" t="s">
        <v>38</v>
      </c>
      <c r="B14" s="27">
        <f t="shared" si="0"/>
        <v>7</v>
      </c>
      <c r="C14" s="14"/>
      <c r="D14" s="4">
        <v>10</v>
      </c>
      <c r="E14" s="4">
        <v>18</v>
      </c>
      <c r="F14" s="3">
        <v>0.97</v>
      </c>
      <c r="G14" s="8">
        <v>1.88</v>
      </c>
      <c r="H14" s="28">
        <f>G14*(SQRT(D14/(home!$B$5*30)))*E14</f>
        <v>6.1783104486582729</v>
      </c>
      <c r="J14" s="22"/>
    </row>
    <row r="15" spans="1:15" ht="12.95" customHeight="1" x14ac:dyDescent="0.2">
      <c r="A15" s="25" t="s">
        <v>39</v>
      </c>
      <c r="B15" s="27">
        <f t="shared" si="0"/>
        <v>3</v>
      </c>
      <c r="C15" s="14"/>
      <c r="D15" s="4">
        <v>7</v>
      </c>
      <c r="E15" s="4">
        <v>7</v>
      </c>
      <c r="F15" s="3">
        <v>0.97</v>
      </c>
      <c r="G15" s="8">
        <v>1.88</v>
      </c>
      <c r="H15" s="28">
        <f>G15*(SQRT(D15/(home!$B$5*30)))*E15</f>
        <v>2.0102232048539617</v>
      </c>
      <c r="J15" s="22"/>
    </row>
    <row r="16" spans="1:15" x14ac:dyDescent="0.2">
      <c r="A16" s="26" t="str">
        <f>IF(home!V1&lt;&gt;"",home!V1,"")</f>
        <v/>
      </c>
    </row>
    <row r="17" spans="1:1" x14ac:dyDescent="0.2">
      <c r="A17" s="26" t="str">
        <f>IF(home!W1&lt;&gt;"",home!W1,"")</f>
        <v/>
      </c>
    </row>
    <row r="18" spans="1:1" x14ac:dyDescent="0.2">
      <c r="A18" s="26" t="str">
        <f>IF(home!X1&lt;&gt;"",home!X1,"")</f>
        <v/>
      </c>
    </row>
    <row r="19" spans="1:1" x14ac:dyDescent="0.2">
      <c r="A19" s="26" t="str">
        <f>IF(home!Y1&lt;&gt;"",home!Y1,"")</f>
        <v/>
      </c>
    </row>
    <row r="20" spans="1:1" x14ac:dyDescent="0.2">
      <c r="A20" s="26" t="str">
        <f>IF(home!Z1&lt;&gt;"",home!Z1,"")</f>
        <v/>
      </c>
    </row>
    <row r="21" spans="1:1" x14ac:dyDescent="0.2">
      <c r="A21" s="26" t="str">
        <f>IF(home!AA1&lt;&gt;"",home!AA1,"")</f>
        <v/>
      </c>
    </row>
    <row r="22" spans="1:1" x14ac:dyDescent="0.2">
      <c r="A22" s="26" t="str">
        <f>IF(home!AB1&lt;&gt;"",home!AB1,"")</f>
        <v/>
      </c>
    </row>
    <row r="23" spans="1:1" x14ac:dyDescent="0.2">
      <c r="A23" s="26" t="str">
        <f>IF(home!AC1&lt;&gt;"",home!AC1,"")</f>
        <v/>
      </c>
    </row>
    <row r="24" spans="1:1" x14ac:dyDescent="0.2">
      <c r="A24" s="26" t="str">
        <f>IF(home!AD1&lt;&gt;"",home!AD1,"")</f>
        <v/>
      </c>
    </row>
    <row r="25" spans="1:1" x14ac:dyDescent="0.2">
      <c r="A25" s="26" t="str">
        <f>IF(home!AE1&lt;&gt;"",home!AE1,"")</f>
        <v/>
      </c>
    </row>
    <row r="26" spans="1:1" x14ac:dyDescent="0.2">
      <c r="A26" s="26" t="str">
        <f>IF(home!AF1&lt;&gt;"",home!AF1,"")</f>
        <v/>
      </c>
    </row>
    <row r="27" spans="1:1" x14ac:dyDescent="0.2">
      <c r="A27" s="26" t="str">
        <f>IF(home!AG1&lt;&gt;"",home!AG1,"")</f>
        <v/>
      </c>
    </row>
    <row r="28" spans="1:1" x14ac:dyDescent="0.2">
      <c r="A28" s="26" t="str">
        <f>IF(home!AH1&lt;&gt;"",home!AH1,"")</f>
        <v/>
      </c>
    </row>
    <row r="29" spans="1:1" x14ac:dyDescent="0.2">
      <c r="A29" s="26" t="str">
        <f>IF(home!AI1&lt;&gt;"",home!AI1,"")</f>
        <v/>
      </c>
    </row>
    <row r="30" spans="1:1" x14ac:dyDescent="0.2">
      <c r="A30" s="26" t="str">
        <f>IF(home!AJ1&lt;&gt;"",home!AJ1,"")</f>
        <v/>
      </c>
    </row>
    <row r="31" spans="1:1" x14ac:dyDescent="0.2">
      <c r="A31" s="26" t="str">
        <f>IF(home!AK1&lt;&gt;"",home!AK1,"")</f>
        <v/>
      </c>
    </row>
    <row r="32" spans="1:1" x14ac:dyDescent="0.2">
      <c r="A32" s="26" t="str">
        <f>IF(home!AL1&lt;&gt;"",home!AL1,"")</f>
        <v/>
      </c>
    </row>
    <row r="33" spans="1:1" x14ac:dyDescent="0.2">
      <c r="A33" s="26" t="str">
        <f>IF(home!AM1&lt;&gt;"",home!AM1,"")</f>
        <v/>
      </c>
    </row>
    <row r="34" spans="1:1" x14ac:dyDescent="0.2">
      <c r="A34" s="26" t="str">
        <f>IF(home!AN1&lt;&gt;"",home!AN1,"")</f>
        <v/>
      </c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zoomScale="110" zoomScaleNormal="110" workbookViewId="0">
      <selection activeCell="K16" sqref="K16"/>
    </sheetView>
  </sheetViews>
  <sheetFormatPr defaultColWidth="11.5703125" defaultRowHeight="12.75" x14ac:dyDescent="0.2"/>
  <cols>
    <col min="1" max="1" width="11.5703125" style="14"/>
    <col min="2" max="16384" width="11.5703125" style="4"/>
  </cols>
  <sheetData>
    <row r="1" spans="1:11" s="14" customFormat="1" x14ac:dyDescent="0.2">
      <c r="A1" s="20" t="s">
        <v>6</v>
      </c>
      <c r="B1" s="21" t="s">
        <v>16</v>
      </c>
      <c r="C1" s="21" t="s">
        <v>17</v>
      </c>
      <c r="D1" s="21" t="s">
        <v>18</v>
      </c>
      <c r="E1" s="14" t="s">
        <v>19</v>
      </c>
      <c r="F1" s="14" t="s">
        <v>20</v>
      </c>
      <c r="G1" s="14" t="s">
        <v>21</v>
      </c>
      <c r="H1" s="14" t="s">
        <v>28</v>
      </c>
      <c r="I1" s="14" t="s">
        <v>29</v>
      </c>
      <c r="J1" s="14" t="s">
        <v>30</v>
      </c>
      <c r="K1" s="14" t="s">
        <v>31</v>
      </c>
    </row>
    <row r="2" spans="1:11" x14ac:dyDescent="0.2">
      <c r="A2" s="25" t="str">
        <f>IF(home!B1&lt;&gt;"",home!B1,"")</f>
        <v>tn1</v>
      </c>
      <c r="B2" s="18">
        <v>3</v>
      </c>
      <c r="C2" s="18">
        <v>0</v>
      </c>
      <c r="D2" s="18">
        <v>0</v>
      </c>
      <c r="E2" s="4">
        <v>0</v>
      </c>
      <c r="F2" s="4">
        <v>0</v>
      </c>
      <c r="G2" s="4">
        <v>0</v>
      </c>
      <c r="H2" s="4">
        <v>0</v>
      </c>
      <c r="I2" s="4">
        <v>2</v>
      </c>
      <c r="J2" s="4">
        <v>0</v>
      </c>
      <c r="K2" s="4">
        <v>0</v>
      </c>
    </row>
    <row r="3" spans="1:11" x14ac:dyDescent="0.2">
      <c r="A3" s="25" t="str">
        <f>IF(home!C1&lt;&gt;"",home!C1,"")</f>
        <v>tn2</v>
      </c>
      <c r="B3" s="18">
        <v>3</v>
      </c>
      <c r="C3" s="18">
        <v>2</v>
      </c>
      <c r="D3" s="18">
        <v>1</v>
      </c>
      <c r="E3" s="4">
        <v>1</v>
      </c>
      <c r="F3" s="4">
        <v>0</v>
      </c>
      <c r="G3" s="4">
        <v>0</v>
      </c>
      <c r="H3" s="4">
        <v>3</v>
      </c>
      <c r="I3" s="4">
        <v>3</v>
      </c>
      <c r="J3" s="4">
        <v>0</v>
      </c>
      <c r="K3" s="4">
        <v>0</v>
      </c>
    </row>
    <row r="4" spans="1:11" x14ac:dyDescent="0.2">
      <c r="A4" s="25" t="str">
        <f>IF(home!D1&lt;&gt;"",home!D1,"")</f>
        <v>tn3</v>
      </c>
      <c r="B4" s="18">
        <v>3</v>
      </c>
      <c r="C4" s="18">
        <v>0</v>
      </c>
      <c r="D4" s="18">
        <v>1</v>
      </c>
      <c r="E4" s="4">
        <v>0</v>
      </c>
      <c r="F4" s="4">
        <v>0</v>
      </c>
      <c r="G4" s="4">
        <v>0</v>
      </c>
      <c r="H4" s="4">
        <v>0</v>
      </c>
      <c r="I4" s="4">
        <v>2</v>
      </c>
      <c r="J4" s="4">
        <v>1</v>
      </c>
      <c r="K4" s="4">
        <v>0</v>
      </c>
    </row>
    <row r="5" spans="1:11" x14ac:dyDescent="0.2">
      <c r="A5" s="25" t="str">
        <f>IF(home!E1&lt;&gt;"",home!E1,"")</f>
        <v>tn4</v>
      </c>
      <c r="B5" s="18">
        <v>4</v>
      </c>
      <c r="C5" s="18">
        <v>3</v>
      </c>
      <c r="D5" s="18">
        <v>0</v>
      </c>
      <c r="E5" s="4">
        <v>0</v>
      </c>
      <c r="F5" s="4">
        <v>1</v>
      </c>
      <c r="G5" s="4">
        <v>0</v>
      </c>
      <c r="H5" s="4">
        <v>2</v>
      </c>
      <c r="I5" s="4">
        <v>4</v>
      </c>
      <c r="J5" s="4">
        <v>0</v>
      </c>
      <c r="K5" s="4">
        <v>0</v>
      </c>
    </row>
    <row r="6" spans="1:11" x14ac:dyDescent="0.2">
      <c r="A6" s="25" t="str">
        <f>IF(home!F1&lt;&gt;"",home!F1,"")</f>
        <v>tn5</v>
      </c>
      <c r="B6" s="18">
        <v>0</v>
      </c>
      <c r="C6" s="18">
        <v>0</v>
      </c>
      <c r="D6" s="18">
        <v>1</v>
      </c>
      <c r="E6" s="4">
        <v>1</v>
      </c>
      <c r="F6" s="4">
        <v>1</v>
      </c>
      <c r="G6" s="4">
        <v>0</v>
      </c>
      <c r="H6" s="4">
        <v>1</v>
      </c>
      <c r="I6" s="4">
        <v>0</v>
      </c>
      <c r="J6" s="4">
        <v>0</v>
      </c>
      <c r="K6" s="4">
        <v>1</v>
      </c>
    </row>
    <row r="7" spans="1:11" x14ac:dyDescent="0.2">
      <c r="A7" s="25" t="str">
        <f>IF(home!G1&lt;&gt;"",home!G1,"")</f>
        <v>tn6</v>
      </c>
      <c r="B7" s="18">
        <v>0</v>
      </c>
      <c r="C7" s="18">
        <v>0</v>
      </c>
      <c r="D7" s="18">
        <v>2</v>
      </c>
      <c r="E7" s="4">
        <v>2</v>
      </c>
      <c r="F7" s="4">
        <v>1</v>
      </c>
      <c r="G7" s="4">
        <v>1</v>
      </c>
      <c r="H7" s="4">
        <v>1</v>
      </c>
      <c r="I7" s="4">
        <v>0</v>
      </c>
      <c r="J7" s="4">
        <v>0</v>
      </c>
      <c r="K7" s="4">
        <v>1</v>
      </c>
    </row>
    <row r="8" spans="1:11" x14ac:dyDescent="0.2">
      <c r="A8" s="25" t="s">
        <v>32</v>
      </c>
      <c r="B8" s="4">
        <v>0</v>
      </c>
      <c r="C8" s="18">
        <v>0</v>
      </c>
      <c r="D8" s="18">
        <v>2</v>
      </c>
      <c r="E8" s="4">
        <v>1</v>
      </c>
      <c r="F8" s="4">
        <v>0</v>
      </c>
      <c r="G8" s="4">
        <v>1</v>
      </c>
      <c r="H8" s="4">
        <v>1</v>
      </c>
      <c r="I8" s="4">
        <v>0</v>
      </c>
      <c r="J8" s="4">
        <v>0</v>
      </c>
      <c r="K8" s="4">
        <v>1</v>
      </c>
    </row>
    <row r="9" spans="1:11" x14ac:dyDescent="0.2">
      <c r="A9" s="25" t="s">
        <v>33</v>
      </c>
      <c r="B9" s="4">
        <v>0</v>
      </c>
      <c r="C9" s="18">
        <v>0</v>
      </c>
      <c r="D9" s="18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">
      <c r="A10" s="25" t="s">
        <v>34</v>
      </c>
      <c r="B10" s="4">
        <v>8</v>
      </c>
      <c r="C10" s="18">
        <v>4</v>
      </c>
      <c r="D10" s="18">
        <v>0</v>
      </c>
      <c r="E10" s="4">
        <v>3</v>
      </c>
      <c r="F10" s="4">
        <v>54</v>
      </c>
      <c r="G10" s="4">
        <v>16</v>
      </c>
      <c r="H10" s="4">
        <v>1</v>
      </c>
      <c r="I10" s="4">
        <v>5</v>
      </c>
      <c r="J10" s="4">
        <v>5</v>
      </c>
      <c r="K10" s="4">
        <v>1</v>
      </c>
    </row>
    <row r="11" spans="1:11" x14ac:dyDescent="0.2">
      <c r="A11" s="25" t="s">
        <v>35</v>
      </c>
      <c r="B11" s="18">
        <v>27</v>
      </c>
      <c r="C11" s="18">
        <v>40</v>
      </c>
      <c r="D11" s="18">
        <v>71</v>
      </c>
      <c r="E11" s="4">
        <v>57</v>
      </c>
      <c r="F11" s="4">
        <v>72</v>
      </c>
      <c r="G11" s="4">
        <v>16</v>
      </c>
      <c r="H11" s="4">
        <v>30</v>
      </c>
      <c r="I11" s="4">
        <v>153</v>
      </c>
      <c r="J11" s="4">
        <v>40</v>
      </c>
      <c r="K11" s="4">
        <v>7</v>
      </c>
    </row>
    <row r="12" spans="1:11" x14ac:dyDescent="0.2">
      <c r="A12" s="25" t="s">
        <v>36</v>
      </c>
      <c r="B12" s="18">
        <v>2</v>
      </c>
      <c r="C12" s="18">
        <v>1</v>
      </c>
      <c r="D12" s="18">
        <v>6</v>
      </c>
      <c r="E12" s="4">
        <v>2</v>
      </c>
      <c r="F12" s="4">
        <v>7</v>
      </c>
      <c r="G12" s="4">
        <v>5</v>
      </c>
      <c r="H12" s="4">
        <v>6</v>
      </c>
      <c r="I12" s="4">
        <v>11</v>
      </c>
      <c r="J12" s="4">
        <v>4</v>
      </c>
      <c r="K12" s="4">
        <v>5</v>
      </c>
    </row>
    <row r="13" spans="1:11" x14ac:dyDescent="0.2">
      <c r="A13" s="25" t="s">
        <v>37</v>
      </c>
      <c r="B13" s="4">
        <v>8</v>
      </c>
      <c r="C13" s="18">
        <v>10</v>
      </c>
      <c r="D13" s="18">
        <v>2</v>
      </c>
      <c r="E13" s="4">
        <v>3</v>
      </c>
      <c r="F13" s="4">
        <v>14</v>
      </c>
      <c r="G13" s="4">
        <v>7</v>
      </c>
      <c r="H13" s="4">
        <v>5</v>
      </c>
      <c r="I13" s="4">
        <v>7</v>
      </c>
      <c r="J13" s="4">
        <v>12</v>
      </c>
      <c r="K13" s="4">
        <v>5</v>
      </c>
    </row>
    <row r="14" spans="1:11" x14ac:dyDescent="0.2">
      <c r="A14" s="25" t="s">
        <v>38</v>
      </c>
      <c r="B14" s="4">
        <v>62</v>
      </c>
      <c r="C14" s="18">
        <v>64</v>
      </c>
      <c r="D14" s="18">
        <v>136</v>
      </c>
      <c r="E14" s="4">
        <v>108</v>
      </c>
      <c r="F14" s="4">
        <v>146</v>
      </c>
      <c r="G14" s="4">
        <v>91</v>
      </c>
      <c r="H14" s="4">
        <v>114</v>
      </c>
      <c r="I14" s="4">
        <v>106</v>
      </c>
      <c r="J14" s="4">
        <v>65</v>
      </c>
      <c r="K14" s="4">
        <v>29</v>
      </c>
    </row>
    <row r="15" spans="1:11" x14ac:dyDescent="0.2">
      <c r="A15" s="25" t="s">
        <v>39</v>
      </c>
      <c r="B15" s="4">
        <v>0</v>
      </c>
      <c r="C15" s="18">
        <v>6</v>
      </c>
      <c r="D15" s="18">
        <v>2</v>
      </c>
      <c r="E15" s="4">
        <v>3</v>
      </c>
      <c r="F15" s="4">
        <v>7</v>
      </c>
      <c r="G15" s="4">
        <v>13</v>
      </c>
      <c r="H15" s="4">
        <v>6</v>
      </c>
      <c r="I15" s="4">
        <v>4</v>
      </c>
      <c r="J15" s="4">
        <v>2</v>
      </c>
      <c r="K15" s="4">
        <v>1</v>
      </c>
    </row>
    <row r="16" spans="1:11" x14ac:dyDescent="0.2">
      <c r="A16" s="26" t="str">
        <f>IF(home!V1&lt;&gt;"",home!V1,"")</f>
        <v/>
      </c>
    </row>
    <row r="17" spans="1:1" x14ac:dyDescent="0.2">
      <c r="A17" s="26" t="str">
        <f>IF(home!W1&lt;&gt;"",home!W1,"")</f>
        <v/>
      </c>
    </row>
    <row r="18" spans="1:1" x14ac:dyDescent="0.2">
      <c r="A18" s="26" t="str">
        <f>IF(home!X1&lt;&gt;"",home!X1,"")</f>
        <v/>
      </c>
    </row>
    <row r="19" spans="1:1" x14ac:dyDescent="0.2">
      <c r="A19" s="26" t="str">
        <f>IF(home!Y1&lt;&gt;"",home!Y1,"")</f>
        <v/>
      </c>
    </row>
    <row r="20" spans="1:1" x14ac:dyDescent="0.2">
      <c r="A20" s="26" t="str">
        <f>IF(home!Z1&lt;&gt;"",home!Z1,"")</f>
        <v/>
      </c>
    </row>
    <row r="21" spans="1:1" x14ac:dyDescent="0.2">
      <c r="A21" s="26" t="str">
        <f>IF(home!AA1&lt;&gt;"",home!AA1,"")</f>
        <v/>
      </c>
    </row>
    <row r="22" spans="1:1" x14ac:dyDescent="0.2">
      <c r="A22" s="26" t="str">
        <f>IF(home!AB1&lt;&gt;"",home!AB1,"")</f>
        <v/>
      </c>
    </row>
    <row r="23" spans="1:1" x14ac:dyDescent="0.2">
      <c r="A23" s="26" t="str">
        <f>IF(home!AC1&lt;&gt;"",home!AC1,"")</f>
        <v/>
      </c>
    </row>
    <row r="24" spans="1:1" x14ac:dyDescent="0.2">
      <c r="A24" s="26" t="str">
        <f>IF(home!AD1&lt;&gt;"",home!AD1,"")</f>
        <v/>
      </c>
    </row>
    <row r="25" spans="1:1" x14ac:dyDescent="0.2">
      <c r="A25" s="26" t="str">
        <f>IF(home!AE1&lt;&gt;"",home!AE1,"")</f>
        <v/>
      </c>
    </row>
    <row r="26" spans="1:1" x14ac:dyDescent="0.2">
      <c r="A26" s="26" t="str">
        <f>IF(home!AF1&lt;&gt;"",home!AF1,"")</f>
        <v/>
      </c>
    </row>
    <row r="27" spans="1:1" x14ac:dyDescent="0.2">
      <c r="A27" s="26" t="str">
        <f>IF(home!AG1&lt;&gt;"",home!AG1,"")</f>
        <v/>
      </c>
    </row>
    <row r="28" spans="1:1" x14ac:dyDescent="0.2">
      <c r="A28" s="26" t="str">
        <f>IF(home!AH1&lt;&gt;"",home!AH1,"")</f>
        <v/>
      </c>
    </row>
    <row r="29" spans="1:1" x14ac:dyDescent="0.2">
      <c r="A29" s="26" t="str">
        <f>IF(home!AI1&lt;&gt;"",home!AI1,"")</f>
        <v/>
      </c>
    </row>
    <row r="30" spans="1:1" x14ac:dyDescent="0.2">
      <c r="A30" s="26" t="str">
        <f>IF(home!AJ1&lt;&gt;"",home!AJ1,"")</f>
        <v/>
      </c>
    </row>
    <row r="31" spans="1:1" x14ac:dyDescent="0.2">
      <c r="A31" s="26" t="str">
        <f>IF(home!AK1&lt;&gt;"",home!AK1,"")</f>
        <v/>
      </c>
    </row>
    <row r="32" spans="1:1" x14ac:dyDescent="0.2">
      <c r="A32" s="26" t="str">
        <f>IF(home!AL1&lt;&gt;"",home!AL1,"")</f>
        <v/>
      </c>
    </row>
    <row r="33" spans="1:1" x14ac:dyDescent="0.2">
      <c r="A33" s="26" t="str">
        <f>IF(home!AM1&lt;&gt;"",home!AM1,"")</f>
        <v/>
      </c>
    </row>
    <row r="34" spans="1:1" x14ac:dyDescent="0.2">
      <c r="A34" s="26" t="str">
        <f>IF(home!AN1&lt;&gt;"",home!AN1,"")</f>
        <v/>
      </c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4"/>
  <sheetViews>
    <sheetView zoomScale="110" zoomScaleNormal="110" workbookViewId="0">
      <selection activeCell="H4" sqref="H4"/>
    </sheetView>
  </sheetViews>
  <sheetFormatPr defaultColWidth="11.5703125" defaultRowHeight="12.75" x14ac:dyDescent="0.2"/>
  <cols>
    <col min="1" max="1" width="11.5703125" style="14"/>
  </cols>
  <sheetData>
    <row r="1" spans="1:13" s="29" customFormat="1" x14ac:dyDescent="0.2">
      <c r="A1" s="20" t="s">
        <v>6</v>
      </c>
      <c r="B1" s="21" t="s">
        <v>16</v>
      </c>
      <c r="C1" s="21" t="s">
        <v>17</v>
      </c>
      <c r="D1" s="21" t="s">
        <v>18</v>
      </c>
      <c r="E1" s="14" t="s">
        <v>19</v>
      </c>
      <c r="F1" s="14" t="s">
        <v>20</v>
      </c>
      <c r="G1" s="14" t="s">
        <v>21</v>
      </c>
      <c r="H1" s="14" t="s">
        <v>28</v>
      </c>
      <c r="I1" s="14" t="s">
        <v>29</v>
      </c>
      <c r="J1" s="14" t="s">
        <v>30</v>
      </c>
      <c r="K1" s="14" t="s">
        <v>31</v>
      </c>
      <c r="L1" s="14"/>
      <c r="M1" s="14"/>
    </row>
    <row r="2" spans="1:13" x14ac:dyDescent="0.2">
      <c r="A2" s="21" t="str">
        <f>IF(home!B1&lt;&gt;"",home!B1,"")</f>
        <v>tn1</v>
      </c>
      <c r="B2" s="19">
        <f>custoToner!B2*((1+home!$B$10)^(1/12)-1)</f>
        <v>1.7322401502072338</v>
      </c>
      <c r="C2" s="19">
        <f>custoToner!C2*((1+home!$B$10)^(1/12)-1)</f>
        <v>1.7261345185170358</v>
      </c>
      <c r="D2" s="19">
        <f>custoToner!D2*((1+home!$B$10)^(1/12)-1)</f>
        <v>1.6557645261554299</v>
      </c>
      <c r="E2" s="19">
        <f>custoToner!E2*((1+home!$B$10)^(1/12)-1)</f>
        <v>1.657937717096009</v>
      </c>
      <c r="F2" s="19">
        <f>custoToner!F2*((1+home!$B$10)^(1/12)-1)</f>
        <v>1.6661130544439013</v>
      </c>
      <c r="G2" s="19">
        <f>custoToner!G2*((1+home!$B$10)^(1/12)-1)</f>
        <v>1.679669626501799</v>
      </c>
      <c r="H2" s="19">
        <f>custoToner!H2*((1+home!$B$10)^(1/12)-1)</f>
        <v>1.6887763313956539</v>
      </c>
      <c r="I2" s="19">
        <f>custoToner!I2*((1+home!$B$10)^(1/12)-1)</f>
        <v>1.7097838438212507</v>
      </c>
      <c r="J2" s="19">
        <f>custoToner!J2*((1+home!$B$10)^(1/12)-1)</f>
        <v>1.720649798524146</v>
      </c>
      <c r="K2" s="19">
        <f>custoToner!K2*((1+home!$B$10)^(1/12)-1)</f>
        <v>1.7218916219187623</v>
      </c>
      <c r="L2" s="19"/>
      <c r="M2" s="19"/>
    </row>
    <row r="3" spans="1:13" x14ac:dyDescent="0.2">
      <c r="A3" s="22" t="str">
        <f>IF(home!C1&lt;&gt;"",home!C1,"")</f>
        <v>tn2</v>
      </c>
      <c r="B3" s="19">
        <f>custoToner!B3*((1+home!$B$10)^(1/12)-1)</f>
        <v>1.6557645261554299</v>
      </c>
      <c r="C3" s="19">
        <f>custoToner!C3*((1+home!$B$10)^(1/12)-1)</f>
        <v>1.6578342318131241</v>
      </c>
      <c r="D3" s="19">
        <f>custoToner!D3*((1+home!$B$10)^(1/12)-1)</f>
        <v>1.6557645261554299</v>
      </c>
      <c r="E3" s="19">
        <f>custoToner!E3*((1+home!$B$10)^(1/12)-1)</f>
        <v>1.657937717096009</v>
      </c>
      <c r="F3" s="19">
        <f>custoToner!F3*((1+home!$B$10)^(1/12)-1)</f>
        <v>1.6661130544439013</v>
      </c>
      <c r="G3" s="19">
        <f>custoToner!G3*((1+home!$B$10)^(1/12)-1)</f>
        <v>1.6610422755825502</v>
      </c>
      <c r="H3" s="19">
        <f>custoToner!H3*((1+home!$B$10)^(1/12)-1)</f>
        <v>1.6557645261554299</v>
      </c>
      <c r="I3" s="19">
        <f>custoToner!I3*((1+home!$B$10)^(1/12)-1)</f>
        <v>1.6569028642671619</v>
      </c>
      <c r="J3" s="19">
        <f>custoToner!J3*((1+home!$B$10)^(1/12)-1)</f>
        <v>1.6557645261554299</v>
      </c>
      <c r="K3" s="19">
        <f>custoToner!K3*((1+home!$B$10)^(1/12)-1)</f>
        <v>1.6557645261554299</v>
      </c>
      <c r="L3" s="19"/>
      <c r="M3" s="19"/>
    </row>
    <row r="4" spans="1:13" x14ac:dyDescent="0.2">
      <c r="A4" s="22" t="str">
        <f>IF(home!D1&lt;&gt;"",home!D1,"")</f>
        <v>tn3</v>
      </c>
      <c r="B4" s="19">
        <f>custoToner!B4*((1+home!$B$10)^(1/12)-1)</f>
        <v>1.6557645261554299</v>
      </c>
      <c r="C4" s="19">
        <f>custoToner!C4*((1+home!$B$10)^(1/12)-1)</f>
        <v>1.6578342318131241</v>
      </c>
      <c r="D4" s="19">
        <f>custoToner!D4*((1+home!$B$10)^(1/12)-1)</f>
        <v>1.6557645261554299</v>
      </c>
      <c r="E4" s="19">
        <f>custoToner!E4*((1+home!$B$10)^(1/12)-1)</f>
        <v>1.657937717096009</v>
      </c>
      <c r="F4" s="19">
        <f>custoToner!F4*((1+home!$B$10)^(1/12)-1)</f>
        <v>1.6557645261554299</v>
      </c>
      <c r="G4" s="19">
        <f>custoToner!G4*((1+home!$B$10)^(1/12)-1)</f>
        <v>1.6610422755825502</v>
      </c>
      <c r="H4" s="19">
        <f>custoToner!H4*((1+home!$B$10)^(1/12)-1)</f>
        <v>1.6557645261554299</v>
      </c>
      <c r="I4" s="19">
        <f>custoToner!I4*((1+home!$B$10)^(1/12)-1)</f>
        <v>1.6569028642671619</v>
      </c>
      <c r="J4" s="19">
        <f>custoToner!J4*((1+home!$B$10)^(1/12)-1)</f>
        <v>1.6557645261554299</v>
      </c>
      <c r="K4" s="19">
        <f>custoToner!K4*((1+home!$B$10)^(1/12)-1)</f>
        <v>1.6557645261554299</v>
      </c>
      <c r="L4" s="19"/>
      <c r="M4" s="19"/>
    </row>
    <row r="5" spans="1:13" x14ac:dyDescent="0.2">
      <c r="A5" s="21" t="str">
        <f>IF(home!E1&lt;&gt;"",home!E1,"")</f>
        <v>tn4</v>
      </c>
      <c r="B5" s="19">
        <f>custoToner!B5*((1+home!$B$10)^(1/12)-1)</f>
        <v>1.2078802218303861</v>
      </c>
      <c r="C5" s="19">
        <f>custoToner!C5*((1+home!$B$10)^(1/12)-1)</f>
        <v>1.2087081040934637</v>
      </c>
      <c r="D5" s="19">
        <f>custoToner!D5*((1+home!$B$10)^(1/12)-1)</f>
        <v>1.2107778097511581</v>
      </c>
      <c r="E5" s="19">
        <f>custoToner!E5*((1+home!$B$10)^(1/12)-1)</f>
        <v>1.2095359863565416</v>
      </c>
      <c r="F5" s="19">
        <f>custoToner!F5*((1+home!$B$10)^(1/12)-1)</f>
        <v>1.2098464422051955</v>
      </c>
      <c r="G5" s="19">
        <f>custoToner!G5*((1+home!$B$10)^(1/12)-1)</f>
        <v>1.2078802218303861</v>
      </c>
      <c r="H5" s="19">
        <f>custoToner!H5*((1+home!$B$10)^(1/12)-1)</f>
        <v>1.2087081040934637</v>
      </c>
      <c r="I5" s="19">
        <f>custoToner!I5*((1+home!$B$10)^(1/12)-1)</f>
        <v>1.2107778097511581</v>
      </c>
      <c r="J5" s="19">
        <f>custoToner!J5*((1+home!$B$10)^(1/12)-1)</f>
        <v>1.2077767365475014</v>
      </c>
      <c r="K5" s="19">
        <f>custoToner!K5*((1+home!$B$10)^(1/12)-1)</f>
        <v>1.2107778097511581</v>
      </c>
      <c r="L5" s="19"/>
      <c r="M5" s="19"/>
    </row>
    <row r="6" spans="1:13" x14ac:dyDescent="0.2">
      <c r="A6" s="22" t="str">
        <f>IF(home!F1&lt;&gt;"",home!F1,"")</f>
        <v>tn5</v>
      </c>
      <c r="B6" s="19">
        <f>custoToner!B6*((1+home!$B$10)^(1/12)-1)</f>
        <v>2.3284188649060731</v>
      </c>
      <c r="C6" s="19">
        <f>custoToner!C6*((1+home!$B$10)^(1/12)-1)</f>
        <v>2.3284188649060731</v>
      </c>
      <c r="D6" s="19">
        <f>custoToner!D6*((1+home!$B$10)^(1/12)-1)</f>
        <v>2.3284188649060731</v>
      </c>
      <c r="E6" s="19">
        <f>custoToner!E6*((1+home!$B$10)^(1/12)-1)</f>
        <v>2.2668451215896686</v>
      </c>
      <c r="F6" s="19">
        <f>custoToner!F6*((1+home!$B$10)^(1/12)-1)</f>
        <v>2.2648789012148587</v>
      </c>
      <c r="G6" s="19">
        <f>custoToner!G6*((1+home!$B$10)^(1/12)-1)</f>
        <v>2.251425814439846</v>
      </c>
      <c r="H6" s="19">
        <f>custoToner!H6*((1+home!$B$10)^(1/12)-1)</f>
        <v>2.2499770204794598</v>
      </c>
      <c r="I6" s="19">
        <f>custoToner!I6*((1+home!$B$10)^(1/12)-1)</f>
        <v>2.2566000785840816</v>
      </c>
      <c r="J6" s="19">
        <f>custoToner!J6*((1+home!$B$10)^(1/12)-1)</f>
        <v>2.2564965933011969</v>
      </c>
      <c r="K6" s="19">
        <f>custoToner!K6*((1+home!$B$10)^(1/12)-1)</f>
        <v>2.2570140197156205</v>
      </c>
      <c r="L6" s="19"/>
      <c r="M6" s="19"/>
    </row>
    <row r="7" spans="1:13" x14ac:dyDescent="0.2">
      <c r="A7" s="21" t="str">
        <f>IF(home!G1&lt;&gt;"",home!G1,"")</f>
        <v>tn6</v>
      </c>
      <c r="B7" s="19">
        <f>custoToner!B7*((1+home!$B$10)^(1/12)-1)</f>
        <v>2.3284188649060731</v>
      </c>
      <c r="C7" s="19">
        <f>custoToner!C7*((1+home!$B$10)^(1/12)-1)</f>
        <v>2.3284188649060731</v>
      </c>
      <c r="D7" s="19">
        <f>custoToner!D7*((1+home!$B$10)^(1/12)-1)</f>
        <v>2.3284188649060731</v>
      </c>
      <c r="E7" s="19">
        <f>custoToner!E7*((1+home!$B$10)^(1/12)-1)</f>
        <v>2.2668451215896686</v>
      </c>
      <c r="F7" s="19">
        <f>custoToner!F7*((1+home!$B$10)^(1/12)-1)</f>
        <v>2.2668451215896686</v>
      </c>
      <c r="G7" s="19">
        <f>custoToner!G7*((1+home!$B$10)^(1/12)-1)</f>
        <v>2.251425814439846</v>
      </c>
      <c r="H7" s="19">
        <f>custoToner!H7*((1+home!$B$10)^(1/12)-1)</f>
        <v>2.2591872106561994</v>
      </c>
      <c r="I7" s="19">
        <f>custoToner!I7*((1+home!$B$10)^(1/12)-1)</f>
        <v>2.2553582551894649</v>
      </c>
      <c r="J7" s="19">
        <f>custoToner!J7*((1+home!$B$10)^(1/12)-1)</f>
        <v>2.2580488725444674</v>
      </c>
      <c r="K7" s="19">
        <f>custoToner!K7*((1+home!$B$10)^(1/12)-1)</f>
        <v>2.2576349314129285</v>
      </c>
      <c r="L7" s="19"/>
      <c r="M7" s="19"/>
    </row>
    <row r="8" spans="1:13" x14ac:dyDescent="0.2">
      <c r="A8" s="14" t="s">
        <v>32</v>
      </c>
      <c r="B8" s="19">
        <f>custoToner!B8*((1+home!$B$10)^(1/12)-1)</f>
        <v>2.3289362913204972</v>
      </c>
      <c r="C8" s="19">
        <f>custoToner!C8*((1+home!$B$10)^(1/12)-1)</f>
        <v>2.3285223501889578</v>
      </c>
      <c r="D8" s="19">
        <f>custoToner!D8*((1+home!$B$10)^(1/12)-1)</f>
        <v>2.3284188649060731</v>
      </c>
      <c r="E8" s="19">
        <f>custoToner!E8*((1+home!$B$10)^(1/12)-1)</f>
        <v>2.2668451215896686</v>
      </c>
      <c r="F8" s="19">
        <f>custoToner!F8*((1+home!$B$10)^(1/12)-1)</f>
        <v>2.2668451215896686</v>
      </c>
      <c r="G8" s="19">
        <f>custoToner!G8*((1+home!$B$10)^(1/12)-1)</f>
        <v>2.251425814439846</v>
      </c>
      <c r="H8" s="19">
        <f>custoToner!H8*((1+home!$B$10)^(1/12)-1)</f>
        <v>2.2591872106561994</v>
      </c>
      <c r="I8" s="19">
        <f>custoToner!I8*((1+home!$B$10)^(1/12)-1)</f>
        <v>2.2553582551894649</v>
      </c>
      <c r="J8" s="19">
        <f>custoToner!J8*((1+home!$B$10)^(1/12)-1)</f>
        <v>2.2580488725444674</v>
      </c>
      <c r="K8" s="19">
        <f>custoToner!K8*((1+home!$B$10)^(1/12)-1)</f>
        <v>2.2576349314129285</v>
      </c>
      <c r="L8" s="19"/>
      <c r="M8" s="19"/>
    </row>
    <row r="9" spans="1:13" x14ac:dyDescent="0.2">
      <c r="A9" s="14" t="s">
        <v>33</v>
      </c>
      <c r="B9" s="19">
        <f>custoToner!B9*((1+home!$B$10)^(1/12)-1)</f>
        <v>2.7124527496912485</v>
      </c>
      <c r="C9" s="19">
        <f>custoToner!C9*((1+home!$B$10)^(1/12)-1)</f>
        <v>2.7123492644083638</v>
      </c>
      <c r="D9" s="19">
        <f>custoToner!D9*((1+home!$B$10)^(1/12)-1)</f>
        <v>2.7132806319543259</v>
      </c>
      <c r="E9" s="19">
        <f>custoToner!E9*((1+home!$B$10)^(1/12)-1)</f>
        <v>2.7132806319543259</v>
      </c>
      <c r="F9" s="19">
        <f>custoToner!F9*((1+home!$B$10)^(1/12)-1)</f>
        <v>2.7144189700660579</v>
      </c>
      <c r="G9" s="19">
        <f>custoToner!G9*((1+home!$B$10)^(1/12)-1)</f>
        <v>2.7104865293164391</v>
      </c>
      <c r="H9" s="19">
        <f>custoToner!H9*((1+home!$B$10)^(1/12)-1)</f>
        <v>2.7107969851650928</v>
      </c>
      <c r="I9" s="19">
        <f>custoToner!I9*((1+home!$B$10)^(1/12)-1)</f>
        <v>2.7134876025200954</v>
      </c>
      <c r="J9" s="19">
        <f>custoToner!J9*((1+home!$B$10)^(1/12)-1)</f>
        <v>2.7132806319543259</v>
      </c>
      <c r="K9" s="19">
        <f>custoToner!K9*((1+home!$B$10)^(1/12)-1)</f>
        <v>2.7136945730858653</v>
      </c>
      <c r="L9" s="19"/>
      <c r="M9" s="19"/>
    </row>
    <row r="10" spans="1:13" x14ac:dyDescent="0.2">
      <c r="A10" s="14" t="s">
        <v>34</v>
      </c>
      <c r="B10" s="19">
        <f>custoToner!B10*((1+home!$B$10)^(1/12)-1)</f>
        <v>0.55343929286745241</v>
      </c>
      <c r="C10" s="19">
        <f>custoToner!C10*((1+home!$B$10)^(1/12)-1)</f>
        <v>0.55333580758456768</v>
      </c>
      <c r="D10" s="19">
        <f>custoToner!D10*((1+home!$B$10)^(1/12)-1)</f>
        <v>0.55333580758456768</v>
      </c>
      <c r="E10" s="19">
        <f>custoToner!E10*((1+home!$B$10)^(1/12)-1)</f>
        <v>0.56099371851803659</v>
      </c>
      <c r="F10" s="19">
        <f>custoToner!F10*((1+home!$B$10)^(1/12)-1)</f>
        <v>0.57020390869477622</v>
      </c>
      <c r="G10" s="19">
        <f>custoToner!G10*((1+home!$B$10)^(1/12)-1)</f>
        <v>0.59524734715287708</v>
      </c>
      <c r="H10" s="19">
        <f>custoToner!H10*((1+home!$B$10)^(1/12)-1)</f>
        <v>0.61863502108482249</v>
      </c>
      <c r="I10" s="19">
        <f>custoToner!I10*((1+home!$B$10)^(1/12)-1)</f>
        <v>0.62008381504520849</v>
      </c>
      <c r="J10" s="19">
        <f>custoToner!J10*((1+home!$B$10)^(1/12)-1)</f>
        <v>0.61946290334790022</v>
      </c>
      <c r="K10" s="19">
        <f>custoToner!K10*((1+home!$B$10)^(1/12)-1)</f>
        <v>0.61987684447943903</v>
      </c>
      <c r="L10" s="19"/>
      <c r="M10" s="19"/>
    </row>
    <row r="11" spans="1:13" x14ac:dyDescent="0.2">
      <c r="A11" s="14" t="s">
        <v>35</v>
      </c>
      <c r="B11" s="19">
        <f>custoToner!B11*((1+home!$B$10)^(1/12)-1)</f>
        <v>0.68331332288776903</v>
      </c>
      <c r="C11" s="19">
        <f>custoToner!C11*((1+home!$B$10)^(1/12)-1)</f>
        <v>0.68320983760488418</v>
      </c>
      <c r="D11" s="19">
        <f>custoToner!D11*((1+home!$B$10)^(1/12)-1)</f>
        <v>0.68227847005892195</v>
      </c>
      <c r="E11" s="19">
        <f>custoToner!E11*((1+home!$B$10)^(1/12)-1)</f>
        <v>0.68124361723007465</v>
      </c>
      <c r="F11" s="19">
        <f>custoToner!F11*((1+home!$B$10)^(1/12)-1)</f>
        <v>0.680001793835458</v>
      </c>
      <c r="G11" s="19">
        <f>custoToner!G11*((1+home!$B$10)^(1/12)-1)</f>
        <v>0.680001793835458</v>
      </c>
      <c r="H11" s="19">
        <f>custoToner!H11*((1+home!$B$10)^(1/12)-1)</f>
        <v>0.67017069196141033</v>
      </c>
      <c r="I11" s="19">
        <f>custoToner!I11*((1+home!$B$10)^(1/12)-1)</f>
        <v>0.67669026478314731</v>
      </c>
      <c r="J11" s="19">
        <f>custoToner!J11*((1+home!$B$10)^(1/12)-1)</f>
        <v>0.67989830855257338</v>
      </c>
      <c r="K11" s="19">
        <f>custoToner!K11*((1+home!$B$10)^(1/12)-1)</f>
        <v>0.68300286703911484</v>
      </c>
      <c r="L11" s="19"/>
      <c r="M11" s="19"/>
    </row>
    <row r="12" spans="1:13" x14ac:dyDescent="0.2">
      <c r="A12" s="14" t="s">
        <v>36</v>
      </c>
      <c r="B12" s="19">
        <f>custoToner!B12*((1+home!$B$10)^(1/12)-1)</f>
        <v>2.6907208402854583</v>
      </c>
      <c r="C12" s="19">
        <f>custoToner!C12*((1+home!$B$10)^(1/12)-1)</f>
        <v>2.7360473941889629</v>
      </c>
      <c r="D12" s="19">
        <f>custoToner!D12*((1+home!$B$10)^(1/12)-1)</f>
        <v>2.7996908431630629</v>
      </c>
      <c r="E12" s="19">
        <f>custoToner!E12*((1+home!$B$10)^(1/12)-1)</f>
        <v>2.9141455660335569</v>
      </c>
      <c r="F12" s="19">
        <f>custoToner!F12*((1+home!$B$10)^(1/12)-1)</f>
        <v>3.0469171839746454</v>
      </c>
      <c r="G12" s="19">
        <f>custoToner!G12*((1+home!$B$10)^(1/12)-1)</f>
        <v>3.0528158450990741</v>
      </c>
      <c r="H12" s="19">
        <f>custoToner!H12*((1+home!$B$10)^(1/12)-1)</f>
        <v>3.0477450662377228</v>
      </c>
      <c r="I12" s="19">
        <f>custoToner!I12*((1+home!$B$10)^(1/12)-1)</f>
        <v>3.0491938601981086</v>
      </c>
      <c r="J12" s="19">
        <f>custoToner!J12*((1+home!$B$10)^(1/12)-1)</f>
        <v>3.0499182571783021</v>
      </c>
      <c r="K12" s="19">
        <f>custoToner!K12*((1+home!$B$10)^(1/12)-1)</f>
        <v>3.0489868896323395</v>
      </c>
      <c r="L12" s="19"/>
      <c r="M12" s="19"/>
    </row>
    <row r="13" spans="1:13" x14ac:dyDescent="0.2">
      <c r="A13" s="14" t="s">
        <v>37</v>
      </c>
      <c r="B13" s="19">
        <f>custoToner!B13*((1+home!$B$10)^(1/12)-1)</f>
        <v>1.5276497459441536</v>
      </c>
      <c r="C13" s="19">
        <f>custoToner!C13*((1+home!$B$10)^(1/12)-1)</f>
        <v>1.5276497459441536</v>
      </c>
      <c r="D13" s="19">
        <f>custoToner!D13*((1+home!$B$10)^(1/12)-1)</f>
        <v>1.5276497459441536</v>
      </c>
      <c r="E13" s="19">
        <f>custoToner!E13*((1+home!$B$10)^(1/12)-1)</f>
        <v>1.5276497459441536</v>
      </c>
      <c r="F13" s="19">
        <f>custoToner!F13*((1+home!$B$10)^(1/12)-1)</f>
        <v>1.5276497459441536</v>
      </c>
      <c r="G13" s="19">
        <f>custoToner!G13*((1+home!$B$10)^(1/12)-1)</f>
        <v>1.7301704445495396</v>
      </c>
      <c r="H13" s="19">
        <f>custoToner!H13*((1+home!$B$10)^(1/12)-1)</f>
        <v>1.7303774151153091</v>
      </c>
      <c r="I13" s="19">
        <f>custoToner!I13*((1+home!$B$10)^(1/12)-1)</f>
        <v>1.7307913562468478</v>
      </c>
      <c r="J13" s="19">
        <f>custoToner!J13*((1+home!$B$10)^(1/12)-1)</f>
        <v>1.7395876052920485</v>
      </c>
      <c r="K13" s="19">
        <f>custoToner!K13*((1+home!$B$10)^(1/12)-1)</f>
        <v>1.7385527524632014</v>
      </c>
      <c r="L13" s="19"/>
      <c r="M13" s="19"/>
    </row>
    <row r="14" spans="1:13" x14ac:dyDescent="0.2">
      <c r="A14" s="14" t="s">
        <v>38</v>
      </c>
      <c r="B14" s="19">
        <f>custoToner!B14*((1+home!$B$10)^(1/12)-1)</f>
        <v>0.89204313846623784</v>
      </c>
      <c r="C14" s="19">
        <f>custoToner!C14*((1+home!$B$10)^(1/12)-1)</f>
        <v>0.88997343280854357</v>
      </c>
      <c r="D14" s="19">
        <f>custoToner!D14*((1+home!$B$10)^(1/12)-1)</f>
        <v>0.8900769180914283</v>
      </c>
      <c r="E14" s="19">
        <f>custoToner!E14*((1+home!$B$10)^(1/12)-1)</f>
        <v>0.88997343280854357</v>
      </c>
      <c r="F14" s="19">
        <f>custoToner!F14*((1+home!$B$10)^(1/12)-1)</f>
        <v>0.88997343280854357</v>
      </c>
      <c r="G14" s="19">
        <f>custoToner!G14*((1+home!$B$10)^(1/12)-1)</f>
        <v>0.88997343280854357</v>
      </c>
      <c r="H14" s="19">
        <f>custoToner!H14*((1+home!$B$10)^(1/12)-1)</f>
        <v>0.89049085922296711</v>
      </c>
      <c r="I14" s="19">
        <f>custoToner!I14*((1+home!$B$10)^(1/12)-1)</f>
        <v>0.89038737394008249</v>
      </c>
      <c r="J14" s="19">
        <f>custoToner!J14*((1+home!$B$10)^(1/12)-1)</f>
        <v>0.89193965318335311</v>
      </c>
      <c r="K14" s="19">
        <f>custoToner!K14*((1+home!$B$10)^(1/12)-1)</f>
        <v>0.89142222676892957</v>
      </c>
      <c r="L14" s="19"/>
      <c r="M14" s="19"/>
    </row>
    <row r="15" spans="1:13" x14ac:dyDescent="0.2">
      <c r="A15" s="14" t="s">
        <v>39</v>
      </c>
      <c r="B15" s="19">
        <f>custoToner!B15*((1+home!$B$10)^(1/12)-1)</f>
        <v>0.53450148609954973</v>
      </c>
      <c r="C15" s="19">
        <f>custoToner!C15*((1+home!$B$10)^(1/12)-1)</f>
        <v>0.53864089741493826</v>
      </c>
      <c r="D15" s="19">
        <f>custoToner!D15*((1+home!$B$10)^(1/12)-1)</f>
        <v>0.54174545590147971</v>
      </c>
      <c r="E15" s="19">
        <f>custoToner!E15*((1+home!$B$10)^(1/12)-1)</f>
        <v>0.54505698495379062</v>
      </c>
      <c r="F15" s="19">
        <f>custoToner!F15*((1+home!$B$10)^(1/12)-1)</f>
        <v>0.54847199928898616</v>
      </c>
      <c r="G15" s="19">
        <f>custoToner!G15*((1+home!$B$10)^(1/12)-1)</f>
        <v>0.57217012906958575</v>
      </c>
      <c r="H15" s="19">
        <f>custoToner!H15*((1+home!$B$10)^(1/12)-1)</f>
        <v>0.57072133510919976</v>
      </c>
      <c r="I15" s="19">
        <f>custoToner!I15*((1+home!$B$10)^(1/12)-1)</f>
        <v>0.57641302566785901</v>
      </c>
      <c r="J15" s="19">
        <f>custoToner!J15*((1+home!$B$10)^(1/12)-1)</f>
        <v>0.5796210694372852</v>
      </c>
      <c r="K15" s="19">
        <f>custoToner!K15*((1+home!$B$10)^(1/12)-1)</f>
        <v>0.57651651095074374</v>
      </c>
      <c r="L15" s="19"/>
      <c r="M15" s="19"/>
    </row>
    <row r="16" spans="1:13" x14ac:dyDescent="0.2">
      <c r="A16" s="14" t="str">
        <f>IF(home!V1&lt;&gt;"",home!V1,"")</f>
        <v/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">
      <c r="B17" s="8"/>
      <c r="C17" s="8"/>
      <c r="D17" s="8"/>
      <c r="E17" s="8"/>
      <c r="F17" s="8"/>
      <c r="G17" s="8"/>
      <c r="H17" s="8"/>
      <c r="I17" s="8"/>
      <c r="J17" s="8"/>
      <c r="K17" s="8"/>
      <c r="L17" s="4"/>
      <c r="M17" s="4"/>
    </row>
    <row r="18" spans="1:13" x14ac:dyDescent="0.2">
      <c r="A18" s="14" t="str">
        <f>IF(home!X1&lt;&gt;"",home!X1,"")</f>
        <v/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14" t="str">
        <f>IF(home!Y1&lt;&gt;"",home!Y1,"")</f>
        <v/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">
      <c r="A20" s="14" t="str">
        <f>IF(home!Z1&lt;&gt;"",home!Z1,"")</f>
        <v/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">
      <c r="A21" s="14" t="str">
        <f>IF(home!AA1&lt;&gt;"",home!AA1,"")</f>
        <v/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">
      <c r="A22" s="14" t="str">
        <f>IF(home!AB1&lt;&gt;"",home!AB1,"")</f>
        <v/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">
      <c r="A23" s="14" t="str">
        <f>IF(home!AC1&lt;&gt;"",home!AC1,"")</f>
        <v/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">
      <c r="A24" s="14" t="str">
        <f>IF(home!AD1&lt;&gt;"",home!AD1,"")</f>
        <v/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">
      <c r="A25" s="14" t="str">
        <f>IF(home!AE1&lt;&gt;"",home!AE1,"")</f>
        <v/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">
      <c r="A26" s="14" t="str">
        <f>IF(home!AF1&lt;&gt;"",home!AF1,"")</f>
        <v/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">
      <c r="A27" s="14" t="str">
        <f>IF(home!AG1&lt;&gt;"",home!AG1,"")</f>
        <v/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">
      <c r="A28" s="14" t="str">
        <f>IF(home!AH1&lt;&gt;"",home!AH1,"")</f>
        <v/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">
      <c r="A29" s="14" t="str">
        <f>IF(home!AI1&lt;&gt;"",home!AI1,"")</f>
        <v/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">
      <c r="A30" s="14" t="str">
        <f>IF(home!AJ1&lt;&gt;"",home!AJ1,"")</f>
        <v/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">
      <c r="A31" s="14" t="str">
        <f>IF(home!AK1&lt;&gt;"",home!AK1,"")</f>
        <v/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">
      <c r="A32" s="14" t="str">
        <f>IF(home!AL1&lt;&gt;"",home!AL1,"")</f>
        <v/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">
      <c r="A33" s="14" t="str">
        <f>IF(home!AM1&lt;&gt;"",home!AM1,"")</f>
        <v/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14" t="str">
        <f>IF(home!AN1&lt;&gt;"",home!AN1,"")</f>
        <v/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1"/>
  <sheetViews>
    <sheetView zoomScale="110" zoomScaleNormal="110" workbookViewId="0">
      <selection activeCell="H24" sqref="H24"/>
    </sheetView>
  </sheetViews>
  <sheetFormatPr defaultColWidth="8.7109375" defaultRowHeight="12.75" x14ac:dyDescent="0.2"/>
  <cols>
    <col min="1" max="1" width="8.7109375" style="14"/>
    <col min="2" max="2" width="8.7109375" style="4"/>
    <col min="3" max="3" width="16.85546875" style="4" customWidth="1"/>
    <col min="4" max="11" width="10.42578125" style="4" bestFit="1" customWidth="1"/>
    <col min="12" max="16384" width="8.7109375" style="4"/>
  </cols>
  <sheetData>
    <row r="1" spans="1:23" s="14" customFormat="1" x14ac:dyDescent="0.2">
      <c r="A1" s="20" t="s">
        <v>6</v>
      </c>
      <c r="B1" s="21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 t="s">
        <v>28</v>
      </c>
      <c r="I1" s="14" t="s">
        <v>29</v>
      </c>
      <c r="J1" s="14" t="s">
        <v>30</v>
      </c>
      <c r="K1" s="14" t="s">
        <v>31</v>
      </c>
    </row>
    <row r="2" spans="1:23" x14ac:dyDescent="0.2">
      <c r="A2" s="25" t="str">
        <f>IF(home!B1&lt;&gt;"",home!B1,"")</f>
        <v>tn1</v>
      </c>
      <c r="B2" s="18">
        <v>167.39</v>
      </c>
      <c r="C2" s="19">
        <v>166.8</v>
      </c>
      <c r="D2" s="8">
        <v>160</v>
      </c>
      <c r="E2" s="8">
        <v>160.21</v>
      </c>
      <c r="F2" s="8">
        <v>161</v>
      </c>
      <c r="G2" s="8">
        <v>162.31</v>
      </c>
      <c r="H2" s="8">
        <v>163.19</v>
      </c>
      <c r="I2" s="8">
        <v>165.22</v>
      </c>
      <c r="J2" s="8">
        <v>166.27</v>
      </c>
      <c r="K2" s="8">
        <v>166.39</v>
      </c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x14ac:dyDescent="0.2">
      <c r="A3" s="25" t="str">
        <f>IF(home!C1&lt;&gt;"",home!C1,"")</f>
        <v>tn2</v>
      </c>
      <c r="B3" s="18">
        <v>160</v>
      </c>
      <c r="C3" s="19">
        <v>160.19999999999999</v>
      </c>
      <c r="D3" s="8">
        <v>160</v>
      </c>
      <c r="E3" s="8">
        <v>160.21</v>
      </c>
      <c r="F3" s="8">
        <v>161</v>
      </c>
      <c r="G3" s="8">
        <v>160.51</v>
      </c>
      <c r="H3" s="8">
        <v>160</v>
      </c>
      <c r="I3" s="8">
        <v>160.11000000000001</v>
      </c>
      <c r="J3" s="8">
        <v>160</v>
      </c>
      <c r="K3" s="8">
        <v>160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x14ac:dyDescent="0.2">
      <c r="A4" s="25" t="str">
        <f>IF(home!D1&lt;&gt;"",home!D1,"")</f>
        <v>tn3</v>
      </c>
      <c r="B4" s="18">
        <v>160</v>
      </c>
      <c r="C4" s="19">
        <v>160.19999999999999</v>
      </c>
      <c r="D4" s="8">
        <v>160</v>
      </c>
      <c r="E4" s="8">
        <v>160.21</v>
      </c>
      <c r="F4" s="8">
        <v>160</v>
      </c>
      <c r="G4" s="8">
        <v>160.51</v>
      </c>
      <c r="H4" s="8">
        <v>160</v>
      </c>
      <c r="I4" s="8">
        <v>160.11000000000001</v>
      </c>
      <c r="J4" s="8">
        <v>160</v>
      </c>
      <c r="K4" s="8">
        <v>160</v>
      </c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">
      <c r="A5" s="25" t="str">
        <f>IF(home!E1&lt;&gt;"",home!E1,"")</f>
        <v>tn4</v>
      </c>
      <c r="B5" s="18">
        <v>116.72</v>
      </c>
      <c r="C5" s="19">
        <v>116.8</v>
      </c>
      <c r="D5" s="8">
        <v>117</v>
      </c>
      <c r="E5" s="8">
        <f>116.88</f>
        <v>116.88</v>
      </c>
      <c r="F5" s="8">
        <v>116.91</v>
      </c>
      <c r="G5" s="18">
        <v>116.72</v>
      </c>
      <c r="H5" s="19">
        <v>116.8</v>
      </c>
      <c r="I5" s="8">
        <v>117</v>
      </c>
      <c r="J5" s="8">
        <v>116.71</v>
      </c>
      <c r="K5" s="8">
        <v>117</v>
      </c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">
      <c r="A6" s="25" t="str">
        <f>IF(home!F1&lt;&gt;"",home!F1,"")</f>
        <v>tn5</v>
      </c>
      <c r="B6" s="18">
        <v>225</v>
      </c>
      <c r="C6" s="19">
        <v>225</v>
      </c>
      <c r="D6" s="8">
        <v>225</v>
      </c>
      <c r="E6" s="8">
        <v>219.05</v>
      </c>
      <c r="F6" s="8">
        <v>218.86</v>
      </c>
      <c r="G6" s="8">
        <v>217.56</v>
      </c>
      <c r="H6" s="8">
        <v>217.42</v>
      </c>
      <c r="I6" s="8">
        <v>218.06</v>
      </c>
      <c r="J6" s="8">
        <v>218.05</v>
      </c>
      <c r="K6" s="8">
        <v>218.1</v>
      </c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">
      <c r="A7" s="25" t="str">
        <f>IF(home!G1&lt;&gt;"",home!G1,"")</f>
        <v>tn6</v>
      </c>
      <c r="B7" s="18">
        <v>225</v>
      </c>
      <c r="C7" s="19">
        <v>225</v>
      </c>
      <c r="D7" s="8">
        <v>225</v>
      </c>
      <c r="E7" s="8">
        <v>219.05</v>
      </c>
      <c r="F7" s="8">
        <v>219.05</v>
      </c>
      <c r="G7" s="8">
        <v>217.56</v>
      </c>
      <c r="H7" s="8">
        <v>218.31</v>
      </c>
      <c r="I7" s="8">
        <v>217.94</v>
      </c>
      <c r="J7" s="8">
        <v>218.2</v>
      </c>
      <c r="K7" s="8">
        <v>218.16</v>
      </c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">
      <c r="A8" s="25" t="s">
        <v>32</v>
      </c>
      <c r="B8" s="8">
        <v>225.05</v>
      </c>
      <c r="C8" s="19">
        <v>225.01</v>
      </c>
      <c r="D8" s="8">
        <v>225</v>
      </c>
      <c r="E8" s="8">
        <v>219.05</v>
      </c>
      <c r="F8" s="8">
        <v>219.05</v>
      </c>
      <c r="G8" s="8">
        <v>217.56</v>
      </c>
      <c r="H8" s="8">
        <v>218.31</v>
      </c>
      <c r="I8" s="8">
        <v>217.94</v>
      </c>
      <c r="J8" s="8">
        <v>218.2</v>
      </c>
      <c r="K8" s="8">
        <v>218.16</v>
      </c>
    </row>
    <row r="9" spans="1:23" x14ac:dyDescent="0.2">
      <c r="A9" s="25" t="s">
        <v>33</v>
      </c>
      <c r="B9" s="8">
        <v>262.11</v>
      </c>
      <c r="C9" s="19">
        <v>262.10000000000002</v>
      </c>
      <c r="D9" s="8">
        <v>262.19</v>
      </c>
      <c r="E9" s="8">
        <v>262.19</v>
      </c>
      <c r="F9" s="8">
        <v>262.3</v>
      </c>
      <c r="G9" s="8">
        <v>261.92</v>
      </c>
      <c r="H9" s="8">
        <v>261.95</v>
      </c>
      <c r="I9" s="8">
        <v>262.20999999999998</v>
      </c>
      <c r="J9" s="8">
        <v>262.19</v>
      </c>
      <c r="K9" s="8">
        <v>262.23</v>
      </c>
    </row>
    <row r="10" spans="1:23" x14ac:dyDescent="0.2">
      <c r="A10" s="25" t="s">
        <v>34</v>
      </c>
      <c r="B10" s="8">
        <v>53.48</v>
      </c>
      <c r="C10" s="19">
        <v>53.47</v>
      </c>
      <c r="D10" s="8">
        <v>53.47</v>
      </c>
      <c r="E10" s="8">
        <v>54.21</v>
      </c>
      <c r="F10" s="8">
        <v>55.1</v>
      </c>
      <c r="G10" s="8">
        <v>57.52</v>
      </c>
      <c r="H10" s="8">
        <v>59.78</v>
      </c>
      <c r="I10" s="8">
        <v>59.92</v>
      </c>
      <c r="J10" s="8">
        <v>59.86</v>
      </c>
      <c r="K10" s="8">
        <v>59.9</v>
      </c>
    </row>
    <row r="11" spans="1:23" x14ac:dyDescent="0.2">
      <c r="A11" s="25" t="s">
        <v>35</v>
      </c>
      <c r="B11" s="8">
        <v>66.03</v>
      </c>
      <c r="C11" s="19">
        <v>66.02</v>
      </c>
      <c r="D11" s="8">
        <v>65.930000000000007</v>
      </c>
      <c r="E11" s="8">
        <v>65.83</v>
      </c>
      <c r="F11" s="8">
        <v>65.709999999999994</v>
      </c>
      <c r="G11" s="8">
        <v>65.709999999999994</v>
      </c>
      <c r="H11" s="8">
        <v>64.760000000000005</v>
      </c>
      <c r="I11" s="8">
        <v>65.39</v>
      </c>
      <c r="J11" s="8">
        <v>65.7</v>
      </c>
      <c r="K11" s="8">
        <v>66</v>
      </c>
    </row>
    <row r="12" spans="1:23" x14ac:dyDescent="0.2">
      <c r="A12" s="25" t="s">
        <v>36</v>
      </c>
      <c r="B12" s="8">
        <v>260.01</v>
      </c>
      <c r="C12" s="19">
        <v>264.39</v>
      </c>
      <c r="D12" s="8">
        <v>270.54000000000002</v>
      </c>
      <c r="E12" s="8">
        <v>281.60000000000002</v>
      </c>
      <c r="F12" s="8">
        <v>294.43</v>
      </c>
      <c r="G12" s="8">
        <v>295</v>
      </c>
      <c r="H12" s="8">
        <v>294.51</v>
      </c>
      <c r="I12" s="8">
        <v>294.64999999999998</v>
      </c>
      <c r="J12" s="8">
        <v>294.72000000000003</v>
      </c>
      <c r="K12" s="8">
        <v>294.63</v>
      </c>
    </row>
    <row r="13" spans="1:23" x14ac:dyDescent="0.2">
      <c r="A13" s="25" t="s">
        <v>37</v>
      </c>
      <c r="B13" s="8">
        <v>147.62</v>
      </c>
      <c r="C13" s="19">
        <v>147.62</v>
      </c>
      <c r="D13" s="8">
        <v>147.62</v>
      </c>
      <c r="E13" s="8">
        <v>147.62</v>
      </c>
      <c r="F13" s="8">
        <v>147.62</v>
      </c>
      <c r="G13" s="8">
        <v>167.19</v>
      </c>
      <c r="H13" s="8">
        <v>167.21</v>
      </c>
      <c r="I13" s="8">
        <v>167.25</v>
      </c>
      <c r="J13" s="8">
        <v>168.1</v>
      </c>
      <c r="K13" s="8">
        <v>168</v>
      </c>
    </row>
    <row r="14" spans="1:23" x14ac:dyDescent="0.2">
      <c r="A14" s="25" t="s">
        <v>38</v>
      </c>
      <c r="B14" s="8">
        <v>86.2</v>
      </c>
      <c r="C14" s="4">
        <v>86</v>
      </c>
      <c r="D14" s="4">
        <v>86.01</v>
      </c>
      <c r="E14" s="4">
        <v>86</v>
      </c>
      <c r="F14" s="4">
        <v>86</v>
      </c>
      <c r="G14" s="4">
        <v>86</v>
      </c>
      <c r="H14" s="4">
        <v>86.05</v>
      </c>
      <c r="I14" s="4">
        <v>86.04</v>
      </c>
      <c r="J14" s="4">
        <v>86.19</v>
      </c>
      <c r="K14" s="4">
        <v>86.14</v>
      </c>
    </row>
    <row r="15" spans="1:23" x14ac:dyDescent="0.2">
      <c r="A15" s="25" t="s">
        <v>39</v>
      </c>
      <c r="B15" s="18">
        <v>51.65</v>
      </c>
      <c r="C15" s="19">
        <v>52.05</v>
      </c>
      <c r="D15" s="8">
        <v>52.35</v>
      </c>
      <c r="E15" s="8">
        <v>52.67</v>
      </c>
      <c r="F15" s="8">
        <v>53</v>
      </c>
      <c r="G15" s="8">
        <v>55.29</v>
      </c>
      <c r="H15" s="8">
        <v>55.15</v>
      </c>
      <c r="I15" s="8">
        <v>55.7</v>
      </c>
      <c r="J15" s="8">
        <v>56.01</v>
      </c>
      <c r="K15" s="8">
        <v>55.71</v>
      </c>
    </row>
    <row r="16" spans="1:23" x14ac:dyDescent="0.2">
      <c r="A16" s="26"/>
    </row>
    <row r="17" spans="1:1" x14ac:dyDescent="0.2">
      <c r="A17" s="26" t="str">
        <f>IF(home!Z1&lt;&gt;"",home!Z1,"")</f>
        <v/>
      </c>
    </row>
    <row r="18" spans="1:1" x14ac:dyDescent="0.2">
      <c r="A18" s="26" t="str">
        <f>IF(home!AA1&lt;&gt;"",home!AA1,"")</f>
        <v/>
      </c>
    </row>
    <row r="19" spans="1:1" x14ac:dyDescent="0.2">
      <c r="A19" s="26" t="str">
        <f>IF(home!AB1&lt;&gt;"",home!AB1,"")</f>
        <v/>
      </c>
    </row>
    <row r="20" spans="1:1" x14ac:dyDescent="0.2">
      <c r="A20" s="26" t="str">
        <f>IF(home!AC1&lt;&gt;"",home!AC1,"")</f>
        <v/>
      </c>
    </row>
    <row r="21" spans="1:1" x14ac:dyDescent="0.2">
      <c r="A21" s="26" t="str">
        <f>IF(home!AD1&lt;&gt;"",home!AD1,"")</f>
        <v/>
      </c>
    </row>
    <row r="22" spans="1:1" x14ac:dyDescent="0.2">
      <c r="A22" s="26" t="str">
        <f>IF(home!AE1&lt;&gt;"",home!AE1,"")</f>
        <v/>
      </c>
    </row>
    <row r="23" spans="1:1" x14ac:dyDescent="0.2">
      <c r="A23" s="26" t="str">
        <f>IF(home!AF1&lt;&gt;"",home!AF1,"")</f>
        <v/>
      </c>
    </row>
    <row r="24" spans="1:1" x14ac:dyDescent="0.2">
      <c r="A24" s="26" t="str">
        <f>IF(home!AG1&lt;&gt;"",home!AG1,"")</f>
        <v/>
      </c>
    </row>
    <row r="25" spans="1:1" x14ac:dyDescent="0.2">
      <c r="A25" s="26" t="str">
        <f>IF(home!AH1&lt;&gt;"",home!AH1,"")</f>
        <v/>
      </c>
    </row>
    <row r="26" spans="1:1" x14ac:dyDescent="0.2">
      <c r="A26" s="26" t="str">
        <f>IF(home!AI1&lt;&gt;"",home!AI1,"")</f>
        <v/>
      </c>
    </row>
    <row r="27" spans="1:1" x14ac:dyDescent="0.2">
      <c r="A27" s="26" t="str">
        <f>IF(home!AJ1&lt;&gt;"",home!AJ1,"")</f>
        <v/>
      </c>
    </row>
    <row r="28" spans="1:1" x14ac:dyDescent="0.2">
      <c r="A28" s="26" t="str">
        <f>IF(home!AK1&lt;&gt;"",home!AK1,"")</f>
        <v/>
      </c>
    </row>
    <row r="29" spans="1:1" x14ac:dyDescent="0.2">
      <c r="A29" s="26" t="str">
        <f>IF(home!AL1&lt;&gt;"",home!AL1,"")</f>
        <v/>
      </c>
    </row>
    <row r="30" spans="1:1" x14ac:dyDescent="0.2">
      <c r="A30" s="26" t="str">
        <f>IF(home!AM1&lt;&gt;"",home!AM1,"")</f>
        <v/>
      </c>
    </row>
    <row r="31" spans="1:1" x14ac:dyDescent="0.2">
      <c r="A31" s="26" t="str">
        <f>IF(home!AN1&lt;&gt;"",home!AN1,"")</f>
        <v/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volumeToneri</vt:lpstr>
      <vt:lpstr>margemMinima</vt:lpstr>
      <vt:lpstr>demandaToner</vt:lpstr>
      <vt:lpstr>custoCapital</vt:lpstr>
      <vt:lpstr>custoToner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HEIDER MAGALHAES DE ARAUJO, WELBERTH</cp:lastModifiedBy>
  <dcterms:created xsi:type="dcterms:W3CDTF">2022-05-24T17:12:38Z</dcterms:created>
  <dcterms:modified xsi:type="dcterms:W3CDTF">2022-06-26T18:22:17Z</dcterms:modified>
</cp:coreProperties>
</file>