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lin\OneDrive\Anexos de email\Documentos\Meus Projetos em Python\Gestão Ganhos Uber\"/>
    </mc:Choice>
  </mc:AlternateContent>
  <xr:revisionPtr revIDLastSave="0" documentId="13_ncr:1_{8A9302C3-D5D8-4D85-B2C1-E5ABEF56F1A2}" xr6:coauthVersionLast="47" xr6:coauthVersionMax="47" xr10:uidLastSave="{00000000-0000-0000-0000-000000000000}"/>
  <bookViews>
    <workbookView xWindow="-76905" yWindow="0" windowWidth="19410" windowHeight="15585" xr2:uid="{858493DE-C16E-4BFB-9469-0A00B1009188}"/>
  </bookViews>
  <sheets>
    <sheet name="PLANILHA CADAST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5" i="1"/>
  <c r="I14" i="1"/>
  <c r="Y14" i="1" s="1"/>
  <c r="I10" i="1"/>
  <c r="Y10" i="1" s="1"/>
  <c r="I7" i="1"/>
  <c r="V6" i="1"/>
  <c r="W6" i="1" s="1"/>
  <c r="V5" i="1"/>
  <c r="W5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V31" i="1"/>
  <c r="V32" i="1"/>
  <c r="W32" i="1" s="1"/>
  <c r="V33" i="1"/>
  <c r="W33" i="1" s="1"/>
  <c r="V34" i="1"/>
  <c r="W34" i="1" s="1"/>
  <c r="V35" i="1"/>
  <c r="W35" i="1" s="1"/>
  <c r="W14" i="1"/>
  <c r="W30" i="1"/>
  <c r="W31" i="1"/>
  <c r="Y7" i="1"/>
  <c r="Y8" i="1"/>
  <c r="Y9" i="1"/>
  <c r="Y11" i="1"/>
  <c r="Y12" i="1"/>
  <c r="Y13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6" i="1"/>
  <c r="Y5" i="1"/>
  <c r="X5" i="1" l="1"/>
  <c r="X10" i="1"/>
  <c r="X19" i="1"/>
  <c r="X20" i="1"/>
  <c r="X27" i="1"/>
  <c r="X12" i="1"/>
  <c r="X28" i="1"/>
  <c r="X35" i="1"/>
  <c r="X9" i="1"/>
  <c r="X34" i="1"/>
  <c r="X26" i="1"/>
  <c r="X32" i="1"/>
  <c r="X24" i="1"/>
  <c r="X16" i="1"/>
  <c r="X13" i="1"/>
  <c r="X6" i="1"/>
  <c r="X18" i="1"/>
  <c r="X30" i="1"/>
  <c r="X22" i="1"/>
  <c r="X29" i="1"/>
  <c r="X21" i="1"/>
  <c r="X33" i="1"/>
  <c r="X25" i="1"/>
  <c r="X17" i="1"/>
  <c r="X7" i="1"/>
  <c r="X14" i="1"/>
  <c r="X31" i="1"/>
  <c r="X23" i="1"/>
  <c r="X15" i="1"/>
  <c r="X11" i="1"/>
  <c r="X8" i="1"/>
  <c r="Z29" i="1"/>
  <c r="AA29" i="1" s="1"/>
  <c r="Z13" i="1"/>
  <c r="AA13" i="1" s="1"/>
  <c r="Z5" i="1"/>
  <c r="AA5" i="1" s="1"/>
  <c r="Z26" i="1"/>
  <c r="AA26" i="1" s="1"/>
  <c r="Z31" i="1"/>
  <c r="AA31" i="1" s="1"/>
  <c r="Z27" i="1"/>
  <c r="AA27" i="1" s="1"/>
  <c r="Z18" i="1"/>
  <c r="AA18" i="1" s="1"/>
  <c r="Z21" i="1"/>
  <c r="AA21" i="1" s="1"/>
  <c r="Z35" i="1"/>
  <c r="AA35" i="1" s="1"/>
  <c r="Z9" i="1"/>
  <c r="AA9" i="1" s="1"/>
  <c r="Z16" i="1"/>
  <c r="AA16" i="1" s="1"/>
  <c r="Z34" i="1"/>
  <c r="AA34" i="1" s="1"/>
  <c r="Z10" i="1"/>
  <c r="AA10" i="1" s="1"/>
  <c r="Z30" i="1"/>
  <c r="AA30" i="1" s="1"/>
  <c r="Z24" i="1"/>
  <c r="AA24" i="1" s="1"/>
  <c r="Z6" i="1"/>
  <c r="AA6" i="1" s="1"/>
  <c r="Z8" i="1"/>
  <c r="AA8" i="1" s="1"/>
  <c r="Z32" i="1"/>
  <c r="AA32" i="1" s="1"/>
  <c r="Z22" i="1"/>
  <c r="AA22" i="1" s="1"/>
  <c r="Z12" i="1"/>
  <c r="AA12" i="1" s="1"/>
  <c r="Z7" i="1"/>
  <c r="AA7" i="1" s="1"/>
  <c r="Z17" i="1"/>
  <c r="AA17" i="1" s="1"/>
  <c r="Z14" i="1"/>
  <c r="AA14" i="1" s="1"/>
  <c r="Z20" i="1"/>
  <c r="AA20" i="1" s="1"/>
  <c r="Z11" i="1"/>
  <c r="AA11" i="1" s="1"/>
  <c r="Z25" i="1"/>
  <c r="AA25" i="1" s="1"/>
  <c r="Z23" i="1"/>
  <c r="AA23" i="1" s="1"/>
  <c r="Z28" i="1"/>
  <c r="AA28" i="1" s="1"/>
  <c r="Z19" i="1"/>
  <c r="AA19" i="1" s="1"/>
  <c r="Z33" i="1"/>
  <c r="AA33" i="1" s="1"/>
  <c r="Z15" i="1"/>
  <c r="AA15" i="1" s="1"/>
</calcChain>
</file>

<file path=xl/sharedStrings.xml><?xml version="1.0" encoding="utf-8"?>
<sst xmlns="http://schemas.openxmlformats.org/spreadsheetml/2006/main" count="28" uniqueCount="28">
  <si>
    <t>DATA</t>
  </si>
  <si>
    <t>HORA INICIAL</t>
  </si>
  <si>
    <t>HORA FINAL</t>
  </si>
  <si>
    <t>TOTAL CORRIDAS UBER</t>
  </si>
  <si>
    <t>TOTAL CORRIDAS 99</t>
  </si>
  <si>
    <t>LUCRO UBER</t>
  </si>
  <si>
    <t>LUCRO 99</t>
  </si>
  <si>
    <t>KM INICIAL</t>
  </si>
  <si>
    <t>KM FINAL</t>
  </si>
  <si>
    <t>GASTO COMBUSTÍVEL</t>
  </si>
  <si>
    <t>POR FORA</t>
  </si>
  <si>
    <t>CONTROLE DE LUCROS E DESPESAS (UBER &amp; 99)</t>
  </si>
  <si>
    <t>TOTAL LUCRO DIA</t>
  </si>
  <si>
    <t>TOTAL GASTO</t>
  </si>
  <si>
    <t>LUCRO LÍQUIDO</t>
  </si>
  <si>
    <t>GASTO LANCHE</t>
  </si>
  <si>
    <t>KM RODADO</t>
  </si>
  <si>
    <t>LITRAGEM ABASTECIMENTO</t>
  </si>
  <si>
    <t>MÉDIA CONSUMO KM/L</t>
  </si>
  <si>
    <t>MÉDIA LUCRO P/KM RODADO</t>
  </si>
  <si>
    <t>CUSTO DIÁRIO SEGURO</t>
  </si>
  <si>
    <t>VALOR SEGURO</t>
  </si>
  <si>
    <t>PNEUS</t>
  </si>
  <si>
    <t>TROCA ÓLEO</t>
  </si>
  <si>
    <t>MECÃNICO</t>
  </si>
  <si>
    <t>AUTO PEÇAS</t>
  </si>
  <si>
    <t>ACESSÓRIOS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</si>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</sst>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d/m/yy\ h:mm;@"/>
    <numFmt numFmtId="165" formatCode="#,##0.000_ ;\-#,##0.000\ 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22"/>
      <color rgb="FF00B0F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006600"/>
      <name val="Aptos Narrow"/>
      <family val="2"/>
      <scheme val="minor"/>
    </font>
    <font>
      <b/>
      <sz val="11"/>
      <color theme="8" tint="-0.24997711111789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44" fontId="5" fillId="2" borderId="1" xfId="0" applyNumberFormat="1" applyFont="1" applyFill="1" applyBorder="1" applyAlignment="1">
      <alignment horizontal="center" vertical="center"/>
    </xf>
    <xf numFmtId="44" fontId="3" fillId="2" borderId="1" xfId="0" applyNumberFormat="1" applyFont="1" applyFill="1" applyBorder="1" applyAlignment="1">
      <alignment horizontal="center" vertical="center"/>
    </xf>
    <xf numFmtId="44" fontId="5" fillId="2" borderId="3" xfId="0" applyNumberFormat="1" applyFont="1" applyFill="1" applyBorder="1" applyAlignment="1">
      <alignment horizontal="center" vertical="center"/>
    </xf>
    <xf numFmtId="44" fontId="5" fillId="2" borderId="8" xfId="0" applyNumberFormat="1" applyFont="1" applyFill="1" applyBorder="1" applyAlignment="1">
      <alignment horizontal="center" vertical="center"/>
    </xf>
    <xf numFmtId="44" fontId="6" fillId="4" borderId="4" xfId="0" applyNumberFormat="1" applyFont="1" applyFill="1" applyBorder="1" applyAlignment="1">
      <alignment horizontal="center" vertical="center"/>
    </xf>
    <xf numFmtId="44" fontId="3" fillId="2" borderId="3" xfId="0" applyNumberFormat="1" applyFont="1" applyFill="1" applyBorder="1" applyAlignment="1">
      <alignment horizontal="center" vertical="center"/>
    </xf>
    <xf numFmtId="44" fontId="6" fillId="4" borderId="6" xfId="0" applyNumberFormat="1" applyFont="1" applyFill="1" applyBorder="1" applyAlignment="1">
      <alignment horizontal="center" vertical="center"/>
    </xf>
    <xf numFmtId="44" fontId="3" fillId="2" borderId="8" xfId="0" applyNumberFormat="1" applyFont="1" applyFill="1" applyBorder="1" applyAlignment="1">
      <alignment horizontal="center" vertical="center"/>
    </xf>
    <xf numFmtId="44" fontId="6" fillId="4" borderId="9" xfId="0" applyNumberFormat="1" applyFont="1" applyFill="1" applyBorder="1" applyAlignment="1">
      <alignment horizontal="center" vertical="center"/>
    </xf>
    <xf numFmtId="44" fontId="7" fillId="2" borderId="3" xfId="0" applyNumberFormat="1" applyFont="1" applyFill="1" applyBorder="1" applyAlignment="1">
      <alignment horizontal="center" vertical="center"/>
    </xf>
    <xf numFmtId="2" fontId="7" fillId="2" borderId="3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7" fillId="2" borderId="8" xfId="0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 applyProtection="1">
      <alignment horizontal="center" vertical="center" wrapText="1"/>
      <protection locked="0"/>
    </xf>
    <xf numFmtId="164" fontId="3" fillId="0" borderId="3" xfId="0" applyNumberFormat="1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44" fontId="3" fillId="0" borderId="3" xfId="0" applyNumberFormat="1" applyFont="1" applyBorder="1" applyAlignment="1" applyProtection="1">
      <alignment horizontal="center" vertical="center" wrapText="1"/>
      <protection locked="0"/>
    </xf>
    <xf numFmtId="165" fontId="3" fillId="0" borderId="3" xfId="0" applyNumberFormat="1" applyFont="1" applyBorder="1" applyAlignment="1" applyProtection="1">
      <alignment horizontal="center" vertical="center" wrapText="1"/>
      <protection locked="0"/>
    </xf>
    <xf numFmtId="44" fontId="7" fillId="5" borderId="3" xfId="0" applyNumberFormat="1" applyFont="1" applyFill="1" applyBorder="1" applyAlignment="1" applyProtection="1">
      <alignment horizontal="center" vertical="center"/>
      <protection locked="0"/>
    </xf>
    <xf numFmtId="14" fontId="3" fillId="0" borderId="5" xfId="0" applyNumberFormat="1" applyFont="1" applyBorder="1" applyAlignment="1" applyProtection="1">
      <alignment horizontal="center" vertical="center" wrapText="1"/>
      <protection locked="0"/>
    </xf>
    <xf numFmtId="164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4" fontId="3" fillId="0" borderId="1" xfId="0" applyNumberFormat="1" applyFont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Border="1" applyAlignment="1" applyProtection="1">
      <alignment horizontal="center" vertical="center" wrapText="1"/>
      <protection locked="0"/>
    </xf>
    <xf numFmtId="44" fontId="7" fillId="5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44" fontId="3" fillId="0" borderId="8" xfId="0" applyNumberFormat="1" applyFont="1" applyBorder="1" applyAlignment="1" applyProtection="1">
      <alignment horizontal="center" vertical="center" wrapText="1"/>
      <protection locked="0"/>
    </xf>
    <xf numFmtId="165" fontId="3" fillId="0" borderId="8" xfId="0" applyNumberFormat="1" applyFont="1" applyBorder="1" applyAlignment="1" applyProtection="1">
      <alignment horizontal="center" vertical="center" wrapText="1"/>
      <protection locked="0"/>
    </xf>
    <xf numFmtId="44" fontId="7" fillId="5" borderId="8" xfId="0" applyNumberFormat="1" applyFont="1" applyFill="1" applyBorder="1" applyAlignment="1" applyProtection="1">
      <alignment horizontal="center" vertical="center"/>
      <protection locked="0"/>
    </xf>
    <xf numFmtId="44" fontId="7" fillId="2" borderId="21" xfId="0" applyNumberFormat="1" applyFont="1" applyFill="1" applyBorder="1" applyAlignment="1">
      <alignment horizontal="center" vertical="center"/>
    </xf>
    <xf numFmtId="44" fontId="7" fillId="2" borderId="16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164" fontId="3" fillId="0" borderId="8" xfId="0" applyNumberFormat="1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FE13-E6CD-47F2-8211-3A4B9429F3D1}">
  <sheetPr>
    <tabColor rgb="FF00B050"/>
  </sheetPr>
  <dimension ref="A1:AB36"/>
  <sheetViews>
    <sheetView tabSelected="1" workbookViewId="0">
      <selection activeCell="D26" sqref="D26"/>
    </sheetView>
  </sheetViews>
  <sheetFormatPr defaultRowHeight="14.4" x14ac:dyDescent="0.3"/>
  <cols>
    <col min="1" max="20" width="15.88671875" style="4" customWidth="1"/>
    <col min="21" max="26" width="15.88671875" style="1" customWidth="1"/>
    <col min="27" max="28" width="17.77734375" style="1" customWidth="1"/>
  </cols>
  <sheetData>
    <row r="1" spans="1:28" ht="28.8" customHeight="1" x14ac:dyDescent="0.3">
      <c r="A1" s="36" t="s">
        <v>11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8"/>
    </row>
    <row r="2" spans="1:28" ht="15" customHeight="1" thickBot="1" x14ac:dyDescent="0.3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1"/>
    </row>
    <row r="3" spans="1:28" ht="14.4" customHeight="1" x14ac:dyDescent="0.3">
      <c r="A3" s="54" t="s">
        <v>0</v>
      </c>
      <c r="B3" s="46" t="s">
        <v>1</v>
      </c>
      <c r="C3" s="46" t="s">
        <v>2</v>
      </c>
      <c r="D3" s="46" t="s">
        <v>7</v>
      </c>
      <c r="E3" s="46" t="s">
        <v>8</v>
      </c>
      <c r="F3" s="46" t="s">
        <v>3</v>
      </c>
      <c r="G3" s="46" t="s">
        <v>4</v>
      </c>
      <c r="H3" s="46" t="s">
        <v>5</v>
      </c>
      <c r="I3" s="46" t="s">
        <v>6</v>
      </c>
      <c r="J3" s="46" t="s">
        <v>10</v>
      </c>
      <c r="K3" s="52" t="s">
        <v>17</v>
      </c>
      <c r="L3" s="48" t="s">
        <v>9</v>
      </c>
      <c r="M3" s="50" t="s">
        <v>15</v>
      </c>
      <c r="N3" s="56" t="s">
        <v>21</v>
      </c>
      <c r="O3" s="56" t="s">
        <v>22</v>
      </c>
      <c r="P3" s="56" t="s">
        <v>23</v>
      </c>
      <c r="Q3" s="56" t="s">
        <v>24</v>
      </c>
      <c r="R3" s="56" t="s">
        <v>25</v>
      </c>
      <c r="S3" s="56" t="s">
        <v>26</v>
      </c>
      <c r="T3" s="56" t="s">
        <v>27</v>
      </c>
      <c r="U3" s="42" t="s">
        <v>20</v>
      </c>
      <c r="V3" s="52" t="s">
        <v>16</v>
      </c>
      <c r="W3" s="52" t="s">
        <v>18</v>
      </c>
      <c r="X3" s="52" t="s">
        <v>19</v>
      </c>
      <c r="Y3" s="46" t="s">
        <v>12</v>
      </c>
      <c r="Z3" s="44" t="s">
        <v>13</v>
      </c>
      <c r="AA3" s="44" t="s">
        <v>14</v>
      </c>
    </row>
    <row r="4" spans="1:28" s="3" customFormat="1" ht="15" thickBot="1" x14ac:dyDescent="0.35">
      <c r="A4" s="55"/>
      <c r="B4" s="47"/>
      <c r="C4" s="47"/>
      <c r="D4" s="47"/>
      <c r="E4" s="47"/>
      <c r="F4" s="47"/>
      <c r="G4" s="47"/>
      <c r="H4" s="47"/>
      <c r="I4" s="47"/>
      <c r="J4" s="47"/>
      <c r="K4" s="53"/>
      <c r="L4" s="49"/>
      <c r="M4" s="51"/>
      <c r="N4" s="57"/>
      <c r="O4" s="57"/>
      <c r="P4" s="57"/>
      <c r="Q4" s="57"/>
      <c r="R4" s="57"/>
      <c r="S4" s="57"/>
      <c r="T4" s="57"/>
      <c r="U4" s="43"/>
      <c r="V4" s="53"/>
      <c r="W4" s="53"/>
      <c r="X4" s="53"/>
      <c r="Y4" s="47"/>
      <c r="Z4" s="45"/>
      <c r="AA4" s="45"/>
      <c r="AB4" s="2"/>
    </row>
    <row r="5" spans="1:28" x14ac:dyDescent="0.3">
      <c r="A5" s="18">
        <v>45441</v>
      </c>
      <c r="B5" s="19">
        <v>45441.708333333336</v>
      </c>
      <c r="C5" s="19">
        <v>45441.083333333336</v>
      </c>
      <c r="D5" s="20">
        <v>42326</v>
      </c>
      <c r="E5" s="20">
        <v>42571</v>
      </c>
      <c r="F5" s="20">
        <v>14</v>
      </c>
      <c r="G5" s="20">
        <v>4</v>
      </c>
      <c r="H5" s="21">
        <v>288.14</v>
      </c>
      <c r="I5" s="21">
        <v>58.46</v>
      </c>
      <c r="J5" s="21">
        <v>10</v>
      </c>
      <c r="K5" s="22">
        <v>30.731000000000002</v>
      </c>
      <c r="L5" s="21">
        <v>127.53</v>
      </c>
      <c r="M5" s="21"/>
      <c r="N5" s="21"/>
      <c r="O5" s="21"/>
      <c r="P5" s="21"/>
      <c r="Q5" s="21"/>
      <c r="R5" s="21"/>
      <c r="S5" s="21"/>
      <c r="T5" s="21"/>
      <c r="U5" s="23">
        <f>188.9/22</f>
        <v>8.586363636363636</v>
      </c>
      <c r="V5" s="14">
        <f t="shared" ref="V5:V35" si="0">E5-D5</f>
        <v>245</v>
      </c>
      <c r="W5" s="15">
        <f>IFERROR((V5/K5),"")</f>
        <v>7.9724057140997688</v>
      </c>
      <c r="X5" s="15">
        <f>IFERROR((Y5/V5),"")</f>
        <v>1.4555102040816326</v>
      </c>
      <c r="Y5" s="7">
        <f>SUM(H5:J5)</f>
        <v>356.59999999999997</v>
      </c>
      <c r="Z5" s="10">
        <f>SUM((L5:U5))</f>
        <v>136.11636363636364</v>
      </c>
      <c r="AA5" s="9">
        <f t="shared" ref="AA5:AA35" si="1">SUM((Y5-Z5))</f>
        <v>220.48363636363632</v>
      </c>
    </row>
    <row r="6" spans="1:28" x14ac:dyDescent="0.3">
      <c r="A6" s="24">
        <v>45443</v>
      </c>
      <c r="B6" s="25">
        <v>45443.638888888891</v>
      </c>
      <c r="C6" s="25">
        <v>45444.083333333336</v>
      </c>
      <c r="D6" s="26">
        <v>42571</v>
      </c>
      <c r="E6" s="26">
        <v>42823</v>
      </c>
      <c r="F6" s="26">
        <v>9</v>
      </c>
      <c r="G6" s="26">
        <v>13</v>
      </c>
      <c r="H6" s="27">
        <v>158.57</v>
      </c>
      <c r="I6" s="27">
        <v>171.91</v>
      </c>
      <c r="J6" s="27">
        <v>23</v>
      </c>
      <c r="K6" s="28">
        <v>24.995999999999999</v>
      </c>
      <c r="L6" s="27">
        <v>103.73</v>
      </c>
      <c r="M6" s="27">
        <v>19</v>
      </c>
      <c r="N6" s="27"/>
      <c r="O6" s="27"/>
      <c r="P6" s="27"/>
      <c r="Q6" s="27"/>
      <c r="R6" s="27"/>
      <c r="S6" s="27"/>
      <c r="T6" s="27"/>
      <c r="U6" s="29">
        <f t="shared" ref="U6:U26" si="2">188.9/22</f>
        <v>8.586363636363636</v>
      </c>
      <c r="V6" s="34">
        <f t="shared" si="0"/>
        <v>252</v>
      </c>
      <c r="W6" s="16">
        <f t="shared" ref="W6:W35" si="3">IFERROR((V6/K6),"")</f>
        <v>10.081613058089294</v>
      </c>
      <c r="X6" s="16">
        <f>IFERROR((Y6/V6),"")</f>
        <v>1.4026984126984128</v>
      </c>
      <c r="Y6" s="5">
        <f>SUM(H6:J6)</f>
        <v>353.48</v>
      </c>
      <c r="Z6" s="6">
        <f>SUM((L6:U6))</f>
        <v>131.31636363636363</v>
      </c>
      <c r="AA6" s="11">
        <f t="shared" si="1"/>
        <v>222.16363636363639</v>
      </c>
    </row>
    <row r="7" spans="1:28" x14ac:dyDescent="0.3">
      <c r="A7" s="24">
        <v>45444</v>
      </c>
      <c r="B7" s="25">
        <v>45444.583333333336</v>
      </c>
      <c r="C7" s="25">
        <v>45445.020833333336</v>
      </c>
      <c r="D7" s="26">
        <v>42823</v>
      </c>
      <c r="E7" s="26">
        <v>43064</v>
      </c>
      <c r="F7" s="26">
        <v>10</v>
      </c>
      <c r="G7" s="26">
        <v>3</v>
      </c>
      <c r="H7" s="27">
        <v>166.42</v>
      </c>
      <c r="I7" s="27">
        <f>34.96+16.09</f>
        <v>51.05</v>
      </c>
      <c r="J7" s="27">
        <v>100</v>
      </c>
      <c r="K7" s="28">
        <v>23.844000000000001</v>
      </c>
      <c r="L7" s="27">
        <v>98.95</v>
      </c>
      <c r="M7" s="27">
        <v>19</v>
      </c>
      <c r="N7" s="27"/>
      <c r="O7" s="27"/>
      <c r="P7" s="27"/>
      <c r="Q7" s="27"/>
      <c r="R7" s="27"/>
      <c r="S7" s="27"/>
      <c r="T7" s="27"/>
      <c r="U7" s="29">
        <f t="shared" si="2"/>
        <v>8.586363636363636</v>
      </c>
      <c r="V7" s="34">
        <f t="shared" si="0"/>
        <v>241</v>
      </c>
      <c r="W7" s="16">
        <f t="shared" si="3"/>
        <v>10.107364536151652</v>
      </c>
      <c r="X7" s="16">
        <f>IFERROR((Y7/V7),"")</f>
        <v>1.3173029045643152</v>
      </c>
      <c r="Y7" s="5">
        <f t="shared" ref="Y7:Y35" si="4">SUM(H7:J7)</f>
        <v>317.46999999999997</v>
      </c>
      <c r="Z7" s="6">
        <f>SUM((L7:U7))</f>
        <v>126.53636363636363</v>
      </c>
      <c r="AA7" s="11">
        <f t="shared" si="1"/>
        <v>190.93363636363634</v>
      </c>
    </row>
    <row r="8" spans="1:28" x14ac:dyDescent="0.3">
      <c r="A8" s="24">
        <v>45445</v>
      </c>
      <c r="B8" s="25">
        <v>45445.625</v>
      </c>
      <c r="C8" s="25">
        <v>45446.9375</v>
      </c>
      <c r="D8" s="26"/>
      <c r="E8" s="26"/>
      <c r="F8" s="26">
        <v>2</v>
      </c>
      <c r="G8" s="26">
        <v>4</v>
      </c>
      <c r="H8" s="27">
        <v>49.19</v>
      </c>
      <c r="I8" s="27">
        <v>55.18</v>
      </c>
      <c r="J8" s="27"/>
      <c r="K8" s="28"/>
      <c r="L8" s="27"/>
      <c r="M8" s="27"/>
      <c r="N8" s="27"/>
      <c r="O8" s="27"/>
      <c r="P8" s="27"/>
      <c r="Q8" s="27"/>
      <c r="R8" s="27"/>
      <c r="S8" s="27"/>
      <c r="T8" s="27"/>
      <c r="U8" s="29">
        <f t="shared" si="2"/>
        <v>8.586363636363636</v>
      </c>
      <c r="V8" s="34">
        <f t="shared" si="0"/>
        <v>0</v>
      </c>
      <c r="W8" s="16" t="str">
        <f t="shared" si="3"/>
        <v/>
      </c>
      <c r="X8" s="16" t="str">
        <f t="shared" ref="X8:X35" si="5">IFERROR((Y8/V8),"")</f>
        <v/>
      </c>
      <c r="Y8" s="5">
        <f t="shared" si="4"/>
        <v>104.37</v>
      </c>
      <c r="Z8" s="6">
        <f t="shared" ref="Z8:Z35" si="6">SUM((L8:U8))</f>
        <v>8.586363636363636</v>
      </c>
      <c r="AA8" s="11">
        <f t="shared" si="1"/>
        <v>95.783636363636361</v>
      </c>
    </row>
    <row r="9" spans="1:28" x14ac:dyDescent="0.3">
      <c r="A9" s="24">
        <v>45446</v>
      </c>
      <c r="B9" s="25">
        <v>45446.604166666664</v>
      </c>
      <c r="C9" s="25">
        <v>45446.8125</v>
      </c>
      <c r="D9" s="26">
        <v>43064</v>
      </c>
      <c r="E9" s="26">
        <v>43304</v>
      </c>
      <c r="F9" s="26">
        <v>6</v>
      </c>
      <c r="G9" s="26">
        <v>9</v>
      </c>
      <c r="H9" s="27">
        <v>82.89</v>
      </c>
      <c r="I9" s="27">
        <v>107.43</v>
      </c>
      <c r="J9" s="27"/>
      <c r="K9" s="28">
        <v>22.841000000000001</v>
      </c>
      <c r="L9" s="27">
        <v>94.79</v>
      </c>
      <c r="M9" s="27"/>
      <c r="N9" s="27"/>
      <c r="O9" s="27"/>
      <c r="P9" s="27"/>
      <c r="Q9" s="27"/>
      <c r="R9" s="27"/>
      <c r="S9" s="27"/>
      <c r="T9" s="27"/>
      <c r="U9" s="29">
        <f t="shared" si="2"/>
        <v>8.586363636363636</v>
      </c>
      <c r="V9" s="34">
        <f t="shared" si="0"/>
        <v>240</v>
      </c>
      <c r="W9" s="16">
        <f t="shared" si="3"/>
        <v>10.507420865986603</v>
      </c>
      <c r="X9" s="16">
        <f>IFERROR((Y9/V9),"")</f>
        <v>0.79299999999999993</v>
      </c>
      <c r="Y9" s="5">
        <f t="shared" si="4"/>
        <v>190.32</v>
      </c>
      <c r="Z9" s="6">
        <f t="shared" si="6"/>
        <v>103.37636363636364</v>
      </c>
      <c r="AA9" s="11">
        <f t="shared" si="1"/>
        <v>86.943636363636358</v>
      </c>
    </row>
    <row r="10" spans="1:28" ht="14.4" customHeight="1" x14ac:dyDescent="0.3">
      <c r="A10" s="24">
        <v>45447</v>
      </c>
      <c r="B10" s="25">
        <v>45447.614583333336</v>
      </c>
      <c r="C10" s="25">
        <v>45448.138888888891</v>
      </c>
      <c r="D10" s="26">
        <v>43304</v>
      </c>
      <c r="E10" s="26">
        <v>43597</v>
      </c>
      <c r="F10" s="26">
        <v>14</v>
      </c>
      <c r="G10" s="26">
        <v>4</v>
      </c>
      <c r="H10" s="27">
        <v>250.46</v>
      </c>
      <c r="I10" s="27">
        <f>65.17+31.93</f>
        <v>97.1</v>
      </c>
      <c r="J10" s="27">
        <v>13</v>
      </c>
      <c r="K10" s="28">
        <v>30.98</v>
      </c>
      <c r="L10" s="27">
        <v>123.61</v>
      </c>
      <c r="M10" s="27"/>
      <c r="N10" s="27"/>
      <c r="O10" s="27"/>
      <c r="P10" s="27"/>
      <c r="Q10" s="27"/>
      <c r="R10" s="27"/>
      <c r="S10" s="27"/>
      <c r="T10" s="27"/>
      <c r="U10" s="29">
        <f t="shared" si="2"/>
        <v>8.586363636363636</v>
      </c>
      <c r="V10" s="34">
        <f t="shared" si="0"/>
        <v>293</v>
      </c>
      <c r="W10" s="16">
        <f t="shared" si="3"/>
        <v>9.4577146546158808</v>
      </c>
      <c r="X10" s="16">
        <f>IFERROR((Y10/V10),"")</f>
        <v>1.2305802047781571</v>
      </c>
      <c r="Y10" s="5">
        <f t="shared" si="4"/>
        <v>360.56</v>
      </c>
      <c r="Z10" s="6">
        <f t="shared" si="6"/>
        <v>132.19636363636363</v>
      </c>
      <c r="AA10" s="11">
        <f t="shared" si="1"/>
        <v>228.36363636363637</v>
      </c>
    </row>
    <row r="11" spans="1:28" x14ac:dyDescent="0.3">
      <c r="A11" s="24">
        <v>45448</v>
      </c>
      <c r="B11" s="25"/>
      <c r="C11" s="25"/>
      <c r="D11" s="26"/>
      <c r="E11" s="26"/>
      <c r="F11" s="26">
        <v>9</v>
      </c>
      <c r="G11" s="26"/>
      <c r="H11" s="27">
        <v>128.80000000000001</v>
      </c>
      <c r="I11" s="27"/>
      <c r="J11" s="27"/>
      <c r="K11" s="28"/>
      <c r="L11" s="27"/>
      <c r="M11" s="27"/>
      <c r="N11" s="27"/>
      <c r="O11" s="27"/>
      <c r="P11" s="27"/>
      <c r="Q11" s="27"/>
      <c r="R11" s="27"/>
      <c r="S11" s="27"/>
      <c r="T11" s="27"/>
      <c r="U11" s="29">
        <f t="shared" si="2"/>
        <v>8.586363636363636</v>
      </c>
      <c r="V11" s="34">
        <f t="shared" si="0"/>
        <v>0</v>
      </c>
      <c r="W11" s="16" t="str">
        <f t="shared" si="3"/>
        <v/>
      </c>
      <c r="X11" s="16" t="str">
        <f t="shared" si="5"/>
        <v/>
      </c>
      <c r="Y11" s="5">
        <f t="shared" si="4"/>
        <v>128.80000000000001</v>
      </c>
      <c r="Z11" s="6">
        <f t="shared" si="6"/>
        <v>8.586363636363636</v>
      </c>
      <c r="AA11" s="11">
        <f t="shared" si="1"/>
        <v>120.21363636363637</v>
      </c>
    </row>
    <row r="12" spans="1:28" x14ac:dyDescent="0.3">
      <c r="A12" s="24">
        <v>45449</v>
      </c>
      <c r="B12" s="25"/>
      <c r="C12" s="25"/>
      <c r="D12" s="26"/>
      <c r="E12" s="26"/>
      <c r="F12" s="26"/>
      <c r="G12" s="26">
        <v>2</v>
      </c>
      <c r="H12" s="27"/>
      <c r="I12" s="27">
        <v>16.27</v>
      </c>
      <c r="J12" s="27"/>
      <c r="K12" s="28"/>
      <c r="L12" s="27"/>
      <c r="M12" s="27"/>
      <c r="N12" s="27"/>
      <c r="O12" s="27"/>
      <c r="P12" s="27"/>
      <c r="Q12" s="27"/>
      <c r="R12" s="27"/>
      <c r="S12" s="27"/>
      <c r="T12" s="27"/>
      <c r="U12" s="29">
        <f t="shared" si="2"/>
        <v>8.586363636363636</v>
      </c>
      <c r="V12" s="34">
        <f t="shared" si="0"/>
        <v>0</v>
      </c>
      <c r="W12" s="16" t="str">
        <f t="shared" si="3"/>
        <v/>
      </c>
      <c r="X12" s="16" t="str">
        <f t="shared" si="5"/>
        <v/>
      </c>
      <c r="Y12" s="5">
        <f t="shared" si="4"/>
        <v>16.27</v>
      </c>
      <c r="Z12" s="6">
        <f t="shared" si="6"/>
        <v>8.586363636363636</v>
      </c>
      <c r="AA12" s="11">
        <f t="shared" si="1"/>
        <v>7.6836363636363636</v>
      </c>
    </row>
    <row r="13" spans="1:28" x14ac:dyDescent="0.3">
      <c r="A13" s="24">
        <v>45450</v>
      </c>
      <c r="B13" s="25">
        <v>45450.548611111109</v>
      </c>
      <c r="C13" s="25">
        <v>45451.010416666664</v>
      </c>
      <c r="D13" s="26">
        <v>43597</v>
      </c>
      <c r="E13" s="26">
        <v>43859</v>
      </c>
      <c r="F13" s="26">
        <v>12</v>
      </c>
      <c r="G13" s="26">
        <v>4</v>
      </c>
      <c r="H13" s="27">
        <v>241.55</v>
      </c>
      <c r="I13" s="27">
        <v>86.53</v>
      </c>
      <c r="J13" s="27">
        <v>40</v>
      </c>
      <c r="K13" s="28">
        <v>28.561</v>
      </c>
      <c r="L13" s="27">
        <v>110.53</v>
      </c>
      <c r="M13" s="27">
        <v>3.5</v>
      </c>
      <c r="N13" s="27"/>
      <c r="O13" s="27"/>
      <c r="P13" s="27"/>
      <c r="Q13" s="27"/>
      <c r="R13" s="27"/>
      <c r="S13" s="27"/>
      <c r="T13" s="27"/>
      <c r="U13" s="29">
        <f t="shared" si="2"/>
        <v>8.586363636363636</v>
      </c>
      <c r="V13" s="34">
        <f t="shared" si="0"/>
        <v>262</v>
      </c>
      <c r="W13" s="16">
        <f t="shared" si="3"/>
        <v>9.1733482721193234</v>
      </c>
      <c r="X13" s="16">
        <f>IFERROR((Y13/V13),"")</f>
        <v>1.4048854961832062</v>
      </c>
      <c r="Y13" s="5">
        <f t="shared" si="4"/>
        <v>368.08000000000004</v>
      </c>
      <c r="Z13" s="6">
        <f t="shared" si="6"/>
        <v>122.61636363636364</v>
      </c>
      <c r="AA13" s="11">
        <f t="shared" si="1"/>
        <v>245.4636363636364</v>
      </c>
    </row>
    <row r="14" spans="1:28" x14ac:dyDescent="0.3">
      <c r="A14" s="24">
        <v>45451</v>
      </c>
      <c r="B14" s="25">
        <v>45451.666666666664</v>
      </c>
      <c r="C14" s="25">
        <v>45452.083333333336</v>
      </c>
      <c r="D14" s="26">
        <v>43859</v>
      </c>
      <c r="E14" s="26">
        <v>44154</v>
      </c>
      <c r="F14" s="26">
        <v>14</v>
      </c>
      <c r="G14" s="26">
        <v>3</v>
      </c>
      <c r="H14" s="27">
        <v>322.17</v>
      </c>
      <c r="I14" s="27">
        <f>63.33+18.78</f>
        <v>82.11</v>
      </c>
      <c r="J14" s="27"/>
      <c r="K14" s="28">
        <v>32.299999999999997</v>
      </c>
      <c r="L14" s="27">
        <v>125</v>
      </c>
      <c r="M14" s="27"/>
      <c r="N14" s="27"/>
      <c r="O14" s="27"/>
      <c r="P14" s="27"/>
      <c r="Q14" s="27"/>
      <c r="R14" s="27"/>
      <c r="S14" s="27"/>
      <c r="T14" s="27"/>
      <c r="U14" s="29">
        <f t="shared" si="2"/>
        <v>8.586363636363636</v>
      </c>
      <c r="V14" s="34">
        <f t="shared" si="0"/>
        <v>295</v>
      </c>
      <c r="W14" s="16">
        <f t="shared" si="3"/>
        <v>9.1331269349845208</v>
      </c>
      <c r="X14" s="16">
        <f t="shared" si="5"/>
        <v>1.3704406779661018</v>
      </c>
      <c r="Y14" s="5">
        <f t="shared" si="4"/>
        <v>404.28000000000003</v>
      </c>
      <c r="Z14" s="6">
        <f t="shared" si="6"/>
        <v>133.58636363636364</v>
      </c>
      <c r="AA14" s="11">
        <f t="shared" si="1"/>
        <v>270.69363636363641</v>
      </c>
    </row>
    <row r="15" spans="1:28" x14ac:dyDescent="0.3">
      <c r="A15" s="24"/>
      <c r="B15" s="25"/>
      <c r="C15" s="25"/>
      <c r="D15" s="26"/>
      <c r="E15" s="26"/>
      <c r="F15" s="26"/>
      <c r="G15" s="26"/>
      <c r="H15" s="27"/>
      <c r="I15" s="27"/>
      <c r="J15" s="27"/>
      <c r="K15" s="28"/>
      <c r="L15" s="27"/>
      <c r="M15" s="27"/>
      <c r="N15" s="27"/>
      <c r="O15" s="27"/>
      <c r="P15" s="27"/>
      <c r="Q15" s="27"/>
      <c r="R15" s="27"/>
      <c r="S15" s="27"/>
      <c r="T15" s="27"/>
      <c r="U15" s="29">
        <f t="shared" si="2"/>
        <v>8.586363636363636</v>
      </c>
      <c r="V15" s="34">
        <f t="shared" si="0"/>
        <v>0</v>
      </c>
      <c r="W15" s="16" t="str">
        <f t="shared" si="3"/>
        <v/>
      </c>
      <c r="X15" s="16" t="str">
        <f t="shared" si="5"/>
        <v/>
      </c>
      <c r="Y15" s="5">
        <f t="shared" si="4"/>
        <v>0</v>
      </c>
      <c r="Z15" s="6">
        <f t="shared" si="6"/>
        <v>8.586363636363636</v>
      </c>
      <c r="AA15" s="11">
        <f t="shared" si="1"/>
        <v>-8.586363636363636</v>
      </c>
    </row>
    <row r="16" spans="1:28" x14ac:dyDescent="0.3">
      <c r="A16" s="24"/>
      <c r="B16" s="25"/>
      <c r="C16" s="25"/>
      <c r="D16" s="26"/>
      <c r="E16" s="26"/>
      <c r="F16" s="26"/>
      <c r="G16" s="26"/>
      <c r="H16" s="27"/>
      <c r="I16" s="27"/>
      <c r="J16" s="27"/>
      <c r="K16" s="28"/>
      <c r="L16" s="27"/>
      <c r="M16" s="27"/>
      <c r="N16" s="27"/>
      <c r="O16" s="27"/>
      <c r="P16" s="27"/>
      <c r="Q16" s="27"/>
      <c r="R16" s="27"/>
      <c r="S16" s="27"/>
      <c r="T16" s="27"/>
      <c r="U16" s="29">
        <f t="shared" si="2"/>
        <v>8.586363636363636</v>
      </c>
      <c r="V16" s="34">
        <f t="shared" si="0"/>
        <v>0</v>
      </c>
      <c r="W16" s="16" t="str">
        <f t="shared" si="3"/>
        <v/>
      </c>
      <c r="X16" s="16" t="str">
        <f t="shared" si="5"/>
        <v/>
      </c>
      <c r="Y16" s="5">
        <f t="shared" si="4"/>
        <v>0</v>
      </c>
      <c r="Z16" s="6">
        <f t="shared" si="6"/>
        <v>8.586363636363636</v>
      </c>
      <c r="AA16" s="11">
        <f t="shared" si="1"/>
        <v>-8.586363636363636</v>
      </c>
    </row>
    <row r="17" spans="1:27" x14ac:dyDescent="0.3">
      <c r="A17" s="24"/>
      <c r="B17" s="25"/>
      <c r="C17" s="25"/>
      <c r="D17" s="26"/>
      <c r="E17" s="26"/>
      <c r="F17" s="26"/>
      <c r="G17" s="26"/>
      <c r="H17" s="27"/>
      <c r="I17" s="27"/>
      <c r="J17" s="27"/>
      <c r="K17" s="28"/>
      <c r="L17" s="27"/>
      <c r="M17" s="27"/>
      <c r="N17" s="27"/>
      <c r="O17" s="27"/>
      <c r="P17" s="27"/>
      <c r="Q17" s="27"/>
      <c r="R17" s="27"/>
      <c r="S17" s="27"/>
      <c r="T17" s="27"/>
      <c r="U17" s="29">
        <f t="shared" si="2"/>
        <v>8.586363636363636</v>
      </c>
      <c r="V17" s="34">
        <f t="shared" si="0"/>
        <v>0</v>
      </c>
      <c r="W17" s="16" t="str">
        <f t="shared" si="3"/>
        <v/>
      </c>
      <c r="X17" s="16" t="str">
        <f t="shared" si="5"/>
        <v/>
      </c>
      <c r="Y17" s="5">
        <f t="shared" si="4"/>
        <v>0</v>
      </c>
      <c r="Z17" s="6">
        <f t="shared" si="6"/>
        <v>8.586363636363636</v>
      </c>
      <c r="AA17" s="11">
        <f t="shared" si="1"/>
        <v>-8.586363636363636</v>
      </c>
    </row>
    <row r="18" spans="1:27" x14ac:dyDescent="0.3">
      <c r="A18" s="24"/>
      <c r="B18" s="25"/>
      <c r="C18" s="25"/>
      <c r="D18" s="26"/>
      <c r="E18" s="26"/>
      <c r="F18" s="26"/>
      <c r="G18" s="26"/>
      <c r="H18" s="27"/>
      <c r="I18" s="27"/>
      <c r="J18" s="27"/>
      <c r="K18" s="28"/>
      <c r="L18" s="27"/>
      <c r="M18" s="27"/>
      <c r="N18" s="27"/>
      <c r="O18" s="27"/>
      <c r="P18" s="27"/>
      <c r="Q18" s="27"/>
      <c r="R18" s="27"/>
      <c r="S18" s="27"/>
      <c r="T18" s="27"/>
      <c r="U18" s="29">
        <f t="shared" si="2"/>
        <v>8.586363636363636</v>
      </c>
      <c r="V18" s="34">
        <f t="shared" si="0"/>
        <v>0</v>
      </c>
      <c r="W18" s="16" t="str">
        <f t="shared" si="3"/>
        <v/>
      </c>
      <c r="X18" s="16" t="str">
        <f t="shared" si="5"/>
        <v/>
      </c>
      <c r="Y18" s="5">
        <f t="shared" si="4"/>
        <v>0</v>
      </c>
      <c r="Z18" s="6">
        <f t="shared" si="6"/>
        <v>8.586363636363636</v>
      </c>
      <c r="AA18" s="11">
        <f t="shared" si="1"/>
        <v>-8.586363636363636</v>
      </c>
    </row>
    <row r="19" spans="1:27" x14ac:dyDescent="0.3">
      <c r="A19" s="24"/>
      <c r="B19" s="25"/>
      <c r="C19" s="25"/>
      <c r="D19" s="26"/>
      <c r="E19" s="26"/>
      <c r="F19" s="26"/>
      <c r="G19" s="26"/>
      <c r="H19" s="27"/>
      <c r="I19" s="27"/>
      <c r="J19" s="27"/>
      <c r="K19" s="28"/>
      <c r="L19" s="27"/>
      <c r="M19" s="27"/>
      <c r="N19" s="27"/>
      <c r="O19" s="27"/>
      <c r="P19" s="27"/>
      <c r="Q19" s="27"/>
      <c r="R19" s="27"/>
      <c r="S19" s="27"/>
      <c r="T19" s="27"/>
      <c r="U19" s="29">
        <f t="shared" si="2"/>
        <v>8.586363636363636</v>
      </c>
      <c r="V19" s="34">
        <f t="shared" si="0"/>
        <v>0</v>
      </c>
      <c r="W19" s="16" t="str">
        <f t="shared" si="3"/>
        <v/>
      </c>
      <c r="X19" s="16" t="str">
        <f t="shared" si="5"/>
        <v/>
      </c>
      <c r="Y19" s="5">
        <f t="shared" si="4"/>
        <v>0</v>
      </c>
      <c r="Z19" s="6">
        <f t="shared" si="6"/>
        <v>8.586363636363636</v>
      </c>
      <c r="AA19" s="11">
        <f t="shared" si="1"/>
        <v>-8.586363636363636</v>
      </c>
    </row>
    <row r="20" spans="1:27" x14ac:dyDescent="0.3">
      <c r="A20" s="24"/>
      <c r="B20" s="25"/>
      <c r="C20" s="25"/>
      <c r="D20" s="26"/>
      <c r="E20" s="26"/>
      <c r="F20" s="26"/>
      <c r="G20" s="26"/>
      <c r="H20" s="27"/>
      <c r="I20" s="27"/>
      <c r="J20" s="27"/>
      <c r="K20" s="28"/>
      <c r="L20" s="27"/>
      <c r="M20" s="27"/>
      <c r="N20" s="27"/>
      <c r="O20" s="27"/>
      <c r="P20" s="27"/>
      <c r="Q20" s="27"/>
      <c r="R20" s="27"/>
      <c r="S20" s="27"/>
      <c r="T20" s="27"/>
      <c r="U20" s="29">
        <f t="shared" si="2"/>
        <v>8.586363636363636</v>
      </c>
      <c r="V20" s="34">
        <f t="shared" si="0"/>
        <v>0</v>
      </c>
      <c r="W20" s="16" t="str">
        <f t="shared" si="3"/>
        <v/>
      </c>
      <c r="X20" s="16" t="str">
        <f t="shared" si="5"/>
        <v/>
      </c>
      <c r="Y20" s="5">
        <f t="shared" si="4"/>
        <v>0</v>
      </c>
      <c r="Z20" s="6">
        <f t="shared" si="6"/>
        <v>8.586363636363636</v>
      </c>
      <c r="AA20" s="11">
        <f t="shared" si="1"/>
        <v>-8.586363636363636</v>
      </c>
    </row>
    <row r="21" spans="1:27" x14ac:dyDescent="0.3">
      <c r="A21" s="24"/>
      <c r="B21" s="25"/>
      <c r="C21" s="25"/>
      <c r="D21" s="26"/>
      <c r="E21" s="26"/>
      <c r="F21" s="26"/>
      <c r="G21" s="26"/>
      <c r="H21" s="27"/>
      <c r="I21" s="27"/>
      <c r="J21" s="27"/>
      <c r="K21" s="28"/>
      <c r="L21" s="27"/>
      <c r="M21" s="27"/>
      <c r="N21" s="27"/>
      <c r="O21" s="27"/>
      <c r="P21" s="27"/>
      <c r="Q21" s="27"/>
      <c r="R21" s="27"/>
      <c r="S21" s="27"/>
      <c r="T21" s="27"/>
      <c r="U21" s="29">
        <f t="shared" si="2"/>
        <v>8.586363636363636</v>
      </c>
      <c r="V21" s="34">
        <f t="shared" si="0"/>
        <v>0</v>
      </c>
      <c r="W21" s="16" t="str">
        <f t="shared" si="3"/>
        <v/>
      </c>
      <c r="X21" s="16" t="str">
        <f t="shared" si="5"/>
        <v/>
      </c>
      <c r="Y21" s="5">
        <f t="shared" si="4"/>
        <v>0</v>
      </c>
      <c r="Z21" s="6">
        <f t="shared" si="6"/>
        <v>8.586363636363636</v>
      </c>
      <c r="AA21" s="11">
        <f t="shared" si="1"/>
        <v>-8.586363636363636</v>
      </c>
    </row>
    <row r="22" spans="1:27" x14ac:dyDescent="0.3">
      <c r="A22" s="24"/>
      <c r="B22" s="25"/>
      <c r="C22" s="25"/>
      <c r="D22" s="26"/>
      <c r="E22" s="26"/>
      <c r="F22" s="26"/>
      <c r="G22" s="26"/>
      <c r="H22" s="27"/>
      <c r="I22" s="27"/>
      <c r="J22" s="27"/>
      <c r="K22" s="28"/>
      <c r="L22" s="27"/>
      <c r="M22" s="27"/>
      <c r="N22" s="27"/>
      <c r="O22" s="27"/>
      <c r="P22" s="27"/>
      <c r="Q22" s="27"/>
      <c r="R22" s="27"/>
      <c r="S22" s="27"/>
      <c r="T22" s="27"/>
      <c r="U22" s="29">
        <f t="shared" si="2"/>
        <v>8.586363636363636</v>
      </c>
      <c r="V22" s="34">
        <f t="shared" si="0"/>
        <v>0</v>
      </c>
      <c r="W22" s="16" t="str">
        <f t="shared" si="3"/>
        <v/>
      </c>
      <c r="X22" s="16" t="str">
        <f t="shared" si="5"/>
        <v/>
      </c>
      <c r="Y22" s="5">
        <f t="shared" si="4"/>
        <v>0</v>
      </c>
      <c r="Z22" s="6">
        <f t="shared" si="6"/>
        <v>8.586363636363636</v>
      </c>
      <c r="AA22" s="11">
        <f t="shared" si="1"/>
        <v>-8.586363636363636</v>
      </c>
    </row>
    <row r="23" spans="1:27" x14ac:dyDescent="0.3">
      <c r="A23" s="24"/>
      <c r="B23" s="25"/>
      <c r="C23" s="25"/>
      <c r="D23" s="26"/>
      <c r="E23" s="26"/>
      <c r="F23" s="26"/>
      <c r="G23" s="26"/>
      <c r="H23" s="27"/>
      <c r="I23" s="27"/>
      <c r="J23" s="27"/>
      <c r="K23" s="28"/>
      <c r="L23" s="27"/>
      <c r="M23" s="27"/>
      <c r="N23" s="27"/>
      <c r="O23" s="27"/>
      <c r="P23" s="27"/>
      <c r="Q23" s="27"/>
      <c r="R23" s="27"/>
      <c r="S23" s="27"/>
      <c r="T23" s="27"/>
      <c r="U23" s="29">
        <f t="shared" si="2"/>
        <v>8.586363636363636</v>
      </c>
      <c r="V23" s="34">
        <f t="shared" si="0"/>
        <v>0</v>
      </c>
      <c r="W23" s="16" t="str">
        <f t="shared" si="3"/>
        <v/>
      </c>
      <c r="X23" s="16" t="str">
        <f t="shared" si="5"/>
        <v/>
      </c>
      <c r="Y23" s="5">
        <f t="shared" si="4"/>
        <v>0</v>
      </c>
      <c r="Z23" s="6">
        <f t="shared" si="6"/>
        <v>8.586363636363636</v>
      </c>
      <c r="AA23" s="11">
        <f t="shared" si="1"/>
        <v>-8.586363636363636</v>
      </c>
    </row>
    <row r="24" spans="1:27" x14ac:dyDescent="0.3">
      <c r="A24" s="24"/>
      <c r="B24" s="25"/>
      <c r="C24" s="25"/>
      <c r="D24" s="26"/>
      <c r="E24" s="26"/>
      <c r="F24" s="26"/>
      <c r="G24" s="26"/>
      <c r="H24" s="27"/>
      <c r="I24" s="27"/>
      <c r="J24" s="27"/>
      <c r="K24" s="28"/>
      <c r="L24" s="27"/>
      <c r="M24" s="27"/>
      <c r="N24" s="27"/>
      <c r="O24" s="27"/>
      <c r="P24" s="27"/>
      <c r="Q24" s="27"/>
      <c r="R24" s="27"/>
      <c r="S24" s="27"/>
      <c r="T24" s="27"/>
      <c r="U24" s="29">
        <f t="shared" si="2"/>
        <v>8.586363636363636</v>
      </c>
      <c r="V24" s="34">
        <f t="shared" si="0"/>
        <v>0</v>
      </c>
      <c r="W24" s="16" t="str">
        <f t="shared" si="3"/>
        <v/>
      </c>
      <c r="X24" s="16" t="str">
        <f t="shared" si="5"/>
        <v/>
      </c>
      <c r="Y24" s="5">
        <f t="shared" si="4"/>
        <v>0</v>
      </c>
      <c r="Z24" s="6">
        <f t="shared" si="6"/>
        <v>8.586363636363636</v>
      </c>
      <c r="AA24" s="11">
        <f t="shared" si="1"/>
        <v>-8.586363636363636</v>
      </c>
    </row>
    <row r="25" spans="1:27" x14ac:dyDescent="0.3">
      <c r="A25" s="24"/>
      <c r="B25" s="25"/>
      <c r="C25" s="25"/>
      <c r="D25" s="26"/>
      <c r="E25" s="26"/>
      <c r="F25" s="26"/>
      <c r="G25" s="26"/>
      <c r="H25" s="27"/>
      <c r="I25" s="27"/>
      <c r="J25" s="27"/>
      <c r="K25" s="28"/>
      <c r="L25" s="27"/>
      <c r="M25" s="27"/>
      <c r="N25" s="27"/>
      <c r="O25" s="27"/>
      <c r="P25" s="27"/>
      <c r="Q25" s="27"/>
      <c r="R25" s="27"/>
      <c r="S25" s="27"/>
      <c r="T25" s="27"/>
      <c r="U25" s="29">
        <f t="shared" si="2"/>
        <v>8.586363636363636</v>
      </c>
      <c r="V25" s="34">
        <f t="shared" si="0"/>
        <v>0</v>
      </c>
      <c r="W25" s="16" t="str">
        <f t="shared" si="3"/>
        <v/>
      </c>
      <c r="X25" s="16" t="str">
        <f t="shared" si="5"/>
        <v/>
      </c>
      <c r="Y25" s="5">
        <f t="shared" si="4"/>
        <v>0</v>
      </c>
      <c r="Z25" s="6">
        <f t="shared" si="6"/>
        <v>8.586363636363636</v>
      </c>
      <c r="AA25" s="11">
        <f t="shared" si="1"/>
        <v>-8.586363636363636</v>
      </c>
    </row>
    <row r="26" spans="1:27" x14ac:dyDescent="0.3">
      <c r="A26" s="24"/>
      <c r="B26" s="25"/>
      <c r="C26" s="25"/>
      <c r="D26" s="26"/>
      <c r="E26" s="26"/>
      <c r="F26" s="26"/>
      <c r="G26" s="26"/>
      <c r="H26" s="27"/>
      <c r="I26" s="27"/>
      <c r="J26" s="27"/>
      <c r="K26" s="28"/>
      <c r="L26" s="27"/>
      <c r="M26" s="27"/>
      <c r="N26" s="27"/>
      <c r="O26" s="27"/>
      <c r="P26" s="27"/>
      <c r="Q26" s="27"/>
      <c r="R26" s="27"/>
      <c r="S26" s="27"/>
      <c r="T26" s="27"/>
      <c r="U26" s="29">
        <f t="shared" si="2"/>
        <v>8.586363636363636</v>
      </c>
      <c r="V26" s="34">
        <f t="shared" si="0"/>
        <v>0</v>
      </c>
      <c r="W26" s="16" t="str">
        <f t="shared" si="3"/>
        <v/>
      </c>
      <c r="X26" s="16" t="str">
        <f t="shared" si="5"/>
        <v/>
      </c>
      <c r="Y26" s="5">
        <f t="shared" si="4"/>
        <v>0</v>
      </c>
      <c r="Z26" s="6">
        <f t="shared" si="6"/>
        <v>8.586363636363636</v>
      </c>
      <c r="AA26" s="11">
        <f t="shared" si="1"/>
        <v>-8.586363636363636</v>
      </c>
    </row>
    <row r="27" spans="1:27" x14ac:dyDescent="0.3">
      <c r="A27" s="24"/>
      <c r="B27" s="25"/>
      <c r="C27" s="25"/>
      <c r="D27" s="26"/>
      <c r="E27" s="26"/>
      <c r="F27" s="26"/>
      <c r="G27" s="26"/>
      <c r="H27" s="27"/>
      <c r="I27" s="27"/>
      <c r="J27" s="27"/>
      <c r="K27" s="28"/>
      <c r="L27" s="27"/>
      <c r="M27" s="27"/>
      <c r="N27" s="27"/>
      <c r="O27" s="27"/>
      <c r="P27" s="27"/>
      <c r="Q27" s="27"/>
      <c r="R27" s="27"/>
      <c r="S27" s="27"/>
      <c r="T27" s="27"/>
      <c r="U27" s="29"/>
      <c r="V27" s="34">
        <f t="shared" si="0"/>
        <v>0</v>
      </c>
      <c r="W27" s="16" t="str">
        <f t="shared" si="3"/>
        <v/>
      </c>
      <c r="X27" s="16" t="str">
        <f t="shared" si="5"/>
        <v/>
      </c>
      <c r="Y27" s="5">
        <f t="shared" si="4"/>
        <v>0</v>
      </c>
      <c r="Z27" s="6">
        <f t="shared" si="6"/>
        <v>0</v>
      </c>
      <c r="AA27" s="11">
        <f t="shared" si="1"/>
        <v>0</v>
      </c>
    </row>
    <row r="28" spans="1:27" x14ac:dyDescent="0.3">
      <c r="A28" s="24"/>
      <c r="B28" s="25"/>
      <c r="C28" s="25"/>
      <c r="D28" s="26"/>
      <c r="E28" s="26"/>
      <c r="F28" s="26"/>
      <c r="G28" s="26"/>
      <c r="H28" s="27"/>
      <c r="I28" s="27"/>
      <c r="J28" s="27"/>
      <c r="K28" s="28"/>
      <c r="L28" s="27"/>
      <c r="M28" s="27"/>
      <c r="N28" s="27"/>
      <c r="O28" s="27"/>
      <c r="P28" s="27"/>
      <c r="Q28" s="27"/>
      <c r="R28" s="27"/>
      <c r="S28" s="27"/>
      <c r="T28" s="27"/>
      <c r="U28" s="29"/>
      <c r="V28" s="34">
        <f t="shared" si="0"/>
        <v>0</v>
      </c>
      <c r="W28" s="16" t="str">
        <f t="shared" si="3"/>
        <v/>
      </c>
      <c r="X28" s="16" t="str">
        <f t="shared" si="5"/>
        <v/>
      </c>
      <c r="Y28" s="5">
        <f t="shared" si="4"/>
        <v>0</v>
      </c>
      <c r="Z28" s="6">
        <f t="shared" si="6"/>
        <v>0</v>
      </c>
      <c r="AA28" s="11">
        <f t="shared" si="1"/>
        <v>0</v>
      </c>
    </row>
    <row r="29" spans="1:27" x14ac:dyDescent="0.3">
      <c r="A29" s="24"/>
      <c r="B29" s="25"/>
      <c r="C29" s="25"/>
      <c r="D29" s="26"/>
      <c r="E29" s="26"/>
      <c r="F29" s="26"/>
      <c r="G29" s="26"/>
      <c r="H29" s="27"/>
      <c r="I29" s="27"/>
      <c r="J29" s="27"/>
      <c r="K29" s="28"/>
      <c r="L29" s="27"/>
      <c r="M29" s="27"/>
      <c r="N29" s="27"/>
      <c r="O29" s="27"/>
      <c r="P29" s="27"/>
      <c r="Q29" s="27"/>
      <c r="R29" s="27"/>
      <c r="S29" s="27"/>
      <c r="T29" s="27"/>
      <c r="U29" s="29"/>
      <c r="V29" s="34">
        <f t="shared" si="0"/>
        <v>0</v>
      </c>
      <c r="W29" s="16" t="str">
        <f t="shared" si="3"/>
        <v/>
      </c>
      <c r="X29" s="16" t="str">
        <f t="shared" si="5"/>
        <v/>
      </c>
      <c r="Y29" s="5">
        <f t="shared" si="4"/>
        <v>0</v>
      </c>
      <c r="Z29" s="6">
        <f t="shared" si="6"/>
        <v>0</v>
      </c>
      <c r="AA29" s="11">
        <f t="shared" si="1"/>
        <v>0</v>
      </c>
    </row>
    <row r="30" spans="1:27" x14ac:dyDescent="0.3">
      <c r="A30" s="24"/>
      <c r="B30" s="25"/>
      <c r="C30" s="25"/>
      <c r="D30" s="26"/>
      <c r="E30" s="26"/>
      <c r="F30" s="26"/>
      <c r="G30" s="26"/>
      <c r="H30" s="27"/>
      <c r="I30" s="27"/>
      <c r="J30" s="27"/>
      <c r="K30" s="28"/>
      <c r="L30" s="27"/>
      <c r="M30" s="27"/>
      <c r="N30" s="27"/>
      <c r="O30" s="27"/>
      <c r="P30" s="27"/>
      <c r="Q30" s="27"/>
      <c r="R30" s="27"/>
      <c r="S30" s="27"/>
      <c r="T30" s="27"/>
      <c r="U30" s="29"/>
      <c r="V30" s="34">
        <f t="shared" si="0"/>
        <v>0</v>
      </c>
      <c r="W30" s="16" t="str">
        <f t="shared" si="3"/>
        <v/>
      </c>
      <c r="X30" s="16" t="str">
        <f t="shared" si="5"/>
        <v/>
      </c>
      <c r="Y30" s="5">
        <f t="shared" si="4"/>
        <v>0</v>
      </c>
      <c r="Z30" s="6">
        <f t="shared" si="6"/>
        <v>0</v>
      </c>
      <c r="AA30" s="11">
        <f t="shared" si="1"/>
        <v>0</v>
      </c>
    </row>
    <row r="31" spans="1:27" x14ac:dyDescent="0.3">
      <c r="A31" s="24"/>
      <c r="B31" s="25"/>
      <c r="C31" s="25"/>
      <c r="D31" s="26"/>
      <c r="E31" s="26"/>
      <c r="F31" s="26"/>
      <c r="G31" s="26"/>
      <c r="H31" s="27"/>
      <c r="I31" s="27"/>
      <c r="J31" s="27"/>
      <c r="K31" s="28"/>
      <c r="L31" s="27"/>
      <c r="M31" s="27"/>
      <c r="N31" s="27"/>
      <c r="O31" s="27"/>
      <c r="P31" s="27"/>
      <c r="Q31" s="27"/>
      <c r="R31" s="27"/>
      <c r="S31" s="27"/>
      <c r="T31" s="27"/>
      <c r="U31" s="29"/>
      <c r="V31" s="34">
        <f t="shared" si="0"/>
        <v>0</v>
      </c>
      <c r="W31" s="16" t="str">
        <f t="shared" si="3"/>
        <v/>
      </c>
      <c r="X31" s="16" t="str">
        <f t="shared" si="5"/>
        <v/>
      </c>
      <c r="Y31" s="5">
        <f t="shared" si="4"/>
        <v>0</v>
      </c>
      <c r="Z31" s="6">
        <f t="shared" si="6"/>
        <v>0</v>
      </c>
      <c r="AA31" s="11">
        <f t="shared" si="1"/>
        <v>0</v>
      </c>
    </row>
    <row r="32" spans="1:27" x14ac:dyDescent="0.3">
      <c r="A32" s="24"/>
      <c r="B32" s="25"/>
      <c r="C32" s="25"/>
      <c r="D32" s="26"/>
      <c r="E32" s="26"/>
      <c r="F32" s="26"/>
      <c r="G32" s="26"/>
      <c r="H32" s="27"/>
      <c r="I32" s="27"/>
      <c r="J32" s="27"/>
      <c r="K32" s="28"/>
      <c r="L32" s="27"/>
      <c r="M32" s="27"/>
      <c r="N32" s="27"/>
      <c r="O32" s="27"/>
      <c r="P32" s="27"/>
      <c r="Q32" s="27"/>
      <c r="R32" s="27"/>
      <c r="S32" s="27"/>
      <c r="T32" s="27"/>
      <c r="U32" s="29"/>
      <c r="V32" s="34">
        <f t="shared" si="0"/>
        <v>0</v>
      </c>
      <c r="W32" s="16" t="str">
        <f t="shared" si="3"/>
        <v/>
      </c>
      <c r="X32" s="16" t="str">
        <f t="shared" si="5"/>
        <v/>
      </c>
      <c r="Y32" s="5">
        <f t="shared" si="4"/>
        <v>0</v>
      </c>
      <c r="Z32" s="6">
        <f t="shared" si="6"/>
        <v>0</v>
      </c>
      <c r="AA32" s="11">
        <f t="shared" si="1"/>
        <v>0</v>
      </c>
    </row>
    <row r="33" spans="1:28" x14ac:dyDescent="0.3">
      <c r="A33" s="24"/>
      <c r="B33" s="25"/>
      <c r="C33" s="25"/>
      <c r="D33" s="26"/>
      <c r="E33" s="26"/>
      <c r="F33" s="26"/>
      <c r="G33" s="26"/>
      <c r="H33" s="27"/>
      <c r="I33" s="27"/>
      <c r="J33" s="27"/>
      <c r="K33" s="28"/>
      <c r="L33" s="27"/>
      <c r="M33" s="27"/>
      <c r="N33" s="27"/>
      <c r="O33" s="27"/>
      <c r="P33" s="27"/>
      <c r="Q33" s="27"/>
      <c r="R33" s="27"/>
      <c r="S33" s="27"/>
      <c r="T33" s="27"/>
      <c r="U33" s="29"/>
      <c r="V33" s="34">
        <f t="shared" si="0"/>
        <v>0</v>
      </c>
      <c r="W33" s="16" t="str">
        <f t="shared" si="3"/>
        <v/>
      </c>
      <c r="X33" s="16" t="str">
        <f t="shared" si="5"/>
        <v/>
      </c>
      <c r="Y33" s="5">
        <f t="shared" si="4"/>
        <v>0</v>
      </c>
      <c r="Z33" s="6">
        <f t="shared" si="6"/>
        <v>0</v>
      </c>
      <c r="AA33" s="11">
        <f t="shared" si="1"/>
        <v>0</v>
      </c>
    </row>
    <row r="34" spans="1:28" x14ac:dyDescent="0.3">
      <c r="A34" s="24"/>
      <c r="B34" s="25"/>
      <c r="C34" s="25"/>
      <c r="D34" s="26"/>
      <c r="E34" s="26"/>
      <c r="F34" s="26"/>
      <c r="G34" s="26"/>
      <c r="H34" s="27"/>
      <c r="I34" s="27"/>
      <c r="J34" s="27"/>
      <c r="K34" s="28"/>
      <c r="L34" s="27"/>
      <c r="M34" s="27"/>
      <c r="N34" s="27"/>
      <c r="O34" s="27"/>
      <c r="P34" s="27"/>
      <c r="Q34" s="27"/>
      <c r="R34" s="27"/>
      <c r="S34" s="27"/>
      <c r="T34" s="27"/>
      <c r="U34" s="29"/>
      <c r="V34" s="34">
        <f t="shared" si="0"/>
        <v>0</v>
      </c>
      <c r="W34" s="16" t="str">
        <f t="shared" si="3"/>
        <v/>
      </c>
      <c r="X34" s="16" t="str">
        <f t="shared" si="5"/>
        <v/>
      </c>
      <c r="Y34" s="5">
        <f t="shared" si="4"/>
        <v>0</v>
      </c>
      <c r="Z34" s="6">
        <f t="shared" si="6"/>
        <v>0</v>
      </c>
      <c r="AA34" s="11">
        <f t="shared" si="1"/>
        <v>0</v>
      </c>
    </row>
    <row r="35" spans="1:28" ht="15" thickBot="1" x14ac:dyDescent="0.35">
      <c r="A35" s="58"/>
      <c r="B35" s="59"/>
      <c r="C35" s="59"/>
      <c r="D35" s="30"/>
      <c r="E35" s="30"/>
      <c r="F35" s="30"/>
      <c r="G35" s="30"/>
      <c r="H35" s="31"/>
      <c r="I35" s="31"/>
      <c r="J35" s="31"/>
      <c r="K35" s="32"/>
      <c r="L35" s="31"/>
      <c r="M35" s="31"/>
      <c r="N35" s="31"/>
      <c r="O35" s="31"/>
      <c r="P35" s="31"/>
      <c r="Q35" s="31"/>
      <c r="R35" s="31"/>
      <c r="S35" s="31"/>
      <c r="T35" s="31"/>
      <c r="U35" s="33"/>
      <c r="V35" s="35">
        <f t="shared" si="0"/>
        <v>0</v>
      </c>
      <c r="W35" s="17" t="str">
        <f t="shared" si="3"/>
        <v/>
      </c>
      <c r="X35" s="17" t="str">
        <f t="shared" si="5"/>
        <v/>
      </c>
      <c r="Y35" s="8">
        <f t="shared" si="4"/>
        <v>0</v>
      </c>
      <c r="Z35" s="12">
        <f t="shared" si="6"/>
        <v>0</v>
      </c>
      <c r="AA35" s="13">
        <f t="shared" si="1"/>
        <v>0</v>
      </c>
    </row>
    <row r="36" spans="1:28" x14ac:dyDescent="0.3">
      <c r="AB36"/>
    </row>
  </sheetData>
  <mergeCells count="28">
    <mergeCell ref="S3:S4"/>
    <mergeCell ref="T3:T4"/>
    <mergeCell ref="N3:N4"/>
    <mergeCell ref="O3:O4"/>
    <mergeCell ref="P3:P4"/>
    <mergeCell ref="Q3:Q4"/>
    <mergeCell ref="R3:R4"/>
    <mergeCell ref="D3:D4"/>
    <mergeCell ref="E3:E4"/>
    <mergeCell ref="F3:F4"/>
    <mergeCell ref="G3:G4"/>
    <mergeCell ref="H3:H4"/>
    <mergeCell ref="A1:AA2"/>
    <mergeCell ref="U3:U4"/>
    <mergeCell ref="AA3:AA4"/>
    <mergeCell ref="J3:J4"/>
    <mergeCell ref="L3:L4"/>
    <mergeCell ref="M3:M4"/>
    <mergeCell ref="Y3:Y4"/>
    <mergeCell ref="Z3:Z4"/>
    <mergeCell ref="W3:W4"/>
    <mergeCell ref="V3:V4"/>
    <mergeCell ref="K3:K4"/>
    <mergeCell ref="X3:X4"/>
    <mergeCell ref="I3:I4"/>
    <mergeCell ref="A3:A4"/>
    <mergeCell ref="B3:B4"/>
    <mergeCell ref="C3:C4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Welington Aguiar</dc:creator>
  <cp:lastModifiedBy>Welington Aguiar</cp:lastModifiedBy>
  <dcterms:created xsi:type="dcterms:W3CDTF">2024-06-02T14:26:03Z</dcterms:created>
  <dcterms:modified xsi:type="dcterms:W3CDTF">2024-08-17T13:11:35Z</dcterms:modified>
</cp:coreProperties>
</file>