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eskillshq-my.sharepoint.com/personal/brennanm_sureskills_com/Documents/Desktop/Files for using with Lucas Alias/"/>
    </mc:Choice>
  </mc:AlternateContent>
  <xr:revisionPtr revIDLastSave="383" documentId="8_{A7CD6EA1-6779-4208-9D2A-FDA6ADC00B73}" xr6:coauthVersionLast="47" xr6:coauthVersionMax="47" xr10:uidLastSave="{F5574783-307F-4F88-914E-65806A61DE1B}"/>
  <bookViews>
    <workbookView xWindow="-120" yWindow="-120" windowWidth="29040" windowHeight="15990" xr2:uid="{76F2D8FE-0054-4598-9C36-C1C28E4F078D}"/>
  </bookViews>
  <sheets>
    <sheet name="Summary" sheetId="1" r:id="rId1"/>
  </sheets>
  <definedNames>
    <definedName name="_xlnm._FilterDatabase" localSheetId="0" hidden="1">Summary!$E$1:$Q$246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6" i="1"/>
  <c r="C14" i="1"/>
  <c r="C13" i="1"/>
  <c r="C12" i="1"/>
  <c r="B14" i="1"/>
  <c r="B13" i="1"/>
  <c r="B12" i="1"/>
  <c r="C6" i="1"/>
  <c r="B6" i="1"/>
  <c r="N195" i="1"/>
  <c r="O195" i="1" s="1"/>
  <c r="N198" i="1"/>
  <c r="O198" i="1" s="1"/>
  <c r="N201" i="1"/>
  <c r="O201" i="1" s="1"/>
  <c r="N204" i="1"/>
  <c r="O204" i="1" s="1"/>
  <c r="N207" i="1"/>
  <c r="O207" i="1" s="1"/>
  <c r="N210" i="1"/>
  <c r="O210" i="1" s="1"/>
  <c r="N213" i="1"/>
  <c r="O213" i="1" s="1"/>
  <c r="N216" i="1"/>
  <c r="O216" i="1" s="1"/>
  <c r="N231" i="1"/>
  <c r="O231" i="1" s="1"/>
  <c r="N233" i="1"/>
  <c r="O233" i="1" s="1"/>
  <c r="N235" i="1"/>
  <c r="O235" i="1" s="1"/>
  <c r="N237" i="1"/>
  <c r="O237" i="1" s="1"/>
  <c r="N239" i="1"/>
  <c r="O239" i="1" s="1"/>
  <c r="N241" i="1"/>
  <c r="O241" i="1" s="1"/>
  <c r="N243" i="1"/>
  <c r="O243" i="1" s="1"/>
  <c r="N245" i="1"/>
  <c r="O245" i="1" s="1"/>
  <c r="N219" i="1"/>
  <c r="O219" i="1" s="1"/>
  <c r="N221" i="1"/>
  <c r="O221" i="1" s="1"/>
  <c r="N223" i="1"/>
  <c r="O223" i="1" s="1"/>
  <c r="N225" i="1"/>
  <c r="O225" i="1" s="1"/>
  <c r="N227" i="1"/>
  <c r="O227" i="1" s="1"/>
  <c r="N228" i="1"/>
  <c r="O228" i="1" s="1"/>
  <c r="N229" i="1"/>
  <c r="O229" i="1" s="1"/>
  <c r="N230" i="1"/>
  <c r="O230" i="1" s="1"/>
  <c r="N196" i="1"/>
  <c r="O196" i="1" s="1"/>
  <c r="N199" i="1"/>
  <c r="O199" i="1" s="1"/>
  <c r="N202" i="1"/>
  <c r="O202" i="1" s="1"/>
  <c r="N205" i="1"/>
  <c r="O205" i="1" s="1"/>
  <c r="N208" i="1"/>
  <c r="O208" i="1" s="1"/>
  <c r="N211" i="1"/>
  <c r="O211" i="1" s="1"/>
  <c r="N214" i="1"/>
  <c r="O214" i="1" s="1"/>
  <c r="N217" i="1"/>
  <c r="O217" i="1" s="1"/>
  <c r="N165" i="1"/>
  <c r="O165" i="1" s="1"/>
  <c r="N167" i="1"/>
  <c r="O167" i="1" s="1"/>
  <c r="N169" i="1"/>
  <c r="O169" i="1" s="1"/>
  <c r="N172" i="1"/>
  <c r="O172" i="1" s="1"/>
  <c r="N176" i="1"/>
  <c r="O176" i="1" s="1"/>
  <c r="N180" i="1"/>
  <c r="O180" i="1" s="1"/>
  <c r="N184" i="1"/>
  <c r="O184" i="1" s="1"/>
  <c r="N188" i="1"/>
  <c r="O188" i="1" s="1"/>
  <c r="N149" i="1"/>
  <c r="O149" i="1" s="1"/>
  <c r="N151" i="1"/>
  <c r="O151" i="1" s="1"/>
  <c r="N153" i="1"/>
  <c r="O153" i="1" s="1"/>
  <c r="N155" i="1"/>
  <c r="O155" i="1" s="1"/>
  <c r="N157" i="1"/>
  <c r="O157" i="1" s="1"/>
  <c r="N159" i="1"/>
  <c r="O159" i="1" s="1"/>
  <c r="N161" i="1"/>
  <c r="O161" i="1" s="1"/>
  <c r="N163" i="1"/>
  <c r="O163" i="1" s="1"/>
  <c r="N2" i="1"/>
  <c r="O2" i="1" s="1"/>
  <c r="N5" i="1"/>
  <c r="O5" i="1" s="1"/>
  <c r="N8" i="1"/>
  <c r="O8" i="1" s="1"/>
  <c r="N10" i="1"/>
  <c r="O10" i="1" s="1"/>
  <c r="N12" i="1"/>
  <c r="O12" i="1" s="1"/>
  <c r="N14" i="1"/>
  <c r="O14" i="1" s="1"/>
  <c r="N20" i="1"/>
  <c r="O20" i="1" s="1"/>
  <c r="N22" i="1"/>
  <c r="O22" i="1" s="1"/>
  <c r="N24" i="1"/>
  <c r="O24" i="1" s="1"/>
  <c r="N25" i="1"/>
  <c r="O25" i="1" s="1"/>
  <c r="N3" i="1"/>
  <c r="O3" i="1" s="1"/>
  <c r="N6" i="1"/>
  <c r="O6" i="1" s="1"/>
  <c r="N18" i="1"/>
  <c r="O18" i="1" s="1"/>
  <c r="N19" i="1"/>
  <c r="O19" i="1" s="1"/>
  <c r="N21" i="1"/>
  <c r="O21" i="1" s="1"/>
  <c r="N23" i="1"/>
  <c r="O23" i="1" s="1"/>
  <c r="N4" i="1"/>
  <c r="O4" i="1" s="1"/>
  <c r="N7" i="1"/>
  <c r="O7" i="1" s="1"/>
  <c r="N9" i="1"/>
  <c r="O9" i="1" s="1"/>
  <c r="N11" i="1"/>
  <c r="O11" i="1" s="1"/>
  <c r="N13" i="1"/>
  <c r="O13" i="1" s="1"/>
  <c r="N15" i="1"/>
  <c r="O15" i="1" s="1"/>
  <c r="N16" i="1"/>
  <c r="O16" i="1" s="1"/>
  <c r="N17" i="1"/>
  <c r="O17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156" i="1"/>
  <c r="O156" i="1" s="1"/>
  <c r="N158" i="1"/>
  <c r="O158" i="1" s="1"/>
  <c r="N160" i="1"/>
  <c r="O160" i="1" s="1"/>
  <c r="N162" i="1"/>
  <c r="O162" i="1" s="1"/>
  <c r="N164" i="1"/>
  <c r="O164" i="1" s="1"/>
  <c r="N170" i="1"/>
  <c r="O170" i="1" s="1"/>
  <c r="N173" i="1"/>
  <c r="O173" i="1" s="1"/>
  <c r="N177" i="1"/>
  <c r="O177" i="1" s="1"/>
  <c r="N181" i="1"/>
  <c r="O181" i="1" s="1"/>
  <c r="N185" i="1"/>
  <c r="O185" i="1" s="1"/>
  <c r="N189" i="1"/>
  <c r="O189" i="1" s="1"/>
  <c r="N191" i="1"/>
  <c r="O191" i="1" s="1"/>
  <c r="N193" i="1"/>
  <c r="O193" i="1" s="1"/>
  <c r="N110" i="1"/>
  <c r="O110" i="1" s="1"/>
  <c r="N113" i="1"/>
  <c r="O113" i="1" s="1"/>
  <c r="N116" i="1"/>
  <c r="O116" i="1" s="1"/>
  <c r="N119" i="1"/>
  <c r="O119" i="1" s="1"/>
  <c r="N122" i="1"/>
  <c r="O122" i="1" s="1"/>
  <c r="N133" i="1"/>
  <c r="O133" i="1" s="1"/>
  <c r="N135" i="1"/>
  <c r="O135" i="1" s="1"/>
  <c r="N137" i="1"/>
  <c r="O137" i="1" s="1"/>
  <c r="N139" i="1"/>
  <c r="O139" i="1" s="1"/>
  <c r="N141" i="1"/>
  <c r="O141" i="1" s="1"/>
  <c r="N143" i="1"/>
  <c r="O143" i="1" s="1"/>
  <c r="N145" i="1"/>
  <c r="O145" i="1" s="1"/>
  <c r="N147" i="1"/>
  <c r="O147" i="1" s="1"/>
  <c r="N104" i="1"/>
  <c r="O104" i="1" s="1"/>
  <c r="N106" i="1"/>
  <c r="O106" i="1" s="1"/>
  <c r="N108" i="1"/>
  <c r="O108" i="1" s="1"/>
  <c r="N111" i="1"/>
  <c r="O111" i="1" s="1"/>
  <c r="N114" i="1"/>
  <c r="O114" i="1" s="1"/>
  <c r="N117" i="1"/>
  <c r="O117" i="1" s="1"/>
  <c r="N120" i="1"/>
  <c r="O120" i="1" s="1"/>
  <c r="N123" i="1"/>
  <c r="O123" i="1" s="1"/>
  <c r="N134" i="1"/>
  <c r="O134" i="1" s="1"/>
  <c r="N136" i="1"/>
  <c r="O136" i="1" s="1"/>
  <c r="N138" i="1"/>
  <c r="O138" i="1" s="1"/>
  <c r="N140" i="1"/>
  <c r="O140" i="1" s="1"/>
  <c r="N142" i="1"/>
  <c r="O142" i="1" s="1"/>
  <c r="N144" i="1"/>
  <c r="O144" i="1" s="1"/>
  <c r="N146" i="1"/>
  <c r="O146" i="1" s="1"/>
  <c r="N148" i="1"/>
  <c r="O148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05" i="1"/>
  <c r="O105" i="1" s="1"/>
  <c r="N107" i="1"/>
  <c r="O107" i="1" s="1"/>
  <c r="N109" i="1"/>
  <c r="O109" i="1" s="1"/>
  <c r="N112" i="1"/>
  <c r="O112" i="1" s="1"/>
  <c r="N115" i="1"/>
  <c r="O115" i="1" s="1"/>
  <c r="N118" i="1"/>
  <c r="O118" i="1" s="1"/>
  <c r="N121" i="1"/>
  <c r="O121" i="1" s="1"/>
  <c r="N124" i="1"/>
  <c r="O124" i="1" s="1"/>
  <c r="N166" i="1"/>
  <c r="O166" i="1" s="1"/>
  <c r="N168" i="1"/>
  <c r="O168" i="1" s="1"/>
  <c r="N171" i="1"/>
  <c r="O171" i="1" s="1"/>
  <c r="N174" i="1"/>
  <c r="O174" i="1" s="1"/>
  <c r="N178" i="1"/>
  <c r="O178" i="1" s="1"/>
  <c r="N182" i="1"/>
  <c r="O182" i="1" s="1"/>
  <c r="N186" i="1"/>
  <c r="O186" i="1" s="1"/>
  <c r="N175" i="1"/>
  <c r="O175" i="1" s="1"/>
  <c r="N179" i="1"/>
  <c r="O179" i="1" s="1"/>
  <c r="N183" i="1"/>
  <c r="O183" i="1" s="1"/>
  <c r="N187" i="1"/>
  <c r="O187" i="1" s="1"/>
  <c r="N190" i="1"/>
  <c r="O190" i="1" s="1"/>
  <c r="N192" i="1"/>
  <c r="O192" i="1" s="1"/>
  <c r="N194" i="1"/>
  <c r="O194" i="1" s="1"/>
  <c r="N150" i="1"/>
  <c r="O150" i="1" s="1"/>
  <c r="N152" i="1"/>
  <c r="O152" i="1" s="1"/>
  <c r="N154" i="1"/>
  <c r="O154" i="1" s="1"/>
  <c r="N197" i="1"/>
  <c r="O197" i="1" s="1"/>
  <c r="N200" i="1"/>
  <c r="O200" i="1" s="1"/>
  <c r="N203" i="1"/>
  <c r="O203" i="1" s="1"/>
  <c r="N206" i="1"/>
  <c r="O206" i="1" s="1"/>
  <c r="N209" i="1"/>
  <c r="O209" i="1" s="1"/>
  <c r="N212" i="1"/>
  <c r="O212" i="1" s="1"/>
  <c r="N215" i="1"/>
  <c r="O215" i="1" s="1"/>
  <c r="N218" i="1"/>
  <c r="O218" i="1" s="1"/>
  <c r="N232" i="1"/>
  <c r="O232" i="1" s="1"/>
  <c r="N234" i="1"/>
  <c r="O234" i="1" s="1"/>
  <c r="N236" i="1"/>
  <c r="O236" i="1" s="1"/>
  <c r="N238" i="1"/>
  <c r="O238" i="1" s="1"/>
  <c r="N240" i="1"/>
  <c r="O240" i="1" s="1"/>
  <c r="N242" i="1"/>
  <c r="O242" i="1" s="1"/>
  <c r="N244" i="1"/>
  <c r="O244" i="1" s="1"/>
  <c r="N246" i="1"/>
  <c r="O246" i="1" s="1"/>
  <c r="N220" i="1"/>
  <c r="O220" i="1" s="1"/>
  <c r="N222" i="1"/>
  <c r="O222" i="1" s="1"/>
  <c r="N224" i="1"/>
  <c r="O224" i="1" s="1"/>
  <c r="N226" i="1"/>
  <c r="O226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9" i="1"/>
  <c r="O49" i="1" s="1"/>
  <c r="N35" i="1"/>
  <c r="O35" i="1" s="1"/>
  <c r="N37" i="1"/>
  <c r="O37" i="1" s="1"/>
  <c r="N39" i="1"/>
  <c r="O39" i="1" s="1"/>
  <c r="N41" i="1"/>
  <c r="O41" i="1" s="1"/>
  <c r="N43" i="1"/>
  <c r="O43" i="1" s="1"/>
  <c r="N45" i="1"/>
  <c r="O45" i="1" s="1"/>
  <c r="N47" i="1"/>
  <c r="O47" i="1" s="1"/>
  <c r="N50" i="1"/>
  <c r="O50" i="1" s="1"/>
  <c r="N48" i="1"/>
  <c r="O48" i="1" s="1"/>
  <c r="N51" i="1"/>
  <c r="O51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52" i="1"/>
  <c r="O52" i="1" s="1"/>
  <c r="N53" i="1"/>
  <c r="O53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1" i="1"/>
  <c r="O81" i="1" s="1"/>
  <c r="N90" i="1"/>
  <c r="O90" i="1" s="1"/>
  <c r="N91" i="1"/>
  <c r="O91" i="1" s="1"/>
  <c r="N93" i="1"/>
  <c r="O93" i="1" s="1"/>
  <c r="N95" i="1"/>
  <c r="O95" i="1" s="1"/>
  <c r="N97" i="1"/>
  <c r="O97" i="1" s="1"/>
  <c r="N99" i="1"/>
  <c r="O99" i="1" s="1"/>
  <c r="N101" i="1"/>
  <c r="O101" i="1" s="1"/>
  <c r="N103" i="1"/>
  <c r="O103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69" i="1"/>
  <c r="O69" i="1" s="1"/>
  <c r="N71" i="1"/>
  <c r="O71" i="1" s="1"/>
  <c r="N73" i="1"/>
  <c r="O73" i="1" s="1"/>
  <c r="N75" i="1"/>
  <c r="O75" i="1" s="1"/>
  <c r="N77" i="1"/>
  <c r="O77" i="1" s="1"/>
  <c r="J198" i="1"/>
  <c r="J201" i="1"/>
  <c r="J204" i="1"/>
  <c r="J207" i="1"/>
  <c r="J210" i="1"/>
  <c r="J213" i="1"/>
  <c r="J216" i="1"/>
  <c r="J231" i="1"/>
  <c r="J233" i="1"/>
  <c r="J235" i="1"/>
  <c r="J237" i="1"/>
  <c r="J239" i="1"/>
  <c r="J241" i="1"/>
  <c r="J243" i="1"/>
  <c r="J245" i="1"/>
  <c r="J219" i="1"/>
  <c r="J221" i="1"/>
  <c r="J223" i="1"/>
  <c r="J225" i="1"/>
  <c r="J227" i="1"/>
  <c r="J228" i="1"/>
  <c r="J229" i="1"/>
  <c r="J230" i="1"/>
  <c r="J196" i="1"/>
  <c r="J199" i="1"/>
  <c r="J202" i="1"/>
  <c r="J205" i="1"/>
  <c r="J208" i="1"/>
  <c r="J211" i="1"/>
  <c r="J214" i="1"/>
  <c r="J217" i="1"/>
  <c r="J165" i="1"/>
  <c r="J167" i="1"/>
  <c r="J169" i="1"/>
  <c r="J172" i="1"/>
  <c r="J176" i="1"/>
  <c r="J180" i="1"/>
  <c r="J184" i="1"/>
  <c r="J188" i="1"/>
  <c r="J149" i="1"/>
  <c r="J151" i="1"/>
  <c r="J153" i="1"/>
  <c r="J155" i="1"/>
  <c r="J157" i="1"/>
  <c r="J159" i="1"/>
  <c r="J161" i="1"/>
  <c r="J163" i="1"/>
  <c r="J2" i="1"/>
  <c r="J5" i="1"/>
  <c r="J8" i="1"/>
  <c r="J10" i="1"/>
  <c r="J12" i="1"/>
  <c r="J14" i="1"/>
  <c r="J20" i="1"/>
  <c r="J22" i="1"/>
  <c r="J24" i="1"/>
  <c r="J25" i="1"/>
  <c r="J3" i="1"/>
  <c r="J6" i="1"/>
  <c r="J18" i="1"/>
  <c r="J19" i="1"/>
  <c r="J21" i="1"/>
  <c r="J23" i="1"/>
  <c r="J4" i="1"/>
  <c r="J7" i="1"/>
  <c r="J9" i="1"/>
  <c r="J11" i="1"/>
  <c r="J13" i="1"/>
  <c r="J15" i="1"/>
  <c r="J16" i="1"/>
  <c r="J17" i="1"/>
  <c r="J26" i="1"/>
  <c r="J27" i="1"/>
  <c r="J28" i="1"/>
  <c r="J29" i="1"/>
  <c r="J30" i="1"/>
  <c r="J31" i="1"/>
  <c r="J32" i="1"/>
  <c r="J33" i="1"/>
  <c r="J156" i="1"/>
  <c r="J158" i="1"/>
  <c r="J160" i="1"/>
  <c r="J162" i="1"/>
  <c r="J164" i="1"/>
  <c r="J170" i="1"/>
  <c r="J173" i="1"/>
  <c r="J177" i="1"/>
  <c r="J181" i="1"/>
  <c r="J185" i="1"/>
  <c r="J189" i="1"/>
  <c r="J191" i="1"/>
  <c r="J193" i="1"/>
  <c r="J110" i="1"/>
  <c r="J113" i="1"/>
  <c r="J116" i="1"/>
  <c r="J119" i="1"/>
  <c r="J122" i="1"/>
  <c r="J133" i="1"/>
  <c r="J135" i="1"/>
  <c r="J137" i="1"/>
  <c r="J139" i="1"/>
  <c r="J141" i="1"/>
  <c r="J143" i="1"/>
  <c r="J145" i="1"/>
  <c r="J147" i="1"/>
  <c r="J104" i="1"/>
  <c r="J106" i="1"/>
  <c r="J108" i="1"/>
  <c r="J111" i="1"/>
  <c r="J114" i="1"/>
  <c r="J117" i="1"/>
  <c r="J120" i="1"/>
  <c r="J123" i="1"/>
  <c r="J134" i="1"/>
  <c r="J136" i="1"/>
  <c r="J138" i="1"/>
  <c r="J140" i="1"/>
  <c r="J142" i="1"/>
  <c r="J144" i="1"/>
  <c r="J146" i="1"/>
  <c r="J148" i="1"/>
  <c r="J125" i="1"/>
  <c r="J126" i="1"/>
  <c r="J127" i="1"/>
  <c r="J128" i="1"/>
  <c r="J129" i="1"/>
  <c r="J130" i="1"/>
  <c r="J131" i="1"/>
  <c r="J132" i="1"/>
  <c r="J105" i="1"/>
  <c r="J107" i="1"/>
  <c r="J109" i="1"/>
  <c r="J112" i="1"/>
  <c r="J115" i="1"/>
  <c r="J118" i="1"/>
  <c r="J121" i="1"/>
  <c r="J124" i="1"/>
  <c r="J166" i="1"/>
  <c r="J168" i="1"/>
  <c r="J171" i="1"/>
  <c r="J174" i="1"/>
  <c r="J178" i="1"/>
  <c r="J182" i="1"/>
  <c r="J186" i="1"/>
  <c r="J175" i="1"/>
  <c r="J179" i="1"/>
  <c r="J183" i="1"/>
  <c r="J187" i="1"/>
  <c r="J190" i="1"/>
  <c r="J192" i="1"/>
  <c r="J194" i="1"/>
  <c r="J150" i="1"/>
  <c r="J152" i="1"/>
  <c r="J154" i="1"/>
  <c r="J197" i="1"/>
  <c r="J200" i="1"/>
  <c r="J203" i="1"/>
  <c r="J206" i="1"/>
  <c r="J209" i="1"/>
  <c r="J212" i="1"/>
  <c r="J215" i="1"/>
  <c r="J218" i="1"/>
  <c r="J232" i="1"/>
  <c r="J234" i="1"/>
  <c r="J236" i="1"/>
  <c r="J238" i="1"/>
  <c r="J240" i="1"/>
  <c r="J242" i="1"/>
  <c r="J244" i="1"/>
  <c r="J246" i="1"/>
  <c r="J220" i="1"/>
  <c r="J222" i="1"/>
  <c r="J224" i="1"/>
  <c r="J226" i="1"/>
  <c r="J54" i="1"/>
  <c r="J55" i="1"/>
  <c r="J56" i="1"/>
  <c r="J57" i="1"/>
  <c r="J58" i="1"/>
  <c r="J59" i="1"/>
  <c r="J34" i="1"/>
  <c r="J36" i="1"/>
  <c r="J38" i="1"/>
  <c r="J40" i="1"/>
  <c r="J42" i="1"/>
  <c r="J44" i="1"/>
  <c r="J46" i="1"/>
  <c r="J49" i="1"/>
  <c r="J35" i="1"/>
  <c r="J37" i="1"/>
  <c r="J39" i="1"/>
  <c r="J41" i="1"/>
  <c r="J43" i="1"/>
  <c r="J45" i="1"/>
  <c r="J47" i="1"/>
  <c r="J50" i="1"/>
  <c r="J48" i="1"/>
  <c r="J51" i="1"/>
  <c r="J60" i="1"/>
  <c r="J61" i="1"/>
  <c r="J62" i="1"/>
  <c r="J63" i="1"/>
  <c r="J64" i="1"/>
  <c r="J65" i="1"/>
  <c r="J66" i="1"/>
  <c r="J67" i="1"/>
  <c r="J52" i="1"/>
  <c r="J53" i="1"/>
  <c r="J92" i="1"/>
  <c r="J94" i="1"/>
  <c r="J96" i="1"/>
  <c r="J98" i="1"/>
  <c r="J100" i="1"/>
  <c r="J102" i="1"/>
  <c r="J68" i="1"/>
  <c r="J70" i="1"/>
  <c r="J72" i="1"/>
  <c r="J74" i="1"/>
  <c r="J76" i="1"/>
  <c r="J78" i="1"/>
  <c r="J80" i="1"/>
  <c r="J81" i="1"/>
  <c r="J90" i="1"/>
  <c r="J91" i="1"/>
  <c r="J93" i="1"/>
  <c r="J95" i="1"/>
  <c r="J97" i="1"/>
  <c r="J99" i="1"/>
  <c r="J101" i="1"/>
  <c r="J103" i="1"/>
  <c r="J82" i="1"/>
  <c r="J83" i="1"/>
  <c r="J84" i="1"/>
  <c r="J85" i="1"/>
  <c r="J86" i="1"/>
  <c r="J87" i="1"/>
  <c r="J88" i="1"/>
  <c r="J89" i="1"/>
  <c r="J69" i="1"/>
  <c r="J71" i="1"/>
  <c r="J73" i="1"/>
  <c r="J75" i="1"/>
  <c r="J77" i="1"/>
  <c r="J79" i="1"/>
  <c r="J195" i="1"/>
  <c r="I198" i="1"/>
  <c r="I201" i="1"/>
  <c r="I204" i="1"/>
  <c r="I207" i="1"/>
  <c r="I210" i="1"/>
  <c r="I213" i="1"/>
  <c r="I216" i="1"/>
  <c r="I231" i="1"/>
  <c r="I233" i="1"/>
  <c r="I235" i="1"/>
  <c r="I237" i="1"/>
  <c r="I239" i="1"/>
  <c r="I241" i="1"/>
  <c r="I243" i="1"/>
  <c r="I245" i="1"/>
  <c r="I219" i="1"/>
  <c r="I221" i="1"/>
  <c r="I223" i="1"/>
  <c r="I225" i="1"/>
  <c r="I227" i="1"/>
  <c r="I228" i="1"/>
  <c r="I229" i="1"/>
  <c r="I230" i="1"/>
  <c r="I196" i="1"/>
  <c r="I199" i="1"/>
  <c r="I202" i="1"/>
  <c r="I205" i="1"/>
  <c r="I208" i="1"/>
  <c r="I211" i="1"/>
  <c r="I214" i="1"/>
  <c r="I217" i="1"/>
  <c r="I165" i="1"/>
  <c r="I167" i="1"/>
  <c r="I169" i="1"/>
  <c r="I172" i="1"/>
  <c r="I176" i="1"/>
  <c r="I180" i="1"/>
  <c r="I184" i="1"/>
  <c r="I188" i="1"/>
  <c r="I149" i="1"/>
  <c r="I151" i="1"/>
  <c r="I153" i="1"/>
  <c r="I155" i="1"/>
  <c r="I157" i="1"/>
  <c r="I159" i="1"/>
  <c r="I161" i="1"/>
  <c r="I163" i="1"/>
  <c r="I2" i="1"/>
  <c r="I5" i="1"/>
  <c r="I8" i="1"/>
  <c r="I10" i="1"/>
  <c r="I12" i="1"/>
  <c r="I14" i="1"/>
  <c r="I20" i="1"/>
  <c r="I22" i="1"/>
  <c r="I24" i="1"/>
  <c r="I25" i="1"/>
  <c r="I3" i="1"/>
  <c r="I6" i="1"/>
  <c r="I18" i="1"/>
  <c r="I19" i="1"/>
  <c r="I21" i="1"/>
  <c r="I23" i="1"/>
  <c r="I4" i="1"/>
  <c r="I7" i="1"/>
  <c r="I9" i="1"/>
  <c r="I11" i="1"/>
  <c r="I13" i="1"/>
  <c r="I15" i="1"/>
  <c r="I16" i="1"/>
  <c r="I17" i="1"/>
  <c r="I26" i="1"/>
  <c r="I27" i="1"/>
  <c r="I28" i="1"/>
  <c r="I29" i="1"/>
  <c r="I30" i="1"/>
  <c r="I31" i="1"/>
  <c r="I32" i="1"/>
  <c r="I33" i="1"/>
  <c r="I156" i="1"/>
  <c r="I158" i="1"/>
  <c r="I160" i="1"/>
  <c r="I162" i="1"/>
  <c r="I164" i="1"/>
  <c r="I170" i="1"/>
  <c r="I173" i="1"/>
  <c r="I177" i="1"/>
  <c r="I181" i="1"/>
  <c r="I185" i="1"/>
  <c r="I189" i="1"/>
  <c r="I191" i="1"/>
  <c r="I193" i="1"/>
  <c r="I110" i="1"/>
  <c r="I113" i="1"/>
  <c r="I116" i="1"/>
  <c r="I119" i="1"/>
  <c r="I122" i="1"/>
  <c r="I133" i="1"/>
  <c r="I135" i="1"/>
  <c r="I137" i="1"/>
  <c r="I139" i="1"/>
  <c r="I141" i="1"/>
  <c r="I143" i="1"/>
  <c r="I145" i="1"/>
  <c r="I147" i="1"/>
  <c r="I104" i="1"/>
  <c r="I106" i="1"/>
  <c r="I108" i="1"/>
  <c r="I111" i="1"/>
  <c r="I114" i="1"/>
  <c r="I117" i="1"/>
  <c r="I120" i="1"/>
  <c r="I123" i="1"/>
  <c r="I134" i="1"/>
  <c r="I136" i="1"/>
  <c r="I138" i="1"/>
  <c r="I140" i="1"/>
  <c r="I142" i="1"/>
  <c r="I144" i="1"/>
  <c r="I146" i="1"/>
  <c r="I148" i="1"/>
  <c r="I125" i="1"/>
  <c r="I126" i="1"/>
  <c r="I127" i="1"/>
  <c r="I128" i="1"/>
  <c r="I129" i="1"/>
  <c r="I130" i="1"/>
  <c r="I131" i="1"/>
  <c r="I132" i="1"/>
  <c r="I105" i="1"/>
  <c r="I107" i="1"/>
  <c r="I109" i="1"/>
  <c r="I112" i="1"/>
  <c r="I115" i="1"/>
  <c r="I118" i="1"/>
  <c r="I121" i="1"/>
  <c r="I124" i="1"/>
  <c r="I166" i="1"/>
  <c r="I168" i="1"/>
  <c r="I171" i="1"/>
  <c r="I174" i="1"/>
  <c r="I178" i="1"/>
  <c r="I182" i="1"/>
  <c r="I186" i="1"/>
  <c r="I175" i="1"/>
  <c r="I179" i="1"/>
  <c r="I183" i="1"/>
  <c r="I187" i="1"/>
  <c r="I190" i="1"/>
  <c r="I192" i="1"/>
  <c r="I194" i="1"/>
  <c r="I150" i="1"/>
  <c r="I152" i="1"/>
  <c r="I154" i="1"/>
  <c r="I197" i="1"/>
  <c r="I200" i="1"/>
  <c r="I203" i="1"/>
  <c r="I206" i="1"/>
  <c r="I209" i="1"/>
  <c r="I212" i="1"/>
  <c r="I215" i="1"/>
  <c r="I218" i="1"/>
  <c r="I232" i="1"/>
  <c r="I234" i="1"/>
  <c r="I236" i="1"/>
  <c r="I238" i="1"/>
  <c r="I240" i="1"/>
  <c r="I242" i="1"/>
  <c r="I244" i="1"/>
  <c r="I246" i="1"/>
  <c r="I220" i="1"/>
  <c r="I222" i="1"/>
  <c r="I224" i="1"/>
  <c r="I226" i="1"/>
  <c r="I54" i="1"/>
  <c r="I55" i="1"/>
  <c r="I56" i="1"/>
  <c r="I57" i="1"/>
  <c r="I58" i="1"/>
  <c r="I59" i="1"/>
  <c r="I34" i="1"/>
  <c r="I36" i="1"/>
  <c r="I38" i="1"/>
  <c r="I40" i="1"/>
  <c r="I42" i="1"/>
  <c r="I44" i="1"/>
  <c r="I46" i="1"/>
  <c r="I49" i="1"/>
  <c r="I35" i="1"/>
  <c r="I37" i="1"/>
  <c r="I39" i="1"/>
  <c r="I41" i="1"/>
  <c r="I43" i="1"/>
  <c r="I45" i="1"/>
  <c r="I47" i="1"/>
  <c r="I50" i="1"/>
  <c r="I48" i="1"/>
  <c r="I51" i="1"/>
  <c r="I60" i="1"/>
  <c r="I61" i="1"/>
  <c r="I62" i="1"/>
  <c r="I63" i="1"/>
  <c r="I64" i="1"/>
  <c r="I65" i="1"/>
  <c r="I66" i="1"/>
  <c r="I67" i="1"/>
  <c r="I52" i="1"/>
  <c r="I53" i="1"/>
  <c r="I92" i="1"/>
  <c r="I94" i="1"/>
  <c r="I96" i="1"/>
  <c r="I98" i="1"/>
  <c r="I100" i="1"/>
  <c r="I102" i="1"/>
  <c r="I68" i="1"/>
  <c r="I70" i="1"/>
  <c r="I72" i="1"/>
  <c r="I74" i="1"/>
  <c r="I76" i="1"/>
  <c r="I78" i="1"/>
  <c r="I80" i="1"/>
  <c r="I81" i="1"/>
  <c r="I90" i="1"/>
  <c r="I91" i="1"/>
  <c r="I93" i="1"/>
  <c r="I95" i="1"/>
  <c r="I97" i="1"/>
  <c r="I99" i="1"/>
  <c r="I101" i="1"/>
  <c r="I103" i="1"/>
  <c r="I82" i="1"/>
  <c r="I83" i="1"/>
  <c r="I84" i="1"/>
  <c r="I85" i="1"/>
  <c r="I86" i="1"/>
  <c r="I87" i="1"/>
  <c r="I88" i="1"/>
  <c r="I89" i="1"/>
  <c r="I69" i="1"/>
  <c r="I71" i="1"/>
  <c r="I73" i="1"/>
  <c r="I75" i="1"/>
  <c r="I77" i="1"/>
  <c r="I79" i="1"/>
  <c r="I195" i="1"/>
  <c r="P198" i="1"/>
  <c r="P201" i="1"/>
  <c r="P204" i="1"/>
  <c r="P207" i="1"/>
  <c r="P210" i="1"/>
  <c r="P213" i="1"/>
  <c r="P216" i="1"/>
  <c r="P231" i="1"/>
  <c r="P233" i="1"/>
  <c r="P235" i="1"/>
  <c r="P237" i="1"/>
  <c r="P239" i="1"/>
  <c r="P241" i="1"/>
  <c r="P243" i="1"/>
  <c r="P245" i="1"/>
  <c r="P219" i="1"/>
  <c r="P221" i="1"/>
  <c r="P223" i="1"/>
  <c r="P225" i="1"/>
  <c r="P227" i="1"/>
  <c r="P228" i="1"/>
  <c r="P229" i="1"/>
  <c r="P230" i="1"/>
  <c r="P196" i="1"/>
  <c r="P199" i="1"/>
  <c r="P202" i="1"/>
  <c r="P205" i="1"/>
  <c r="P208" i="1"/>
  <c r="P211" i="1"/>
  <c r="P214" i="1"/>
  <c r="P217" i="1"/>
  <c r="P165" i="1"/>
  <c r="P167" i="1"/>
  <c r="P169" i="1"/>
  <c r="P172" i="1"/>
  <c r="P176" i="1"/>
  <c r="P180" i="1"/>
  <c r="P184" i="1"/>
  <c r="P188" i="1"/>
  <c r="P149" i="1"/>
  <c r="P151" i="1"/>
  <c r="P153" i="1"/>
  <c r="P155" i="1"/>
  <c r="P157" i="1"/>
  <c r="P159" i="1"/>
  <c r="P161" i="1"/>
  <c r="P163" i="1"/>
  <c r="P2" i="1"/>
  <c r="P5" i="1"/>
  <c r="P8" i="1"/>
  <c r="P10" i="1"/>
  <c r="P12" i="1"/>
  <c r="P14" i="1"/>
  <c r="P20" i="1"/>
  <c r="P22" i="1"/>
  <c r="P24" i="1"/>
  <c r="P25" i="1"/>
  <c r="P3" i="1"/>
  <c r="P6" i="1"/>
  <c r="P18" i="1"/>
  <c r="P19" i="1"/>
  <c r="P21" i="1"/>
  <c r="P23" i="1"/>
  <c r="P4" i="1"/>
  <c r="P7" i="1"/>
  <c r="P9" i="1"/>
  <c r="P11" i="1"/>
  <c r="P13" i="1"/>
  <c r="P15" i="1"/>
  <c r="P16" i="1"/>
  <c r="P17" i="1"/>
  <c r="P26" i="1"/>
  <c r="P27" i="1"/>
  <c r="P28" i="1"/>
  <c r="P29" i="1"/>
  <c r="P30" i="1"/>
  <c r="P31" i="1"/>
  <c r="P32" i="1"/>
  <c r="P33" i="1"/>
  <c r="P156" i="1"/>
  <c r="P158" i="1"/>
  <c r="P160" i="1"/>
  <c r="P162" i="1"/>
  <c r="P164" i="1"/>
  <c r="P170" i="1"/>
  <c r="P173" i="1"/>
  <c r="P177" i="1"/>
  <c r="P181" i="1"/>
  <c r="P185" i="1"/>
  <c r="P189" i="1"/>
  <c r="P191" i="1"/>
  <c r="P193" i="1"/>
  <c r="P110" i="1"/>
  <c r="P113" i="1"/>
  <c r="P116" i="1"/>
  <c r="P119" i="1"/>
  <c r="P122" i="1"/>
  <c r="P133" i="1"/>
  <c r="P135" i="1"/>
  <c r="P137" i="1"/>
  <c r="P139" i="1"/>
  <c r="P141" i="1"/>
  <c r="P143" i="1"/>
  <c r="P145" i="1"/>
  <c r="P147" i="1"/>
  <c r="P104" i="1"/>
  <c r="P106" i="1"/>
  <c r="P108" i="1"/>
  <c r="P111" i="1"/>
  <c r="P114" i="1"/>
  <c r="P117" i="1"/>
  <c r="P120" i="1"/>
  <c r="P123" i="1"/>
  <c r="P134" i="1"/>
  <c r="P136" i="1"/>
  <c r="P138" i="1"/>
  <c r="P140" i="1"/>
  <c r="P142" i="1"/>
  <c r="P144" i="1"/>
  <c r="P146" i="1"/>
  <c r="P148" i="1"/>
  <c r="P125" i="1"/>
  <c r="P126" i="1"/>
  <c r="P127" i="1"/>
  <c r="P128" i="1"/>
  <c r="P129" i="1"/>
  <c r="P130" i="1"/>
  <c r="P131" i="1"/>
  <c r="P132" i="1"/>
  <c r="P105" i="1"/>
  <c r="P107" i="1"/>
  <c r="P109" i="1"/>
  <c r="P112" i="1"/>
  <c r="P115" i="1"/>
  <c r="P118" i="1"/>
  <c r="P121" i="1"/>
  <c r="P124" i="1"/>
  <c r="P166" i="1"/>
  <c r="P168" i="1"/>
  <c r="P171" i="1"/>
  <c r="P174" i="1"/>
  <c r="P178" i="1"/>
  <c r="P182" i="1"/>
  <c r="P186" i="1"/>
  <c r="P175" i="1"/>
  <c r="P179" i="1"/>
  <c r="P183" i="1"/>
  <c r="P187" i="1"/>
  <c r="P190" i="1"/>
  <c r="P192" i="1"/>
  <c r="P194" i="1"/>
  <c r="P150" i="1"/>
  <c r="P152" i="1"/>
  <c r="P154" i="1"/>
  <c r="P197" i="1"/>
  <c r="P200" i="1"/>
  <c r="P203" i="1"/>
  <c r="P206" i="1"/>
  <c r="P209" i="1"/>
  <c r="P212" i="1"/>
  <c r="P215" i="1"/>
  <c r="P218" i="1"/>
  <c r="P232" i="1"/>
  <c r="P234" i="1"/>
  <c r="P236" i="1"/>
  <c r="P238" i="1"/>
  <c r="P240" i="1"/>
  <c r="P242" i="1"/>
  <c r="P244" i="1"/>
  <c r="P246" i="1"/>
  <c r="P220" i="1"/>
  <c r="P222" i="1"/>
  <c r="P224" i="1"/>
  <c r="P226" i="1"/>
  <c r="P54" i="1"/>
  <c r="P55" i="1"/>
  <c r="P56" i="1"/>
  <c r="P57" i="1"/>
  <c r="P58" i="1"/>
  <c r="P59" i="1"/>
  <c r="P34" i="1"/>
  <c r="P36" i="1"/>
  <c r="P38" i="1"/>
  <c r="P40" i="1"/>
  <c r="P42" i="1"/>
  <c r="P44" i="1"/>
  <c r="P46" i="1"/>
  <c r="P49" i="1"/>
  <c r="P35" i="1"/>
  <c r="P37" i="1"/>
  <c r="P39" i="1"/>
  <c r="P41" i="1"/>
  <c r="P43" i="1"/>
  <c r="P45" i="1"/>
  <c r="P47" i="1"/>
  <c r="P50" i="1"/>
  <c r="P48" i="1"/>
  <c r="P51" i="1"/>
  <c r="P60" i="1"/>
  <c r="P61" i="1"/>
  <c r="P62" i="1"/>
  <c r="P63" i="1"/>
  <c r="P64" i="1"/>
  <c r="P65" i="1"/>
  <c r="P66" i="1"/>
  <c r="P67" i="1"/>
  <c r="P52" i="1"/>
  <c r="P53" i="1"/>
  <c r="P92" i="1"/>
  <c r="P94" i="1"/>
  <c r="P96" i="1"/>
  <c r="P98" i="1"/>
  <c r="P100" i="1"/>
  <c r="P102" i="1"/>
  <c r="P68" i="1"/>
  <c r="P70" i="1"/>
  <c r="P72" i="1"/>
  <c r="P74" i="1"/>
  <c r="P76" i="1"/>
  <c r="P78" i="1"/>
  <c r="P80" i="1"/>
  <c r="P81" i="1"/>
  <c r="P90" i="1"/>
  <c r="P91" i="1"/>
  <c r="P93" i="1"/>
  <c r="P95" i="1"/>
  <c r="P97" i="1"/>
  <c r="P99" i="1"/>
  <c r="P101" i="1"/>
  <c r="P103" i="1"/>
  <c r="P82" i="1"/>
  <c r="P83" i="1"/>
  <c r="P84" i="1"/>
  <c r="P85" i="1"/>
  <c r="P86" i="1"/>
  <c r="P87" i="1"/>
  <c r="P88" i="1"/>
  <c r="P89" i="1"/>
  <c r="P69" i="1"/>
  <c r="P71" i="1"/>
  <c r="P73" i="1"/>
  <c r="P75" i="1"/>
  <c r="P77" i="1"/>
  <c r="P195" i="1"/>
</calcChain>
</file>

<file path=xl/sharedStrings.xml><?xml version="1.0" encoding="utf-8"?>
<sst xmlns="http://schemas.openxmlformats.org/spreadsheetml/2006/main" count="1491" uniqueCount="147">
  <si>
    <t xml:space="preserve"> TOTAL Q1 SALES</t>
  </si>
  <si>
    <t>Product Subcategory</t>
  </si>
  <si>
    <t>Product Name</t>
  </si>
  <si>
    <t>Order Date</t>
  </si>
  <si>
    <t>Month</t>
  </si>
  <si>
    <t>Year</t>
  </si>
  <si>
    <t>Wholesale Price</t>
  </si>
  <si>
    <t>Retail Price</t>
  </si>
  <si>
    <t>Order Quantity</t>
  </si>
  <si>
    <t xml:space="preserve"> Total (Before Tax)</t>
  </si>
  <si>
    <t>Tax Due</t>
  </si>
  <si>
    <t>Order Total</t>
  </si>
  <si>
    <t>Payment Method</t>
  </si>
  <si>
    <t>Order Status</t>
  </si>
  <si>
    <t>Order ID</t>
  </si>
  <si>
    <t>Customer ID</t>
  </si>
  <si>
    <t>Product Description</t>
  </si>
  <si>
    <t>Product Size</t>
  </si>
  <si>
    <t>Product Weight</t>
  </si>
  <si>
    <t>Cross Country</t>
  </si>
  <si>
    <t>TrailBlazer 1000</t>
  </si>
  <si>
    <t>Credit Card</t>
  </si>
  <si>
    <t>Shipped</t>
  </si>
  <si>
    <t>Lightweight and versatile</t>
  </si>
  <si>
    <t>M</t>
  </si>
  <si>
    <t>City</t>
  </si>
  <si>
    <t>UrbanEco 1000</t>
  </si>
  <si>
    <t>Eco-friendly electric city bike</t>
  </si>
  <si>
    <t>% Increase</t>
  </si>
  <si>
    <t>TrailBlazer 2000</t>
  </si>
  <si>
    <t>PayPal</t>
  </si>
  <si>
    <t>Processing</t>
  </si>
  <si>
    <t>High-performance mountain bike</t>
  </si>
  <si>
    <t>L</t>
  </si>
  <si>
    <t>UrbanEco 2000</t>
  </si>
  <si>
    <t>High-performance electric city bike</t>
  </si>
  <si>
    <t>Racing</t>
  </si>
  <si>
    <t>SpeedMaster 1000</t>
  </si>
  <si>
    <t>Cancelled</t>
  </si>
  <si>
    <t>Agile and aerodynamic road bike</t>
  </si>
  <si>
    <t xml:space="preserve"> Q1 MONTHLY TOTALS</t>
  </si>
  <si>
    <t>SpeedMaster 2000</t>
  </si>
  <si>
    <t>Premium racing road bike</t>
  </si>
  <si>
    <t>January</t>
  </si>
  <si>
    <t>Long Distance</t>
  </si>
  <si>
    <t>Explorer 1000</t>
  </si>
  <si>
    <t>Comfortable and durable touring bike</t>
  </si>
  <si>
    <t>February</t>
  </si>
  <si>
    <t>March</t>
  </si>
  <si>
    <t>Explorer 2000</t>
  </si>
  <si>
    <t>Advanced touring bike</t>
  </si>
  <si>
    <t>Downhill</t>
  </si>
  <si>
    <t>GravityMaster 1000</t>
  </si>
  <si>
    <t>Rugged and durable downhill bike</t>
  </si>
  <si>
    <t>GravityMaster 2000</t>
  </si>
  <si>
    <t>Extreme downhill performance</t>
  </si>
  <si>
    <t>Cyclocross</t>
  </si>
  <si>
    <t>CrossRider 1000</t>
  </si>
  <si>
    <t>Versatile cyclocross bike</t>
  </si>
  <si>
    <t>CrossRider 2000</t>
  </si>
  <si>
    <t>Advanced cyclocross bike</t>
  </si>
  <si>
    <t>Tandem</t>
  </si>
  <si>
    <t>DuoExplorer 1000</t>
  </si>
  <si>
    <t>Comfortable tandem touring bike</t>
  </si>
  <si>
    <t>DuoExplorer 2000</t>
  </si>
  <si>
    <t>High-performance tandem touring bike</t>
  </si>
  <si>
    <t>Electric</t>
  </si>
  <si>
    <t>E-Mountain 1000</t>
  </si>
  <si>
    <t>Electric mountain bike</t>
  </si>
  <si>
    <t>E-Mountain 2000</t>
  </si>
  <si>
    <t>High-performance electric mountain bike</t>
  </si>
  <si>
    <t>Trail</t>
  </si>
  <si>
    <t>Pathfinder 1000</t>
  </si>
  <si>
    <t>Agile trail bike for all skill levels</t>
  </si>
  <si>
    <t>Pathfinder 2000</t>
  </si>
  <si>
    <t>High-performance trail bike</t>
  </si>
  <si>
    <t>Touring</t>
  </si>
  <si>
    <t>Voyager 1000</t>
  </si>
  <si>
    <t>Comfortable touring road bike</t>
  </si>
  <si>
    <t>Voyager 2000</t>
  </si>
  <si>
    <t>Advanced touring road bike</t>
  </si>
  <si>
    <t>Adventure</t>
  </si>
  <si>
    <t>Adventurer 1000</t>
  </si>
  <si>
    <t>Durable bike for long adventures</t>
  </si>
  <si>
    <t>Adventurer 2000</t>
  </si>
  <si>
    <t>Premium adventure touring bike</t>
  </si>
  <si>
    <t>Enduro</t>
  </si>
  <si>
    <t>EnduroMaster 1000</t>
  </si>
  <si>
    <t>Endurance-focused mountain bike</t>
  </si>
  <si>
    <t>EnduroMaster 2000</t>
  </si>
  <si>
    <t>High-performance enduro mountain bike</t>
  </si>
  <si>
    <t>Gravel</t>
  </si>
  <si>
    <t>GravelMaster 1000</t>
  </si>
  <si>
    <t>All-terrain gravel bike</t>
  </si>
  <si>
    <t>GravelMaster 2000</t>
  </si>
  <si>
    <t>High-performance gravel bike</t>
  </si>
  <si>
    <t>Folding</t>
  </si>
  <si>
    <t>FoldAway 1000</t>
  </si>
  <si>
    <t>Compact folding touring bike</t>
  </si>
  <si>
    <t>FoldAway 2000</t>
  </si>
  <si>
    <t>Advanced folding touring bike</t>
  </si>
  <si>
    <t>Mountain</t>
  </si>
  <si>
    <t>E-TrailBlazer 1000</t>
  </si>
  <si>
    <t>E-TrailBlazer 2000</t>
  </si>
  <si>
    <t>Fat Bikes</t>
  </si>
  <si>
    <t>FatTrail 1000</t>
  </si>
  <si>
    <t>All-terrain fat bike</t>
  </si>
  <si>
    <t>FatTrail 2000</t>
  </si>
  <si>
    <t>High-performance fat bike</t>
  </si>
  <si>
    <t>Balance</t>
  </si>
  <si>
    <t>LittleBalancer 1000</t>
  </si>
  <si>
    <t>Starter balance bike for kids</t>
  </si>
  <si>
    <t>LittleBalancer 2000</t>
  </si>
  <si>
    <t>Upgraded balance bike for kids</t>
  </si>
  <si>
    <t>Freestyle</t>
  </si>
  <si>
    <t>FreestyleMaster 1000</t>
  </si>
  <si>
    <t>Beginner freestyle BMX bike</t>
  </si>
  <si>
    <t>FreestyleMaster 2000</t>
  </si>
  <si>
    <t>Advanced freestyle BMX bike</t>
  </si>
  <si>
    <t>XC-Rider 1000</t>
  </si>
  <si>
    <t>Cross country mountain bike</t>
  </si>
  <si>
    <t>XC-Rider 2000</t>
  </si>
  <si>
    <t>High-performance cross country bike</t>
  </si>
  <si>
    <t>Endurance</t>
  </si>
  <si>
    <t>EnduranceElite 1000</t>
  </si>
  <si>
    <t>Endurance road bike</t>
  </si>
  <si>
    <t>EnduranceElite 2000</t>
  </si>
  <si>
    <t>High-performance endurance road bike</t>
  </si>
  <si>
    <t>Commuter</t>
  </si>
  <si>
    <t>CommutePro 1000</t>
  </si>
  <si>
    <t>Efficient commuter hybrid bike</t>
  </si>
  <si>
    <t>CommutePro 2000</t>
  </si>
  <si>
    <t>High-performance commuter hybrid bike</t>
  </si>
  <si>
    <t>Aero</t>
  </si>
  <si>
    <t>AeroSpeed 1000</t>
  </si>
  <si>
    <t>Aerodynamic road bike</t>
  </si>
  <si>
    <t>AeroSpeed 2000</t>
  </si>
  <si>
    <t>Advanced aerodynamic road bike</t>
  </si>
  <si>
    <t>Recumbent</t>
  </si>
  <si>
    <t>ReclineRider 1000</t>
  </si>
  <si>
    <t>Comfortable recumbent touring bike</t>
  </si>
  <si>
    <t>ReclineRider 2000</t>
  </si>
  <si>
    <t>High-performance recumbent touring bike</t>
  </si>
  <si>
    <t>DownhillDominator 1000</t>
  </si>
  <si>
    <t>Downhill mountain bike</t>
  </si>
  <si>
    <t>DownhillDominator 2000</t>
  </si>
  <si>
    <t>High-performance downhill mountain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</si>
</sst>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_-* #,##0_-;\-* #,##0_-;_-* &quot;-&quot;??_-;_-@_-"/>
    <numFmt numFmtId="166" formatCode="mm/dd/yy;@"/>
    <numFmt numFmtId="167" formatCode="_-[$$-409]* #,##0_ ;_-[$$-409]* \-#,##0\ ;_-[$$-409]* &quot;-&quot;??_ ;_-@_ 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F1F1F"/>
      <name val="unset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5" fontId="0" fillId="0" borderId="0" xfId="1" applyNumberFormat="1" applyFont="1"/>
    <xf numFmtId="166" fontId="0" fillId="0" borderId="0" xfId="0" applyNumberFormat="1"/>
    <xf numFmtId="0" fontId="0" fillId="0" borderId="0" xfId="0" applyAlignment="1">
      <alignment horizontal="center" vertical="center"/>
    </xf>
    <xf numFmtId="10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6599-DE44-45AC-9B55-C58B476BC346}">
  <dimension ref="A1:W246"/>
  <sheetViews>
    <sheetView tabSelected="1" workbookViewId="0">
      <pane xSplit="4" topLeftCell="E1" activePane="topRight" state="frozen"/>
      <selection pane="topRight" activeCell="B19" sqref="B19"/>
    </sheetView>
  </sheetViews>
  <sheetFormatPr defaultColWidth="9.140625" defaultRowHeight="15"/>
  <cols>
    <col min="1" max="1" width="17.5703125" style="9" customWidth="1"/>
    <col min="2" max="2" width="14.7109375" customWidth="1"/>
    <col min="3" max="3" width="11.5703125" customWidth="1"/>
    <col min="4" max="4" width="14.28515625" customWidth="1"/>
    <col min="5" max="5" width="10.140625" bestFit="1" customWidth="1"/>
    <col min="6" max="6" width="17.140625" customWidth="1"/>
    <col min="7" max="7" width="23.28515625" bestFit="1" customWidth="1"/>
    <col min="8" max="8" width="10.7109375" bestFit="1" customWidth="1"/>
    <col min="9" max="9" width="10.7109375" customWidth="1"/>
    <col min="10" max="10" width="11.85546875" customWidth="1"/>
    <col min="11" max="11" width="10.7109375" customWidth="1"/>
    <col min="12" max="12" width="9.28515625" customWidth="1"/>
    <col min="13" max="13" width="13.28515625" bestFit="1" customWidth="1"/>
    <col min="14" max="14" width="19.85546875" customWidth="1"/>
    <col min="15" max="16" width="11" customWidth="1"/>
    <col min="17" max="17" width="13.42578125" bestFit="1" customWidth="1"/>
    <col min="18" max="18" width="12.42578125" customWidth="1"/>
    <col min="19" max="19" width="8.42578125" bestFit="1" customWidth="1"/>
    <col min="20" max="20" width="10.42578125" customWidth="1"/>
    <col min="21" max="21" width="39.7109375" bestFit="1" customWidth="1"/>
    <col min="23" max="23" width="10.5703125" customWidth="1"/>
    <col min="24" max="24" width="9.140625" customWidth="1"/>
  </cols>
  <sheetData>
    <row r="1" spans="1:23" ht="19.5" customHeight="1">
      <c r="A1" s="10" t="s">
        <v>0</v>
      </c>
      <c r="F1" s="8" t="s">
        <v>1</v>
      </c>
      <c r="G1" s="8" t="s">
        <v>2</v>
      </c>
      <c r="H1" s="8" t="s">
        <v>3</v>
      </c>
      <c r="I1" s="8" t="s">
        <v>4</v>
      </c>
      <c r="J1" s="8" t="s">
        <v>5</v>
      </c>
      <c r="K1" s="8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</row>
    <row r="2" spans="1:23">
      <c r="F2" t="s">
        <v>19</v>
      </c>
      <c r="G2" t="s">
        <v>20</v>
      </c>
      <c r="H2" s="2">
        <v>44562</v>
      </c>
      <c r="I2">
        <f>MONTH(H2)</f>
        <v>1</v>
      </c>
      <c r="J2">
        <f>YEAR(H2)</f>
        <v>2022</v>
      </c>
      <c r="K2" s="1">
        <v>840</v>
      </c>
      <c r="L2" s="1">
        <v>1200</v>
      </c>
      <c r="M2">
        <v>2</v>
      </c>
      <c r="N2" s="1">
        <f>(L2*M2)</f>
        <v>2400</v>
      </c>
      <c r="O2" s="1">
        <f>IF(N2&gt;2000,N2*0.05,0)</f>
        <v>120</v>
      </c>
      <c r="P2" s="1">
        <f>N2+O2</f>
        <v>2520</v>
      </c>
      <c r="Q2" t="s">
        <v>21</v>
      </c>
      <c r="R2" t="s">
        <v>22</v>
      </c>
      <c r="S2">
        <v>2001</v>
      </c>
      <c r="T2">
        <v>3001</v>
      </c>
      <c r="U2" t="s">
        <v>23</v>
      </c>
      <c r="V2" t="s">
        <v>24</v>
      </c>
      <c r="W2">
        <v>25</v>
      </c>
    </row>
    <row r="3" spans="1:23">
      <c r="F3" t="s">
        <v>25</v>
      </c>
      <c r="G3" t="s">
        <v>26</v>
      </c>
      <c r="H3" s="2">
        <v>44562</v>
      </c>
      <c r="I3">
        <f>MONTH(H3)</f>
        <v>1</v>
      </c>
      <c r="J3">
        <f>YEAR(H3)</f>
        <v>2022</v>
      </c>
      <c r="K3" s="1">
        <v>1460</v>
      </c>
      <c r="L3" s="1">
        <v>2000</v>
      </c>
      <c r="M3">
        <v>2</v>
      </c>
      <c r="N3" s="1">
        <f>(L3*M3)</f>
        <v>4000</v>
      </c>
      <c r="O3" s="1">
        <f>IF(N3&gt;2000,N3*0.05,0)</f>
        <v>200</v>
      </c>
      <c r="P3" s="1">
        <f>N3+O3</f>
        <v>4200</v>
      </c>
      <c r="Q3" t="s">
        <v>21</v>
      </c>
      <c r="R3" t="s">
        <v>22</v>
      </c>
      <c r="S3">
        <v>2061</v>
      </c>
      <c r="T3">
        <v>3061</v>
      </c>
      <c r="U3" t="s">
        <v>27</v>
      </c>
      <c r="V3" t="s">
        <v>24</v>
      </c>
      <c r="W3">
        <v>35</v>
      </c>
    </row>
    <row r="4" spans="1:23">
      <c r="F4" t="s">
        <v>19</v>
      </c>
      <c r="G4" t="s">
        <v>20</v>
      </c>
      <c r="H4" s="2">
        <v>44562</v>
      </c>
      <c r="I4">
        <f>MONTH(H4)</f>
        <v>1</v>
      </c>
      <c r="J4">
        <f>YEAR(H4)</f>
        <v>2022</v>
      </c>
      <c r="K4" s="1">
        <v>840</v>
      </c>
      <c r="L4" s="1">
        <v>1200</v>
      </c>
      <c r="M4">
        <v>2</v>
      </c>
      <c r="N4" s="1">
        <f>(L4*M4)</f>
        <v>2400</v>
      </c>
      <c r="O4" s="1">
        <f>IF(N4&gt;2000,N4*0.05,0)</f>
        <v>120</v>
      </c>
      <c r="P4" s="1">
        <f>N4+O4</f>
        <v>2520</v>
      </c>
      <c r="Q4" t="s">
        <v>21</v>
      </c>
      <c r="R4" t="s">
        <v>22</v>
      </c>
      <c r="S4">
        <v>2001</v>
      </c>
      <c r="T4">
        <v>3001</v>
      </c>
      <c r="U4" t="s">
        <v>23</v>
      </c>
      <c r="V4" t="s">
        <v>24</v>
      </c>
      <c r="W4">
        <v>25</v>
      </c>
    </row>
    <row r="5" spans="1:23">
      <c r="B5" s="13">
        <v>2022</v>
      </c>
      <c r="C5" s="13">
        <v>2023</v>
      </c>
      <c r="D5" s="14" t="s">
        <v>28</v>
      </c>
      <c r="F5" t="s">
        <v>19</v>
      </c>
      <c r="G5" t="s">
        <v>29</v>
      </c>
      <c r="H5" s="2">
        <v>44563</v>
      </c>
      <c r="I5">
        <f>MONTH(H5)</f>
        <v>1</v>
      </c>
      <c r="J5">
        <f>YEAR(H5)</f>
        <v>2022</v>
      </c>
      <c r="K5" s="1">
        <v>1050</v>
      </c>
      <c r="L5" s="1">
        <v>1500</v>
      </c>
      <c r="M5">
        <v>1</v>
      </c>
      <c r="N5" s="1">
        <f>(L5*M5)</f>
        <v>1500</v>
      </c>
      <c r="O5" s="1">
        <f>IF(N5&gt;2000,N5*0.05,0)</f>
        <v>0</v>
      </c>
      <c r="P5" s="1">
        <f>N5+O5</f>
        <v>1500</v>
      </c>
      <c r="Q5" t="s">
        <v>30</v>
      </c>
      <c r="R5" t="s">
        <v>31</v>
      </c>
      <c r="S5">
        <v>2002</v>
      </c>
      <c r="T5">
        <v>3002</v>
      </c>
      <c r="U5" t="s">
        <v>32</v>
      </c>
      <c r="V5" t="s">
        <v>33</v>
      </c>
      <c r="W5">
        <v>22</v>
      </c>
    </row>
    <row r="6" spans="1:23">
      <c r="B6" s="5">
        <f>SUMIF(J2:J246,2022,P2:P246)</f>
        <v>328700</v>
      </c>
      <c r="C6" s="5">
        <f>SUMIF(J2:J246,2023,P2:P246)</f>
        <v>453830</v>
      </c>
      <c r="D6" s="6">
        <f>(C6-B6)/B6</f>
        <v>0.38068147246729539</v>
      </c>
      <c r="F6" t="s">
        <v>25</v>
      </c>
      <c r="G6" t="s">
        <v>34</v>
      </c>
      <c r="H6" s="2">
        <v>44563</v>
      </c>
      <c r="I6">
        <f>MONTH(H6)</f>
        <v>1</v>
      </c>
      <c r="J6">
        <f>YEAR(H6)</f>
        <v>2022</v>
      </c>
      <c r="K6" s="1">
        <v>1825</v>
      </c>
      <c r="L6" s="1">
        <v>2500</v>
      </c>
      <c r="M6">
        <v>1</v>
      </c>
      <c r="N6" s="1">
        <f>(L6*M6)</f>
        <v>2500</v>
      </c>
      <c r="O6" s="1">
        <f>IF(N6&gt;2000,N6*0.05,0)</f>
        <v>125</v>
      </c>
      <c r="P6" s="1">
        <f>N6+O6</f>
        <v>2625</v>
      </c>
      <c r="Q6" t="s">
        <v>30</v>
      </c>
      <c r="R6" t="s">
        <v>31</v>
      </c>
      <c r="S6">
        <v>2062</v>
      </c>
      <c r="T6">
        <v>3062</v>
      </c>
      <c r="U6" t="s">
        <v>35</v>
      </c>
      <c r="V6" t="s">
        <v>33</v>
      </c>
      <c r="W6">
        <v>33</v>
      </c>
    </row>
    <row r="7" spans="1:23">
      <c r="B7" s="5"/>
      <c r="C7" s="5"/>
      <c r="D7" s="6"/>
      <c r="F7" t="s">
        <v>19</v>
      </c>
      <c r="G7" t="s">
        <v>29</v>
      </c>
      <c r="H7" s="2">
        <v>44563</v>
      </c>
      <c r="I7">
        <f>MONTH(H7)</f>
        <v>1</v>
      </c>
      <c r="J7">
        <f>YEAR(H7)</f>
        <v>2022</v>
      </c>
      <c r="K7" s="1">
        <v>1050</v>
      </c>
      <c r="L7" s="1">
        <v>1500</v>
      </c>
      <c r="M7">
        <v>1</v>
      </c>
      <c r="N7" s="1">
        <f>(L7*M7)</f>
        <v>1500</v>
      </c>
      <c r="O7" s="1">
        <f>IF(N7&gt;2000,N7*0.05,0)</f>
        <v>0</v>
      </c>
      <c r="P7" s="1">
        <f>N7+O7</f>
        <v>1500</v>
      </c>
      <c r="Q7" t="s">
        <v>30</v>
      </c>
      <c r="R7" t="s">
        <v>31</v>
      </c>
      <c r="S7">
        <v>2002</v>
      </c>
      <c r="T7">
        <v>3002</v>
      </c>
      <c r="U7" t="s">
        <v>32</v>
      </c>
      <c r="V7" t="s">
        <v>33</v>
      </c>
      <c r="W7">
        <v>22</v>
      </c>
    </row>
    <row r="8" spans="1:23">
      <c r="B8" s="5"/>
      <c r="C8" s="5"/>
      <c r="D8" s="6"/>
      <c r="F8" t="s">
        <v>36</v>
      </c>
      <c r="G8" t="s">
        <v>37</v>
      </c>
      <c r="H8" s="2">
        <v>44564</v>
      </c>
      <c r="I8">
        <f>MONTH(H8)</f>
        <v>1</v>
      </c>
      <c r="J8">
        <f>YEAR(H8)</f>
        <v>2022</v>
      </c>
      <c r="K8" s="1">
        <v>1260</v>
      </c>
      <c r="L8" s="1">
        <v>1800</v>
      </c>
      <c r="M8">
        <v>3</v>
      </c>
      <c r="N8" s="1">
        <f>(L8*M8)</f>
        <v>5400</v>
      </c>
      <c r="O8" s="1">
        <f>IF(N8&gt;2000,N8*0.05,0)</f>
        <v>270</v>
      </c>
      <c r="P8" s="1">
        <f>N8+O8</f>
        <v>5670</v>
      </c>
      <c r="Q8" t="s">
        <v>21</v>
      </c>
      <c r="R8" t="s">
        <v>38</v>
      </c>
      <c r="S8">
        <v>2003</v>
      </c>
      <c r="T8">
        <v>3003</v>
      </c>
      <c r="U8" t="s">
        <v>39</v>
      </c>
      <c r="V8" t="s">
        <v>24</v>
      </c>
      <c r="W8">
        <v>18</v>
      </c>
    </row>
    <row r="9" spans="1:23">
      <c r="D9" s="4"/>
      <c r="F9" t="s">
        <v>36</v>
      </c>
      <c r="G9" t="s">
        <v>37</v>
      </c>
      <c r="H9" s="2">
        <v>44564</v>
      </c>
      <c r="I9">
        <f>MONTH(H9)</f>
        <v>1</v>
      </c>
      <c r="J9">
        <f>YEAR(H9)</f>
        <v>2022</v>
      </c>
      <c r="K9" s="1">
        <v>1260</v>
      </c>
      <c r="L9" s="1">
        <v>1800</v>
      </c>
      <c r="M9">
        <v>3</v>
      </c>
      <c r="N9" s="1">
        <f>(L9*M9)</f>
        <v>5400</v>
      </c>
      <c r="O9" s="1">
        <f>IF(N9&gt;2000,N9*0.05,0)</f>
        <v>270</v>
      </c>
      <c r="P9" s="1">
        <f>N9+O9</f>
        <v>5670</v>
      </c>
      <c r="Q9" t="s">
        <v>21</v>
      </c>
      <c r="R9" t="s">
        <v>38</v>
      </c>
      <c r="S9">
        <v>2003</v>
      </c>
      <c r="T9">
        <v>3003</v>
      </c>
      <c r="U9" t="s">
        <v>39</v>
      </c>
      <c r="V9" t="s">
        <v>24</v>
      </c>
      <c r="W9">
        <v>18</v>
      </c>
    </row>
    <row r="10" spans="1:23" ht="30.75">
      <c r="A10" s="11" t="s">
        <v>40</v>
      </c>
      <c r="F10" t="s">
        <v>36</v>
      </c>
      <c r="G10" t="s">
        <v>41</v>
      </c>
      <c r="H10" s="2">
        <v>44565</v>
      </c>
      <c r="I10">
        <f>MONTH(H10)</f>
        <v>1</v>
      </c>
      <c r="J10">
        <f>YEAR(H10)</f>
        <v>2022</v>
      </c>
      <c r="K10" s="1">
        <v>1470</v>
      </c>
      <c r="L10" s="1">
        <v>2100</v>
      </c>
      <c r="M10">
        <v>1</v>
      </c>
      <c r="N10" s="1">
        <f>(L10*M10)</f>
        <v>2100</v>
      </c>
      <c r="O10" s="1">
        <f>IF(N10&gt;2000,N10*0.05,0)</f>
        <v>105</v>
      </c>
      <c r="P10" s="1">
        <f>N10+O10</f>
        <v>2205</v>
      </c>
      <c r="Q10" t="s">
        <v>21</v>
      </c>
      <c r="R10" t="s">
        <v>22</v>
      </c>
      <c r="S10">
        <v>2004</v>
      </c>
      <c r="T10">
        <v>3004</v>
      </c>
      <c r="U10" t="s">
        <v>42</v>
      </c>
      <c r="V10" t="s">
        <v>33</v>
      </c>
      <c r="W10">
        <v>16</v>
      </c>
    </row>
    <row r="11" spans="1:23">
      <c r="A11" s="12"/>
      <c r="B11" s="13">
        <v>2022</v>
      </c>
      <c r="C11" s="13">
        <v>2023</v>
      </c>
      <c r="D11" s="13" t="s">
        <v>28</v>
      </c>
      <c r="F11" t="s">
        <v>36</v>
      </c>
      <c r="G11" t="s">
        <v>41</v>
      </c>
      <c r="H11" s="2">
        <v>44565</v>
      </c>
      <c r="I11">
        <f>MONTH(H11)</f>
        <v>1</v>
      </c>
      <c r="J11">
        <f>YEAR(H11)</f>
        <v>2022</v>
      </c>
      <c r="K11" s="1">
        <v>1470</v>
      </c>
      <c r="L11" s="1">
        <v>2100</v>
      </c>
      <c r="M11">
        <v>1</v>
      </c>
      <c r="N11" s="1">
        <f>(L11*M11)</f>
        <v>2100</v>
      </c>
      <c r="O11" s="1">
        <f>IF(N11&gt;2000,N11*0.05,0)</f>
        <v>105</v>
      </c>
      <c r="P11" s="1">
        <f>N11+O11</f>
        <v>2205</v>
      </c>
      <c r="Q11" t="s">
        <v>21</v>
      </c>
      <c r="R11" t="s">
        <v>22</v>
      </c>
      <c r="S11">
        <v>2004</v>
      </c>
      <c r="T11">
        <v>3004</v>
      </c>
      <c r="U11" t="s">
        <v>42</v>
      </c>
      <c r="V11" t="s">
        <v>33</v>
      </c>
      <c r="W11">
        <v>16</v>
      </c>
    </row>
    <row r="12" spans="1:23">
      <c r="A12" s="9" t="s">
        <v>43</v>
      </c>
      <c r="B12" s="5">
        <f>SUMIF($I$2:$I$33,1,$P$2:$P$33)</f>
        <v>101595</v>
      </c>
      <c r="C12" s="5">
        <f>SUMIF($I$104:$I$148,1,$P$104:$P$148)</f>
        <v>143555</v>
      </c>
      <c r="D12" s="4">
        <f>(C12-B12)/B12</f>
        <v>0.41301245140016735</v>
      </c>
      <c r="F12" t="s">
        <v>44</v>
      </c>
      <c r="G12" t="s">
        <v>45</v>
      </c>
      <c r="H12" s="2">
        <v>44566</v>
      </c>
      <c r="I12">
        <f>MONTH(H12)</f>
        <v>1</v>
      </c>
      <c r="J12">
        <f>YEAR(H12)</f>
        <v>2022</v>
      </c>
      <c r="K12" s="1">
        <v>896.99999999999989</v>
      </c>
      <c r="L12" s="1">
        <v>1300</v>
      </c>
      <c r="M12">
        <v>2</v>
      </c>
      <c r="N12" s="1">
        <f>(L12*M12)</f>
        <v>2600</v>
      </c>
      <c r="O12" s="1">
        <f>IF(N12&gt;2000,N12*0.05,0)</f>
        <v>130</v>
      </c>
      <c r="P12" s="1">
        <f>N12+O12</f>
        <v>2730</v>
      </c>
      <c r="Q12" t="s">
        <v>30</v>
      </c>
      <c r="R12" t="s">
        <v>31</v>
      </c>
      <c r="S12">
        <v>2005</v>
      </c>
      <c r="T12">
        <v>3005</v>
      </c>
      <c r="U12" t="s">
        <v>46</v>
      </c>
      <c r="V12" t="s">
        <v>24</v>
      </c>
      <c r="W12">
        <v>27</v>
      </c>
    </row>
    <row r="13" spans="1:23">
      <c r="A13" s="9" t="s">
        <v>47</v>
      </c>
      <c r="B13" s="5">
        <f>SUMIF($I$34:$I$67,2,$P$34:$P$67)</f>
        <v>113445</v>
      </c>
      <c r="C13" s="5">
        <f>SUMIF($I$149:$I$194,2,$P$149:$P$194)</f>
        <v>145535</v>
      </c>
      <c r="D13" s="4">
        <f>(C13-B13)/B13</f>
        <v>0.28286835030190843</v>
      </c>
      <c r="F13" t="s">
        <v>44</v>
      </c>
      <c r="G13" t="s">
        <v>45</v>
      </c>
      <c r="H13" s="2">
        <v>44566</v>
      </c>
      <c r="I13">
        <f>MONTH(H13)</f>
        <v>1</v>
      </c>
      <c r="J13">
        <f>YEAR(H13)</f>
        <v>2022</v>
      </c>
      <c r="K13" s="1">
        <v>896.99999999999989</v>
      </c>
      <c r="L13" s="1">
        <v>1300</v>
      </c>
      <c r="M13">
        <v>2</v>
      </c>
      <c r="N13" s="1">
        <f>(L13*M13)</f>
        <v>2600</v>
      </c>
      <c r="O13" s="1">
        <f>IF(N13&gt;2000,N13*0.05,0)</f>
        <v>130</v>
      </c>
      <c r="P13" s="1">
        <f>N13+O13</f>
        <v>2730</v>
      </c>
      <c r="Q13" t="s">
        <v>30</v>
      </c>
      <c r="R13" t="s">
        <v>31</v>
      </c>
      <c r="S13">
        <v>2005</v>
      </c>
      <c r="T13">
        <v>3005</v>
      </c>
      <c r="U13" t="s">
        <v>46</v>
      </c>
      <c r="V13" t="s">
        <v>24</v>
      </c>
      <c r="W13">
        <v>27</v>
      </c>
    </row>
    <row r="14" spans="1:23">
      <c r="A14" s="9" t="s">
        <v>48</v>
      </c>
      <c r="B14" s="5">
        <f>SUMIF($I$68:$I$103,3,$P$68:$P$103)</f>
        <v>113660</v>
      </c>
      <c r="C14" s="5">
        <f>SUMIF($I$195:$I$246,3,$P$195:$P$246)</f>
        <v>164740</v>
      </c>
      <c r="D14" s="4">
        <f>(C14-B14)/B14</f>
        <v>0.44941052261129683</v>
      </c>
      <c r="F14" t="s">
        <v>44</v>
      </c>
      <c r="G14" t="s">
        <v>49</v>
      </c>
      <c r="H14" s="2">
        <v>44567</v>
      </c>
      <c r="I14">
        <f>MONTH(H14)</f>
        <v>1</v>
      </c>
      <c r="J14">
        <f>YEAR(H14)</f>
        <v>2022</v>
      </c>
      <c r="K14" s="1">
        <v>1104</v>
      </c>
      <c r="L14" s="1">
        <v>1600</v>
      </c>
      <c r="M14">
        <v>1</v>
      </c>
      <c r="N14" s="1">
        <f>(L14*M14)</f>
        <v>1600</v>
      </c>
      <c r="O14" s="1">
        <f>IF(N14&gt;2000,N14*0.05,0)</f>
        <v>0</v>
      </c>
      <c r="P14" s="1">
        <f>N14+O14</f>
        <v>1600</v>
      </c>
      <c r="Q14" t="s">
        <v>21</v>
      </c>
      <c r="R14" t="s">
        <v>22</v>
      </c>
      <c r="S14">
        <v>2006</v>
      </c>
      <c r="T14">
        <v>3006</v>
      </c>
      <c r="U14" t="s">
        <v>50</v>
      </c>
      <c r="V14" t="s">
        <v>33</v>
      </c>
      <c r="W14">
        <v>24</v>
      </c>
    </row>
    <row r="15" spans="1:23">
      <c r="F15" t="s">
        <v>44</v>
      </c>
      <c r="G15" t="s">
        <v>49</v>
      </c>
      <c r="H15" s="2">
        <v>44567</v>
      </c>
      <c r="I15">
        <f>MONTH(H15)</f>
        <v>1</v>
      </c>
      <c r="J15">
        <f>YEAR(H15)</f>
        <v>2022</v>
      </c>
      <c r="K15" s="1">
        <v>1104</v>
      </c>
      <c r="L15" s="1">
        <v>1600</v>
      </c>
      <c r="M15">
        <v>1</v>
      </c>
      <c r="N15" s="1">
        <f>(L15*M15)</f>
        <v>1600</v>
      </c>
      <c r="O15" s="1">
        <f>IF(N15&gt;2000,N15*0.05,0)</f>
        <v>0</v>
      </c>
      <c r="P15" s="1">
        <f>N15+O15</f>
        <v>1600</v>
      </c>
      <c r="Q15" t="s">
        <v>21</v>
      </c>
      <c r="R15" t="s">
        <v>22</v>
      </c>
      <c r="S15">
        <v>2006</v>
      </c>
      <c r="T15">
        <v>3006</v>
      </c>
      <c r="U15" t="s">
        <v>50</v>
      </c>
      <c r="V15" t="s">
        <v>33</v>
      </c>
      <c r="W15">
        <v>24</v>
      </c>
    </row>
    <row r="16" spans="1:23">
      <c r="F16" t="s">
        <v>51</v>
      </c>
      <c r="G16" t="s">
        <v>52</v>
      </c>
      <c r="H16" s="2">
        <v>44568</v>
      </c>
      <c r="I16">
        <f>MONTH(H16)</f>
        <v>1</v>
      </c>
      <c r="J16">
        <f>YEAR(H16)</f>
        <v>2022</v>
      </c>
      <c r="K16" s="1">
        <v>1496</v>
      </c>
      <c r="L16" s="1">
        <v>2200</v>
      </c>
      <c r="M16">
        <v>2</v>
      </c>
      <c r="N16" s="1">
        <f>(L16*M16)</f>
        <v>4400</v>
      </c>
      <c r="O16" s="1">
        <f>IF(N16&gt;2000,N16*0.05,0)</f>
        <v>220</v>
      </c>
      <c r="P16" s="1">
        <f>N16+O16</f>
        <v>4620</v>
      </c>
      <c r="Q16" t="s">
        <v>30</v>
      </c>
      <c r="R16" t="s">
        <v>22</v>
      </c>
      <c r="S16">
        <v>2007</v>
      </c>
      <c r="T16">
        <v>3007</v>
      </c>
      <c r="U16" t="s">
        <v>53</v>
      </c>
      <c r="V16" t="s">
        <v>24</v>
      </c>
      <c r="W16">
        <v>29</v>
      </c>
    </row>
    <row r="17" spans="2:23">
      <c r="B17" s="3"/>
      <c r="C17" s="3"/>
      <c r="F17" t="s">
        <v>51</v>
      </c>
      <c r="G17" t="s">
        <v>54</v>
      </c>
      <c r="H17" s="2">
        <v>44569</v>
      </c>
      <c r="I17">
        <f>MONTH(H17)</f>
        <v>1</v>
      </c>
      <c r="J17">
        <f>YEAR(H17)</f>
        <v>2022</v>
      </c>
      <c r="K17" s="1">
        <v>1700.0000000000002</v>
      </c>
      <c r="L17" s="1">
        <v>2500</v>
      </c>
      <c r="M17">
        <v>1</v>
      </c>
      <c r="N17" s="1">
        <f>(L17*M17)</f>
        <v>2500</v>
      </c>
      <c r="O17" s="1">
        <f>IF(N17&gt;2000,N17*0.05,0)</f>
        <v>125</v>
      </c>
      <c r="P17" s="1">
        <f>N17+O17</f>
        <v>2625</v>
      </c>
      <c r="Q17" t="s">
        <v>21</v>
      </c>
      <c r="R17" t="s">
        <v>31</v>
      </c>
      <c r="S17">
        <v>2008</v>
      </c>
      <c r="T17">
        <v>3008</v>
      </c>
      <c r="U17" t="s">
        <v>55</v>
      </c>
      <c r="V17" t="s">
        <v>33</v>
      </c>
      <c r="W17">
        <v>27</v>
      </c>
    </row>
    <row r="18" spans="2:23">
      <c r="F18" t="s">
        <v>56</v>
      </c>
      <c r="G18" t="s">
        <v>57</v>
      </c>
      <c r="H18" s="2">
        <v>44574</v>
      </c>
      <c r="I18">
        <f>MONTH(H18)</f>
        <v>1</v>
      </c>
      <c r="J18">
        <f>YEAR(H18)</f>
        <v>2022</v>
      </c>
      <c r="K18" s="1">
        <v>1292</v>
      </c>
      <c r="L18" s="1">
        <v>1900</v>
      </c>
      <c r="M18">
        <v>3</v>
      </c>
      <c r="N18" s="1">
        <f>(L18*M18)</f>
        <v>5700</v>
      </c>
      <c r="O18" s="1">
        <f>IF(N18&gt;2000,N18*0.05,0)</f>
        <v>285</v>
      </c>
      <c r="P18" s="1">
        <f>N18+O18</f>
        <v>5985</v>
      </c>
      <c r="Q18" t="s">
        <v>21</v>
      </c>
      <c r="R18" t="s">
        <v>38</v>
      </c>
      <c r="S18">
        <v>2043</v>
      </c>
      <c r="T18">
        <v>3043</v>
      </c>
      <c r="U18" t="s">
        <v>58</v>
      </c>
      <c r="V18" t="s">
        <v>24</v>
      </c>
      <c r="W18">
        <v>21</v>
      </c>
    </row>
    <row r="19" spans="2:23">
      <c r="F19" t="s">
        <v>56</v>
      </c>
      <c r="G19" t="s">
        <v>59</v>
      </c>
      <c r="H19" s="2">
        <v>44575</v>
      </c>
      <c r="I19">
        <f>MONTH(H19)</f>
        <v>1</v>
      </c>
      <c r="J19">
        <f>YEAR(H19)</f>
        <v>2022</v>
      </c>
      <c r="K19" s="1">
        <v>1496</v>
      </c>
      <c r="L19" s="1">
        <v>2200</v>
      </c>
      <c r="M19">
        <v>1</v>
      </c>
      <c r="N19" s="1">
        <f>(L19*M19)</f>
        <v>2200</v>
      </c>
      <c r="O19" s="1">
        <f>IF(N19&gt;2000,N19*0.05,0)</f>
        <v>110</v>
      </c>
      <c r="P19" s="1">
        <f>N19+O19</f>
        <v>2310</v>
      </c>
      <c r="Q19" t="s">
        <v>21</v>
      </c>
      <c r="R19" t="s">
        <v>22</v>
      </c>
      <c r="S19">
        <v>2044</v>
      </c>
      <c r="T19">
        <v>3044</v>
      </c>
      <c r="U19" t="s">
        <v>60</v>
      </c>
      <c r="V19" t="s">
        <v>33</v>
      </c>
      <c r="W19">
        <v>19</v>
      </c>
    </row>
    <row r="20" spans="2:23">
      <c r="F20" t="s">
        <v>61</v>
      </c>
      <c r="G20" t="s">
        <v>62</v>
      </c>
      <c r="H20" s="2">
        <v>44576</v>
      </c>
      <c r="I20">
        <f>MONTH(H20)</f>
        <v>1</v>
      </c>
      <c r="J20">
        <f>YEAR(H20)</f>
        <v>2022</v>
      </c>
      <c r="K20" s="1">
        <v>1340</v>
      </c>
      <c r="L20" s="1">
        <v>2000</v>
      </c>
      <c r="M20">
        <v>2</v>
      </c>
      <c r="N20" s="1">
        <f>(L20*M20)</f>
        <v>4000</v>
      </c>
      <c r="O20" s="1">
        <f>IF(N20&gt;2000,N20*0.05,0)</f>
        <v>200</v>
      </c>
      <c r="P20" s="1">
        <f>N20+O20</f>
        <v>4200</v>
      </c>
      <c r="Q20" t="s">
        <v>30</v>
      </c>
      <c r="R20" t="s">
        <v>31</v>
      </c>
      <c r="S20">
        <v>2045</v>
      </c>
      <c r="T20">
        <v>3045</v>
      </c>
      <c r="U20" t="s">
        <v>63</v>
      </c>
      <c r="V20" t="s">
        <v>24</v>
      </c>
      <c r="W20">
        <v>36</v>
      </c>
    </row>
    <row r="21" spans="2:23">
      <c r="F21" t="s">
        <v>61</v>
      </c>
      <c r="G21" t="s">
        <v>62</v>
      </c>
      <c r="H21" s="2">
        <v>44576</v>
      </c>
      <c r="I21">
        <f>MONTH(H21)</f>
        <v>1</v>
      </c>
      <c r="J21">
        <f>YEAR(H21)</f>
        <v>2022</v>
      </c>
      <c r="K21" s="1">
        <v>1340</v>
      </c>
      <c r="L21" s="1">
        <v>2000</v>
      </c>
      <c r="M21">
        <v>2</v>
      </c>
      <c r="N21" s="1">
        <f>(L21*M21)</f>
        <v>4000</v>
      </c>
      <c r="O21" s="1">
        <f>IF(N21&gt;2000,N21*0.05,0)</f>
        <v>200</v>
      </c>
      <c r="P21" s="1">
        <f>N21+O21</f>
        <v>4200</v>
      </c>
      <c r="Q21" t="s">
        <v>30</v>
      </c>
      <c r="R21" t="s">
        <v>31</v>
      </c>
      <c r="S21">
        <v>2045</v>
      </c>
      <c r="T21">
        <v>3045</v>
      </c>
      <c r="U21" t="s">
        <v>63</v>
      </c>
      <c r="V21" t="s">
        <v>24</v>
      </c>
      <c r="W21">
        <v>36</v>
      </c>
    </row>
    <row r="22" spans="2:23">
      <c r="F22" t="s">
        <v>61</v>
      </c>
      <c r="G22" t="s">
        <v>64</v>
      </c>
      <c r="H22" s="2">
        <v>44577</v>
      </c>
      <c r="I22">
        <f>MONTH(H22)</f>
        <v>1</v>
      </c>
      <c r="J22">
        <f>YEAR(H22)</f>
        <v>2022</v>
      </c>
      <c r="K22" s="1">
        <v>1541</v>
      </c>
      <c r="L22" s="1">
        <v>2300</v>
      </c>
      <c r="M22">
        <v>1</v>
      </c>
      <c r="N22" s="1">
        <f>(L22*M22)</f>
        <v>2300</v>
      </c>
      <c r="O22" s="1">
        <f>IF(N22&gt;2000,N22*0.05,0)</f>
        <v>115</v>
      </c>
      <c r="P22" s="1">
        <f>N22+O22</f>
        <v>2415</v>
      </c>
      <c r="Q22" t="s">
        <v>21</v>
      </c>
      <c r="R22" t="s">
        <v>22</v>
      </c>
      <c r="S22">
        <v>2046</v>
      </c>
      <c r="T22">
        <v>3046</v>
      </c>
      <c r="U22" t="s">
        <v>65</v>
      </c>
      <c r="V22" t="s">
        <v>33</v>
      </c>
      <c r="W22">
        <v>34</v>
      </c>
    </row>
    <row r="23" spans="2:23">
      <c r="F23" t="s">
        <v>61</v>
      </c>
      <c r="G23" t="s">
        <v>64</v>
      </c>
      <c r="H23" s="2">
        <v>44577</v>
      </c>
      <c r="I23">
        <f>MONTH(H23)</f>
        <v>1</v>
      </c>
      <c r="J23">
        <f>YEAR(H23)</f>
        <v>2022</v>
      </c>
      <c r="K23" s="1">
        <v>1541</v>
      </c>
      <c r="L23" s="1">
        <v>2300</v>
      </c>
      <c r="M23">
        <v>1</v>
      </c>
      <c r="N23" s="1">
        <f>(L23*M23)</f>
        <v>2300</v>
      </c>
      <c r="O23" s="1">
        <f>IF(N23&gt;2000,N23*0.05,0)</f>
        <v>115</v>
      </c>
      <c r="P23" s="1">
        <f>N23+O23</f>
        <v>2415</v>
      </c>
      <c r="Q23" t="s">
        <v>21</v>
      </c>
      <c r="R23" t="s">
        <v>22</v>
      </c>
      <c r="S23">
        <v>2046</v>
      </c>
      <c r="T23">
        <v>3046</v>
      </c>
      <c r="U23" t="s">
        <v>65</v>
      </c>
      <c r="V23" t="s">
        <v>33</v>
      </c>
      <c r="W23">
        <v>34</v>
      </c>
    </row>
    <row r="24" spans="2:23">
      <c r="F24" t="s">
        <v>66</v>
      </c>
      <c r="G24" t="s">
        <v>67</v>
      </c>
      <c r="H24" s="2">
        <v>44578</v>
      </c>
      <c r="I24">
        <f>MONTH(H24)</f>
        <v>1</v>
      </c>
      <c r="J24">
        <f>YEAR(H24)</f>
        <v>2022</v>
      </c>
      <c r="K24" s="1">
        <v>2250</v>
      </c>
      <c r="L24" s="1">
        <v>3000</v>
      </c>
      <c r="M24">
        <v>2</v>
      </c>
      <c r="N24" s="1">
        <f>(L24*M24)</f>
        <v>6000</v>
      </c>
      <c r="O24" s="1">
        <f>IF(N24&gt;2000,N24*0.05,0)</f>
        <v>300</v>
      </c>
      <c r="P24" s="1">
        <f>N24+O24</f>
        <v>6300</v>
      </c>
      <c r="Q24" t="s">
        <v>30</v>
      </c>
      <c r="R24" t="s">
        <v>22</v>
      </c>
      <c r="S24">
        <v>2047</v>
      </c>
      <c r="T24">
        <v>3047</v>
      </c>
      <c r="U24" t="s">
        <v>68</v>
      </c>
      <c r="V24" t="s">
        <v>24</v>
      </c>
      <c r="W24">
        <v>40</v>
      </c>
    </row>
    <row r="25" spans="2:23">
      <c r="F25" t="s">
        <v>66</v>
      </c>
      <c r="G25" t="s">
        <v>69</v>
      </c>
      <c r="H25" s="2">
        <v>44579</v>
      </c>
      <c r="I25">
        <f>MONTH(H25)</f>
        <v>1</v>
      </c>
      <c r="J25">
        <f>YEAR(H25)</f>
        <v>2022</v>
      </c>
      <c r="K25" s="1">
        <v>2625</v>
      </c>
      <c r="L25" s="1">
        <v>3500</v>
      </c>
      <c r="M25">
        <v>1</v>
      </c>
      <c r="N25" s="1">
        <f>(L25*M25)</f>
        <v>3500</v>
      </c>
      <c r="O25" s="1">
        <f>IF(N25&gt;2000,N25*0.05,0)</f>
        <v>175</v>
      </c>
      <c r="P25" s="1">
        <f>N25+O25</f>
        <v>3675</v>
      </c>
      <c r="Q25" t="s">
        <v>21</v>
      </c>
      <c r="R25" t="s">
        <v>31</v>
      </c>
      <c r="S25">
        <v>2048</v>
      </c>
      <c r="T25">
        <v>3048</v>
      </c>
      <c r="U25" t="s">
        <v>70</v>
      </c>
      <c r="V25" t="s">
        <v>33</v>
      </c>
      <c r="W25">
        <v>38</v>
      </c>
    </row>
    <row r="26" spans="2:23">
      <c r="F26" t="s">
        <v>71</v>
      </c>
      <c r="G26" t="s">
        <v>72</v>
      </c>
      <c r="H26" s="2">
        <v>44582</v>
      </c>
      <c r="I26">
        <f>MONTH(H26)</f>
        <v>1</v>
      </c>
      <c r="J26">
        <f>YEAR(H26)</f>
        <v>2022</v>
      </c>
      <c r="K26" s="1">
        <v>737</v>
      </c>
      <c r="L26" s="1">
        <v>1100</v>
      </c>
      <c r="M26">
        <v>2</v>
      </c>
      <c r="N26" s="1">
        <f>(L26*M26)</f>
        <v>2200</v>
      </c>
      <c r="O26" s="1">
        <f>IF(N26&gt;2000,N26*0.05,0)</f>
        <v>110</v>
      </c>
      <c r="P26" s="1">
        <f>N26+O26</f>
        <v>2310</v>
      </c>
      <c r="Q26" t="s">
        <v>21</v>
      </c>
      <c r="R26" t="s">
        <v>22</v>
      </c>
      <c r="S26">
        <v>2021</v>
      </c>
      <c r="T26">
        <v>3021</v>
      </c>
      <c r="U26" t="s">
        <v>73</v>
      </c>
      <c r="V26" t="s">
        <v>24</v>
      </c>
      <c r="W26">
        <v>24</v>
      </c>
    </row>
    <row r="27" spans="2:23">
      <c r="F27" t="s">
        <v>71</v>
      </c>
      <c r="G27" t="s">
        <v>74</v>
      </c>
      <c r="H27" s="2">
        <v>44583</v>
      </c>
      <c r="I27">
        <f>MONTH(H27)</f>
        <v>1</v>
      </c>
      <c r="J27">
        <f>YEAR(H27)</f>
        <v>2022</v>
      </c>
      <c r="K27" s="1">
        <v>938</v>
      </c>
      <c r="L27" s="1">
        <v>1400</v>
      </c>
      <c r="M27">
        <v>1</v>
      </c>
      <c r="N27" s="1">
        <f>(L27*M27)</f>
        <v>1400</v>
      </c>
      <c r="O27" s="1">
        <f>IF(N27&gt;2000,N27*0.05,0)</f>
        <v>0</v>
      </c>
      <c r="P27" s="1">
        <f>N27+O27</f>
        <v>1400</v>
      </c>
      <c r="Q27" t="s">
        <v>30</v>
      </c>
      <c r="R27" t="s">
        <v>31</v>
      </c>
      <c r="S27">
        <v>2022</v>
      </c>
      <c r="T27">
        <v>3022</v>
      </c>
      <c r="U27" t="s">
        <v>75</v>
      </c>
      <c r="V27" t="s">
        <v>33</v>
      </c>
      <c r="W27">
        <v>21</v>
      </c>
    </row>
    <row r="28" spans="2:23">
      <c r="F28" t="s">
        <v>76</v>
      </c>
      <c r="G28" t="s">
        <v>77</v>
      </c>
      <c r="H28" s="2">
        <v>44584</v>
      </c>
      <c r="I28">
        <f>MONTH(H28)</f>
        <v>1</v>
      </c>
      <c r="J28">
        <f>YEAR(H28)</f>
        <v>2022</v>
      </c>
      <c r="K28" s="1">
        <v>1190</v>
      </c>
      <c r="L28" s="1">
        <v>1700</v>
      </c>
      <c r="M28">
        <v>3</v>
      </c>
      <c r="N28" s="1">
        <f>(L28*M28)</f>
        <v>5100</v>
      </c>
      <c r="O28" s="1">
        <f>IF(N28&gt;2000,N28*0.05,0)</f>
        <v>255</v>
      </c>
      <c r="P28" s="1">
        <f>N28+O28</f>
        <v>5355</v>
      </c>
      <c r="Q28" t="s">
        <v>21</v>
      </c>
      <c r="R28" t="s">
        <v>38</v>
      </c>
      <c r="S28">
        <v>2023</v>
      </c>
      <c r="T28">
        <v>3023</v>
      </c>
      <c r="U28" t="s">
        <v>78</v>
      </c>
      <c r="V28" t="s">
        <v>24</v>
      </c>
      <c r="W28">
        <v>20</v>
      </c>
    </row>
    <row r="29" spans="2:23">
      <c r="F29" t="s">
        <v>76</v>
      </c>
      <c r="G29" t="s">
        <v>79</v>
      </c>
      <c r="H29" s="2">
        <v>44585</v>
      </c>
      <c r="I29">
        <f>MONTH(H29)</f>
        <v>1</v>
      </c>
      <c r="J29">
        <f>YEAR(H29)</f>
        <v>2022</v>
      </c>
      <c r="K29" s="1">
        <v>1400</v>
      </c>
      <c r="L29" s="1">
        <v>2000</v>
      </c>
      <c r="M29">
        <v>1</v>
      </c>
      <c r="N29" s="1">
        <f>(L29*M29)</f>
        <v>2000</v>
      </c>
      <c r="O29" s="1">
        <f>IF(N29&gt;2000,N29*0.05,0)</f>
        <v>0</v>
      </c>
      <c r="P29" s="1">
        <f>N29+O29</f>
        <v>2000</v>
      </c>
      <c r="Q29" t="s">
        <v>21</v>
      </c>
      <c r="R29" t="s">
        <v>22</v>
      </c>
      <c r="S29">
        <v>2024</v>
      </c>
      <c r="T29">
        <v>3024</v>
      </c>
      <c r="U29" t="s">
        <v>80</v>
      </c>
      <c r="V29" t="s">
        <v>33</v>
      </c>
      <c r="W29">
        <v>18</v>
      </c>
    </row>
    <row r="30" spans="2:23">
      <c r="F30" t="s">
        <v>81</v>
      </c>
      <c r="G30" t="s">
        <v>82</v>
      </c>
      <c r="H30" s="2">
        <v>44586</v>
      </c>
      <c r="I30">
        <f>MONTH(H30)</f>
        <v>1</v>
      </c>
      <c r="J30">
        <f>YEAR(H30)</f>
        <v>2022</v>
      </c>
      <c r="K30" s="1">
        <v>975</v>
      </c>
      <c r="L30" s="1">
        <v>1500</v>
      </c>
      <c r="M30">
        <v>2</v>
      </c>
      <c r="N30" s="1">
        <f>(L30*M30)</f>
        <v>3000</v>
      </c>
      <c r="O30" s="1">
        <f>IF(N30&gt;2000,N30*0.05,0)</f>
        <v>150</v>
      </c>
      <c r="P30" s="1">
        <f>N30+O30</f>
        <v>3150</v>
      </c>
      <c r="Q30" t="s">
        <v>30</v>
      </c>
      <c r="R30" t="s">
        <v>31</v>
      </c>
      <c r="S30">
        <v>2025</v>
      </c>
      <c r="T30">
        <v>3025</v>
      </c>
      <c r="U30" t="s">
        <v>83</v>
      </c>
      <c r="V30" t="s">
        <v>24</v>
      </c>
      <c r="W30">
        <v>28</v>
      </c>
    </row>
    <row r="31" spans="2:23">
      <c r="F31" t="s">
        <v>81</v>
      </c>
      <c r="G31" t="s">
        <v>84</v>
      </c>
      <c r="H31" s="2">
        <v>44587</v>
      </c>
      <c r="I31">
        <f>MONTH(H31)</f>
        <v>1</v>
      </c>
      <c r="J31">
        <f>YEAR(H31)</f>
        <v>2022</v>
      </c>
      <c r="K31" s="1">
        <v>1170</v>
      </c>
      <c r="L31" s="1">
        <v>1800</v>
      </c>
      <c r="M31">
        <v>1</v>
      </c>
      <c r="N31" s="1">
        <f>(L31*M31)</f>
        <v>1800</v>
      </c>
      <c r="O31" s="1">
        <f>IF(N31&gt;2000,N31*0.05,0)</f>
        <v>0</v>
      </c>
      <c r="P31" s="1">
        <f>N31+O31</f>
        <v>1800</v>
      </c>
      <c r="Q31" t="s">
        <v>21</v>
      </c>
      <c r="R31" t="s">
        <v>22</v>
      </c>
      <c r="S31">
        <v>2026</v>
      </c>
      <c r="T31">
        <v>3026</v>
      </c>
      <c r="U31" t="s">
        <v>85</v>
      </c>
      <c r="V31" t="s">
        <v>33</v>
      </c>
      <c r="W31">
        <v>26</v>
      </c>
    </row>
    <row r="32" spans="2:23">
      <c r="F32" t="s">
        <v>86</v>
      </c>
      <c r="G32" t="s">
        <v>87</v>
      </c>
      <c r="H32" s="2">
        <v>44588</v>
      </c>
      <c r="I32">
        <f>MONTH(H32)</f>
        <v>1</v>
      </c>
      <c r="J32">
        <f>YEAR(H32)</f>
        <v>2022</v>
      </c>
      <c r="K32" s="1">
        <v>1656</v>
      </c>
      <c r="L32" s="1">
        <v>2300</v>
      </c>
      <c r="M32">
        <v>2</v>
      </c>
      <c r="N32" s="1">
        <f>(L32*M32)</f>
        <v>4600</v>
      </c>
      <c r="O32" s="1">
        <f>IF(N32&gt;2000,N32*0.05,0)</f>
        <v>230</v>
      </c>
      <c r="P32" s="1">
        <f>N32+O32</f>
        <v>4830</v>
      </c>
      <c r="Q32" t="s">
        <v>30</v>
      </c>
      <c r="R32" t="s">
        <v>22</v>
      </c>
      <c r="S32">
        <v>2027</v>
      </c>
      <c r="T32">
        <v>3027</v>
      </c>
      <c r="U32" t="s">
        <v>88</v>
      </c>
      <c r="V32" t="s">
        <v>24</v>
      </c>
      <c r="W32">
        <v>30</v>
      </c>
    </row>
    <row r="33" spans="6:23">
      <c r="F33" t="s">
        <v>86</v>
      </c>
      <c r="G33" t="s">
        <v>89</v>
      </c>
      <c r="H33" s="2">
        <v>44589</v>
      </c>
      <c r="I33">
        <f>MONTH(H33)</f>
        <v>1</v>
      </c>
      <c r="J33">
        <f>YEAR(H33)</f>
        <v>2022</v>
      </c>
      <c r="K33" s="1">
        <v>1872</v>
      </c>
      <c r="L33" s="1">
        <v>2600</v>
      </c>
      <c r="M33">
        <v>1</v>
      </c>
      <c r="N33" s="1">
        <f>(L33*M33)</f>
        <v>2600</v>
      </c>
      <c r="O33" s="1">
        <f>IF(N33&gt;2000,N33*0.05,0)</f>
        <v>130</v>
      </c>
      <c r="P33" s="1">
        <f>N33+O33</f>
        <v>2730</v>
      </c>
      <c r="Q33" t="s">
        <v>21</v>
      </c>
      <c r="R33" t="s">
        <v>31</v>
      </c>
      <c r="S33">
        <v>2028</v>
      </c>
      <c r="T33">
        <v>3028</v>
      </c>
      <c r="U33" t="s">
        <v>90</v>
      </c>
      <c r="V33" t="s">
        <v>33</v>
      </c>
      <c r="W33">
        <v>28</v>
      </c>
    </row>
    <row r="34" spans="6:23">
      <c r="F34" t="s">
        <v>25</v>
      </c>
      <c r="G34" t="s">
        <v>26</v>
      </c>
      <c r="H34" s="2">
        <v>44593</v>
      </c>
      <c r="I34">
        <f>MONTH(H34)</f>
        <v>2</v>
      </c>
      <c r="J34">
        <f>YEAR(H34)</f>
        <v>2022</v>
      </c>
      <c r="K34" s="1">
        <v>1460</v>
      </c>
      <c r="L34" s="1">
        <v>2000</v>
      </c>
      <c r="M34">
        <v>2</v>
      </c>
      <c r="N34" s="1">
        <f>(L34*M34)</f>
        <v>4000</v>
      </c>
      <c r="O34" s="1">
        <f>IF(N34&gt;2000,N34*0.05,0)</f>
        <v>200</v>
      </c>
      <c r="P34" s="1">
        <f>N34+O34</f>
        <v>4200</v>
      </c>
      <c r="Q34" t="s">
        <v>21</v>
      </c>
      <c r="R34" t="s">
        <v>22</v>
      </c>
      <c r="S34">
        <v>2061</v>
      </c>
      <c r="T34">
        <v>3061</v>
      </c>
      <c r="U34" t="s">
        <v>27</v>
      </c>
      <c r="V34" t="s">
        <v>24</v>
      </c>
      <c r="W34">
        <v>35</v>
      </c>
    </row>
    <row r="35" spans="6:23">
      <c r="F35" t="s">
        <v>19</v>
      </c>
      <c r="G35" t="s">
        <v>20</v>
      </c>
      <c r="H35" s="2">
        <v>44593</v>
      </c>
      <c r="I35">
        <f>MONTH(H35)</f>
        <v>2</v>
      </c>
      <c r="J35">
        <f>YEAR(H35)</f>
        <v>2022</v>
      </c>
      <c r="K35" s="1">
        <v>840</v>
      </c>
      <c r="L35" s="1">
        <v>1200</v>
      </c>
      <c r="M35">
        <v>2</v>
      </c>
      <c r="N35" s="1">
        <f>(L35*M35)</f>
        <v>2400</v>
      </c>
      <c r="O35" s="1">
        <f>IF(N35&gt;2000,N35*0.05,0)</f>
        <v>120</v>
      </c>
      <c r="P35" s="1">
        <f>N35+O35</f>
        <v>2520</v>
      </c>
      <c r="Q35" t="s">
        <v>21</v>
      </c>
      <c r="R35" t="s">
        <v>22</v>
      </c>
      <c r="S35">
        <v>2001</v>
      </c>
      <c r="T35">
        <v>3001</v>
      </c>
      <c r="U35" t="s">
        <v>23</v>
      </c>
      <c r="V35" t="s">
        <v>24</v>
      </c>
      <c r="W35">
        <v>25</v>
      </c>
    </row>
    <row r="36" spans="6:23">
      <c r="F36" t="s">
        <v>25</v>
      </c>
      <c r="G36" t="s">
        <v>34</v>
      </c>
      <c r="H36" s="2">
        <v>44594</v>
      </c>
      <c r="I36">
        <f>MONTH(H36)</f>
        <v>2</v>
      </c>
      <c r="J36">
        <f>YEAR(H36)</f>
        <v>2022</v>
      </c>
      <c r="K36" s="1">
        <v>1825</v>
      </c>
      <c r="L36" s="1">
        <v>2500</v>
      </c>
      <c r="M36">
        <v>1</v>
      </c>
      <c r="N36" s="1">
        <f>(L36*M36)</f>
        <v>2500</v>
      </c>
      <c r="O36" s="1">
        <f>IF(N36&gt;2000,N36*0.05,0)</f>
        <v>125</v>
      </c>
      <c r="P36" s="1">
        <f>N36+O36</f>
        <v>2625</v>
      </c>
      <c r="Q36" t="s">
        <v>30</v>
      </c>
      <c r="R36" t="s">
        <v>31</v>
      </c>
      <c r="S36">
        <v>2062</v>
      </c>
      <c r="T36">
        <v>3062</v>
      </c>
      <c r="U36" t="s">
        <v>35</v>
      </c>
      <c r="V36" t="s">
        <v>33</v>
      </c>
      <c r="W36">
        <v>33</v>
      </c>
    </row>
    <row r="37" spans="6:23">
      <c r="F37" t="s">
        <v>19</v>
      </c>
      <c r="G37" t="s">
        <v>29</v>
      </c>
      <c r="H37" s="2">
        <v>44594</v>
      </c>
      <c r="I37">
        <f>MONTH(H37)</f>
        <v>2</v>
      </c>
      <c r="J37">
        <f>YEAR(H37)</f>
        <v>2022</v>
      </c>
      <c r="K37" s="1">
        <v>1050</v>
      </c>
      <c r="L37" s="1">
        <v>1500</v>
      </c>
      <c r="M37">
        <v>1</v>
      </c>
      <c r="N37" s="1">
        <f>(L37*M37)</f>
        <v>1500</v>
      </c>
      <c r="O37" s="1">
        <f>IF(N37&gt;2000,N37*0.05,0)</f>
        <v>0</v>
      </c>
      <c r="P37" s="1">
        <f>N37+O37</f>
        <v>1500</v>
      </c>
      <c r="Q37" t="s">
        <v>30</v>
      </c>
      <c r="R37" t="s">
        <v>31</v>
      </c>
      <c r="S37">
        <v>2002</v>
      </c>
      <c r="T37">
        <v>3002</v>
      </c>
      <c r="U37" t="s">
        <v>32</v>
      </c>
      <c r="V37" t="s">
        <v>33</v>
      </c>
      <c r="W37">
        <v>22</v>
      </c>
    </row>
    <row r="38" spans="6:23">
      <c r="F38" t="s">
        <v>91</v>
      </c>
      <c r="G38" t="s">
        <v>92</v>
      </c>
      <c r="H38" s="2">
        <v>44595</v>
      </c>
      <c r="I38">
        <f>MONTH(H38)</f>
        <v>2</v>
      </c>
      <c r="J38">
        <f>YEAR(H38)</f>
        <v>2022</v>
      </c>
      <c r="K38" s="1">
        <v>1105</v>
      </c>
      <c r="L38" s="1">
        <v>1700</v>
      </c>
      <c r="M38">
        <v>3</v>
      </c>
      <c r="N38" s="1">
        <f>(L38*M38)</f>
        <v>5100</v>
      </c>
      <c r="O38" s="1">
        <f>IF(N38&gt;2000,N38*0.05,0)</f>
        <v>255</v>
      </c>
      <c r="P38" s="1">
        <f>N38+O38</f>
        <v>5355</v>
      </c>
      <c r="Q38" t="s">
        <v>21</v>
      </c>
      <c r="R38" t="s">
        <v>38</v>
      </c>
      <c r="S38">
        <v>2063</v>
      </c>
      <c r="T38">
        <v>3063</v>
      </c>
      <c r="U38" t="s">
        <v>93</v>
      </c>
      <c r="V38" t="s">
        <v>24</v>
      </c>
      <c r="W38">
        <v>22</v>
      </c>
    </row>
    <row r="39" spans="6:23">
      <c r="F39" t="s">
        <v>36</v>
      </c>
      <c r="G39" t="s">
        <v>37</v>
      </c>
      <c r="H39" s="2">
        <v>44595</v>
      </c>
      <c r="I39">
        <f>MONTH(H39)</f>
        <v>2</v>
      </c>
      <c r="J39">
        <f>YEAR(H39)</f>
        <v>2022</v>
      </c>
      <c r="K39" s="1">
        <v>1260</v>
      </c>
      <c r="L39" s="1">
        <v>1800</v>
      </c>
      <c r="M39">
        <v>3</v>
      </c>
      <c r="N39" s="1">
        <f>(L39*M39)</f>
        <v>5400</v>
      </c>
      <c r="O39" s="1">
        <f>IF(N39&gt;2000,N39*0.05,0)</f>
        <v>270</v>
      </c>
      <c r="P39" s="1">
        <f>N39+O39</f>
        <v>5670</v>
      </c>
      <c r="Q39" t="s">
        <v>21</v>
      </c>
      <c r="R39" t="s">
        <v>38</v>
      </c>
      <c r="S39">
        <v>2003</v>
      </c>
      <c r="T39">
        <v>3003</v>
      </c>
      <c r="U39" t="s">
        <v>39</v>
      </c>
      <c r="V39" t="s">
        <v>24</v>
      </c>
      <c r="W39">
        <v>18</v>
      </c>
    </row>
    <row r="40" spans="6:23">
      <c r="F40" t="s">
        <v>91</v>
      </c>
      <c r="G40" t="s">
        <v>94</v>
      </c>
      <c r="H40" s="2">
        <v>44596</v>
      </c>
      <c r="I40">
        <f>MONTH(H40)</f>
        <v>2</v>
      </c>
      <c r="J40">
        <f>YEAR(H40)</f>
        <v>2022</v>
      </c>
      <c r="K40" s="1">
        <v>1365</v>
      </c>
      <c r="L40" s="1">
        <v>2100</v>
      </c>
      <c r="M40">
        <v>1</v>
      </c>
      <c r="N40" s="1">
        <f>(L40*M40)</f>
        <v>2100</v>
      </c>
      <c r="O40" s="1">
        <f>IF(N40&gt;2000,N40*0.05,0)</f>
        <v>105</v>
      </c>
      <c r="P40" s="1">
        <f>N40+O40</f>
        <v>2205</v>
      </c>
      <c r="Q40" t="s">
        <v>21</v>
      </c>
      <c r="R40" t="s">
        <v>22</v>
      </c>
      <c r="S40">
        <v>2064</v>
      </c>
      <c r="T40">
        <v>3064</v>
      </c>
      <c r="U40" t="s">
        <v>95</v>
      </c>
      <c r="V40" t="s">
        <v>33</v>
      </c>
      <c r="W40">
        <v>20</v>
      </c>
    </row>
    <row r="41" spans="6:23">
      <c r="F41" t="s">
        <v>36</v>
      </c>
      <c r="G41" t="s">
        <v>41</v>
      </c>
      <c r="H41" s="2">
        <v>44596</v>
      </c>
      <c r="I41">
        <f>MONTH(H41)</f>
        <v>2</v>
      </c>
      <c r="J41">
        <f>YEAR(H41)</f>
        <v>2022</v>
      </c>
      <c r="K41" s="1">
        <v>1470</v>
      </c>
      <c r="L41" s="1">
        <v>2100</v>
      </c>
      <c r="M41">
        <v>1</v>
      </c>
      <c r="N41" s="1">
        <f>(L41*M41)</f>
        <v>2100</v>
      </c>
      <c r="O41" s="1">
        <f>IF(N41&gt;2000,N41*0.05,0)</f>
        <v>105</v>
      </c>
      <c r="P41" s="1">
        <f>N41+O41</f>
        <v>2205</v>
      </c>
      <c r="Q41" t="s">
        <v>21</v>
      </c>
      <c r="R41" t="s">
        <v>22</v>
      </c>
      <c r="S41">
        <v>2004</v>
      </c>
      <c r="T41">
        <v>3004</v>
      </c>
      <c r="U41" t="s">
        <v>42</v>
      </c>
      <c r="V41" t="s">
        <v>33</v>
      </c>
      <c r="W41">
        <v>16</v>
      </c>
    </row>
    <row r="42" spans="6:23">
      <c r="F42" t="s">
        <v>96</v>
      </c>
      <c r="G42" t="s">
        <v>97</v>
      </c>
      <c r="H42" s="2">
        <v>44597</v>
      </c>
      <c r="I42">
        <f>MONTH(H42)</f>
        <v>2</v>
      </c>
      <c r="J42">
        <f>YEAR(H42)</f>
        <v>2022</v>
      </c>
      <c r="K42" s="1">
        <v>1035</v>
      </c>
      <c r="L42" s="1">
        <v>1500</v>
      </c>
      <c r="M42">
        <v>2</v>
      </c>
      <c r="N42" s="1">
        <f>(L42*M42)</f>
        <v>3000</v>
      </c>
      <c r="O42" s="1">
        <f>IF(N42&gt;2000,N42*0.05,0)</f>
        <v>150</v>
      </c>
      <c r="P42" s="1">
        <f>N42+O42</f>
        <v>3150</v>
      </c>
      <c r="Q42" t="s">
        <v>30</v>
      </c>
      <c r="R42" t="s">
        <v>31</v>
      </c>
      <c r="S42">
        <v>2065</v>
      </c>
      <c r="T42">
        <v>3065</v>
      </c>
      <c r="U42" t="s">
        <v>98</v>
      </c>
      <c r="V42" t="s">
        <v>24</v>
      </c>
      <c r="W42">
        <v>30</v>
      </c>
    </row>
    <row r="43" spans="6:23">
      <c r="F43" t="s">
        <v>44</v>
      </c>
      <c r="G43" t="s">
        <v>45</v>
      </c>
      <c r="H43" s="2">
        <v>44597</v>
      </c>
      <c r="I43">
        <f>MONTH(H43)</f>
        <v>2</v>
      </c>
      <c r="J43">
        <f>YEAR(H43)</f>
        <v>2022</v>
      </c>
      <c r="K43" s="1">
        <v>896.99999999999989</v>
      </c>
      <c r="L43" s="1">
        <v>1300</v>
      </c>
      <c r="M43">
        <v>2</v>
      </c>
      <c r="N43" s="1">
        <f>(L43*M43)</f>
        <v>2600</v>
      </c>
      <c r="O43" s="1">
        <f>IF(N43&gt;2000,N43*0.05,0)</f>
        <v>130</v>
      </c>
      <c r="P43" s="1">
        <f>N43+O43</f>
        <v>2730</v>
      </c>
      <c r="Q43" t="s">
        <v>30</v>
      </c>
      <c r="R43" t="s">
        <v>31</v>
      </c>
      <c r="S43">
        <v>2005</v>
      </c>
      <c r="T43">
        <v>3005</v>
      </c>
      <c r="U43" t="s">
        <v>46</v>
      </c>
      <c r="V43" t="s">
        <v>24</v>
      </c>
      <c r="W43">
        <v>27</v>
      </c>
    </row>
    <row r="44" spans="6:23">
      <c r="F44" t="s">
        <v>96</v>
      </c>
      <c r="G44" t="s">
        <v>99</v>
      </c>
      <c r="H44" s="2">
        <v>44598</v>
      </c>
      <c r="I44">
        <f>MONTH(H44)</f>
        <v>2</v>
      </c>
      <c r="J44">
        <f>YEAR(H44)</f>
        <v>2022</v>
      </c>
      <c r="K44" s="1">
        <v>1242</v>
      </c>
      <c r="L44" s="1">
        <v>1800</v>
      </c>
      <c r="M44">
        <v>1</v>
      </c>
      <c r="N44" s="1">
        <f>(L44*M44)</f>
        <v>1800</v>
      </c>
      <c r="O44" s="1">
        <f>IF(N44&gt;2000,N44*0.05,0)</f>
        <v>0</v>
      </c>
      <c r="P44" s="1">
        <f>N44+O44</f>
        <v>1800</v>
      </c>
      <c r="Q44" t="s">
        <v>21</v>
      </c>
      <c r="R44" t="s">
        <v>22</v>
      </c>
      <c r="S44">
        <v>2066</v>
      </c>
      <c r="T44">
        <v>3066</v>
      </c>
      <c r="U44" t="s">
        <v>100</v>
      </c>
      <c r="V44" t="s">
        <v>33</v>
      </c>
      <c r="W44">
        <v>28</v>
      </c>
    </row>
    <row r="45" spans="6:23">
      <c r="F45" t="s">
        <v>44</v>
      </c>
      <c r="G45" t="s">
        <v>49</v>
      </c>
      <c r="H45" s="2">
        <v>44598</v>
      </c>
      <c r="I45">
        <f>MONTH(H45)</f>
        <v>2</v>
      </c>
      <c r="J45">
        <f>YEAR(H45)</f>
        <v>2022</v>
      </c>
      <c r="K45" s="1">
        <v>1104</v>
      </c>
      <c r="L45" s="1">
        <v>1600</v>
      </c>
      <c r="M45">
        <v>1</v>
      </c>
      <c r="N45" s="1">
        <f>(L45*M45)</f>
        <v>1600</v>
      </c>
      <c r="O45" s="1">
        <f>IF(N45&gt;2000,N45*0.05,0)</f>
        <v>0</v>
      </c>
      <c r="P45" s="1">
        <f>N45+O45</f>
        <v>1600</v>
      </c>
      <c r="Q45" t="s">
        <v>21</v>
      </c>
      <c r="R45" t="s">
        <v>22</v>
      </c>
      <c r="S45">
        <v>2006</v>
      </c>
      <c r="T45">
        <v>3006</v>
      </c>
      <c r="U45" t="s">
        <v>50</v>
      </c>
      <c r="V45" t="s">
        <v>33</v>
      </c>
      <c r="W45">
        <v>24</v>
      </c>
    </row>
    <row r="46" spans="6:23">
      <c r="F46" t="s">
        <v>101</v>
      </c>
      <c r="G46" t="s">
        <v>102</v>
      </c>
      <c r="H46" s="2">
        <v>44599</v>
      </c>
      <c r="I46">
        <f>MONTH(H46)</f>
        <v>2</v>
      </c>
      <c r="J46">
        <f>YEAR(H46)</f>
        <v>2022</v>
      </c>
      <c r="K46" s="1">
        <v>2080</v>
      </c>
      <c r="L46" s="1">
        <v>3200</v>
      </c>
      <c r="M46">
        <v>2</v>
      </c>
      <c r="N46" s="1">
        <f>(L46*M46)</f>
        <v>6400</v>
      </c>
      <c r="O46" s="1">
        <f>IF(N46&gt;2000,N46*0.05,0)</f>
        <v>320</v>
      </c>
      <c r="P46" s="1">
        <f>N46+O46</f>
        <v>6720</v>
      </c>
      <c r="Q46" t="s">
        <v>30</v>
      </c>
      <c r="R46" t="s">
        <v>22</v>
      </c>
      <c r="S46">
        <v>2067</v>
      </c>
      <c r="T46">
        <v>3067</v>
      </c>
      <c r="U46" t="s">
        <v>68</v>
      </c>
      <c r="V46" t="s">
        <v>24</v>
      </c>
      <c r="W46">
        <v>42</v>
      </c>
    </row>
    <row r="47" spans="6:23">
      <c r="F47" t="s">
        <v>51</v>
      </c>
      <c r="G47" t="s">
        <v>52</v>
      </c>
      <c r="H47" s="2">
        <v>44599</v>
      </c>
      <c r="I47">
        <f>MONTH(H47)</f>
        <v>2</v>
      </c>
      <c r="J47">
        <f>YEAR(H47)</f>
        <v>2022</v>
      </c>
      <c r="K47" s="1">
        <v>1496</v>
      </c>
      <c r="L47" s="1">
        <v>2200</v>
      </c>
      <c r="M47">
        <v>2</v>
      </c>
      <c r="N47" s="1">
        <f>(L47*M47)</f>
        <v>4400</v>
      </c>
      <c r="O47" s="1">
        <f>IF(N47&gt;2000,N47*0.05,0)</f>
        <v>220</v>
      </c>
      <c r="P47" s="1">
        <f>N47+O47</f>
        <v>4620</v>
      </c>
      <c r="Q47" t="s">
        <v>30</v>
      </c>
      <c r="R47" t="s">
        <v>22</v>
      </c>
      <c r="S47">
        <v>2007</v>
      </c>
      <c r="T47">
        <v>3007</v>
      </c>
      <c r="U47" t="s">
        <v>53</v>
      </c>
      <c r="V47" t="s">
        <v>24</v>
      </c>
      <c r="W47">
        <v>29</v>
      </c>
    </row>
    <row r="48" spans="6:23">
      <c r="F48" t="s">
        <v>51</v>
      </c>
      <c r="G48" t="s">
        <v>52</v>
      </c>
      <c r="H48" s="2">
        <v>44599</v>
      </c>
      <c r="I48">
        <f>MONTH(H48)</f>
        <v>2</v>
      </c>
      <c r="J48">
        <f>YEAR(H48)</f>
        <v>2022</v>
      </c>
      <c r="K48" s="1">
        <v>1496</v>
      </c>
      <c r="L48" s="1">
        <v>2200</v>
      </c>
      <c r="M48">
        <v>2</v>
      </c>
      <c r="N48" s="1">
        <f>(L48*M48)</f>
        <v>4400</v>
      </c>
      <c r="O48" s="1">
        <f>IF(N48&gt;2000,N48*0.05,0)</f>
        <v>220</v>
      </c>
      <c r="P48" s="1">
        <f>N48+O48</f>
        <v>4620</v>
      </c>
      <c r="Q48" t="s">
        <v>30</v>
      </c>
      <c r="R48" t="s">
        <v>22</v>
      </c>
      <c r="S48">
        <v>2007</v>
      </c>
      <c r="T48">
        <v>3007</v>
      </c>
      <c r="U48" t="s">
        <v>53</v>
      </c>
      <c r="V48" t="s">
        <v>24</v>
      </c>
      <c r="W48">
        <v>29</v>
      </c>
    </row>
    <row r="49" spans="6:23">
      <c r="F49" t="s">
        <v>101</v>
      </c>
      <c r="G49" t="s">
        <v>103</v>
      </c>
      <c r="H49" s="2">
        <v>44600</v>
      </c>
      <c r="I49">
        <f>MONTH(H49)</f>
        <v>2</v>
      </c>
      <c r="J49">
        <f>YEAR(H49)</f>
        <v>2022</v>
      </c>
      <c r="K49" s="1">
        <v>2405</v>
      </c>
      <c r="L49" s="1">
        <v>3700</v>
      </c>
      <c r="M49">
        <v>1</v>
      </c>
      <c r="N49" s="1">
        <f>(L49*M49)</f>
        <v>3700</v>
      </c>
      <c r="O49" s="1">
        <f>IF(N49&gt;2000,N49*0.05,0)</f>
        <v>185</v>
      </c>
      <c r="P49" s="1">
        <f>N49+O49</f>
        <v>3885</v>
      </c>
      <c r="Q49" t="s">
        <v>21</v>
      </c>
      <c r="R49" t="s">
        <v>31</v>
      </c>
      <c r="S49">
        <v>2068</v>
      </c>
      <c r="T49">
        <v>3068</v>
      </c>
      <c r="U49" t="s">
        <v>70</v>
      </c>
      <c r="V49" t="s">
        <v>33</v>
      </c>
      <c r="W49">
        <v>40</v>
      </c>
    </row>
    <row r="50" spans="6:23">
      <c r="F50" t="s">
        <v>51</v>
      </c>
      <c r="G50" t="s">
        <v>54</v>
      </c>
      <c r="H50" s="2">
        <v>44600</v>
      </c>
      <c r="I50">
        <f>MONTH(H50)</f>
        <v>2</v>
      </c>
      <c r="J50">
        <f>YEAR(H50)</f>
        <v>2022</v>
      </c>
      <c r="K50" s="1">
        <v>1700.0000000000002</v>
      </c>
      <c r="L50" s="1">
        <v>2500</v>
      </c>
      <c r="M50">
        <v>1</v>
      </c>
      <c r="N50" s="1">
        <f>(L50*M50)</f>
        <v>2500</v>
      </c>
      <c r="O50" s="1">
        <f>IF(N50&gt;2000,N50*0.05,0)</f>
        <v>125</v>
      </c>
      <c r="P50" s="1">
        <f>N50+O50</f>
        <v>2625</v>
      </c>
      <c r="Q50" t="s">
        <v>21</v>
      </c>
      <c r="R50" t="s">
        <v>31</v>
      </c>
      <c r="S50">
        <v>2008</v>
      </c>
      <c r="T50">
        <v>3008</v>
      </c>
      <c r="U50" t="s">
        <v>55</v>
      </c>
      <c r="V50" t="s">
        <v>33</v>
      </c>
      <c r="W50">
        <v>27</v>
      </c>
    </row>
    <row r="51" spans="6:23">
      <c r="F51" t="s">
        <v>51</v>
      </c>
      <c r="G51" t="s">
        <v>54</v>
      </c>
      <c r="H51" s="2">
        <v>44600</v>
      </c>
      <c r="I51">
        <f>MONTH(H51)</f>
        <v>2</v>
      </c>
      <c r="J51">
        <f>YEAR(H51)</f>
        <v>2022</v>
      </c>
      <c r="K51" s="1">
        <v>1700.0000000000002</v>
      </c>
      <c r="L51" s="1">
        <v>2500</v>
      </c>
      <c r="M51">
        <v>1</v>
      </c>
      <c r="N51" s="1">
        <f>(L51*M51)</f>
        <v>2500</v>
      </c>
      <c r="O51" s="1">
        <f>IF(N51&gt;2000,N51*0.05,0)</f>
        <v>125</v>
      </c>
      <c r="P51" s="1">
        <f>N51+O51</f>
        <v>2625</v>
      </c>
      <c r="Q51" t="s">
        <v>21</v>
      </c>
      <c r="R51" t="s">
        <v>31</v>
      </c>
      <c r="S51">
        <v>2008</v>
      </c>
      <c r="T51">
        <v>3008</v>
      </c>
      <c r="U51" t="s">
        <v>55</v>
      </c>
      <c r="V51" t="s">
        <v>33</v>
      </c>
      <c r="W51">
        <v>27</v>
      </c>
    </row>
    <row r="52" spans="6:23">
      <c r="F52" t="s">
        <v>104</v>
      </c>
      <c r="G52" t="s">
        <v>105</v>
      </c>
      <c r="H52" s="2">
        <v>44603</v>
      </c>
      <c r="I52">
        <f>MONTH(H52)</f>
        <v>2</v>
      </c>
      <c r="J52">
        <f>YEAR(H52)</f>
        <v>2022</v>
      </c>
      <c r="K52" s="1">
        <v>780</v>
      </c>
      <c r="L52" s="1">
        <v>1300</v>
      </c>
      <c r="M52">
        <v>2</v>
      </c>
      <c r="N52" s="1">
        <f>(L52*M52)</f>
        <v>2600</v>
      </c>
      <c r="O52" s="1">
        <f>IF(N52&gt;2000,N52*0.05,0)</f>
        <v>130</v>
      </c>
      <c r="P52" s="1">
        <f>N52+O52</f>
        <v>2730</v>
      </c>
      <c r="Q52" t="s">
        <v>21</v>
      </c>
      <c r="R52" t="s">
        <v>22</v>
      </c>
      <c r="S52">
        <v>2041</v>
      </c>
      <c r="T52">
        <v>3041</v>
      </c>
      <c r="U52" t="s">
        <v>106</v>
      </c>
      <c r="V52" t="s">
        <v>24</v>
      </c>
      <c r="W52">
        <v>32</v>
      </c>
    </row>
    <row r="53" spans="6:23">
      <c r="F53" t="s">
        <v>104</v>
      </c>
      <c r="G53" t="s">
        <v>107</v>
      </c>
      <c r="H53" s="2">
        <v>44604</v>
      </c>
      <c r="I53">
        <f>MONTH(H53)</f>
        <v>2</v>
      </c>
      <c r="J53">
        <f>YEAR(H53)</f>
        <v>2022</v>
      </c>
      <c r="K53" s="1">
        <v>960</v>
      </c>
      <c r="L53" s="1">
        <v>1600</v>
      </c>
      <c r="M53">
        <v>1</v>
      </c>
      <c r="N53" s="1">
        <f>(L53*M53)</f>
        <v>1600</v>
      </c>
      <c r="O53" s="1">
        <f>IF(N53&gt;2000,N53*0.05,0)</f>
        <v>0</v>
      </c>
      <c r="P53" s="1">
        <f>N53+O53</f>
        <v>1600</v>
      </c>
      <c r="Q53" t="s">
        <v>30</v>
      </c>
      <c r="R53" t="s">
        <v>31</v>
      </c>
      <c r="S53">
        <v>2042</v>
      </c>
      <c r="T53">
        <v>3042</v>
      </c>
      <c r="U53" t="s">
        <v>108</v>
      </c>
      <c r="V53" t="s">
        <v>33</v>
      </c>
      <c r="W53">
        <v>29</v>
      </c>
    </row>
    <row r="54" spans="6:23">
      <c r="F54" t="s">
        <v>56</v>
      </c>
      <c r="G54" t="s">
        <v>57</v>
      </c>
      <c r="H54" s="2">
        <v>44605</v>
      </c>
      <c r="I54">
        <f>MONTH(H54)</f>
        <v>2</v>
      </c>
      <c r="J54">
        <f>YEAR(H54)</f>
        <v>2022</v>
      </c>
      <c r="K54" s="1">
        <v>1292</v>
      </c>
      <c r="L54" s="1">
        <v>1900</v>
      </c>
      <c r="M54">
        <v>3</v>
      </c>
      <c r="N54" s="1">
        <f>(L54*M54)</f>
        <v>5700</v>
      </c>
      <c r="O54" s="1">
        <f>IF(N54&gt;2000,N54*0.05,0)</f>
        <v>285</v>
      </c>
      <c r="P54" s="1">
        <f>N54+O54</f>
        <v>5985</v>
      </c>
      <c r="Q54" t="s">
        <v>21</v>
      </c>
      <c r="R54" t="s">
        <v>38</v>
      </c>
      <c r="S54">
        <v>2043</v>
      </c>
      <c r="T54">
        <v>3043</v>
      </c>
      <c r="U54" t="s">
        <v>58</v>
      </c>
      <c r="V54" t="s">
        <v>24</v>
      </c>
      <c r="W54">
        <v>21</v>
      </c>
    </row>
    <row r="55" spans="6:23">
      <c r="F55" t="s">
        <v>56</v>
      </c>
      <c r="G55" t="s">
        <v>59</v>
      </c>
      <c r="H55" s="2">
        <v>44606</v>
      </c>
      <c r="I55">
        <f>MONTH(H55)</f>
        <v>2</v>
      </c>
      <c r="J55">
        <f>YEAR(H55)</f>
        <v>2022</v>
      </c>
      <c r="K55" s="1">
        <v>1496</v>
      </c>
      <c r="L55" s="1">
        <v>2200</v>
      </c>
      <c r="M55">
        <v>1</v>
      </c>
      <c r="N55" s="1">
        <f>(L55*M55)</f>
        <v>2200</v>
      </c>
      <c r="O55" s="1">
        <f>IF(N55&gt;2000,N55*0.05,0)</f>
        <v>110</v>
      </c>
      <c r="P55" s="1">
        <f>N55+O55</f>
        <v>2310</v>
      </c>
      <c r="Q55" t="s">
        <v>21</v>
      </c>
      <c r="R55" t="s">
        <v>22</v>
      </c>
      <c r="S55">
        <v>2044</v>
      </c>
      <c r="T55">
        <v>3044</v>
      </c>
      <c r="U55" t="s">
        <v>60</v>
      </c>
      <c r="V55" t="s">
        <v>33</v>
      </c>
      <c r="W55">
        <v>19</v>
      </c>
    </row>
    <row r="56" spans="6:23">
      <c r="F56" t="s">
        <v>61</v>
      </c>
      <c r="G56" t="s">
        <v>62</v>
      </c>
      <c r="H56" s="2">
        <v>44607</v>
      </c>
      <c r="I56">
        <f>MONTH(H56)</f>
        <v>2</v>
      </c>
      <c r="J56">
        <f>YEAR(H56)</f>
        <v>2022</v>
      </c>
      <c r="K56" s="1">
        <v>1340</v>
      </c>
      <c r="L56" s="1">
        <v>2000</v>
      </c>
      <c r="M56">
        <v>2</v>
      </c>
      <c r="N56" s="1">
        <f>(L56*M56)</f>
        <v>4000</v>
      </c>
      <c r="O56" s="1">
        <f>IF(N56&gt;2000,N56*0.05,0)</f>
        <v>200</v>
      </c>
      <c r="P56" s="1">
        <f>N56+O56</f>
        <v>4200</v>
      </c>
      <c r="Q56" t="s">
        <v>30</v>
      </c>
      <c r="R56" t="s">
        <v>31</v>
      </c>
      <c r="S56">
        <v>2045</v>
      </c>
      <c r="T56">
        <v>3045</v>
      </c>
      <c r="U56" t="s">
        <v>63</v>
      </c>
      <c r="V56" t="s">
        <v>24</v>
      </c>
      <c r="W56">
        <v>36</v>
      </c>
    </row>
    <row r="57" spans="6:23">
      <c r="F57" t="s">
        <v>61</v>
      </c>
      <c r="G57" t="s">
        <v>64</v>
      </c>
      <c r="H57" s="2">
        <v>44608</v>
      </c>
      <c r="I57">
        <f>MONTH(H57)</f>
        <v>2</v>
      </c>
      <c r="J57">
        <f>YEAR(H57)</f>
        <v>2022</v>
      </c>
      <c r="K57" s="1">
        <v>1541</v>
      </c>
      <c r="L57" s="1">
        <v>2300</v>
      </c>
      <c r="M57">
        <v>1</v>
      </c>
      <c r="N57" s="1">
        <f>(L57*M57)</f>
        <v>2300</v>
      </c>
      <c r="O57" s="1">
        <f>IF(N57&gt;2000,N57*0.05,0)</f>
        <v>115</v>
      </c>
      <c r="P57" s="1">
        <f>N57+O57</f>
        <v>2415</v>
      </c>
      <c r="Q57" t="s">
        <v>21</v>
      </c>
      <c r="R57" t="s">
        <v>22</v>
      </c>
      <c r="S57">
        <v>2046</v>
      </c>
      <c r="T57">
        <v>3046</v>
      </c>
      <c r="U57" t="s">
        <v>65</v>
      </c>
      <c r="V57" t="s">
        <v>33</v>
      </c>
      <c r="W57">
        <v>34</v>
      </c>
    </row>
    <row r="58" spans="6:23">
      <c r="F58" t="s">
        <v>66</v>
      </c>
      <c r="G58" t="s">
        <v>67</v>
      </c>
      <c r="H58" s="2">
        <v>44609</v>
      </c>
      <c r="I58">
        <f>MONTH(H58)</f>
        <v>2</v>
      </c>
      <c r="J58">
        <f>YEAR(H58)</f>
        <v>2022</v>
      </c>
      <c r="K58" s="1">
        <v>2250</v>
      </c>
      <c r="L58" s="1">
        <v>3000</v>
      </c>
      <c r="M58">
        <v>2</v>
      </c>
      <c r="N58" s="1">
        <f>(L58*M58)</f>
        <v>6000</v>
      </c>
      <c r="O58" s="1">
        <f>IF(N58&gt;2000,N58*0.05,0)</f>
        <v>300</v>
      </c>
      <c r="P58" s="1">
        <f>N58+O58</f>
        <v>6300</v>
      </c>
      <c r="Q58" t="s">
        <v>30</v>
      </c>
      <c r="R58" t="s">
        <v>22</v>
      </c>
      <c r="S58">
        <v>2047</v>
      </c>
      <c r="T58">
        <v>3047</v>
      </c>
      <c r="U58" t="s">
        <v>68</v>
      </c>
      <c r="V58" t="s">
        <v>24</v>
      </c>
      <c r="W58">
        <v>40</v>
      </c>
    </row>
    <row r="59" spans="6:23">
      <c r="F59" t="s">
        <v>66</v>
      </c>
      <c r="G59" t="s">
        <v>69</v>
      </c>
      <c r="H59" s="2">
        <v>44610</v>
      </c>
      <c r="I59">
        <f>MONTH(H59)</f>
        <v>2</v>
      </c>
      <c r="J59">
        <f>YEAR(H59)</f>
        <v>2022</v>
      </c>
      <c r="K59" s="1">
        <v>2625</v>
      </c>
      <c r="L59" s="1">
        <v>3500</v>
      </c>
      <c r="M59">
        <v>1</v>
      </c>
      <c r="N59" s="1">
        <f>(L59*M59)</f>
        <v>3500</v>
      </c>
      <c r="O59" s="1">
        <f>IF(N59&gt;2000,N59*0.05,0)</f>
        <v>175</v>
      </c>
      <c r="P59" s="1">
        <f>N59+O59</f>
        <v>3675</v>
      </c>
      <c r="Q59" t="s">
        <v>21</v>
      </c>
      <c r="R59" t="s">
        <v>31</v>
      </c>
      <c r="S59">
        <v>2048</v>
      </c>
      <c r="T59">
        <v>3048</v>
      </c>
      <c r="U59" t="s">
        <v>70</v>
      </c>
      <c r="V59" t="s">
        <v>33</v>
      </c>
      <c r="W59">
        <v>38</v>
      </c>
    </row>
    <row r="60" spans="6:23">
      <c r="F60" t="s">
        <v>71</v>
      </c>
      <c r="G60" t="s">
        <v>72</v>
      </c>
      <c r="H60" s="2">
        <v>44613</v>
      </c>
      <c r="I60">
        <f>MONTH(H60)</f>
        <v>2</v>
      </c>
      <c r="J60">
        <f>YEAR(H60)</f>
        <v>2022</v>
      </c>
      <c r="K60" s="1">
        <v>737</v>
      </c>
      <c r="L60" s="1">
        <v>1100</v>
      </c>
      <c r="M60">
        <v>2</v>
      </c>
      <c r="N60" s="1">
        <f>(L60*M60)</f>
        <v>2200</v>
      </c>
      <c r="O60" s="1">
        <f>IF(N60&gt;2000,N60*0.05,0)</f>
        <v>110</v>
      </c>
      <c r="P60" s="1">
        <f>N60+O60</f>
        <v>2310</v>
      </c>
      <c r="Q60" t="s">
        <v>21</v>
      </c>
      <c r="R60" t="s">
        <v>22</v>
      </c>
      <c r="S60">
        <v>2021</v>
      </c>
      <c r="T60">
        <v>3021</v>
      </c>
      <c r="U60" t="s">
        <v>73</v>
      </c>
      <c r="V60" t="s">
        <v>24</v>
      </c>
      <c r="W60">
        <v>24</v>
      </c>
    </row>
    <row r="61" spans="6:23">
      <c r="F61" t="s">
        <v>71</v>
      </c>
      <c r="G61" t="s">
        <v>74</v>
      </c>
      <c r="H61" s="2">
        <v>44614</v>
      </c>
      <c r="I61">
        <f>MONTH(H61)</f>
        <v>2</v>
      </c>
      <c r="J61">
        <f>YEAR(H61)</f>
        <v>2022</v>
      </c>
      <c r="K61" s="1">
        <v>938</v>
      </c>
      <c r="L61" s="1">
        <v>1400</v>
      </c>
      <c r="M61">
        <v>1</v>
      </c>
      <c r="N61" s="1">
        <f>(L61*M61)</f>
        <v>1400</v>
      </c>
      <c r="O61" s="1">
        <f>IF(N61&gt;2000,N61*0.05,0)</f>
        <v>0</v>
      </c>
      <c r="P61" s="1">
        <f>N61+O61</f>
        <v>1400</v>
      </c>
      <c r="Q61" t="s">
        <v>30</v>
      </c>
      <c r="R61" t="s">
        <v>31</v>
      </c>
      <c r="S61">
        <v>2022</v>
      </c>
      <c r="T61">
        <v>3022</v>
      </c>
      <c r="U61" t="s">
        <v>75</v>
      </c>
      <c r="V61" t="s">
        <v>33</v>
      </c>
      <c r="W61">
        <v>21</v>
      </c>
    </row>
    <row r="62" spans="6:23">
      <c r="F62" t="s">
        <v>76</v>
      </c>
      <c r="G62" t="s">
        <v>77</v>
      </c>
      <c r="H62" s="2">
        <v>44615</v>
      </c>
      <c r="I62">
        <f>MONTH(H62)</f>
        <v>2</v>
      </c>
      <c r="J62">
        <f>YEAR(H62)</f>
        <v>2022</v>
      </c>
      <c r="K62" s="1">
        <v>1190</v>
      </c>
      <c r="L62" s="1">
        <v>1700</v>
      </c>
      <c r="M62">
        <v>3</v>
      </c>
      <c r="N62" s="1">
        <f>(L62*M62)</f>
        <v>5100</v>
      </c>
      <c r="O62" s="1">
        <f>IF(N62&gt;2000,N62*0.05,0)</f>
        <v>255</v>
      </c>
      <c r="P62" s="1">
        <f>N62+O62</f>
        <v>5355</v>
      </c>
      <c r="Q62" t="s">
        <v>21</v>
      </c>
      <c r="R62" t="s">
        <v>38</v>
      </c>
      <c r="S62">
        <v>2023</v>
      </c>
      <c r="T62">
        <v>3023</v>
      </c>
      <c r="U62" t="s">
        <v>78</v>
      </c>
      <c r="V62" t="s">
        <v>24</v>
      </c>
      <c r="W62">
        <v>20</v>
      </c>
    </row>
    <row r="63" spans="6:23">
      <c r="F63" t="s">
        <v>76</v>
      </c>
      <c r="G63" t="s">
        <v>79</v>
      </c>
      <c r="H63" s="2">
        <v>44616</v>
      </c>
      <c r="I63">
        <f>MONTH(H63)</f>
        <v>2</v>
      </c>
      <c r="J63">
        <f>YEAR(H63)</f>
        <v>2022</v>
      </c>
      <c r="K63" s="1">
        <v>1400</v>
      </c>
      <c r="L63" s="1">
        <v>2000</v>
      </c>
      <c r="M63">
        <v>1</v>
      </c>
      <c r="N63" s="1">
        <f>(L63*M63)</f>
        <v>2000</v>
      </c>
      <c r="O63" s="1">
        <f>IF(N63&gt;2000,N63*0.05,0)</f>
        <v>0</v>
      </c>
      <c r="P63" s="1">
        <f>N63+O63</f>
        <v>2000</v>
      </c>
      <c r="Q63" t="s">
        <v>21</v>
      </c>
      <c r="R63" t="s">
        <v>22</v>
      </c>
      <c r="S63">
        <v>2024</v>
      </c>
      <c r="T63">
        <v>3024</v>
      </c>
      <c r="U63" t="s">
        <v>80</v>
      </c>
      <c r="V63" t="s">
        <v>33</v>
      </c>
      <c r="W63">
        <v>18</v>
      </c>
    </row>
    <row r="64" spans="6:23">
      <c r="F64" t="s">
        <v>81</v>
      </c>
      <c r="G64" t="s">
        <v>82</v>
      </c>
      <c r="H64" s="2">
        <v>44617</v>
      </c>
      <c r="I64">
        <f>MONTH(H64)</f>
        <v>2</v>
      </c>
      <c r="J64">
        <f>YEAR(H64)</f>
        <v>2022</v>
      </c>
      <c r="K64" s="1">
        <v>975</v>
      </c>
      <c r="L64" s="1">
        <v>1500</v>
      </c>
      <c r="M64">
        <v>2</v>
      </c>
      <c r="N64" s="1">
        <f>(L64*M64)</f>
        <v>3000</v>
      </c>
      <c r="O64" s="1">
        <f>IF(N64&gt;2000,N64*0.05,0)</f>
        <v>150</v>
      </c>
      <c r="P64" s="1">
        <f>N64+O64</f>
        <v>3150</v>
      </c>
      <c r="Q64" t="s">
        <v>30</v>
      </c>
      <c r="R64" t="s">
        <v>31</v>
      </c>
      <c r="S64">
        <v>2025</v>
      </c>
      <c r="T64">
        <v>3025</v>
      </c>
      <c r="U64" t="s">
        <v>83</v>
      </c>
      <c r="V64" t="s">
        <v>24</v>
      </c>
      <c r="W64">
        <v>28</v>
      </c>
    </row>
    <row r="65" spans="6:23">
      <c r="F65" t="s">
        <v>81</v>
      </c>
      <c r="G65" t="s">
        <v>84</v>
      </c>
      <c r="H65" s="2">
        <v>44618</v>
      </c>
      <c r="I65">
        <f>MONTH(H65)</f>
        <v>2</v>
      </c>
      <c r="J65">
        <f>YEAR(H65)</f>
        <v>2022</v>
      </c>
      <c r="K65" s="1">
        <v>1170</v>
      </c>
      <c r="L65" s="1">
        <v>1800</v>
      </c>
      <c r="M65">
        <v>1</v>
      </c>
      <c r="N65" s="1">
        <f>(L65*M65)</f>
        <v>1800</v>
      </c>
      <c r="O65" s="1">
        <f>IF(N65&gt;2000,N65*0.05,0)</f>
        <v>0</v>
      </c>
      <c r="P65" s="1">
        <f>N65+O65</f>
        <v>1800</v>
      </c>
      <c r="Q65" t="s">
        <v>21</v>
      </c>
      <c r="R65" t="s">
        <v>22</v>
      </c>
      <c r="S65">
        <v>2026</v>
      </c>
      <c r="T65">
        <v>3026</v>
      </c>
      <c r="U65" t="s">
        <v>85</v>
      </c>
      <c r="V65" t="s">
        <v>33</v>
      </c>
      <c r="W65">
        <v>26</v>
      </c>
    </row>
    <row r="66" spans="6:23">
      <c r="F66" t="s">
        <v>86</v>
      </c>
      <c r="G66" t="s">
        <v>87</v>
      </c>
      <c r="H66" s="2">
        <v>44619</v>
      </c>
      <c r="I66">
        <f>MONTH(H66)</f>
        <v>2</v>
      </c>
      <c r="J66">
        <f>YEAR(H66)</f>
        <v>2022</v>
      </c>
      <c r="K66" s="1">
        <v>1656</v>
      </c>
      <c r="L66" s="1">
        <v>2300</v>
      </c>
      <c r="M66">
        <v>2</v>
      </c>
      <c r="N66" s="1">
        <f>(L66*M66)</f>
        <v>4600</v>
      </c>
      <c r="O66" s="1">
        <f>IF(N66&gt;2000,N66*0.05,0)</f>
        <v>230</v>
      </c>
      <c r="P66" s="1">
        <f>N66+O66</f>
        <v>4830</v>
      </c>
      <c r="Q66" t="s">
        <v>30</v>
      </c>
      <c r="R66" t="s">
        <v>22</v>
      </c>
      <c r="S66">
        <v>2027</v>
      </c>
      <c r="T66">
        <v>3027</v>
      </c>
      <c r="U66" t="s">
        <v>88</v>
      </c>
      <c r="V66" t="s">
        <v>24</v>
      </c>
      <c r="W66">
        <v>30</v>
      </c>
    </row>
    <row r="67" spans="6:23">
      <c r="F67" t="s">
        <v>86</v>
      </c>
      <c r="G67" t="s">
        <v>89</v>
      </c>
      <c r="H67" s="2">
        <v>44620</v>
      </c>
      <c r="I67">
        <f>MONTH(H67)</f>
        <v>2</v>
      </c>
      <c r="J67">
        <f>YEAR(H67)</f>
        <v>2022</v>
      </c>
      <c r="K67" s="1">
        <v>1872</v>
      </c>
      <c r="L67" s="1">
        <v>2600</v>
      </c>
      <c r="M67">
        <v>1</v>
      </c>
      <c r="N67" s="1">
        <f>(L67*M67)</f>
        <v>2600</v>
      </c>
      <c r="O67" s="1">
        <f>IF(N67&gt;2000,N67*0.05,0)</f>
        <v>130</v>
      </c>
      <c r="P67" s="1">
        <f>N67+O67</f>
        <v>2730</v>
      </c>
      <c r="Q67" t="s">
        <v>21</v>
      </c>
      <c r="R67" t="s">
        <v>31</v>
      </c>
      <c r="S67">
        <v>2028</v>
      </c>
      <c r="T67">
        <v>3028</v>
      </c>
      <c r="U67" t="s">
        <v>90</v>
      </c>
      <c r="V67" t="s">
        <v>33</v>
      </c>
      <c r="W67">
        <v>28</v>
      </c>
    </row>
    <row r="68" spans="6:23">
      <c r="F68" t="s">
        <v>19</v>
      </c>
      <c r="G68" t="s">
        <v>20</v>
      </c>
      <c r="H68" s="2">
        <v>44621</v>
      </c>
      <c r="I68">
        <f>MONTH(H68)</f>
        <v>3</v>
      </c>
      <c r="J68">
        <f>YEAR(H68)</f>
        <v>2022</v>
      </c>
      <c r="K68" s="1">
        <v>840</v>
      </c>
      <c r="L68" s="1">
        <v>1200</v>
      </c>
      <c r="M68">
        <v>2</v>
      </c>
      <c r="N68" s="1">
        <f>(L68*M68)</f>
        <v>2400</v>
      </c>
      <c r="O68" s="1">
        <f>IF(N68&gt;2000,N68*0.05,0)</f>
        <v>120</v>
      </c>
      <c r="P68" s="1">
        <f>N68+O68</f>
        <v>2520</v>
      </c>
      <c r="Q68" t="s">
        <v>21</v>
      </c>
      <c r="R68" t="s">
        <v>22</v>
      </c>
      <c r="S68">
        <v>2001</v>
      </c>
      <c r="T68">
        <v>3001</v>
      </c>
      <c r="U68" t="s">
        <v>23</v>
      </c>
      <c r="V68" t="s">
        <v>24</v>
      </c>
      <c r="W68">
        <v>25</v>
      </c>
    </row>
    <row r="69" spans="6:23">
      <c r="F69" t="s">
        <v>25</v>
      </c>
      <c r="G69" t="s">
        <v>26</v>
      </c>
      <c r="H69" s="2">
        <v>44621</v>
      </c>
      <c r="I69">
        <f>MONTH(H69)</f>
        <v>3</v>
      </c>
      <c r="J69">
        <f>YEAR(H69)</f>
        <v>2022</v>
      </c>
      <c r="K69" s="1">
        <v>1460</v>
      </c>
      <c r="L69" s="1">
        <v>2000</v>
      </c>
      <c r="M69">
        <v>2</v>
      </c>
      <c r="N69" s="1">
        <f>(L69*M69)</f>
        <v>4000</v>
      </c>
      <c r="O69" s="1">
        <f>IF(N69&gt;2000,N69*0.05,0)</f>
        <v>200</v>
      </c>
      <c r="P69" s="1">
        <f>N69+O69</f>
        <v>4200</v>
      </c>
      <c r="Q69" t="s">
        <v>21</v>
      </c>
      <c r="R69" t="s">
        <v>22</v>
      </c>
      <c r="S69">
        <v>2061</v>
      </c>
      <c r="T69">
        <v>3061</v>
      </c>
      <c r="U69" t="s">
        <v>27</v>
      </c>
      <c r="V69" t="s">
        <v>24</v>
      </c>
      <c r="W69">
        <v>35</v>
      </c>
    </row>
    <row r="70" spans="6:23">
      <c r="F70" t="s">
        <v>19</v>
      </c>
      <c r="G70" t="s">
        <v>29</v>
      </c>
      <c r="H70" s="2">
        <v>44622</v>
      </c>
      <c r="I70">
        <f>MONTH(H70)</f>
        <v>3</v>
      </c>
      <c r="J70">
        <f>YEAR(H70)</f>
        <v>2022</v>
      </c>
      <c r="K70" s="1">
        <v>1050</v>
      </c>
      <c r="L70" s="1">
        <v>1500</v>
      </c>
      <c r="M70">
        <v>1</v>
      </c>
      <c r="N70" s="1">
        <f>(L70*M70)</f>
        <v>1500</v>
      </c>
      <c r="O70" s="1">
        <f>IF(N70&gt;2000,N70*0.05,0)</f>
        <v>0</v>
      </c>
      <c r="P70" s="1">
        <f>N70+O70</f>
        <v>1500</v>
      </c>
      <c r="Q70" t="s">
        <v>30</v>
      </c>
      <c r="R70" t="s">
        <v>31</v>
      </c>
      <c r="S70">
        <v>2002</v>
      </c>
      <c r="T70">
        <v>3002</v>
      </c>
      <c r="U70" t="s">
        <v>32</v>
      </c>
      <c r="V70" t="s">
        <v>33</v>
      </c>
      <c r="W70">
        <v>22</v>
      </c>
    </row>
    <row r="71" spans="6:23">
      <c r="F71" t="s">
        <v>25</v>
      </c>
      <c r="G71" t="s">
        <v>34</v>
      </c>
      <c r="H71" s="2">
        <v>44622</v>
      </c>
      <c r="I71">
        <f>MONTH(H71)</f>
        <v>3</v>
      </c>
      <c r="J71">
        <f>YEAR(H71)</f>
        <v>2022</v>
      </c>
      <c r="K71" s="1">
        <v>1825</v>
      </c>
      <c r="L71" s="1">
        <v>2500</v>
      </c>
      <c r="M71">
        <v>1</v>
      </c>
      <c r="N71" s="1">
        <f>(L71*M71)</f>
        <v>2500</v>
      </c>
      <c r="O71" s="1">
        <f>IF(N71&gt;2000,N71*0.05,0)</f>
        <v>125</v>
      </c>
      <c r="P71" s="1">
        <f>N71+O71</f>
        <v>2625</v>
      </c>
      <c r="Q71" t="s">
        <v>30</v>
      </c>
      <c r="R71" t="s">
        <v>31</v>
      </c>
      <c r="S71">
        <v>2062</v>
      </c>
      <c r="T71">
        <v>3062</v>
      </c>
      <c r="U71" t="s">
        <v>35</v>
      </c>
      <c r="V71" t="s">
        <v>33</v>
      </c>
      <c r="W71">
        <v>33</v>
      </c>
    </row>
    <row r="72" spans="6:23">
      <c r="F72" t="s">
        <v>36</v>
      </c>
      <c r="G72" t="s">
        <v>37</v>
      </c>
      <c r="H72" s="2">
        <v>44623</v>
      </c>
      <c r="I72">
        <f>MONTH(H72)</f>
        <v>3</v>
      </c>
      <c r="J72">
        <f>YEAR(H72)</f>
        <v>2022</v>
      </c>
      <c r="K72" s="1">
        <v>1260</v>
      </c>
      <c r="L72" s="1">
        <v>1800</v>
      </c>
      <c r="M72">
        <v>3</v>
      </c>
      <c r="N72" s="1">
        <f>(L72*M72)</f>
        <v>5400</v>
      </c>
      <c r="O72" s="1">
        <f>IF(N72&gt;2000,N72*0.05,0)</f>
        <v>270</v>
      </c>
      <c r="P72" s="1">
        <f>N72+O72</f>
        <v>5670</v>
      </c>
      <c r="Q72" t="s">
        <v>21</v>
      </c>
      <c r="R72" t="s">
        <v>38</v>
      </c>
      <c r="S72">
        <v>2003</v>
      </c>
      <c r="T72">
        <v>3003</v>
      </c>
      <c r="U72" t="s">
        <v>39</v>
      </c>
      <c r="V72" t="s">
        <v>24</v>
      </c>
      <c r="W72">
        <v>18</v>
      </c>
    </row>
    <row r="73" spans="6:23">
      <c r="F73" t="s">
        <v>91</v>
      </c>
      <c r="G73" t="s">
        <v>92</v>
      </c>
      <c r="H73" s="2">
        <v>44623</v>
      </c>
      <c r="I73">
        <f>MONTH(H73)</f>
        <v>3</v>
      </c>
      <c r="J73">
        <f>YEAR(H73)</f>
        <v>2022</v>
      </c>
      <c r="K73" s="1">
        <v>1105</v>
      </c>
      <c r="L73" s="1">
        <v>1700</v>
      </c>
      <c r="M73">
        <v>3</v>
      </c>
      <c r="N73" s="1">
        <f>(L73*M73)</f>
        <v>5100</v>
      </c>
      <c r="O73" s="1">
        <f>IF(N73&gt;2000,N73*0.05,0)</f>
        <v>255</v>
      </c>
      <c r="P73" s="1">
        <f>N73+O73</f>
        <v>5355</v>
      </c>
      <c r="Q73" t="s">
        <v>21</v>
      </c>
      <c r="R73" t="s">
        <v>38</v>
      </c>
      <c r="S73">
        <v>2063</v>
      </c>
      <c r="T73">
        <v>3063</v>
      </c>
      <c r="U73" t="s">
        <v>93</v>
      </c>
      <c r="V73" t="s">
        <v>24</v>
      </c>
      <c r="W73">
        <v>22</v>
      </c>
    </row>
    <row r="74" spans="6:23">
      <c r="F74" t="s">
        <v>36</v>
      </c>
      <c r="G74" t="s">
        <v>41</v>
      </c>
      <c r="H74" s="2">
        <v>44624</v>
      </c>
      <c r="I74">
        <f>MONTH(H74)</f>
        <v>3</v>
      </c>
      <c r="J74">
        <f>YEAR(H74)</f>
        <v>2022</v>
      </c>
      <c r="K74" s="1">
        <v>1470</v>
      </c>
      <c r="L74" s="1">
        <v>2100</v>
      </c>
      <c r="M74">
        <v>1</v>
      </c>
      <c r="N74" s="1">
        <f>(L74*M74)</f>
        <v>2100</v>
      </c>
      <c r="O74" s="1">
        <f>IF(N74&gt;2000,N74*0.05,0)</f>
        <v>105</v>
      </c>
      <c r="P74" s="1">
        <f>N74+O74</f>
        <v>2205</v>
      </c>
      <c r="Q74" t="s">
        <v>21</v>
      </c>
      <c r="R74" t="s">
        <v>22</v>
      </c>
      <c r="S74">
        <v>2004</v>
      </c>
      <c r="T74">
        <v>3004</v>
      </c>
      <c r="U74" t="s">
        <v>42</v>
      </c>
      <c r="V74" t="s">
        <v>33</v>
      </c>
      <c r="W74">
        <v>16</v>
      </c>
    </row>
    <row r="75" spans="6:23">
      <c r="F75" t="s">
        <v>91</v>
      </c>
      <c r="G75" t="s">
        <v>94</v>
      </c>
      <c r="H75" s="2">
        <v>44624</v>
      </c>
      <c r="I75">
        <f>MONTH(H75)</f>
        <v>3</v>
      </c>
      <c r="J75">
        <f>YEAR(H75)</f>
        <v>2022</v>
      </c>
      <c r="K75" s="1">
        <v>1365</v>
      </c>
      <c r="L75" s="1">
        <v>2100</v>
      </c>
      <c r="M75">
        <v>1</v>
      </c>
      <c r="N75" s="1">
        <f>(L75*M75)</f>
        <v>2100</v>
      </c>
      <c r="O75" s="1">
        <f>IF(N75&gt;2000,N75*0.05,0)</f>
        <v>105</v>
      </c>
      <c r="P75" s="1">
        <f>N75+O75</f>
        <v>2205</v>
      </c>
      <c r="Q75" t="s">
        <v>21</v>
      </c>
      <c r="R75" t="s">
        <v>22</v>
      </c>
      <c r="S75">
        <v>2064</v>
      </c>
      <c r="T75">
        <v>3064</v>
      </c>
      <c r="U75" t="s">
        <v>95</v>
      </c>
      <c r="V75" t="s">
        <v>33</v>
      </c>
      <c r="W75">
        <v>20</v>
      </c>
    </row>
    <row r="76" spans="6:23">
      <c r="F76" t="s">
        <v>44</v>
      </c>
      <c r="G76" t="s">
        <v>45</v>
      </c>
      <c r="H76" s="2">
        <v>44625</v>
      </c>
      <c r="I76">
        <f>MONTH(H76)</f>
        <v>3</v>
      </c>
      <c r="J76">
        <f>YEAR(H76)</f>
        <v>2022</v>
      </c>
      <c r="K76" s="1">
        <v>896.99999999999989</v>
      </c>
      <c r="L76" s="1">
        <v>1300</v>
      </c>
      <c r="M76">
        <v>2</v>
      </c>
      <c r="N76" s="1">
        <f>(L76*M76)</f>
        <v>2600</v>
      </c>
      <c r="O76" s="1">
        <f>IF(N76&gt;2000,N76*0.05,0)</f>
        <v>130</v>
      </c>
      <c r="P76" s="1">
        <f>N76+O76</f>
        <v>2730</v>
      </c>
      <c r="Q76" t="s">
        <v>30</v>
      </c>
      <c r="R76" t="s">
        <v>31</v>
      </c>
      <c r="S76">
        <v>2005</v>
      </c>
      <c r="T76">
        <v>3005</v>
      </c>
      <c r="U76" t="s">
        <v>46</v>
      </c>
      <c r="V76" t="s">
        <v>24</v>
      </c>
      <c r="W76">
        <v>27</v>
      </c>
    </row>
    <row r="77" spans="6:23">
      <c r="F77" t="s">
        <v>96</v>
      </c>
      <c r="G77" t="s">
        <v>97</v>
      </c>
      <c r="H77" s="2">
        <v>44625</v>
      </c>
      <c r="I77">
        <f>MONTH(H77)</f>
        <v>3</v>
      </c>
      <c r="J77">
        <f>YEAR(H77)</f>
        <v>2022</v>
      </c>
      <c r="K77" s="1">
        <v>1035</v>
      </c>
      <c r="L77" s="1">
        <v>1500</v>
      </c>
      <c r="M77">
        <v>2</v>
      </c>
      <c r="N77" s="1">
        <f>(L77*M77)</f>
        <v>3000</v>
      </c>
      <c r="O77" s="1">
        <f>IF(N77&gt;2000,N77*0.05,0)</f>
        <v>150</v>
      </c>
      <c r="P77" s="1">
        <f>N77+O77</f>
        <v>3150</v>
      </c>
      <c r="Q77" t="s">
        <v>30</v>
      </c>
      <c r="R77" t="s">
        <v>31</v>
      </c>
      <c r="S77">
        <v>2065</v>
      </c>
      <c r="T77">
        <v>3065</v>
      </c>
      <c r="U77" t="s">
        <v>98</v>
      </c>
      <c r="V77" t="s">
        <v>24</v>
      </c>
      <c r="W77">
        <v>30</v>
      </c>
    </row>
    <row r="78" spans="6:23">
      <c r="F78" t="s">
        <v>44</v>
      </c>
      <c r="G78" t="s">
        <v>49</v>
      </c>
      <c r="H78" s="2">
        <v>44626</v>
      </c>
      <c r="I78">
        <f>MONTH(H78)</f>
        <v>3</v>
      </c>
      <c r="J78">
        <f>YEAR(H78)</f>
        <v>2022</v>
      </c>
      <c r="K78" s="1">
        <v>1104</v>
      </c>
      <c r="L78" s="1">
        <v>1600</v>
      </c>
      <c r="M78">
        <v>1</v>
      </c>
      <c r="N78" s="1">
        <f>(L78*M78)</f>
        <v>1600</v>
      </c>
      <c r="O78" s="1">
        <f>IF(N78&gt;2000,N78*0.05,0)</f>
        <v>0</v>
      </c>
      <c r="P78" s="1">
        <f>N78+O78</f>
        <v>1600</v>
      </c>
      <c r="Q78" t="s">
        <v>21</v>
      </c>
      <c r="R78" t="s">
        <v>22</v>
      </c>
      <c r="S78">
        <v>2006</v>
      </c>
      <c r="T78">
        <v>3006</v>
      </c>
      <c r="U78" t="s">
        <v>50</v>
      </c>
      <c r="V78" t="s">
        <v>33</v>
      </c>
      <c r="W78">
        <v>24</v>
      </c>
    </row>
    <row r="79" spans="6:23">
      <c r="F79" t="s">
        <v>96</v>
      </c>
      <c r="G79" t="s">
        <v>99</v>
      </c>
      <c r="H79" s="2">
        <v>44626</v>
      </c>
      <c r="I79">
        <f>MONTH(H79)</f>
        <v>3</v>
      </c>
      <c r="J79">
        <f>YEAR(H79)</f>
        <v>2022</v>
      </c>
    </row>
    <row r="80" spans="6:23">
      <c r="F80" t="s">
        <v>51</v>
      </c>
      <c r="G80" t="s">
        <v>52</v>
      </c>
      <c r="H80" s="2">
        <v>44627</v>
      </c>
      <c r="I80">
        <f>MONTH(H80)</f>
        <v>3</v>
      </c>
      <c r="J80">
        <f>YEAR(H80)</f>
        <v>2022</v>
      </c>
      <c r="K80" s="1">
        <v>1496</v>
      </c>
      <c r="L80" s="1">
        <v>2200</v>
      </c>
      <c r="M80">
        <v>2</v>
      </c>
      <c r="N80" s="1">
        <f>(L80*M80)</f>
        <v>4400</v>
      </c>
      <c r="O80" s="1">
        <f>IF(N80&gt;2000,N80*0.05,0)</f>
        <v>220</v>
      </c>
      <c r="P80" s="1">
        <f>N80+O80</f>
        <v>4620</v>
      </c>
      <c r="Q80" t="s">
        <v>30</v>
      </c>
      <c r="R80" t="s">
        <v>22</v>
      </c>
      <c r="S80">
        <v>2007</v>
      </c>
      <c r="T80">
        <v>3007</v>
      </c>
      <c r="U80" t="s">
        <v>53</v>
      </c>
      <c r="V80" t="s">
        <v>24</v>
      </c>
      <c r="W80">
        <v>29</v>
      </c>
    </row>
    <row r="81" spans="3:23">
      <c r="F81" t="s">
        <v>51</v>
      </c>
      <c r="G81" t="s">
        <v>54</v>
      </c>
      <c r="H81" s="2">
        <v>44628</v>
      </c>
      <c r="I81">
        <f>MONTH(H81)</f>
        <v>3</v>
      </c>
      <c r="J81">
        <f>YEAR(H81)</f>
        <v>2022</v>
      </c>
      <c r="K81" s="1">
        <v>1700.0000000000002</v>
      </c>
      <c r="L81" s="1">
        <v>2500</v>
      </c>
      <c r="M81">
        <v>1</v>
      </c>
      <c r="N81" s="1">
        <f>(L81*M81)</f>
        <v>2500</v>
      </c>
      <c r="O81" s="1">
        <f>IF(N81&gt;2000,N81*0.05,0)</f>
        <v>125</v>
      </c>
      <c r="P81" s="1">
        <f>N81+O81</f>
        <v>2625</v>
      </c>
      <c r="Q81" t="s">
        <v>21</v>
      </c>
      <c r="R81" t="s">
        <v>31</v>
      </c>
      <c r="S81">
        <v>2008</v>
      </c>
      <c r="T81">
        <v>3008</v>
      </c>
      <c r="U81" t="s">
        <v>55</v>
      </c>
      <c r="V81" t="s">
        <v>33</v>
      </c>
      <c r="W81">
        <v>27</v>
      </c>
    </row>
    <row r="82" spans="3:23">
      <c r="F82" t="s">
        <v>104</v>
      </c>
      <c r="G82" t="s">
        <v>105</v>
      </c>
      <c r="H82" s="2">
        <v>44631</v>
      </c>
      <c r="I82">
        <f>MONTH(H82)</f>
        <v>3</v>
      </c>
      <c r="J82">
        <f>YEAR(H82)</f>
        <v>2022</v>
      </c>
      <c r="K82" s="1">
        <v>780</v>
      </c>
      <c r="L82" s="1">
        <v>1300</v>
      </c>
      <c r="M82">
        <v>2</v>
      </c>
      <c r="N82" s="1">
        <f>(L82*M82)</f>
        <v>2600</v>
      </c>
      <c r="O82" s="1">
        <f>IF(N82&gt;2000,N82*0.05,0)</f>
        <v>130</v>
      </c>
      <c r="P82" s="1">
        <f>N82+O82</f>
        <v>2730</v>
      </c>
      <c r="Q82" t="s">
        <v>21</v>
      </c>
      <c r="R82" t="s">
        <v>22</v>
      </c>
      <c r="S82">
        <v>2041</v>
      </c>
      <c r="T82">
        <v>3041</v>
      </c>
      <c r="U82" t="s">
        <v>106</v>
      </c>
      <c r="V82" t="s">
        <v>24</v>
      </c>
      <c r="W82">
        <v>32</v>
      </c>
    </row>
    <row r="83" spans="3:23">
      <c r="F83" t="s">
        <v>104</v>
      </c>
      <c r="G83" t="s">
        <v>107</v>
      </c>
      <c r="H83" s="2">
        <v>44632</v>
      </c>
      <c r="I83">
        <f>MONTH(H83)</f>
        <v>3</v>
      </c>
      <c r="J83">
        <f>YEAR(H83)</f>
        <v>2022</v>
      </c>
      <c r="K83" s="1">
        <v>960</v>
      </c>
      <c r="L83" s="1">
        <v>1600</v>
      </c>
      <c r="M83">
        <v>1</v>
      </c>
      <c r="N83" s="1">
        <f>(L83*M83)</f>
        <v>1600</v>
      </c>
      <c r="O83" s="1">
        <f>IF(N83&gt;2000,N83*0.05,0)</f>
        <v>0</v>
      </c>
      <c r="P83" s="1">
        <f>N83+O83</f>
        <v>1600</v>
      </c>
      <c r="Q83" t="s">
        <v>30</v>
      </c>
      <c r="R83" t="s">
        <v>31</v>
      </c>
      <c r="S83">
        <v>2042</v>
      </c>
      <c r="T83">
        <v>3042</v>
      </c>
      <c r="U83" t="s">
        <v>108</v>
      </c>
      <c r="V83" t="s">
        <v>33</v>
      </c>
      <c r="W83">
        <v>29</v>
      </c>
    </row>
    <row r="84" spans="3:23">
      <c r="F84" t="s">
        <v>56</v>
      </c>
      <c r="G84" t="s">
        <v>57</v>
      </c>
      <c r="H84" s="2">
        <v>44633</v>
      </c>
      <c r="I84">
        <f>MONTH(H84)</f>
        <v>3</v>
      </c>
      <c r="J84">
        <f>YEAR(H84)</f>
        <v>2022</v>
      </c>
      <c r="K84" s="1">
        <v>1292</v>
      </c>
      <c r="L84" s="1">
        <v>1900</v>
      </c>
      <c r="M84">
        <v>3</v>
      </c>
      <c r="N84" s="1">
        <f>(L84*M84)</f>
        <v>5700</v>
      </c>
      <c r="O84" s="1">
        <f>IF(N84&gt;2000,N84*0.05,0)</f>
        <v>285</v>
      </c>
      <c r="P84" s="1">
        <f>N84+O84</f>
        <v>5985</v>
      </c>
      <c r="Q84" t="s">
        <v>21</v>
      </c>
      <c r="R84" t="s">
        <v>38</v>
      </c>
      <c r="S84">
        <v>2043</v>
      </c>
      <c r="T84">
        <v>3043</v>
      </c>
      <c r="U84" t="s">
        <v>58</v>
      </c>
      <c r="V84" t="s">
        <v>24</v>
      </c>
      <c r="W84">
        <v>21</v>
      </c>
    </row>
    <row r="85" spans="3:23">
      <c r="F85" t="s">
        <v>56</v>
      </c>
      <c r="G85" t="s">
        <v>59</v>
      </c>
      <c r="H85" s="2">
        <v>44634</v>
      </c>
      <c r="I85">
        <f>MONTH(H85)</f>
        <v>3</v>
      </c>
      <c r="J85">
        <f>YEAR(H85)</f>
        <v>2022</v>
      </c>
      <c r="K85" s="1">
        <v>1496</v>
      </c>
      <c r="L85" s="1">
        <v>2200</v>
      </c>
      <c r="M85">
        <v>1</v>
      </c>
      <c r="N85" s="1">
        <f>(L85*M85)</f>
        <v>2200</v>
      </c>
      <c r="O85" s="1">
        <f>IF(N85&gt;2000,N85*0.05,0)</f>
        <v>110</v>
      </c>
      <c r="P85" s="1">
        <f>N85+O85</f>
        <v>2310</v>
      </c>
      <c r="Q85" t="s">
        <v>21</v>
      </c>
      <c r="R85" t="s">
        <v>22</v>
      </c>
      <c r="S85">
        <v>2044</v>
      </c>
      <c r="T85">
        <v>3044</v>
      </c>
      <c r="U85" t="s">
        <v>60</v>
      </c>
      <c r="V85" t="s">
        <v>33</v>
      </c>
      <c r="W85">
        <v>19</v>
      </c>
    </row>
    <row r="86" spans="3:23">
      <c r="F86" t="s">
        <v>61</v>
      </c>
      <c r="G86" t="s">
        <v>62</v>
      </c>
      <c r="H86" s="2">
        <v>44635</v>
      </c>
      <c r="I86">
        <f>MONTH(H86)</f>
        <v>3</v>
      </c>
      <c r="J86">
        <f>YEAR(H86)</f>
        <v>2022</v>
      </c>
      <c r="K86" s="1">
        <v>1340</v>
      </c>
      <c r="L86" s="1">
        <v>2000</v>
      </c>
      <c r="M86">
        <v>2</v>
      </c>
      <c r="N86" s="1">
        <f>(L86*M86)</f>
        <v>4000</v>
      </c>
      <c r="O86" s="1">
        <f>IF(N86&gt;2000,N86*0.05,0)</f>
        <v>200</v>
      </c>
      <c r="P86" s="1">
        <f>N86+O86</f>
        <v>4200</v>
      </c>
      <c r="Q86" t="s">
        <v>30</v>
      </c>
      <c r="R86" t="s">
        <v>31</v>
      </c>
      <c r="S86">
        <v>2045</v>
      </c>
      <c r="T86">
        <v>3045</v>
      </c>
      <c r="U86" t="s">
        <v>63</v>
      </c>
      <c r="V86" t="s">
        <v>24</v>
      </c>
      <c r="W86">
        <v>36</v>
      </c>
    </row>
    <row r="87" spans="3:23">
      <c r="F87" t="s">
        <v>61</v>
      </c>
      <c r="G87" t="s">
        <v>64</v>
      </c>
      <c r="H87" s="2">
        <v>44636</v>
      </c>
      <c r="I87">
        <f>MONTH(H87)</f>
        <v>3</v>
      </c>
      <c r="J87">
        <f>YEAR(H87)</f>
        <v>2022</v>
      </c>
      <c r="K87" s="1">
        <v>1541</v>
      </c>
      <c r="L87" s="1">
        <v>2300</v>
      </c>
      <c r="M87">
        <v>1</v>
      </c>
      <c r="N87" s="1">
        <f>(L87*M87)</f>
        <v>2300</v>
      </c>
      <c r="O87" s="1">
        <f>IF(N87&gt;2000,N87*0.05,0)</f>
        <v>115</v>
      </c>
      <c r="P87" s="1">
        <f>N87+O87</f>
        <v>2415</v>
      </c>
      <c r="Q87" t="s">
        <v>21</v>
      </c>
      <c r="R87" t="s">
        <v>22</v>
      </c>
      <c r="S87">
        <v>2046</v>
      </c>
      <c r="T87">
        <v>3046</v>
      </c>
      <c r="U87" t="s">
        <v>65</v>
      </c>
      <c r="V87" t="s">
        <v>33</v>
      </c>
      <c r="W87">
        <v>34</v>
      </c>
    </row>
    <row r="88" spans="3:23">
      <c r="F88" t="s">
        <v>66</v>
      </c>
      <c r="G88" t="s">
        <v>67</v>
      </c>
      <c r="H88" s="2">
        <v>44637</v>
      </c>
      <c r="I88">
        <f>MONTH(H88)</f>
        <v>3</v>
      </c>
      <c r="J88">
        <f>YEAR(H88)</f>
        <v>2022</v>
      </c>
      <c r="K88" s="1">
        <v>2250</v>
      </c>
      <c r="L88" s="1">
        <v>3000</v>
      </c>
      <c r="M88">
        <v>2</v>
      </c>
      <c r="N88" s="1">
        <f>(L88*M88)</f>
        <v>6000</v>
      </c>
      <c r="O88" s="1">
        <f>IF(N88&gt;2000,N88*0.05,0)</f>
        <v>300</v>
      </c>
      <c r="P88" s="1">
        <f>N88+O88</f>
        <v>6300</v>
      </c>
      <c r="Q88" t="s">
        <v>30</v>
      </c>
      <c r="R88" t="s">
        <v>22</v>
      </c>
      <c r="S88">
        <v>2047</v>
      </c>
      <c r="T88">
        <v>3047</v>
      </c>
      <c r="U88" t="s">
        <v>68</v>
      </c>
      <c r="V88" t="s">
        <v>24</v>
      </c>
      <c r="W88">
        <v>40</v>
      </c>
    </row>
    <row r="89" spans="3:23">
      <c r="C89" s="15"/>
      <c r="F89" t="s">
        <v>66</v>
      </c>
      <c r="G89" t="s">
        <v>69</v>
      </c>
      <c r="H89" s="2">
        <v>44638</v>
      </c>
      <c r="I89">
        <f>MONTH(H89)</f>
        <v>3</v>
      </c>
      <c r="J89">
        <f>YEAR(H89)</f>
        <v>2022</v>
      </c>
      <c r="K89" s="1">
        <v>2625</v>
      </c>
      <c r="L89" s="1">
        <v>3500</v>
      </c>
      <c r="M89">
        <v>1</v>
      </c>
      <c r="N89" s="1">
        <f>(L89*M89)</f>
        <v>3500</v>
      </c>
      <c r="O89" s="1">
        <f>IF(N89&gt;2000,N89*0.05,0)</f>
        <v>175</v>
      </c>
      <c r="P89" s="1">
        <f>N89+O89</f>
        <v>3675</v>
      </c>
      <c r="Q89" t="s">
        <v>21</v>
      </c>
      <c r="R89" t="s">
        <v>31</v>
      </c>
      <c r="S89">
        <v>2048</v>
      </c>
      <c r="T89">
        <v>3048</v>
      </c>
      <c r="U89" t="s">
        <v>70</v>
      </c>
      <c r="V89" t="s">
        <v>33</v>
      </c>
      <c r="W89">
        <v>38</v>
      </c>
    </row>
    <row r="90" spans="3:23">
      <c r="F90" t="s">
        <v>71</v>
      </c>
      <c r="G90" t="s">
        <v>72</v>
      </c>
      <c r="H90" s="2">
        <v>44641</v>
      </c>
      <c r="I90">
        <f>MONTH(H90)</f>
        <v>3</v>
      </c>
      <c r="J90">
        <f>YEAR(H90)</f>
        <v>2022</v>
      </c>
      <c r="K90" s="1">
        <v>737</v>
      </c>
      <c r="L90" s="1">
        <v>1100</v>
      </c>
      <c r="M90">
        <v>2</v>
      </c>
      <c r="N90" s="1">
        <f>(L90*M90)</f>
        <v>2200</v>
      </c>
      <c r="O90" s="1">
        <f>IF(N90&gt;2000,N90*0.05,0)</f>
        <v>110</v>
      </c>
      <c r="P90" s="1">
        <f>N90+O90</f>
        <v>2310</v>
      </c>
      <c r="Q90" t="s">
        <v>21</v>
      </c>
      <c r="R90" t="s">
        <v>22</v>
      </c>
      <c r="S90">
        <v>2021</v>
      </c>
      <c r="T90">
        <v>3021</v>
      </c>
      <c r="U90" t="s">
        <v>73</v>
      </c>
      <c r="V90" t="s">
        <v>24</v>
      </c>
      <c r="W90">
        <v>24</v>
      </c>
    </row>
    <row r="91" spans="3:23">
      <c r="F91" t="s">
        <v>71</v>
      </c>
      <c r="G91" t="s">
        <v>74</v>
      </c>
      <c r="H91" s="2">
        <v>44642</v>
      </c>
      <c r="I91">
        <f>MONTH(H91)</f>
        <v>3</v>
      </c>
      <c r="J91">
        <f>YEAR(H91)</f>
        <v>2022</v>
      </c>
      <c r="K91" s="1">
        <v>938</v>
      </c>
      <c r="L91" s="1">
        <v>1400</v>
      </c>
      <c r="M91">
        <v>1</v>
      </c>
      <c r="N91" s="1">
        <f>(L91*M91)</f>
        <v>1400</v>
      </c>
      <c r="O91" s="1">
        <f>IF(N91&gt;2000,N91*0.05,0)</f>
        <v>0</v>
      </c>
      <c r="P91" s="1">
        <f>N91+O91</f>
        <v>1400</v>
      </c>
      <c r="Q91" t="s">
        <v>30</v>
      </c>
      <c r="R91" t="s">
        <v>31</v>
      </c>
      <c r="S91">
        <v>2022</v>
      </c>
      <c r="T91">
        <v>3022</v>
      </c>
      <c r="U91" t="s">
        <v>75</v>
      </c>
      <c r="V91" t="s">
        <v>33</v>
      </c>
      <c r="W91">
        <v>21</v>
      </c>
    </row>
    <row r="92" spans="3:23">
      <c r="F92" t="s">
        <v>76</v>
      </c>
      <c r="G92" t="s">
        <v>77</v>
      </c>
      <c r="H92" s="2">
        <v>44643</v>
      </c>
      <c r="I92">
        <f>MONTH(H92)</f>
        <v>3</v>
      </c>
      <c r="J92">
        <f>YEAR(H92)</f>
        <v>2022</v>
      </c>
      <c r="K92" s="1">
        <v>1190</v>
      </c>
      <c r="L92" s="1">
        <v>1700</v>
      </c>
      <c r="M92">
        <v>3</v>
      </c>
      <c r="N92" s="1">
        <f>(L92*M92)</f>
        <v>5100</v>
      </c>
      <c r="O92" s="1">
        <f>IF(N92&gt;2000,N92*0.05,0)</f>
        <v>255</v>
      </c>
      <c r="P92" s="1">
        <f>N92+O92</f>
        <v>5355</v>
      </c>
      <c r="Q92" t="s">
        <v>21</v>
      </c>
      <c r="R92" t="s">
        <v>38</v>
      </c>
      <c r="S92">
        <v>2023</v>
      </c>
      <c r="T92">
        <v>3023</v>
      </c>
      <c r="U92" t="s">
        <v>78</v>
      </c>
      <c r="V92" t="s">
        <v>24</v>
      </c>
      <c r="W92">
        <v>20</v>
      </c>
    </row>
    <row r="93" spans="3:23">
      <c r="F93" t="s">
        <v>76</v>
      </c>
      <c r="G93" t="s">
        <v>77</v>
      </c>
      <c r="H93" s="2">
        <v>44643</v>
      </c>
      <c r="I93">
        <f>MONTH(H93)</f>
        <v>3</v>
      </c>
      <c r="J93">
        <f>YEAR(H93)</f>
        <v>2022</v>
      </c>
      <c r="K93" s="1">
        <v>1190</v>
      </c>
      <c r="L93" s="1">
        <v>1700</v>
      </c>
      <c r="M93">
        <v>3</v>
      </c>
      <c r="N93" s="1">
        <f>(L93*M93)</f>
        <v>5100</v>
      </c>
      <c r="O93" s="1">
        <f>IF(N93&gt;2000,N93*0.05,0)</f>
        <v>255</v>
      </c>
      <c r="P93" s="1">
        <f>N93+O93</f>
        <v>5355</v>
      </c>
      <c r="Q93" t="s">
        <v>21</v>
      </c>
      <c r="R93" t="s">
        <v>38</v>
      </c>
      <c r="S93">
        <v>2023</v>
      </c>
      <c r="T93">
        <v>3023</v>
      </c>
      <c r="U93" t="s">
        <v>78</v>
      </c>
      <c r="V93" t="s">
        <v>24</v>
      </c>
      <c r="W93">
        <v>20</v>
      </c>
    </row>
    <row r="94" spans="3:23">
      <c r="F94" t="s">
        <v>76</v>
      </c>
      <c r="G94" t="s">
        <v>79</v>
      </c>
      <c r="H94" s="2">
        <v>44644</v>
      </c>
      <c r="I94">
        <f>MONTH(H94)</f>
        <v>3</v>
      </c>
      <c r="J94">
        <f>YEAR(H94)</f>
        <v>2022</v>
      </c>
      <c r="K94" s="1">
        <v>1400</v>
      </c>
      <c r="L94" s="1">
        <v>2000</v>
      </c>
      <c r="M94">
        <v>1</v>
      </c>
      <c r="N94" s="1">
        <f>(L94*M94)</f>
        <v>2000</v>
      </c>
      <c r="O94" s="1">
        <f>IF(N94&gt;2000,N94*0.05,0)</f>
        <v>0</v>
      </c>
      <c r="P94" s="1">
        <f>N94+O94</f>
        <v>2000</v>
      </c>
      <c r="Q94" t="s">
        <v>21</v>
      </c>
      <c r="R94" t="s">
        <v>22</v>
      </c>
      <c r="S94">
        <v>2024</v>
      </c>
      <c r="T94">
        <v>3024</v>
      </c>
      <c r="U94" t="s">
        <v>80</v>
      </c>
      <c r="V94" t="s">
        <v>33</v>
      </c>
      <c r="W94">
        <v>18</v>
      </c>
    </row>
    <row r="95" spans="3:23">
      <c r="F95" t="s">
        <v>76</v>
      </c>
      <c r="G95" t="s">
        <v>79</v>
      </c>
      <c r="H95" s="2">
        <v>44644</v>
      </c>
      <c r="I95">
        <f>MONTH(H95)</f>
        <v>3</v>
      </c>
      <c r="J95">
        <f>YEAR(H95)</f>
        <v>2022</v>
      </c>
      <c r="K95" s="1">
        <v>1400</v>
      </c>
      <c r="L95" s="1">
        <v>2000</v>
      </c>
      <c r="M95">
        <v>1</v>
      </c>
      <c r="N95" s="1">
        <f>(L95*M95)</f>
        <v>2000</v>
      </c>
      <c r="O95" s="1">
        <f>IF(N95&gt;2000,N95*0.05,0)</f>
        <v>0</v>
      </c>
      <c r="P95" s="1">
        <f>N95+O95</f>
        <v>2000</v>
      </c>
      <c r="Q95" t="s">
        <v>21</v>
      </c>
      <c r="R95" t="s">
        <v>22</v>
      </c>
      <c r="S95">
        <v>2024</v>
      </c>
      <c r="T95">
        <v>3024</v>
      </c>
      <c r="U95" t="s">
        <v>80</v>
      </c>
      <c r="V95" t="s">
        <v>33</v>
      </c>
      <c r="W95">
        <v>18</v>
      </c>
    </row>
    <row r="96" spans="3:23">
      <c r="F96" t="s">
        <v>81</v>
      </c>
      <c r="G96" t="s">
        <v>82</v>
      </c>
      <c r="H96" s="2">
        <v>44645</v>
      </c>
      <c r="I96">
        <f>MONTH(H96)</f>
        <v>3</v>
      </c>
      <c r="J96">
        <f>YEAR(H96)</f>
        <v>2022</v>
      </c>
      <c r="K96" s="1">
        <v>975</v>
      </c>
      <c r="L96" s="1">
        <v>1500</v>
      </c>
      <c r="M96">
        <v>2</v>
      </c>
      <c r="N96" s="1">
        <f>(L96*M96)</f>
        <v>3000</v>
      </c>
      <c r="O96" s="1">
        <f>IF(N96&gt;2000,N96*0.05,0)</f>
        <v>150</v>
      </c>
      <c r="P96" s="1">
        <f>N96+O96</f>
        <v>3150</v>
      </c>
      <c r="Q96" t="s">
        <v>30</v>
      </c>
      <c r="R96" t="s">
        <v>31</v>
      </c>
      <c r="S96">
        <v>2025</v>
      </c>
      <c r="T96">
        <v>3025</v>
      </c>
      <c r="U96" t="s">
        <v>83</v>
      </c>
      <c r="V96" t="s">
        <v>24</v>
      </c>
      <c r="W96">
        <v>28</v>
      </c>
    </row>
    <row r="97" spans="6:23">
      <c r="F97" t="s">
        <v>81</v>
      </c>
      <c r="G97" t="s">
        <v>82</v>
      </c>
      <c r="H97" s="2">
        <v>44645</v>
      </c>
      <c r="I97">
        <f>MONTH(H97)</f>
        <v>3</v>
      </c>
      <c r="J97">
        <f>YEAR(H97)</f>
        <v>2022</v>
      </c>
      <c r="K97" s="1">
        <v>975</v>
      </c>
      <c r="L97" s="1">
        <v>1500</v>
      </c>
      <c r="M97">
        <v>2</v>
      </c>
      <c r="N97" s="1">
        <f>(L97*M97)</f>
        <v>3000</v>
      </c>
      <c r="O97" s="1">
        <f>IF(N97&gt;2000,N97*0.05,0)</f>
        <v>150</v>
      </c>
      <c r="P97" s="1">
        <f>N97+O97</f>
        <v>3150</v>
      </c>
      <c r="Q97" t="s">
        <v>30</v>
      </c>
      <c r="R97" t="s">
        <v>31</v>
      </c>
      <c r="S97">
        <v>2025</v>
      </c>
      <c r="T97">
        <v>3025</v>
      </c>
      <c r="U97" t="s">
        <v>83</v>
      </c>
      <c r="V97" t="s">
        <v>24</v>
      </c>
      <c r="W97">
        <v>28</v>
      </c>
    </row>
    <row r="98" spans="6:23">
      <c r="F98" t="s">
        <v>81</v>
      </c>
      <c r="G98" t="s">
        <v>84</v>
      </c>
      <c r="H98" s="2">
        <v>44646</v>
      </c>
      <c r="I98">
        <f>MONTH(H98)</f>
        <v>3</v>
      </c>
      <c r="J98">
        <f>YEAR(H98)</f>
        <v>2022</v>
      </c>
      <c r="K98" s="1">
        <v>1170</v>
      </c>
      <c r="L98" s="1">
        <v>1800</v>
      </c>
      <c r="M98">
        <v>1</v>
      </c>
      <c r="N98" s="1">
        <f>(L98*M98)</f>
        <v>1800</v>
      </c>
      <c r="O98" s="1">
        <f>IF(N98&gt;2000,N98*0.05,0)</f>
        <v>0</v>
      </c>
      <c r="P98" s="1">
        <f>N98+O98</f>
        <v>1800</v>
      </c>
      <c r="Q98" t="s">
        <v>21</v>
      </c>
      <c r="R98" t="s">
        <v>22</v>
      </c>
      <c r="S98">
        <v>2026</v>
      </c>
      <c r="T98">
        <v>3026</v>
      </c>
      <c r="U98" t="s">
        <v>85</v>
      </c>
      <c r="V98" t="s">
        <v>33</v>
      </c>
      <c r="W98">
        <v>26</v>
      </c>
    </row>
    <row r="99" spans="6:23">
      <c r="F99" t="s">
        <v>81</v>
      </c>
      <c r="G99" t="s">
        <v>84</v>
      </c>
      <c r="H99" s="2">
        <v>44646</v>
      </c>
      <c r="I99">
        <f>MONTH(H99)</f>
        <v>3</v>
      </c>
      <c r="J99">
        <f>YEAR(H99)</f>
        <v>2022</v>
      </c>
      <c r="K99" s="1">
        <v>1170</v>
      </c>
      <c r="L99" s="1">
        <v>1800</v>
      </c>
      <c r="M99">
        <v>1</v>
      </c>
      <c r="N99" s="1">
        <f>(L99*M99)</f>
        <v>1800</v>
      </c>
      <c r="O99" s="1">
        <f>IF(N99&gt;2000,N99*0.05,0)</f>
        <v>0</v>
      </c>
      <c r="P99" s="1">
        <f>N99+O99</f>
        <v>1800</v>
      </c>
      <c r="Q99" t="s">
        <v>21</v>
      </c>
      <c r="R99" t="s">
        <v>22</v>
      </c>
      <c r="S99">
        <v>2026</v>
      </c>
      <c r="T99">
        <v>3026</v>
      </c>
      <c r="U99" t="s">
        <v>85</v>
      </c>
      <c r="V99" t="s">
        <v>33</v>
      </c>
      <c r="W99">
        <v>26</v>
      </c>
    </row>
    <row r="100" spans="6:23">
      <c r="F100" t="s">
        <v>86</v>
      </c>
      <c r="G100" t="s">
        <v>87</v>
      </c>
      <c r="H100" s="2">
        <v>44647</v>
      </c>
      <c r="I100">
        <f>MONTH(H100)</f>
        <v>3</v>
      </c>
      <c r="J100">
        <f>YEAR(H100)</f>
        <v>2022</v>
      </c>
      <c r="K100" s="1">
        <v>1656</v>
      </c>
      <c r="L100" s="1">
        <v>2300</v>
      </c>
      <c r="M100">
        <v>2</v>
      </c>
      <c r="N100" s="1">
        <f>(L100*M100)</f>
        <v>4600</v>
      </c>
      <c r="O100" s="1">
        <f>IF(N100&gt;2000,N100*0.05,0)</f>
        <v>230</v>
      </c>
      <c r="P100" s="1">
        <f>N100+O100</f>
        <v>4830</v>
      </c>
      <c r="Q100" t="s">
        <v>30</v>
      </c>
      <c r="R100" t="s">
        <v>22</v>
      </c>
      <c r="S100">
        <v>2027</v>
      </c>
      <c r="T100">
        <v>3027</v>
      </c>
      <c r="U100" t="s">
        <v>88</v>
      </c>
      <c r="V100" t="s">
        <v>24</v>
      </c>
      <c r="W100">
        <v>30</v>
      </c>
    </row>
    <row r="101" spans="6:23">
      <c r="F101" t="s">
        <v>86</v>
      </c>
      <c r="G101" t="s">
        <v>87</v>
      </c>
      <c r="H101" s="2">
        <v>44647</v>
      </c>
      <c r="I101">
        <f>MONTH(H101)</f>
        <v>3</v>
      </c>
      <c r="J101">
        <f>YEAR(H101)</f>
        <v>2022</v>
      </c>
      <c r="K101" s="1">
        <v>1656</v>
      </c>
      <c r="L101" s="1">
        <v>2300</v>
      </c>
      <c r="M101">
        <v>2</v>
      </c>
      <c r="N101" s="1">
        <f>(L101*M101)</f>
        <v>4600</v>
      </c>
      <c r="O101" s="1">
        <f>IF(N101&gt;2000,N101*0.05,0)</f>
        <v>230</v>
      </c>
      <c r="P101" s="1">
        <f>N101+O101</f>
        <v>4830</v>
      </c>
      <c r="Q101" t="s">
        <v>30</v>
      </c>
      <c r="R101" t="s">
        <v>22</v>
      </c>
      <c r="S101">
        <v>2027</v>
      </c>
      <c r="T101">
        <v>3027</v>
      </c>
      <c r="U101" t="s">
        <v>88</v>
      </c>
      <c r="V101" t="s">
        <v>24</v>
      </c>
      <c r="W101">
        <v>30</v>
      </c>
    </row>
    <row r="102" spans="6:23">
      <c r="F102" t="s">
        <v>86</v>
      </c>
      <c r="G102" t="s">
        <v>89</v>
      </c>
      <c r="H102" s="2">
        <v>44648</v>
      </c>
      <c r="I102">
        <f>MONTH(H102)</f>
        <v>3</v>
      </c>
      <c r="J102">
        <f>YEAR(H102)</f>
        <v>2022</v>
      </c>
      <c r="K102" s="1">
        <v>1872</v>
      </c>
      <c r="L102" s="1">
        <v>2600</v>
      </c>
      <c r="M102">
        <v>1</v>
      </c>
      <c r="N102" s="1">
        <f>(L102*M102)</f>
        <v>2600</v>
      </c>
      <c r="O102" s="1">
        <f>IF(N102&gt;2000,N102*0.05,0)</f>
        <v>130</v>
      </c>
      <c r="P102" s="1">
        <f>N102+O102</f>
        <v>2730</v>
      </c>
      <c r="Q102" t="s">
        <v>21</v>
      </c>
      <c r="R102" t="s">
        <v>31</v>
      </c>
      <c r="S102">
        <v>2028</v>
      </c>
      <c r="T102">
        <v>3028</v>
      </c>
      <c r="U102" t="s">
        <v>90</v>
      </c>
      <c r="V102" t="s">
        <v>33</v>
      </c>
      <c r="W102">
        <v>28</v>
      </c>
    </row>
    <row r="103" spans="6:23">
      <c r="F103" t="s">
        <v>86</v>
      </c>
      <c r="G103" t="s">
        <v>89</v>
      </c>
      <c r="H103" s="2">
        <v>44648</v>
      </c>
      <c r="I103">
        <f>MONTH(H103)</f>
        <v>3</v>
      </c>
      <c r="J103">
        <f>YEAR(H103)</f>
        <v>2022</v>
      </c>
      <c r="K103" s="1">
        <v>1872</v>
      </c>
      <c r="L103" s="1">
        <v>2600</v>
      </c>
      <c r="M103">
        <v>1</v>
      </c>
      <c r="N103" s="1">
        <f>(L103*M103)</f>
        <v>2600</v>
      </c>
      <c r="O103" s="1">
        <f>IF(N103&gt;2000,N103*0.05,0)</f>
        <v>130</v>
      </c>
      <c r="P103" s="1">
        <f>N103+O103</f>
        <v>2730</v>
      </c>
      <c r="Q103" t="s">
        <v>21</v>
      </c>
      <c r="R103" t="s">
        <v>31</v>
      </c>
      <c r="S103">
        <v>2028</v>
      </c>
      <c r="T103">
        <v>3028</v>
      </c>
      <c r="U103" t="s">
        <v>90</v>
      </c>
      <c r="V103" t="s">
        <v>33</v>
      </c>
      <c r="W103">
        <v>28</v>
      </c>
    </row>
    <row r="104" spans="6:23">
      <c r="F104" t="s">
        <v>19</v>
      </c>
      <c r="G104" t="s">
        <v>20</v>
      </c>
      <c r="H104" s="2">
        <v>44927</v>
      </c>
      <c r="I104">
        <f>MONTH(H104)</f>
        <v>1</v>
      </c>
      <c r="J104">
        <f>YEAR(H104)</f>
        <v>2023</v>
      </c>
      <c r="K104" s="1">
        <v>840</v>
      </c>
      <c r="L104" s="1">
        <v>1200</v>
      </c>
      <c r="M104">
        <v>2</v>
      </c>
      <c r="N104" s="1">
        <f>(L104*M104)</f>
        <v>2400</v>
      </c>
      <c r="O104" s="1">
        <f>IF(N104&gt;2000,N104*0.05,0)</f>
        <v>120</v>
      </c>
      <c r="P104" s="1">
        <f>N104+O104</f>
        <v>2520</v>
      </c>
      <c r="Q104" t="s">
        <v>21</v>
      </c>
      <c r="R104" t="s">
        <v>22</v>
      </c>
      <c r="S104">
        <v>2001</v>
      </c>
      <c r="T104">
        <v>3001</v>
      </c>
      <c r="U104" t="s">
        <v>23</v>
      </c>
      <c r="V104" t="s">
        <v>24</v>
      </c>
      <c r="W104">
        <v>25</v>
      </c>
    </row>
    <row r="105" spans="6:23">
      <c r="F105" t="s">
        <v>25</v>
      </c>
      <c r="G105" t="s">
        <v>26</v>
      </c>
      <c r="H105" s="2">
        <v>44927</v>
      </c>
      <c r="I105">
        <f>MONTH(H105)</f>
        <v>1</v>
      </c>
      <c r="J105">
        <f>YEAR(H105)</f>
        <v>2023</v>
      </c>
      <c r="K105" s="1">
        <v>1460</v>
      </c>
      <c r="L105" s="1">
        <v>2000</v>
      </c>
      <c r="M105">
        <v>2</v>
      </c>
      <c r="N105" s="1">
        <f>(L105*M105)</f>
        <v>4000</v>
      </c>
      <c r="O105" s="1">
        <f>IF(N105&gt;2000,N105*0.05,0)</f>
        <v>200</v>
      </c>
      <c r="P105" s="1">
        <f>N105+O105</f>
        <v>4200</v>
      </c>
      <c r="Q105" t="s">
        <v>21</v>
      </c>
      <c r="R105" t="s">
        <v>22</v>
      </c>
      <c r="S105">
        <v>2061</v>
      </c>
      <c r="T105">
        <v>3061</v>
      </c>
      <c r="U105" t="s">
        <v>27</v>
      </c>
      <c r="V105" t="s">
        <v>24</v>
      </c>
      <c r="W105">
        <v>35</v>
      </c>
    </row>
    <row r="106" spans="6:23">
      <c r="F106" t="s">
        <v>19</v>
      </c>
      <c r="G106" t="s">
        <v>29</v>
      </c>
      <c r="H106" s="2">
        <v>44928</v>
      </c>
      <c r="I106">
        <f>MONTH(H106)</f>
        <v>1</v>
      </c>
      <c r="J106">
        <f>YEAR(H106)</f>
        <v>2023</v>
      </c>
      <c r="K106" s="1">
        <v>1050</v>
      </c>
      <c r="L106" s="1">
        <v>1500</v>
      </c>
      <c r="M106">
        <v>1</v>
      </c>
      <c r="N106" s="1">
        <f>(L106*M106)</f>
        <v>1500</v>
      </c>
      <c r="O106" s="1">
        <f>IF(N106&gt;2000,N106*0.05,0)</f>
        <v>0</v>
      </c>
      <c r="P106" s="1">
        <f>N106+O106</f>
        <v>1500</v>
      </c>
      <c r="Q106" t="s">
        <v>30</v>
      </c>
      <c r="R106" t="s">
        <v>31</v>
      </c>
      <c r="S106">
        <v>2002</v>
      </c>
      <c r="T106">
        <v>3002</v>
      </c>
      <c r="U106" t="s">
        <v>32</v>
      </c>
      <c r="V106" t="s">
        <v>33</v>
      </c>
      <c r="W106">
        <v>22</v>
      </c>
    </row>
    <row r="107" spans="6:23">
      <c r="F107" t="s">
        <v>25</v>
      </c>
      <c r="G107" t="s">
        <v>34</v>
      </c>
      <c r="H107" s="2">
        <v>44928</v>
      </c>
      <c r="I107">
        <f>MONTH(H107)</f>
        <v>1</v>
      </c>
      <c r="J107">
        <f>YEAR(H107)</f>
        <v>2023</v>
      </c>
      <c r="K107" s="1">
        <v>1825</v>
      </c>
      <c r="L107" s="1">
        <v>2500</v>
      </c>
      <c r="M107">
        <v>1</v>
      </c>
      <c r="N107" s="1">
        <f>(L107*M107)</f>
        <v>2500</v>
      </c>
      <c r="O107" s="1">
        <f>IF(N107&gt;2000,N107*0.05,0)</f>
        <v>125</v>
      </c>
      <c r="P107" s="1">
        <f>N107+O107</f>
        <v>2625</v>
      </c>
      <c r="Q107" t="s">
        <v>30</v>
      </c>
      <c r="R107" t="s">
        <v>31</v>
      </c>
      <c r="S107">
        <v>2062</v>
      </c>
      <c r="T107">
        <v>3062</v>
      </c>
      <c r="U107" t="s">
        <v>35</v>
      </c>
      <c r="V107" t="s">
        <v>33</v>
      </c>
      <c r="W107">
        <v>33</v>
      </c>
    </row>
    <row r="108" spans="6:23">
      <c r="F108" t="s">
        <v>36</v>
      </c>
      <c r="G108" t="s">
        <v>37</v>
      </c>
      <c r="H108" s="2">
        <v>44929</v>
      </c>
      <c r="I108">
        <f>MONTH(H108)</f>
        <v>1</v>
      </c>
      <c r="J108">
        <f>YEAR(H108)</f>
        <v>2023</v>
      </c>
      <c r="K108" s="1">
        <v>1260</v>
      </c>
      <c r="L108" s="1">
        <v>1800</v>
      </c>
      <c r="M108">
        <v>3</v>
      </c>
      <c r="N108" s="1">
        <f>(L108*M108)</f>
        <v>5400</v>
      </c>
      <c r="O108" s="1">
        <f>IF(N108&gt;2000,N108*0.05,0)</f>
        <v>270</v>
      </c>
      <c r="P108" s="1">
        <f>N108+O108</f>
        <v>5670</v>
      </c>
      <c r="Q108" t="s">
        <v>21</v>
      </c>
      <c r="R108" t="s">
        <v>38</v>
      </c>
      <c r="S108">
        <v>2003</v>
      </c>
      <c r="T108">
        <v>3003</v>
      </c>
      <c r="U108" t="s">
        <v>39</v>
      </c>
      <c r="V108" t="s">
        <v>24</v>
      </c>
      <c r="W108">
        <v>18</v>
      </c>
    </row>
    <row r="109" spans="6:23">
      <c r="F109" t="s">
        <v>91</v>
      </c>
      <c r="G109" t="s">
        <v>92</v>
      </c>
      <c r="H109" s="2">
        <v>44929</v>
      </c>
      <c r="I109">
        <f>MONTH(H109)</f>
        <v>1</v>
      </c>
      <c r="J109">
        <f>YEAR(H109)</f>
        <v>2023</v>
      </c>
      <c r="K109" s="1">
        <v>1105</v>
      </c>
      <c r="L109" s="1">
        <v>1700</v>
      </c>
      <c r="M109">
        <v>3</v>
      </c>
      <c r="N109" s="1">
        <f>(L109*M109)</f>
        <v>5100</v>
      </c>
      <c r="O109" s="1">
        <f>IF(N109&gt;2000,N109*0.05,0)</f>
        <v>255</v>
      </c>
      <c r="P109" s="1">
        <f>N109+O109</f>
        <v>5355</v>
      </c>
      <c r="Q109" t="s">
        <v>21</v>
      </c>
      <c r="R109" t="s">
        <v>38</v>
      </c>
      <c r="S109">
        <v>2063</v>
      </c>
      <c r="T109">
        <v>3063</v>
      </c>
      <c r="U109" t="s">
        <v>93</v>
      </c>
      <c r="V109" t="s">
        <v>24</v>
      </c>
      <c r="W109">
        <v>22</v>
      </c>
    </row>
    <row r="110" spans="6:23">
      <c r="F110" t="s">
        <v>36</v>
      </c>
      <c r="G110" t="s">
        <v>41</v>
      </c>
      <c r="H110" s="2">
        <v>44930</v>
      </c>
      <c r="I110">
        <f>MONTH(H110)</f>
        <v>1</v>
      </c>
      <c r="J110">
        <f>YEAR(H110)</f>
        <v>2023</v>
      </c>
      <c r="K110" s="1">
        <v>1470</v>
      </c>
      <c r="L110" s="1">
        <v>2100</v>
      </c>
      <c r="M110">
        <v>1</v>
      </c>
      <c r="N110" s="1">
        <f>(L110*M110)</f>
        <v>2100</v>
      </c>
      <c r="O110" s="1">
        <f>IF(N110&gt;2000,N110*0.05,0)</f>
        <v>105</v>
      </c>
      <c r="P110" s="1">
        <f>N110+O110</f>
        <v>2205</v>
      </c>
      <c r="Q110" t="s">
        <v>21</v>
      </c>
      <c r="R110" t="s">
        <v>22</v>
      </c>
      <c r="S110">
        <v>2004</v>
      </c>
      <c r="T110">
        <v>3004</v>
      </c>
      <c r="U110" t="s">
        <v>42</v>
      </c>
      <c r="V110" t="s">
        <v>33</v>
      </c>
      <c r="W110">
        <v>16</v>
      </c>
    </row>
    <row r="111" spans="6:23">
      <c r="F111" t="s">
        <v>36</v>
      </c>
      <c r="G111" t="s">
        <v>41</v>
      </c>
      <c r="H111" s="2">
        <v>44930</v>
      </c>
      <c r="I111">
        <f>MONTH(H111)</f>
        <v>1</v>
      </c>
      <c r="J111">
        <f>YEAR(H111)</f>
        <v>2023</v>
      </c>
      <c r="K111" s="1">
        <v>1470</v>
      </c>
      <c r="L111" s="1">
        <v>2100</v>
      </c>
      <c r="M111">
        <v>1</v>
      </c>
      <c r="N111" s="1">
        <f>(L111*M111)</f>
        <v>2100</v>
      </c>
      <c r="O111" s="1">
        <f>IF(N111&gt;2000,N111*0.05,0)</f>
        <v>105</v>
      </c>
      <c r="P111" s="1">
        <f>N111+O111</f>
        <v>2205</v>
      </c>
      <c r="Q111" t="s">
        <v>21</v>
      </c>
      <c r="R111" t="s">
        <v>22</v>
      </c>
      <c r="S111">
        <v>2004</v>
      </c>
      <c r="T111">
        <v>3004</v>
      </c>
      <c r="U111" t="s">
        <v>42</v>
      </c>
      <c r="V111" t="s">
        <v>33</v>
      </c>
      <c r="W111">
        <v>16</v>
      </c>
    </row>
    <row r="112" spans="6:23">
      <c r="F112" t="s">
        <v>91</v>
      </c>
      <c r="G112" t="s">
        <v>94</v>
      </c>
      <c r="H112" s="2">
        <v>44930</v>
      </c>
      <c r="I112">
        <f>MONTH(H112)</f>
        <v>1</v>
      </c>
      <c r="J112">
        <f>YEAR(H112)</f>
        <v>2023</v>
      </c>
      <c r="K112" s="1">
        <v>1365</v>
      </c>
      <c r="L112" s="1">
        <v>2100</v>
      </c>
      <c r="M112">
        <v>1</v>
      </c>
      <c r="N112" s="1">
        <f>(L112*M112)</f>
        <v>2100</v>
      </c>
      <c r="O112" s="1">
        <f>IF(N112&gt;2000,N112*0.05,0)</f>
        <v>105</v>
      </c>
      <c r="P112" s="1">
        <f>N112+O112</f>
        <v>2205</v>
      </c>
      <c r="Q112" t="s">
        <v>21</v>
      </c>
      <c r="R112" t="s">
        <v>22</v>
      </c>
      <c r="S112">
        <v>2064</v>
      </c>
      <c r="T112">
        <v>3064</v>
      </c>
      <c r="U112" t="s">
        <v>95</v>
      </c>
      <c r="V112" t="s">
        <v>33</v>
      </c>
      <c r="W112">
        <v>20</v>
      </c>
    </row>
    <row r="113" spans="6:23">
      <c r="F113" t="s">
        <v>44</v>
      </c>
      <c r="G113" t="s">
        <v>45</v>
      </c>
      <c r="H113" s="2">
        <v>44931</v>
      </c>
      <c r="I113">
        <f>MONTH(H113)</f>
        <v>1</v>
      </c>
      <c r="J113">
        <f>YEAR(H113)</f>
        <v>2023</v>
      </c>
      <c r="K113" s="1">
        <v>896.99999999999989</v>
      </c>
      <c r="L113" s="1">
        <v>1300</v>
      </c>
      <c r="M113">
        <v>2</v>
      </c>
      <c r="N113" s="1">
        <f>(L113*M113)</f>
        <v>2600</v>
      </c>
      <c r="O113" s="1">
        <f>IF(N113&gt;2000,N113*0.05,0)</f>
        <v>130</v>
      </c>
      <c r="P113" s="1">
        <f>N113+O113</f>
        <v>2730</v>
      </c>
      <c r="Q113" t="s">
        <v>30</v>
      </c>
      <c r="R113" t="s">
        <v>31</v>
      </c>
      <c r="S113">
        <v>2005</v>
      </c>
      <c r="T113">
        <v>3005</v>
      </c>
      <c r="U113" t="s">
        <v>46</v>
      </c>
      <c r="V113" t="s">
        <v>24</v>
      </c>
      <c r="W113">
        <v>27</v>
      </c>
    </row>
    <row r="114" spans="6:23">
      <c r="F114" t="s">
        <v>44</v>
      </c>
      <c r="G114" t="s">
        <v>45</v>
      </c>
      <c r="H114" s="2">
        <v>44931</v>
      </c>
      <c r="I114">
        <f>MONTH(H114)</f>
        <v>1</v>
      </c>
      <c r="J114">
        <f>YEAR(H114)</f>
        <v>2023</v>
      </c>
      <c r="K114" s="1">
        <v>896.99999999999989</v>
      </c>
      <c r="L114" s="1">
        <v>1300</v>
      </c>
      <c r="M114">
        <v>2</v>
      </c>
      <c r="N114" s="1">
        <f>(L114*M114)</f>
        <v>2600</v>
      </c>
      <c r="O114" s="1">
        <f>IF(N114&gt;2000,N114*0.05,0)</f>
        <v>130</v>
      </c>
      <c r="P114" s="1">
        <f>N114+O114</f>
        <v>2730</v>
      </c>
      <c r="Q114" t="s">
        <v>30</v>
      </c>
      <c r="R114" t="s">
        <v>31</v>
      </c>
      <c r="S114">
        <v>2005</v>
      </c>
      <c r="T114">
        <v>3005</v>
      </c>
      <c r="U114" t="s">
        <v>46</v>
      </c>
      <c r="V114" t="s">
        <v>24</v>
      </c>
      <c r="W114">
        <v>27</v>
      </c>
    </row>
    <row r="115" spans="6:23">
      <c r="F115" t="s">
        <v>96</v>
      </c>
      <c r="G115" t="s">
        <v>97</v>
      </c>
      <c r="H115" s="2">
        <v>44931</v>
      </c>
      <c r="I115">
        <f>MONTH(H115)</f>
        <v>1</v>
      </c>
      <c r="J115">
        <f>YEAR(H115)</f>
        <v>2023</v>
      </c>
      <c r="K115" s="1">
        <v>1035</v>
      </c>
      <c r="L115" s="1">
        <v>1500</v>
      </c>
      <c r="M115">
        <v>2</v>
      </c>
      <c r="N115" s="1">
        <f>(L115*M115)</f>
        <v>3000</v>
      </c>
      <c r="O115" s="1">
        <f>IF(N115&gt;2000,N115*0.05,0)</f>
        <v>150</v>
      </c>
      <c r="P115" s="1">
        <f>N115+O115</f>
        <v>3150</v>
      </c>
      <c r="Q115" t="s">
        <v>30</v>
      </c>
      <c r="R115" t="s">
        <v>31</v>
      </c>
      <c r="S115">
        <v>2065</v>
      </c>
      <c r="T115">
        <v>3065</v>
      </c>
      <c r="U115" t="s">
        <v>98</v>
      </c>
      <c r="V115" t="s">
        <v>24</v>
      </c>
      <c r="W115">
        <v>30</v>
      </c>
    </row>
    <row r="116" spans="6:23">
      <c r="F116" t="s">
        <v>44</v>
      </c>
      <c r="G116" t="s">
        <v>49</v>
      </c>
      <c r="H116" s="2">
        <v>44932</v>
      </c>
      <c r="I116">
        <f>MONTH(H116)</f>
        <v>1</v>
      </c>
      <c r="J116">
        <f>YEAR(H116)</f>
        <v>2023</v>
      </c>
      <c r="K116" s="1">
        <v>1104</v>
      </c>
      <c r="L116" s="1">
        <v>1600</v>
      </c>
      <c r="M116">
        <v>1</v>
      </c>
      <c r="N116" s="1">
        <f>(L116*M116)</f>
        <v>1600</v>
      </c>
      <c r="O116" s="1">
        <f>IF(N116&gt;2000,N116*0.05,0)</f>
        <v>0</v>
      </c>
      <c r="P116" s="1">
        <f>N116+O116</f>
        <v>1600</v>
      </c>
      <c r="Q116" t="s">
        <v>21</v>
      </c>
      <c r="R116" t="s">
        <v>22</v>
      </c>
      <c r="S116">
        <v>2006</v>
      </c>
      <c r="T116">
        <v>3006</v>
      </c>
      <c r="U116" t="s">
        <v>50</v>
      </c>
      <c r="V116" t="s">
        <v>33</v>
      </c>
      <c r="W116">
        <v>24</v>
      </c>
    </row>
    <row r="117" spans="6:23">
      <c r="F117" t="s">
        <v>44</v>
      </c>
      <c r="G117" t="s">
        <v>49</v>
      </c>
      <c r="H117" s="2">
        <v>44932</v>
      </c>
      <c r="I117">
        <f>MONTH(H117)</f>
        <v>1</v>
      </c>
      <c r="J117">
        <f>YEAR(H117)</f>
        <v>2023</v>
      </c>
      <c r="K117" s="1">
        <v>1104</v>
      </c>
      <c r="L117" s="1">
        <v>1600</v>
      </c>
      <c r="M117">
        <v>1</v>
      </c>
      <c r="N117" s="1">
        <f>(L117*M117)</f>
        <v>1600</v>
      </c>
      <c r="O117" s="1">
        <f>IF(N117&gt;2000,N117*0.05,0)</f>
        <v>0</v>
      </c>
      <c r="P117" s="1">
        <f>N117+O117</f>
        <v>1600</v>
      </c>
      <c r="Q117" t="s">
        <v>21</v>
      </c>
      <c r="R117" t="s">
        <v>22</v>
      </c>
      <c r="S117">
        <v>2006</v>
      </c>
      <c r="T117">
        <v>3006</v>
      </c>
      <c r="U117" t="s">
        <v>50</v>
      </c>
      <c r="V117" t="s">
        <v>33</v>
      </c>
      <c r="W117">
        <v>24</v>
      </c>
    </row>
    <row r="118" spans="6:23">
      <c r="F118" t="s">
        <v>96</v>
      </c>
      <c r="G118" t="s">
        <v>99</v>
      </c>
      <c r="H118" s="2">
        <v>44932</v>
      </c>
      <c r="I118">
        <f>MONTH(H118)</f>
        <v>1</v>
      </c>
      <c r="J118">
        <f>YEAR(H118)</f>
        <v>2023</v>
      </c>
      <c r="K118" s="1">
        <v>1242</v>
      </c>
      <c r="L118" s="1">
        <v>1800</v>
      </c>
      <c r="M118">
        <v>1</v>
      </c>
      <c r="N118" s="1">
        <f>(L118*M118)</f>
        <v>1800</v>
      </c>
      <c r="O118" s="1">
        <f>IF(N118&gt;2000,N118*0.05,0)</f>
        <v>0</v>
      </c>
      <c r="P118" s="1">
        <f>N118+O118</f>
        <v>1800</v>
      </c>
      <c r="Q118" t="s">
        <v>21</v>
      </c>
      <c r="R118" t="s">
        <v>22</v>
      </c>
      <c r="S118">
        <v>2066</v>
      </c>
      <c r="T118">
        <v>3066</v>
      </c>
      <c r="U118" t="s">
        <v>100</v>
      </c>
      <c r="V118" t="s">
        <v>33</v>
      </c>
      <c r="W118">
        <v>28</v>
      </c>
    </row>
    <row r="119" spans="6:23">
      <c r="F119" t="s">
        <v>51</v>
      </c>
      <c r="G119" t="s">
        <v>52</v>
      </c>
      <c r="H119" s="2">
        <v>44933</v>
      </c>
      <c r="I119">
        <f>MONTH(H119)</f>
        <v>1</v>
      </c>
      <c r="J119">
        <f>YEAR(H119)</f>
        <v>2023</v>
      </c>
      <c r="K119" s="1">
        <v>1496</v>
      </c>
      <c r="L119" s="1">
        <v>2200</v>
      </c>
      <c r="M119">
        <v>2</v>
      </c>
      <c r="N119" s="1">
        <f>(L119*M119)</f>
        <v>4400</v>
      </c>
      <c r="O119" s="1">
        <f>IF(N119&gt;2000,N119*0.05,0)</f>
        <v>220</v>
      </c>
      <c r="P119" s="1">
        <f>N119+O119</f>
        <v>4620</v>
      </c>
      <c r="Q119" t="s">
        <v>30</v>
      </c>
      <c r="R119" t="s">
        <v>22</v>
      </c>
      <c r="S119">
        <v>2007</v>
      </c>
      <c r="T119">
        <v>3007</v>
      </c>
      <c r="U119" t="s">
        <v>53</v>
      </c>
      <c r="V119" t="s">
        <v>24</v>
      </c>
      <c r="W119">
        <v>29</v>
      </c>
    </row>
    <row r="120" spans="6:23">
      <c r="F120" t="s">
        <v>51</v>
      </c>
      <c r="G120" t="s">
        <v>52</v>
      </c>
      <c r="H120" s="2">
        <v>44933</v>
      </c>
      <c r="I120">
        <f>MONTH(H120)</f>
        <v>1</v>
      </c>
      <c r="J120">
        <f>YEAR(H120)</f>
        <v>2023</v>
      </c>
      <c r="K120" s="1">
        <v>1496</v>
      </c>
      <c r="L120" s="1">
        <v>2200</v>
      </c>
      <c r="M120">
        <v>2</v>
      </c>
      <c r="N120" s="1">
        <f>(L120*M120)</f>
        <v>4400</v>
      </c>
      <c r="O120" s="1">
        <f>IF(N120&gt;2000,N120*0.05,0)</f>
        <v>220</v>
      </c>
      <c r="P120" s="1">
        <f>N120+O120</f>
        <v>4620</v>
      </c>
      <c r="Q120" t="s">
        <v>30</v>
      </c>
      <c r="R120" t="s">
        <v>22</v>
      </c>
      <c r="S120">
        <v>2007</v>
      </c>
      <c r="T120">
        <v>3007</v>
      </c>
      <c r="U120" t="s">
        <v>53</v>
      </c>
      <c r="V120" t="s">
        <v>24</v>
      </c>
      <c r="W120">
        <v>29</v>
      </c>
    </row>
    <row r="121" spans="6:23">
      <c r="F121" t="s">
        <v>101</v>
      </c>
      <c r="G121" t="s">
        <v>102</v>
      </c>
      <c r="H121" s="2">
        <v>44933</v>
      </c>
      <c r="I121">
        <f>MONTH(H121)</f>
        <v>1</v>
      </c>
      <c r="J121">
        <f>YEAR(H121)</f>
        <v>2023</v>
      </c>
      <c r="K121" s="1">
        <v>2080</v>
      </c>
      <c r="L121" s="1">
        <v>3200</v>
      </c>
      <c r="M121">
        <v>2</v>
      </c>
      <c r="N121" s="1">
        <f>(L121*M121)</f>
        <v>6400</v>
      </c>
      <c r="O121" s="1">
        <f>IF(N121&gt;2000,N121*0.05,0)</f>
        <v>320</v>
      </c>
      <c r="P121" s="1">
        <f>N121+O121</f>
        <v>6720</v>
      </c>
      <c r="Q121" t="s">
        <v>30</v>
      </c>
      <c r="R121" t="s">
        <v>22</v>
      </c>
      <c r="S121">
        <v>2067</v>
      </c>
      <c r="T121">
        <v>3067</v>
      </c>
      <c r="U121" t="s">
        <v>68</v>
      </c>
      <c r="V121" t="s">
        <v>24</v>
      </c>
      <c r="W121">
        <v>42</v>
      </c>
    </row>
    <row r="122" spans="6:23">
      <c r="F122" t="s">
        <v>51</v>
      </c>
      <c r="G122" t="s">
        <v>54</v>
      </c>
      <c r="H122" s="2">
        <v>44934</v>
      </c>
      <c r="I122">
        <f>MONTH(H122)</f>
        <v>1</v>
      </c>
      <c r="J122">
        <f>YEAR(H122)</f>
        <v>2023</v>
      </c>
      <c r="K122" s="1">
        <v>1700.0000000000002</v>
      </c>
      <c r="L122" s="1">
        <v>2500</v>
      </c>
      <c r="M122">
        <v>1</v>
      </c>
      <c r="N122" s="1">
        <f>(L122*M122)</f>
        <v>2500</v>
      </c>
      <c r="O122" s="1">
        <f>IF(N122&gt;2000,N122*0.05,0)</f>
        <v>125</v>
      </c>
      <c r="P122" s="1">
        <f>N122+O122</f>
        <v>2625</v>
      </c>
      <c r="Q122" t="s">
        <v>21</v>
      </c>
      <c r="R122" t="s">
        <v>31</v>
      </c>
      <c r="S122">
        <v>2008</v>
      </c>
      <c r="T122">
        <v>3008</v>
      </c>
      <c r="U122" t="s">
        <v>55</v>
      </c>
      <c r="V122" t="s">
        <v>33</v>
      </c>
      <c r="W122">
        <v>27</v>
      </c>
    </row>
    <row r="123" spans="6:23">
      <c r="F123" t="s">
        <v>51</v>
      </c>
      <c r="G123" t="s">
        <v>54</v>
      </c>
      <c r="H123" s="2">
        <v>44934</v>
      </c>
      <c r="I123">
        <f>MONTH(H123)</f>
        <v>1</v>
      </c>
      <c r="J123">
        <f>YEAR(H123)</f>
        <v>2023</v>
      </c>
      <c r="K123" s="1">
        <v>1700.0000000000002</v>
      </c>
      <c r="L123" s="1">
        <v>2500</v>
      </c>
      <c r="M123">
        <v>1</v>
      </c>
      <c r="N123" s="1">
        <f>(L123*M123)</f>
        <v>2500</v>
      </c>
      <c r="O123" s="1">
        <f>IF(N123&gt;2000,N123*0.05,0)</f>
        <v>125</v>
      </c>
      <c r="P123" s="1">
        <f>N123+O123</f>
        <v>2625</v>
      </c>
      <c r="Q123" t="s">
        <v>21</v>
      </c>
      <c r="R123" t="s">
        <v>31</v>
      </c>
      <c r="S123">
        <v>2008</v>
      </c>
      <c r="T123">
        <v>3008</v>
      </c>
      <c r="U123" t="s">
        <v>55</v>
      </c>
      <c r="V123" t="s">
        <v>33</v>
      </c>
      <c r="W123">
        <v>27</v>
      </c>
    </row>
    <row r="124" spans="6:23">
      <c r="F124" t="s">
        <v>101</v>
      </c>
      <c r="G124" t="s">
        <v>103</v>
      </c>
      <c r="H124" s="2">
        <v>44934</v>
      </c>
      <c r="I124">
        <f>MONTH(H124)</f>
        <v>1</v>
      </c>
      <c r="J124">
        <f>YEAR(H124)</f>
        <v>2023</v>
      </c>
      <c r="K124" s="1">
        <v>2405</v>
      </c>
      <c r="L124" s="1">
        <v>3700</v>
      </c>
      <c r="M124">
        <v>1</v>
      </c>
      <c r="N124" s="1">
        <f>(L124*M124)</f>
        <v>3700</v>
      </c>
      <c r="O124" s="1">
        <f>IF(N124&gt;2000,N124*0.05,0)</f>
        <v>185</v>
      </c>
      <c r="P124" s="1">
        <f>N124+O124</f>
        <v>3885</v>
      </c>
      <c r="Q124" t="s">
        <v>21</v>
      </c>
      <c r="R124" t="s">
        <v>31</v>
      </c>
      <c r="S124">
        <v>2068</v>
      </c>
      <c r="T124">
        <v>3068</v>
      </c>
      <c r="U124" t="s">
        <v>70</v>
      </c>
      <c r="V124" t="s">
        <v>33</v>
      </c>
      <c r="W124">
        <v>40</v>
      </c>
    </row>
    <row r="125" spans="6:23">
      <c r="F125" t="s">
        <v>104</v>
      </c>
      <c r="G125" t="s">
        <v>105</v>
      </c>
      <c r="H125" s="2">
        <v>44937</v>
      </c>
      <c r="I125">
        <f>MONTH(H125)</f>
        <v>1</v>
      </c>
      <c r="J125">
        <f>YEAR(H125)</f>
        <v>2023</v>
      </c>
      <c r="K125" s="1">
        <v>780</v>
      </c>
      <c r="L125" s="1">
        <v>1300</v>
      </c>
      <c r="M125">
        <v>2</v>
      </c>
      <c r="N125" s="1">
        <f>(L125*M125)</f>
        <v>2600</v>
      </c>
      <c r="O125" s="1">
        <f>IF(N125&gt;2000,N125*0.05,0)</f>
        <v>130</v>
      </c>
      <c r="P125" s="1">
        <f>N125+O125</f>
        <v>2730</v>
      </c>
      <c r="Q125" t="s">
        <v>21</v>
      </c>
      <c r="R125" t="s">
        <v>22</v>
      </c>
      <c r="S125">
        <v>2041</v>
      </c>
      <c r="T125">
        <v>3041</v>
      </c>
      <c r="U125" t="s">
        <v>106</v>
      </c>
      <c r="V125" t="s">
        <v>24</v>
      </c>
      <c r="W125">
        <v>32</v>
      </c>
    </row>
    <row r="126" spans="6:23">
      <c r="F126" t="s">
        <v>104</v>
      </c>
      <c r="G126" t="s">
        <v>107</v>
      </c>
      <c r="H126" s="2">
        <v>44938</v>
      </c>
      <c r="I126">
        <f>MONTH(H126)</f>
        <v>1</v>
      </c>
      <c r="J126">
        <f>YEAR(H126)</f>
        <v>2023</v>
      </c>
      <c r="K126" s="1">
        <v>960</v>
      </c>
      <c r="L126" s="1">
        <v>1600</v>
      </c>
      <c r="M126">
        <v>1</v>
      </c>
      <c r="N126" s="1">
        <f>(L126*M126)</f>
        <v>1600</v>
      </c>
      <c r="O126" s="1">
        <f>IF(N126&gt;2000,N126*0.05,0)</f>
        <v>0</v>
      </c>
      <c r="P126" s="1">
        <f>N126+O126</f>
        <v>1600</v>
      </c>
      <c r="Q126" t="s">
        <v>30</v>
      </c>
      <c r="R126" t="s">
        <v>31</v>
      </c>
      <c r="S126">
        <v>2042</v>
      </c>
      <c r="T126">
        <v>3042</v>
      </c>
      <c r="U126" t="s">
        <v>108</v>
      </c>
      <c r="V126" t="s">
        <v>33</v>
      </c>
      <c r="W126">
        <v>29</v>
      </c>
    </row>
    <row r="127" spans="6:23">
      <c r="F127" t="s">
        <v>56</v>
      </c>
      <c r="G127" t="s">
        <v>57</v>
      </c>
      <c r="H127" s="2">
        <v>44939</v>
      </c>
      <c r="I127">
        <f>MONTH(H127)</f>
        <v>1</v>
      </c>
      <c r="J127">
        <f>YEAR(H127)</f>
        <v>2023</v>
      </c>
      <c r="K127" s="1">
        <v>1292</v>
      </c>
      <c r="L127" s="1">
        <v>1900</v>
      </c>
      <c r="M127">
        <v>3</v>
      </c>
      <c r="N127" s="1">
        <f>(L127*M127)</f>
        <v>5700</v>
      </c>
      <c r="O127" s="1">
        <f>IF(N127&gt;2000,N127*0.05,0)</f>
        <v>285</v>
      </c>
      <c r="P127" s="1">
        <f>N127+O127</f>
        <v>5985</v>
      </c>
      <c r="Q127" t="s">
        <v>21</v>
      </c>
      <c r="R127" t="s">
        <v>38</v>
      </c>
      <c r="S127">
        <v>2043</v>
      </c>
      <c r="T127">
        <v>3043</v>
      </c>
      <c r="U127" t="s">
        <v>58</v>
      </c>
      <c r="V127" t="s">
        <v>24</v>
      </c>
      <c r="W127">
        <v>21</v>
      </c>
    </row>
    <row r="128" spans="6:23">
      <c r="F128" t="s">
        <v>56</v>
      </c>
      <c r="G128" t="s">
        <v>59</v>
      </c>
      <c r="H128" s="2">
        <v>44940</v>
      </c>
      <c r="I128">
        <f>MONTH(H128)</f>
        <v>1</v>
      </c>
      <c r="J128">
        <f>YEAR(H128)</f>
        <v>2023</v>
      </c>
      <c r="K128" s="1">
        <v>1496</v>
      </c>
      <c r="L128" s="1">
        <v>2200</v>
      </c>
      <c r="M128">
        <v>1</v>
      </c>
      <c r="N128" s="1">
        <f>(L128*M128)</f>
        <v>2200</v>
      </c>
      <c r="O128" s="1">
        <f>IF(N128&gt;2000,N128*0.05,0)</f>
        <v>110</v>
      </c>
      <c r="P128" s="1">
        <f>N128+O128</f>
        <v>2310</v>
      </c>
      <c r="Q128" t="s">
        <v>21</v>
      </c>
      <c r="R128" t="s">
        <v>22</v>
      </c>
      <c r="S128">
        <v>2044</v>
      </c>
      <c r="T128">
        <v>3044</v>
      </c>
      <c r="U128" t="s">
        <v>60</v>
      </c>
      <c r="V128" t="s">
        <v>33</v>
      </c>
      <c r="W128">
        <v>19</v>
      </c>
    </row>
    <row r="129" spans="6:23">
      <c r="F129" t="s">
        <v>61</v>
      </c>
      <c r="G129" t="s">
        <v>62</v>
      </c>
      <c r="H129" s="2">
        <v>44941</v>
      </c>
      <c r="I129">
        <f>MONTH(H129)</f>
        <v>1</v>
      </c>
      <c r="J129">
        <f>YEAR(H129)</f>
        <v>2023</v>
      </c>
      <c r="K129" s="1">
        <v>1340</v>
      </c>
      <c r="L129" s="1">
        <v>2000</v>
      </c>
      <c r="M129">
        <v>2</v>
      </c>
      <c r="N129" s="1">
        <f>(L129*M129)</f>
        <v>4000</v>
      </c>
      <c r="O129" s="1">
        <f>IF(N129&gt;2000,N129*0.05,0)</f>
        <v>200</v>
      </c>
      <c r="P129" s="1">
        <f>N129+O129</f>
        <v>4200</v>
      </c>
      <c r="Q129" t="s">
        <v>30</v>
      </c>
      <c r="R129" t="s">
        <v>31</v>
      </c>
      <c r="S129">
        <v>2045</v>
      </c>
      <c r="T129">
        <v>3045</v>
      </c>
      <c r="U129" t="s">
        <v>63</v>
      </c>
      <c r="V129" t="s">
        <v>24</v>
      </c>
      <c r="W129">
        <v>36</v>
      </c>
    </row>
    <row r="130" spans="6:23">
      <c r="F130" t="s">
        <v>61</v>
      </c>
      <c r="G130" t="s">
        <v>64</v>
      </c>
      <c r="H130" s="2">
        <v>44942</v>
      </c>
      <c r="I130">
        <f>MONTH(H130)</f>
        <v>1</v>
      </c>
      <c r="J130">
        <f>YEAR(H130)</f>
        <v>2023</v>
      </c>
      <c r="K130" s="1">
        <v>1541</v>
      </c>
      <c r="L130" s="1">
        <v>2300</v>
      </c>
      <c r="M130">
        <v>1</v>
      </c>
      <c r="N130" s="1">
        <f>(L130*M130)</f>
        <v>2300</v>
      </c>
      <c r="O130" s="1">
        <f>IF(N130&gt;2000,N130*0.05,0)</f>
        <v>115</v>
      </c>
      <c r="P130" s="1">
        <f>N130+O130</f>
        <v>2415</v>
      </c>
      <c r="Q130" t="s">
        <v>21</v>
      </c>
      <c r="R130" t="s">
        <v>22</v>
      </c>
      <c r="S130">
        <v>2046</v>
      </c>
      <c r="T130">
        <v>3046</v>
      </c>
      <c r="U130" t="s">
        <v>65</v>
      </c>
      <c r="V130" t="s">
        <v>33</v>
      </c>
      <c r="W130">
        <v>34</v>
      </c>
    </row>
    <row r="131" spans="6:23">
      <c r="F131" t="s">
        <v>66</v>
      </c>
      <c r="G131" t="s">
        <v>67</v>
      </c>
      <c r="H131" s="2">
        <v>44943</v>
      </c>
      <c r="I131">
        <f>MONTH(H131)</f>
        <v>1</v>
      </c>
      <c r="J131">
        <f>YEAR(H131)</f>
        <v>2023</v>
      </c>
      <c r="K131" s="1">
        <v>2250</v>
      </c>
      <c r="L131" s="1">
        <v>3000</v>
      </c>
      <c r="M131">
        <v>2</v>
      </c>
      <c r="N131" s="1">
        <f>(L131*M131)</f>
        <v>6000</v>
      </c>
      <c r="O131" s="1">
        <f>IF(N131&gt;2000,N131*0.05,0)</f>
        <v>300</v>
      </c>
      <c r="P131" s="1">
        <f>N131+O131</f>
        <v>6300</v>
      </c>
      <c r="Q131" t="s">
        <v>30</v>
      </c>
      <c r="R131" t="s">
        <v>22</v>
      </c>
      <c r="S131">
        <v>2047</v>
      </c>
      <c r="T131">
        <v>3047</v>
      </c>
      <c r="U131" t="s">
        <v>68</v>
      </c>
      <c r="V131" t="s">
        <v>24</v>
      </c>
      <c r="W131">
        <v>40</v>
      </c>
    </row>
    <row r="132" spans="6:23">
      <c r="F132" t="s">
        <v>66</v>
      </c>
      <c r="G132" t="s">
        <v>69</v>
      </c>
      <c r="H132" s="2">
        <v>44944</v>
      </c>
      <c r="I132">
        <f>MONTH(H132)</f>
        <v>1</v>
      </c>
      <c r="J132">
        <f>YEAR(H132)</f>
        <v>2023</v>
      </c>
      <c r="K132" s="1">
        <v>2625</v>
      </c>
      <c r="L132" s="1">
        <v>3500</v>
      </c>
      <c r="M132">
        <v>1</v>
      </c>
      <c r="N132" s="1">
        <f>(L132*M132)</f>
        <v>3500</v>
      </c>
      <c r="O132" s="1">
        <f>IF(N132&gt;2000,N132*0.05,0)</f>
        <v>175</v>
      </c>
      <c r="P132" s="1">
        <f>N132+O132</f>
        <v>3675</v>
      </c>
      <c r="Q132" t="s">
        <v>21</v>
      </c>
      <c r="R132" t="s">
        <v>31</v>
      </c>
      <c r="S132">
        <v>2048</v>
      </c>
      <c r="T132">
        <v>3048</v>
      </c>
      <c r="U132" t="s">
        <v>70</v>
      </c>
      <c r="V132" t="s">
        <v>33</v>
      </c>
      <c r="W132">
        <v>38</v>
      </c>
    </row>
    <row r="133" spans="6:23">
      <c r="F133" t="s">
        <v>71</v>
      </c>
      <c r="G133" t="s">
        <v>72</v>
      </c>
      <c r="H133" s="2">
        <v>44947</v>
      </c>
      <c r="I133">
        <f>MONTH(H133)</f>
        <v>1</v>
      </c>
      <c r="J133">
        <f>YEAR(H133)</f>
        <v>2023</v>
      </c>
      <c r="K133" s="1">
        <v>737</v>
      </c>
      <c r="L133" s="1">
        <v>1100</v>
      </c>
      <c r="M133">
        <v>2</v>
      </c>
      <c r="N133" s="1">
        <f>(L133*M133)</f>
        <v>2200</v>
      </c>
      <c r="O133" s="1">
        <f>IF(N133&gt;2000,N133*0.05,0)</f>
        <v>110</v>
      </c>
      <c r="P133" s="1">
        <f>N133+O133</f>
        <v>2310</v>
      </c>
      <c r="Q133" t="s">
        <v>21</v>
      </c>
      <c r="R133" t="s">
        <v>22</v>
      </c>
      <c r="S133">
        <v>2021</v>
      </c>
      <c r="T133">
        <v>3021</v>
      </c>
      <c r="U133" t="s">
        <v>73</v>
      </c>
      <c r="V133" t="s">
        <v>24</v>
      </c>
      <c r="W133">
        <v>24</v>
      </c>
    </row>
    <row r="134" spans="6:23">
      <c r="F134" t="s">
        <v>71</v>
      </c>
      <c r="G134" t="s">
        <v>72</v>
      </c>
      <c r="H134" s="2">
        <v>44947</v>
      </c>
      <c r="I134">
        <f>MONTH(H134)</f>
        <v>1</v>
      </c>
      <c r="J134">
        <f>YEAR(H134)</f>
        <v>2023</v>
      </c>
      <c r="K134" s="1">
        <v>737</v>
      </c>
      <c r="L134" s="1">
        <v>1100</v>
      </c>
      <c r="M134">
        <v>2</v>
      </c>
      <c r="N134" s="1">
        <f>(L134*M134)</f>
        <v>2200</v>
      </c>
      <c r="O134" s="1">
        <f>IF(N134&gt;2000,N134*0.05,0)</f>
        <v>110</v>
      </c>
      <c r="P134" s="1">
        <f>N134+O134</f>
        <v>2310</v>
      </c>
      <c r="Q134" t="s">
        <v>21</v>
      </c>
      <c r="R134" t="s">
        <v>22</v>
      </c>
      <c r="S134">
        <v>2021</v>
      </c>
      <c r="T134">
        <v>3021</v>
      </c>
      <c r="U134" t="s">
        <v>73</v>
      </c>
      <c r="V134" t="s">
        <v>24</v>
      </c>
      <c r="W134">
        <v>24</v>
      </c>
    </row>
    <row r="135" spans="6:23">
      <c r="F135" t="s">
        <v>71</v>
      </c>
      <c r="G135" t="s">
        <v>74</v>
      </c>
      <c r="H135" s="2">
        <v>44948</v>
      </c>
      <c r="I135">
        <f>MONTH(H135)</f>
        <v>1</v>
      </c>
      <c r="J135">
        <f>YEAR(H135)</f>
        <v>2023</v>
      </c>
      <c r="K135" s="1">
        <v>938</v>
      </c>
      <c r="L135" s="1">
        <v>1400</v>
      </c>
      <c r="M135">
        <v>1</v>
      </c>
      <c r="N135" s="1">
        <f>(L135*M135)</f>
        <v>1400</v>
      </c>
      <c r="O135" s="1">
        <f>IF(N135&gt;2000,N135*0.05,0)</f>
        <v>0</v>
      </c>
      <c r="P135" s="1">
        <f>N135+O135</f>
        <v>1400</v>
      </c>
      <c r="Q135" t="s">
        <v>30</v>
      </c>
      <c r="R135" t="s">
        <v>31</v>
      </c>
      <c r="S135">
        <v>2022</v>
      </c>
      <c r="T135">
        <v>3022</v>
      </c>
      <c r="U135" t="s">
        <v>75</v>
      </c>
      <c r="V135" t="s">
        <v>33</v>
      </c>
      <c r="W135">
        <v>21</v>
      </c>
    </row>
    <row r="136" spans="6:23">
      <c r="F136" t="s">
        <v>71</v>
      </c>
      <c r="G136" t="s">
        <v>74</v>
      </c>
      <c r="H136" s="2">
        <v>44948</v>
      </c>
      <c r="I136">
        <f>MONTH(H136)</f>
        <v>1</v>
      </c>
      <c r="J136">
        <f>YEAR(H136)</f>
        <v>2023</v>
      </c>
      <c r="K136" s="1">
        <v>938</v>
      </c>
      <c r="L136" s="1">
        <v>1400</v>
      </c>
      <c r="M136">
        <v>1</v>
      </c>
      <c r="N136" s="1">
        <f>(L136*M136)</f>
        <v>1400</v>
      </c>
      <c r="O136" s="1">
        <f>IF(N136&gt;2000,N136*0.05,0)</f>
        <v>0</v>
      </c>
      <c r="P136" s="1">
        <f>N136+O136</f>
        <v>1400</v>
      </c>
      <c r="Q136" t="s">
        <v>30</v>
      </c>
      <c r="R136" t="s">
        <v>31</v>
      </c>
      <c r="S136">
        <v>2022</v>
      </c>
      <c r="T136">
        <v>3022</v>
      </c>
      <c r="U136" t="s">
        <v>75</v>
      </c>
      <c r="V136" t="s">
        <v>33</v>
      </c>
      <c r="W136">
        <v>21</v>
      </c>
    </row>
    <row r="137" spans="6:23">
      <c r="F137" t="s">
        <v>76</v>
      </c>
      <c r="G137" t="s">
        <v>77</v>
      </c>
      <c r="H137" s="2">
        <v>44949</v>
      </c>
      <c r="I137">
        <f>MONTH(H137)</f>
        <v>1</v>
      </c>
      <c r="J137">
        <f>YEAR(H137)</f>
        <v>2023</v>
      </c>
      <c r="K137" s="1">
        <v>1190</v>
      </c>
      <c r="L137" s="1">
        <v>1700</v>
      </c>
      <c r="M137">
        <v>3</v>
      </c>
      <c r="N137" s="1">
        <f>(L137*M137)</f>
        <v>5100</v>
      </c>
      <c r="O137" s="1">
        <f>IF(N137&gt;2000,N137*0.05,0)</f>
        <v>255</v>
      </c>
      <c r="P137" s="1">
        <f>N137+O137</f>
        <v>5355</v>
      </c>
      <c r="Q137" t="s">
        <v>21</v>
      </c>
      <c r="R137" t="s">
        <v>38</v>
      </c>
      <c r="S137">
        <v>2023</v>
      </c>
      <c r="T137">
        <v>3023</v>
      </c>
      <c r="U137" t="s">
        <v>78</v>
      </c>
      <c r="V137" t="s">
        <v>24</v>
      </c>
      <c r="W137">
        <v>20</v>
      </c>
    </row>
    <row r="138" spans="6:23">
      <c r="F138" t="s">
        <v>76</v>
      </c>
      <c r="G138" t="s">
        <v>77</v>
      </c>
      <c r="H138" s="2">
        <v>44949</v>
      </c>
      <c r="I138">
        <f>MONTH(H138)</f>
        <v>1</v>
      </c>
      <c r="J138">
        <f>YEAR(H138)</f>
        <v>2023</v>
      </c>
      <c r="K138" s="1">
        <v>1190</v>
      </c>
      <c r="L138" s="1">
        <v>1700</v>
      </c>
      <c r="M138">
        <v>3</v>
      </c>
      <c r="N138" s="1">
        <f>(L138*M138)</f>
        <v>5100</v>
      </c>
      <c r="O138" s="1">
        <f>IF(N138&gt;2000,N138*0.05,0)</f>
        <v>255</v>
      </c>
      <c r="P138" s="1">
        <f>N138+O138</f>
        <v>5355</v>
      </c>
      <c r="Q138" t="s">
        <v>21</v>
      </c>
      <c r="R138" t="s">
        <v>38</v>
      </c>
      <c r="S138">
        <v>2023</v>
      </c>
      <c r="T138">
        <v>3023</v>
      </c>
      <c r="U138" t="s">
        <v>78</v>
      </c>
      <c r="V138" t="s">
        <v>24</v>
      </c>
      <c r="W138">
        <v>20</v>
      </c>
    </row>
    <row r="139" spans="6:23">
      <c r="F139" t="s">
        <v>76</v>
      </c>
      <c r="G139" t="s">
        <v>79</v>
      </c>
      <c r="H139" s="2">
        <v>44950</v>
      </c>
      <c r="I139">
        <f>MONTH(H139)</f>
        <v>1</v>
      </c>
      <c r="J139">
        <f>YEAR(H139)</f>
        <v>2023</v>
      </c>
      <c r="K139" s="1">
        <v>1400</v>
      </c>
      <c r="L139" s="1">
        <v>2000</v>
      </c>
      <c r="M139">
        <v>1</v>
      </c>
      <c r="N139" s="1">
        <f>(L139*M139)</f>
        <v>2000</v>
      </c>
      <c r="O139" s="1">
        <f>IF(N139&gt;2000,N139*0.05,0)</f>
        <v>0</v>
      </c>
      <c r="P139" s="1">
        <f>N139+O139</f>
        <v>2000</v>
      </c>
      <c r="Q139" t="s">
        <v>21</v>
      </c>
      <c r="R139" t="s">
        <v>22</v>
      </c>
      <c r="S139">
        <v>2024</v>
      </c>
      <c r="T139">
        <v>3024</v>
      </c>
      <c r="U139" t="s">
        <v>80</v>
      </c>
      <c r="V139" t="s">
        <v>33</v>
      </c>
      <c r="W139">
        <v>18</v>
      </c>
    </row>
    <row r="140" spans="6:23">
      <c r="F140" t="s">
        <v>76</v>
      </c>
      <c r="G140" t="s">
        <v>79</v>
      </c>
      <c r="H140" s="2">
        <v>44950</v>
      </c>
      <c r="I140">
        <f>MONTH(H140)</f>
        <v>1</v>
      </c>
      <c r="J140">
        <f>YEAR(H140)</f>
        <v>2023</v>
      </c>
      <c r="K140" s="1">
        <v>1400</v>
      </c>
      <c r="L140" s="1">
        <v>2000</v>
      </c>
      <c r="M140">
        <v>1</v>
      </c>
      <c r="N140" s="1">
        <f>(L140*M140)</f>
        <v>2000</v>
      </c>
      <c r="O140" s="1">
        <f>IF(N140&gt;2000,N140*0.05,0)</f>
        <v>0</v>
      </c>
      <c r="P140" s="1">
        <f>N140+O140</f>
        <v>2000</v>
      </c>
      <c r="Q140" t="s">
        <v>21</v>
      </c>
      <c r="R140" t="s">
        <v>22</v>
      </c>
      <c r="S140">
        <v>2024</v>
      </c>
      <c r="T140">
        <v>3024</v>
      </c>
      <c r="U140" t="s">
        <v>80</v>
      </c>
      <c r="V140" t="s">
        <v>33</v>
      </c>
      <c r="W140">
        <v>18</v>
      </c>
    </row>
    <row r="141" spans="6:23">
      <c r="F141" t="s">
        <v>81</v>
      </c>
      <c r="G141" t="s">
        <v>82</v>
      </c>
      <c r="H141" s="2">
        <v>44951</v>
      </c>
      <c r="I141">
        <f>MONTH(H141)</f>
        <v>1</v>
      </c>
      <c r="J141">
        <f>YEAR(H141)</f>
        <v>2023</v>
      </c>
      <c r="K141" s="1">
        <v>975</v>
      </c>
      <c r="L141" s="1">
        <v>1500</v>
      </c>
      <c r="M141">
        <v>2</v>
      </c>
      <c r="N141" s="1">
        <f>(L141*M141)</f>
        <v>3000</v>
      </c>
      <c r="O141" s="1">
        <f>IF(N141&gt;2000,N141*0.05,0)</f>
        <v>150</v>
      </c>
      <c r="P141" s="1">
        <f>N141+O141</f>
        <v>3150</v>
      </c>
      <c r="Q141" t="s">
        <v>30</v>
      </c>
      <c r="R141" t="s">
        <v>31</v>
      </c>
      <c r="S141">
        <v>2025</v>
      </c>
      <c r="T141">
        <v>3025</v>
      </c>
      <c r="U141" t="s">
        <v>83</v>
      </c>
      <c r="V141" t="s">
        <v>24</v>
      </c>
      <c r="W141">
        <v>28</v>
      </c>
    </row>
    <row r="142" spans="6:23">
      <c r="F142" t="s">
        <v>81</v>
      </c>
      <c r="G142" t="s">
        <v>82</v>
      </c>
      <c r="H142" s="2">
        <v>44951</v>
      </c>
      <c r="I142">
        <f>MONTH(H142)</f>
        <v>1</v>
      </c>
      <c r="J142">
        <f>YEAR(H142)</f>
        <v>2023</v>
      </c>
      <c r="K142" s="1">
        <v>975</v>
      </c>
      <c r="L142" s="1">
        <v>1500</v>
      </c>
      <c r="M142">
        <v>2</v>
      </c>
      <c r="N142" s="1">
        <f>(L142*M142)</f>
        <v>3000</v>
      </c>
      <c r="O142" s="1">
        <f>IF(N142&gt;2000,N142*0.05,0)</f>
        <v>150</v>
      </c>
      <c r="P142" s="1">
        <f>N142+O142</f>
        <v>3150</v>
      </c>
      <c r="Q142" t="s">
        <v>30</v>
      </c>
      <c r="R142" t="s">
        <v>31</v>
      </c>
      <c r="S142">
        <v>2025</v>
      </c>
      <c r="T142">
        <v>3025</v>
      </c>
      <c r="U142" t="s">
        <v>83</v>
      </c>
      <c r="V142" t="s">
        <v>24</v>
      </c>
      <c r="W142">
        <v>28</v>
      </c>
    </row>
    <row r="143" spans="6:23">
      <c r="F143" t="s">
        <v>81</v>
      </c>
      <c r="G143" t="s">
        <v>84</v>
      </c>
      <c r="H143" s="2">
        <v>44952</v>
      </c>
      <c r="I143">
        <f>MONTH(H143)</f>
        <v>1</v>
      </c>
      <c r="J143">
        <f>YEAR(H143)</f>
        <v>2023</v>
      </c>
      <c r="K143" s="1">
        <v>1170</v>
      </c>
      <c r="L143" s="1">
        <v>1800</v>
      </c>
      <c r="M143">
        <v>1</v>
      </c>
      <c r="N143" s="1">
        <f>(L143*M143)</f>
        <v>1800</v>
      </c>
      <c r="O143" s="1">
        <f>IF(N143&gt;2000,N143*0.05,0)</f>
        <v>0</v>
      </c>
      <c r="P143" s="1">
        <f>N143+O143</f>
        <v>1800</v>
      </c>
      <c r="Q143" t="s">
        <v>21</v>
      </c>
      <c r="R143" t="s">
        <v>22</v>
      </c>
      <c r="S143">
        <v>2026</v>
      </c>
      <c r="T143">
        <v>3026</v>
      </c>
      <c r="U143" t="s">
        <v>85</v>
      </c>
      <c r="V143" t="s">
        <v>33</v>
      </c>
      <c r="W143">
        <v>26</v>
      </c>
    </row>
    <row r="144" spans="6:23">
      <c r="F144" t="s">
        <v>81</v>
      </c>
      <c r="G144" t="s">
        <v>84</v>
      </c>
      <c r="H144" s="2">
        <v>44952</v>
      </c>
      <c r="I144">
        <f>MONTH(H144)</f>
        <v>1</v>
      </c>
      <c r="J144">
        <f>YEAR(H144)</f>
        <v>2023</v>
      </c>
      <c r="K144" s="1">
        <v>1170</v>
      </c>
      <c r="L144" s="1">
        <v>1800</v>
      </c>
      <c r="M144">
        <v>1</v>
      </c>
      <c r="N144" s="1">
        <f>(L144*M144)</f>
        <v>1800</v>
      </c>
      <c r="O144" s="1">
        <f>IF(N144&gt;2000,N144*0.05,0)</f>
        <v>0</v>
      </c>
      <c r="P144" s="1">
        <f>N144+O144</f>
        <v>1800</v>
      </c>
      <c r="Q144" t="s">
        <v>21</v>
      </c>
      <c r="R144" t="s">
        <v>22</v>
      </c>
      <c r="S144">
        <v>2026</v>
      </c>
      <c r="T144">
        <v>3026</v>
      </c>
      <c r="U144" t="s">
        <v>85</v>
      </c>
      <c r="V144" t="s">
        <v>33</v>
      </c>
      <c r="W144">
        <v>26</v>
      </c>
    </row>
    <row r="145" spans="6:23">
      <c r="F145" t="s">
        <v>86</v>
      </c>
      <c r="G145" t="s">
        <v>87</v>
      </c>
      <c r="H145" s="2">
        <v>44953</v>
      </c>
      <c r="I145">
        <f>MONTH(H145)</f>
        <v>1</v>
      </c>
      <c r="J145">
        <f>YEAR(H145)</f>
        <v>2023</v>
      </c>
      <c r="K145" s="1">
        <v>1656</v>
      </c>
      <c r="L145" s="1">
        <v>2300</v>
      </c>
      <c r="M145">
        <v>2</v>
      </c>
      <c r="N145" s="1">
        <f>(L145*M145)</f>
        <v>4600</v>
      </c>
      <c r="O145" s="1">
        <f>IF(N145&gt;2000,N145*0.05,0)</f>
        <v>230</v>
      </c>
      <c r="P145" s="1">
        <f>N145+O145</f>
        <v>4830</v>
      </c>
      <c r="Q145" t="s">
        <v>30</v>
      </c>
      <c r="R145" t="s">
        <v>22</v>
      </c>
      <c r="S145">
        <v>2027</v>
      </c>
      <c r="T145">
        <v>3027</v>
      </c>
      <c r="U145" t="s">
        <v>88</v>
      </c>
      <c r="V145" t="s">
        <v>24</v>
      </c>
      <c r="W145">
        <v>30</v>
      </c>
    </row>
    <row r="146" spans="6:23">
      <c r="F146" t="s">
        <v>86</v>
      </c>
      <c r="G146" t="s">
        <v>87</v>
      </c>
      <c r="H146" s="2">
        <v>44953</v>
      </c>
      <c r="I146">
        <f>MONTH(H146)</f>
        <v>1</v>
      </c>
      <c r="J146">
        <f>YEAR(H146)</f>
        <v>2023</v>
      </c>
      <c r="K146" s="1">
        <v>1656</v>
      </c>
      <c r="L146" s="1">
        <v>2300</v>
      </c>
      <c r="M146">
        <v>2</v>
      </c>
      <c r="N146" s="1">
        <f>(L146*M146)</f>
        <v>4600</v>
      </c>
      <c r="O146" s="1">
        <f>IF(N146&gt;2000,N146*0.05,0)</f>
        <v>230</v>
      </c>
      <c r="P146" s="1">
        <f>N146+O146</f>
        <v>4830</v>
      </c>
      <c r="Q146" t="s">
        <v>30</v>
      </c>
      <c r="R146" t="s">
        <v>22</v>
      </c>
      <c r="S146">
        <v>2027</v>
      </c>
      <c r="T146">
        <v>3027</v>
      </c>
      <c r="U146" t="s">
        <v>88</v>
      </c>
      <c r="V146" t="s">
        <v>24</v>
      </c>
      <c r="W146">
        <v>30</v>
      </c>
    </row>
    <row r="147" spans="6:23">
      <c r="F147" t="s">
        <v>86</v>
      </c>
      <c r="G147" t="s">
        <v>89</v>
      </c>
      <c r="H147" s="2">
        <v>44954</v>
      </c>
      <c r="I147">
        <f>MONTH(H147)</f>
        <v>1</v>
      </c>
      <c r="J147">
        <f>YEAR(H147)</f>
        <v>2023</v>
      </c>
      <c r="K147" s="1">
        <v>1872</v>
      </c>
      <c r="L147" s="1">
        <v>2600</v>
      </c>
      <c r="M147">
        <v>1</v>
      </c>
      <c r="N147" s="1">
        <f>(L147*M147)</f>
        <v>2600</v>
      </c>
      <c r="O147" s="1">
        <f>IF(N147&gt;2000,N147*0.05,0)</f>
        <v>130</v>
      </c>
      <c r="P147" s="1">
        <f>N147+O147</f>
        <v>2730</v>
      </c>
      <c r="Q147" t="s">
        <v>21</v>
      </c>
      <c r="R147" t="s">
        <v>31</v>
      </c>
      <c r="S147">
        <v>2028</v>
      </c>
      <c r="T147">
        <v>3028</v>
      </c>
      <c r="U147" t="s">
        <v>90</v>
      </c>
      <c r="V147" t="s">
        <v>33</v>
      </c>
      <c r="W147">
        <v>28</v>
      </c>
    </row>
    <row r="148" spans="6:23">
      <c r="F148" t="s">
        <v>86</v>
      </c>
      <c r="G148" t="s">
        <v>89</v>
      </c>
      <c r="H148" s="2">
        <v>44954</v>
      </c>
      <c r="I148">
        <f>MONTH(H148)</f>
        <v>1</v>
      </c>
      <c r="J148">
        <f>YEAR(H148)</f>
        <v>2023</v>
      </c>
      <c r="K148" s="1">
        <v>1872</v>
      </c>
      <c r="L148" s="1">
        <v>2600</v>
      </c>
      <c r="M148">
        <v>1</v>
      </c>
      <c r="N148" s="1">
        <f>(L148*M148)</f>
        <v>2600</v>
      </c>
      <c r="O148" s="1">
        <f>IF(N148&gt;2000,N148*0.05,0)</f>
        <v>130</v>
      </c>
      <c r="P148" s="1">
        <f>N148+O148</f>
        <v>2730</v>
      </c>
      <c r="Q148" t="s">
        <v>21</v>
      </c>
      <c r="R148" t="s">
        <v>31</v>
      </c>
      <c r="S148">
        <v>2028</v>
      </c>
      <c r="T148">
        <v>3028</v>
      </c>
      <c r="U148" t="s">
        <v>90</v>
      </c>
      <c r="V148" t="s">
        <v>33</v>
      </c>
      <c r="W148">
        <v>28</v>
      </c>
    </row>
    <row r="149" spans="6:23">
      <c r="F149" t="s">
        <v>109</v>
      </c>
      <c r="G149" t="s">
        <v>110</v>
      </c>
      <c r="H149" s="2">
        <v>44958</v>
      </c>
      <c r="I149">
        <f>MONTH(H149)</f>
        <v>2</v>
      </c>
      <c r="J149">
        <f>YEAR(H149)</f>
        <v>2023</v>
      </c>
      <c r="K149" s="1">
        <v>90</v>
      </c>
      <c r="L149" s="1">
        <v>150</v>
      </c>
      <c r="M149">
        <v>2</v>
      </c>
      <c r="N149" s="1">
        <f>(L149*M149)</f>
        <v>300</v>
      </c>
      <c r="O149" s="1">
        <f>IF(N149&gt;2000,N149*0.05,0)</f>
        <v>0</v>
      </c>
      <c r="P149" s="1">
        <f>N149+O149</f>
        <v>300</v>
      </c>
      <c r="Q149" t="s">
        <v>21</v>
      </c>
      <c r="R149" t="s">
        <v>22</v>
      </c>
      <c r="S149">
        <v>2101</v>
      </c>
      <c r="T149">
        <v>3101</v>
      </c>
      <c r="U149" t="s">
        <v>111</v>
      </c>
      <c r="V149" t="s">
        <v>24</v>
      </c>
      <c r="W149">
        <v>10</v>
      </c>
    </row>
    <row r="150" spans="6:23">
      <c r="F150" t="s">
        <v>19</v>
      </c>
      <c r="G150" t="s">
        <v>20</v>
      </c>
      <c r="H150" s="2">
        <v>44958</v>
      </c>
      <c r="I150">
        <f>MONTH(H150)</f>
        <v>2</v>
      </c>
      <c r="J150">
        <f>YEAR(H150)</f>
        <v>2023</v>
      </c>
      <c r="K150" s="1">
        <v>840</v>
      </c>
      <c r="L150" s="1">
        <v>1200</v>
      </c>
      <c r="M150">
        <v>2</v>
      </c>
      <c r="N150" s="1">
        <f>(L150*M150)</f>
        <v>2400</v>
      </c>
      <c r="O150" s="1">
        <f>IF(N150&gt;2000,N150*0.05,0)</f>
        <v>120</v>
      </c>
      <c r="P150" s="1">
        <f>N150+O150</f>
        <v>2520</v>
      </c>
      <c r="Q150" t="s">
        <v>21</v>
      </c>
      <c r="R150" t="s">
        <v>22</v>
      </c>
      <c r="S150">
        <v>2001</v>
      </c>
      <c r="T150">
        <v>3001</v>
      </c>
      <c r="U150" t="s">
        <v>23</v>
      </c>
      <c r="V150" t="s">
        <v>24</v>
      </c>
      <c r="W150">
        <v>25</v>
      </c>
    </row>
    <row r="151" spans="6:23">
      <c r="F151" t="s">
        <v>109</v>
      </c>
      <c r="G151" t="s">
        <v>112</v>
      </c>
      <c r="H151" s="2">
        <v>44959</v>
      </c>
      <c r="I151">
        <f>MONTH(H151)</f>
        <v>2</v>
      </c>
      <c r="J151">
        <f>YEAR(H151)</f>
        <v>2023</v>
      </c>
      <c r="K151" s="1">
        <v>120</v>
      </c>
      <c r="L151" s="1">
        <v>200</v>
      </c>
      <c r="M151">
        <v>1</v>
      </c>
      <c r="N151" s="1">
        <f>(L151*M151)</f>
        <v>200</v>
      </c>
      <c r="O151" s="1">
        <f>IF(N151&gt;2000,N151*0.05,0)</f>
        <v>0</v>
      </c>
      <c r="P151" s="1">
        <f>N151+O151</f>
        <v>200</v>
      </c>
      <c r="Q151" t="s">
        <v>30</v>
      </c>
      <c r="R151" t="s">
        <v>31</v>
      </c>
      <c r="S151">
        <v>2102</v>
      </c>
      <c r="T151">
        <v>3102</v>
      </c>
      <c r="U151" t="s">
        <v>113</v>
      </c>
      <c r="V151" t="s">
        <v>33</v>
      </c>
      <c r="W151">
        <v>9</v>
      </c>
    </row>
    <row r="152" spans="6:23">
      <c r="F152" t="s">
        <v>19</v>
      </c>
      <c r="G152" t="s">
        <v>29</v>
      </c>
      <c r="H152" s="2">
        <v>44959</v>
      </c>
      <c r="I152">
        <f>MONTH(H152)</f>
        <v>2</v>
      </c>
      <c r="J152">
        <f>YEAR(H152)</f>
        <v>2023</v>
      </c>
      <c r="K152" s="1">
        <v>1050</v>
      </c>
      <c r="L152" s="1">
        <v>1500</v>
      </c>
      <c r="M152">
        <v>1</v>
      </c>
      <c r="N152" s="1">
        <f>(L152*M152)</f>
        <v>1500</v>
      </c>
      <c r="O152" s="1">
        <f>IF(N152&gt;2000,N152*0.05,0)</f>
        <v>0</v>
      </c>
      <c r="P152" s="1">
        <f>N152+O152</f>
        <v>1500</v>
      </c>
      <c r="Q152" t="s">
        <v>30</v>
      </c>
      <c r="R152" t="s">
        <v>31</v>
      </c>
      <c r="S152">
        <v>2002</v>
      </c>
      <c r="T152">
        <v>3002</v>
      </c>
      <c r="U152" t="s">
        <v>32</v>
      </c>
      <c r="V152" t="s">
        <v>33</v>
      </c>
      <c r="W152">
        <v>22</v>
      </c>
    </row>
    <row r="153" spans="6:23">
      <c r="F153" t="s">
        <v>114</v>
      </c>
      <c r="G153" t="s">
        <v>115</v>
      </c>
      <c r="H153" s="2">
        <v>44960</v>
      </c>
      <c r="I153">
        <f>MONTH(H153)</f>
        <v>2</v>
      </c>
      <c r="J153">
        <f>YEAR(H153)</f>
        <v>2023</v>
      </c>
      <c r="K153" s="1">
        <v>240</v>
      </c>
      <c r="L153" s="1">
        <v>400</v>
      </c>
      <c r="M153">
        <v>3</v>
      </c>
      <c r="N153" s="1">
        <f>(L153*M153)</f>
        <v>1200</v>
      </c>
      <c r="O153" s="1">
        <f>IF(N153&gt;2000,N153*0.05,0)</f>
        <v>0</v>
      </c>
      <c r="P153" s="1">
        <f>N153+O153</f>
        <v>1200</v>
      </c>
      <c r="Q153" t="s">
        <v>21</v>
      </c>
      <c r="R153" t="s">
        <v>38</v>
      </c>
      <c r="S153">
        <v>2103</v>
      </c>
      <c r="T153">
        <v>3103</v>
      </c>
      <c r="U153" t="s">
        <v>116</v>
      </c>
      <c r="V153" t="s">
        <v>24</v>
      </c>
      <c r="W153">
        <v>25</v>
      </c>
    </row>
    <row r="154" spans="6:23">
      <c r="F154" t="s">
        <v>36</v>
      </c>
      <c r="G154" t="s">
        <v>37</v>
      </c>
      <c r="H154" s="2">
        <v>44960</v>
      </c>
      <c r="I154">
        <f>MONTH(H154)</f>
        <v>2</v>
      </c>
      <c r="J154">
        <f>YEAR(H154)</f>
        <v>2023</v>
      </c>
      <c r="K154" s="1">
        <v>1260</v>
      </c>
      <c r="L154" s="1">
        <v>1800</v>
      </c>
      <c r="M154">
        <v>3</v>
      </c>
      <c r="N154" s="1">
        <f>(L154*M154)</f>
        <v>5400</v>
      </c>
      <c r="O154" s="1">
        <f>IF(N154&gt;2000,N154*0.05,0)</f>
        <v>270</v>
      </c>
      <c r="P154" s="1">
        <f>N154+O154</f>
        <v>5670</v>
      </c>
      <c r="Q154" t="s">
        <v>21</v>
      </c>
      <c r="R154" t="s">
        <v>38</v>
      </c>
      <c r="S154">
        <v>2003</v>
      </c>
      <c r="T154">
        <v>3003</v>
      </c>
      <c r="U154" t="s">
        <v>39</v>
      </c>
      <c r="V154" t="s">
        <v>24</v>
      </c>
      <c r="W154">
        <v>18</v>
      </c>
    </row>
    <row r="155" spans="6:23">
      <c r="F155" t="s">
        <v>114</v>
      </c>
      <c r="G155" t="s">
        <v>117</v>
      </c>
      <c r="H155" s="2">
        <v>44961</v>
      </c>
      <c r="I155">
        <f>MONTH(H155)</f>
        <v>2</v>
      </c>
      <c r="J155">
        <f>YEAR(H155)</f>
        <v>2023</v>
      </c>
      <c r="K155" s="1">
        <v>360</v>
      </c>
      <c r="L155" s="1">
        <v>600</v>
      </c>
      <c r="M155">
        <v>1</v>
      </c>
      <c r="N155" s="1">
        <f>(L155*M155)</f>
        <v>600</v>
      </c>
      <c r="O155" s="1">
        <f>IF(N155&gt;2000,N155*0.05,0)</f>
        <v>0</v>
      </c>
      <c r="P155" s="1">
        <f>N155+O155</f>
        <v>600</v>
      </c>
      <c r="Q155" t="s">
        <v>21</v>
      </c>
      <c r="R155" t="s">
        <v>22</v>
      </c>
      <c r="S155">
        <v>2104</v>
      </c>
      <c r="T155">
        <v>3104</v>
      </c>
      <c r="U155" t="s">
        <v>118</v>
      </c>
      <c r="V155" t="s">
        <v>33</v>
      </c>
      <c r="W155">
        <v>23</v>
      </c>
    </row>
    <row r="156" spans="6:23">
      <c r="F156" t="s">
        <v>36</v>
      </c>
      <c r="G156" t="s">
        <v>41</v>
      </c>
      <c r="H156" s="2">
        <v>44961</v>
      </c>
      <c r="I156">
        <f>MONTH(H156)</f>
        <v>2</v>
      </c>
      <c r="J156">
        <f>YEAR(H156)</f>
        <v>2023</v>
      </c>
      <c r="K156" s="1">
        <v>1470</v>
      </c>
      <c r="L156" s="1">
        <v>2100</v>
      </c>
      <c r="M156">
        <v>1</v>
      </c>
      <c r="N156" s="1">
        <f>(L156*M156)</f>
        <v>2100</v>
      </c>
      <c r="O156" s="1">
        <f>IF(N156&gt;2000,N156*0.05,0)</f>
        <v>105</v>
      </c>
      <c r="P156" s="1">
        <f>N156+O156</f>
        <v>2205</v>
      </c>
      <c r="Q156" t="s">
        <v>21</v>
      </c>
      <c r="R156" t="s">
        <v>22</v>
      </c>
      <c r="S156">
        <v>2004</v>
      </c>
      <c r="T156">
        <v>3004</v>
      </c>
      <c r="U156" t="s">
        <v>42</v>
      </c>
      <c r="V156" t="s">
        <v>33</v>
      </c>
      <c r="W156">
        <v>16</v>
      </c>
    </row>
    <row r="157" spans="6:23">
      <c r="F157" t="s">
        <v>19</v>
      </c>
      <c r="G157" t="s">
        <v>119</v>
      </c>
      <c r="H157" s="2">
        <v>44962</v>
      </c>
      <c r="I157">
        <f>MONTH(H157)</f>
        <v>2</v>
      </c>
      <c r="J157">
        <f>YEAR(H157)</f>
        <v>2023</v>
      </c>
      <c r="K157" s="1">
        <v>1296</v>
      </c>
      <c r="L157" s="1">
        <v>1800</v>
      </c>
      <c r="M157">
        <v>2</v>
      </c>
      <c r="N157" s="1">
        <f>(L157*M157)</f>
        <v>3600</v>
      </c>
      <c r="O157" s="1">
        <f>IF(N157&gt;2000,N157*0.05,0)</f>
        <v>180</v>
      </c>
      <c r="P157" s="1">
        <f>N157+O157</f>
        <v>3780</v>
      </c>
      <c r="Q157" t="s">
        <v>30</v>
      </c>
      <c r="R157" t="s">
        <v>31</v>
      </c>
      <c r="S157">
        <v>2105</v>
      </c>
      <c r="T157">
        <v>3105</v>
      </c>
      <c r="U157" t="s">
        <v>120</v>
      </c>
      <c r="V157" t="s">
        <v>24</v>
      </c>
      <c r="W157">
        <v>29</v>
      </c>
    </row>
    <row r="158" spans="6:23">
      <c r="F158" t="s">
        <v>44</v>
      </c>
      <c r="G158" t="s">
        <v>45</v>
      </c>
      <c r="H158" s="2">
        <v>44962</v>
      </c>
      <c r="I158">
        <f>MONTH(H158)</f>
        <v>2</v>
      </c>
      <c r="J158">
        <f>YEAR(H158)</f>
        <v>2023</v>
      </c>
      <c r="K158" s="1">
        <v>896.99999999999989</v>
      </c>
      <c r="L158" s="1">
        <v>1300</v>
      </c>
      <c r="M158">
        <v>2</v>
      </c>
      <c r="N158" s="1">
        <f>(L158*M158)</f>
        <v>2600</v>
      </c>
      <c r="O158" s="1">
        <f>IF(N158&gt;2000,N158*0.05,0)</f>
        <v>130</v>
      </c>
      <c r="P158" s="1">
        <f>N158+O158</f>
        <v>2730</v>
      </c>
      <c r="Q158" t="s">
        <v>30</v>
      </c>
      <c r="R158" t="s">
        <v>31</v>
      </c>
      <c r="S158">
        <v>2005</v>
      </c>
      <c r="T158">
        <v>3005</v>
      </c>
      <c r="U158" t="s">
        <v>46</v>
      </c>
      <c r="V158" t="s">
        <v>24</v>
      </c>
      <c r="W158">
        <v>27</v>
      </c>
    </row>
    <row r="159" spans="6:23">
      <c r="F159" t="s">
        <v>19</v>
      </c>
      <c r="G159" t="s">
        <v>121</v>
      </c>
      <c r="H159" s="2">
        <v>44963</v>
      </c>
      <c r="I159">
        <f>MONTH(H159)</f>
        <v>2</v>
      </c>
      <c r="J159">
        <f>YEAR(H159)</f>
        <v>2023</v>
      </c>
      <c r="K159" s="1">
        <v>1728</v>
      </c>
      <c r="L159" s="1">
        <v>2400</v>
      </c>
      <c r="M159">
        <v>1</v>
      </c>
      <c r="N159" s="1">
        <f>(L159*M159)</f>
        <v>2400</v>
      </c>
      <c r="O159" s="1">
        <f>IF(N159&gt;2000,N159*0.05,0)</f>
        <v>120</v>
      </c>
      <c r="P159" s="1">
        <f>N159+O159</f>
        <v>2520</v>
      </c>
      <c r="Q159" t="s">
        <v>21</v>
      </c>
      <c r="R159" t="s">
        <v>22</v>
      </c>
      <c r="S159">
        <v>2106</v>
      </c>
      <c r="T159">
        <v>3106</v>
      </c>
      <c r="U159" t="s">
        <v>122</v>
      </c>
      <c r="V159" t="s">
        <v>33</v>
      </c>
      <c r="W159">
        <v>27</v>
      </c>
    </row>
    <row r="160" spans="6:23">
      <c r="F160" t="s">
        <v>44</v>
      </c>
      <c r="G160" t="s">
        <v>49</v>
      </c>
      <c r="H160" s="2">
        <v>44963</v>
      </c>
      <c r="I160">
        <f>MONTH(H160)</f>
        <v>2</v>
      </c>
      <c r="J160">
        <f>YEAR(H160)</f>
        <v>2023</v>
      </c>
      <c r="K160" s="1">
        <v>1104</v>
      </c>
      <c r="L160" s="1">
        <v>1600</v>
      </c>
      <c r="M160">
        <v>1</v>
      </c>
      <c r="N160" s="1">
        <f>(L160*M160)</f>
        <v>1600</v>
      </c>
      <c r="O160" s="1">
        <f>IF(N160&gt;2000,N160*0.05,0)</f>
        <v>0</v>
      </c>
      <c r="P160" s="1">
        <f>N160+O160</f>
        <v>1600</v>
      </c>
      <c r="Q160" t="s">
        <v>21</v>
      </c>
      <c r="R160" t="s">
        <v>22</v>
      </c>
      <c r="S160">
        <v>2006</v>
      </c>
      <c r="T160">
        <v>3006</v>
      </c>
      <c r="U160" t="s">
        <v>50</v>
      </c>
      <c r="V160" t="s">
        <v>33</v>
      </c>
      <c r="W160">
        <v>24</v>
      </c>
    </row>
    <row r="161" spans="6:23">
      <c r="F161" t="s">
        <v>123</v>
      </c>
      <c r="G161" t="s">
        <v>124</v>
      </c>
      <c r="H161" s="2">
        <v>44964</v>
      </c>
      <c r="I161">
        <f>MONTH(H161)</f>
        <v>2</v>
      </c>
      <c r="J161">
        <f>YEAR(H161)</f>
        <v>2023</v>
      </c>
      <c r="K161" s="1">
        <v>1491</v>
      </c>
      <c r="L161" s="1">
        <v>2100</v>
      </c>
      <c r="M161">
        <v>2</v>
      </c>
      <c r="N161" s="1">
        <f>(L161*M161)</f>
        <v>4200</v>
      </c>
      <c r="O161" s="1">
        <f>IF(N161&gt;2000,N161*0.05,0)</f>
        <v>210</v>
      </c>
      <c r="P161" s="1">
        <f>N161+O161</f>
        <v>4410</v>
      </c>
      <c r="Q161" t="s">
        <v>30</v>
      </c>
      <c r="R161" t="s">
        <v>22</v>
      </c>
      <c r="S161">
        <v>2107</v>
      </c>
      <c r="T161">
        <v>3107</v>
      </c>
      <c r="U161" t="s">
        <v>125</v>
      </c>
      <c r="V161" t="s">
        <v>24</v>
      </c>
      <c r="W161">
        <v>20</v>
      </c>
    </row>
    <row r="162" spans="6:23">
      <c r="F162" t="s">
        <v>51</v>
      </c>
      <c r="G162" t="s">
        <v>52</v>
      </c>
      <c r="H162" s="2">
        <v>44964</v>
      </c>
      <c r="I162">
        <f>MONTH(H162)</f>
        <v>2</v>
      </c>
      <c r="J162">
        <f>YEAR(H162)</f>
        <v>2023</v>
      </c>
      <c r="K162" s="1">
        <v>1496</v>
      </c>
      <c r="L162" s="1">
        <v>2200</v>
      </c>
      <c r="M162">
        <v>2</v>
      </c>
      <c r="N162" s="1">
        <f>(L162*M162)</f>
        <v>4400</v>
      </c>
      <c r="O162" s="1">
        <f>IF(N162&gt;2000,N162*0.05,0)</f>
        <v>220</v>
      </c>
      <c r="P162" s="1">
        <f>N162+O162</f>
        <v>4620</v>
      </c>
      <c r="Q162" t="s">
        <v>30</v>
      </c>
      <c r="R162" t="s">
        <v>22</v>
      </c>
      <c r="S162">
        <v>2007</v>
      </c>
      <c r="T162">
        <v>3007</v>
      </c>
      <c r="U162" t="s">
        <v>53</v>
      </c>
      <c r="V162" t="s">
        <v>24</v>
      </c>
      <c r="W162">
        <v>29</v>
      </c>
    </row>
    <row r="163" spans="6:23">
      <c r="F163" t="s">
        <v>123</v>
      </c>
      <c r="G163" t="s">
        <v>126</v>
      </c>
      <c r="H163" s="2">
        <v>44965</v>
      </c>
      <c r="I163">
        <f>MONTH(H163)</f>
        <v>2</v>
      </c>
      <c r="J163">
        <f>YEAR(H163)</f>
        <v>2023</v>
      </c>
      <c r="K163" s="1">
        <v>1846</v>
      </c>
      <c r="L163" s="1">
        <v>2600</v>
      </c>
      <c r="M163">
        <v>1</v>
      </c>
      <c r="N163" s="1">
        <f>(L163*M163)</f>
        <v>2600</v>
      </c>
      <c r="O163" s="1">
        <f>IF(N163&gt;2000,N163*0.05,0)</f>
        <v>130</v>
      </c>
      <c r="P163" s="1">
        <f>N163+O163</f>
        <v>2730</v>
      </c>
      <c r="Q163" t="s">
        <v>21</v>
      </c>
      <c r="R163" t="s">
        <v>31</v>
      </c>
      <c r="S163">
        <v>2108</v>
      </c>
      <c r="T163">
        <v>3108</v>
      </c>
      <c r="U163" t="s">
        <v>127</v>
      </c>
      <c r="V163" t="s">
        <v>33</v>
      </c>
      <c r="W163">
        <v>18</v>
      </c>
    </row>
    <row r="164" spans="6:23">
      <c r="F164" t="s">
        <v>51</v>
      </c>
      <c r="G164" t="s">
        <v>54</v>
      </c>
      <c r="H164" s="2">
        <v>44965</v>
      </c>
      <c r="I164">
        <f>MONTH(H164)</f>
        <v>2</v>
      </c>
      <c r="J164">
        <f>YEAR(H164)</f>
        <v>2023</v>
      </c>
      <c r="K164" s="1">
        <v>1700.0000000000002</v>
      </c>
      <c r="L164" s="1">
        <v>2500</v>
      </c>
      <c r="M164">
        <v>1</v>
      </c>
      <c r="N164" s="1">
        <f>(L164*M164)</f>
        <v>2500</v>
      </c>
      <c r="O164" s="1">
        <f>IF(N164&gt;2000,N164*0.05,0)</f>
        <v>125</v>
      </c>
      <c r="P164" s="1">
        <f>N164+O164</f>
        <v>2625</v>
      </c>
      <c r="Q164" t="s">
        <v>21</v>
      </c>
      <c r="R164" t="s">
        <v>31</v>
      </c>
      <c r="S164">
        <v>2008</v>
      </c>
      <c r="T164">
        <v>3008</v>
      </c>
      <c r="U164" t="s">
        <v>55</v>
      </c>
      <c r="V164" t="s">
        <v>33</v>
      </c>
      <c r="W164">
        <v>27</v>
      </c>
    </row>
    <row r="165" spans="6:23">
      <c r="F165" t="s">
        <v>128</v>
      </c>
      <c r="G165" t="s">
        <v>129</v>
      </c>
      <c r="H165" s="2">
        <v>44976</v>
      </c>
      <c r="I165">
        <f>MONTH(H165)</f>
        <v>2</v>
      </c>
      <c r="J165">
        <f>YEAR(H165)</f>
        <v>2023</v>
      </c>
      <c r="K165" s="1">
        <v>720</v>
      </c>
      <c r="L165" s="1">
        <v>1200</v>
      </c>
      <c r="M165">
        <v>2</v>
      </c>
      <c r="N165" s="1">
        <f>(L165*M165)</f>
        <v>2400</v>
      </c>
      <c r="O165" s="1">
        <f>IF(N165&gt;2000,N165*0.05,0)</f>
        <v>120</v>
      </c>
      <c r="P165" s="1">
        <f>N165+O165</f>
        <v>2520</v>
      </c>
      <c r="Q165" t="s">
        <v>21</v>
      </c>
      <c r="R165" t="s">
        <v>22</v>
      </c>
      <c r="S165">
        <v>2081</v>
      </c>
      <c r="T165">
        <v>3081</v>
      </c>
      <c r="U165" t="s">
        <v>130</v>
      </c>
      <c r="V165" t="s">
        <v>24</v>
      </c>
      <c r="W165">
        <v>27</v>
      </c>
    </row>
    <row r="166" spans="6:23">
      <c r="F166" t="s">
        <v>128</v>
      </c>
      <c r="G166" t="s">
        <v>129</v>
      </c>
      <c r="H166" s="2">
        <v>44976</v>
      </c>
      <c r="I166">
        <f>MONTH(H166)</f>
        <v>2</v>
      </c>
      <c r="J166">
        <f>YEAR(H166)</f>
        <v>2023</v>
      </c>
      <c r="K166" s="1">
        <v>720</v>
      </c>
      <c r="L166" s="1">
        <v>1200</v>
      </c>
      <c r="M166">
        <v>2</v>
      </c>
      <c r="N166" s="1">
        <f>(L166*M166)</f>
        <v>2400</v>
      </c>
      <c r="O166" s="1">
        <f>IF(N166&gt;2000,N166*0.05,0)</f>
        <v>120</v>
      </c>
      <c r="P166" s="1">
        <f>N166+O166</f>
        <v>2520</v>
      </c>
      <c r="Q166" t="s">
        <v>21</v>
      </c>
      <c r="R166" t="s">
        <v>22</v>
      </c>
      <c r="S166">
        <v>2081</v>
      </c>
      <c r="T166">
        <v>3081</v>
      </c>
      <c r="U166" t="s">
        <v>130</v>
      </c>
      <c r="V166" t="s">
        <v>24</v>
      </c>
      <c r="W166">
        <v>27</v>
      </c>
    </row>
    <row r="167" spans="6:23">
      <c r="F167" t="s">
        <v>128</v>
      </c>
      <c r="G167" t="s">
        <v>131</v>
      </c>
      <c r="H167" s="2">
        <v>44977</v>
      </c>
      <c r="I167">
        <f>MONTH(H167)</f>
        <v>2</v>
      </c>
      <c r="J167">
        <f>YEAR(H167)</f>
        <v>2023</v>
      </c>
      <c r="K167" s="1">
        <v>900</v>
      </c>
      <c r="L167" s="1">
        <v>1500</v>
      </c>
      <c r="M167">
        <v>1</v>
      </c>
      <c r="N167" s="1">
        <f>(L167*M167)</f>
        <v>1500</v>
      </c>
      <c r="O167" s="1">
        <f>IF(N167&gt;2000,N167*0.05,0)</f>
        <v>0</v>
      </c>
      <c r="P167" s="1">
        <f>N167+O167</f>
        <v>1500</v>
      </c>
      <c r="Q167" t="s">
        <v>30</v>
      </c>
      <c r="R167" t="s">
        <v>31</v>
      </c>
      <c r="S167">
        <v>2082</v>
      </c>
      <c r="T167">
        <v>3082</v>
      </c>
      <c r="U167" t="s">
        <v>132</v>
      </c>
      <c r="V167" t="s">
        <v>33</v>
      </c>
      <c r="W167">
        <v>25</v>
      </c>
    </row>
    <row r="168" spans="6:23">
      <c r="F168" t="s">
        <v>128</v>
      </c>
      <c r="G168" t="s">
        <v>131</v>
      </c>
      <c r="H168" s="2">
        <v>44977</v>
      </c>
      <c r="I168">
        <f>MONTH(H168)</f>
        <v>2</v>
      </c>
      <c r="J168">
        <f>YEAR(H168)</f>
        <v>2023</v>
      </c>
      <c r="K168" s="1">
        <v>900</v>
      </c>
      <c r="L168" s="1">
        <v>1500</v>
      </c>
      <c r="M168">
        <v>1</v>
      </c>
      <c r="N168" s="1">
        <f>(L168*M168)</f>
        <v>1500</v>
      </c>
      <c r="O168" s="1">
        <f>IF(N168&gt;2000,N168*0.05,0)</f>
        <v>0</v>
      </c>
      <c r="P168" s="1">
        <f>N168+O168</f>
        <v>1500</v>
      </c>
      <c r="Q168" t="s">
        <v>30</v>
      </c>
      <c r="R168" t="s">
        <v>31</v>
      </c>
      <c r="S168">
        <v>2082</v>
      </c>
      <c r="T168">
        <v>3082</v>
      </c>
      <c r="U168" t="s">
        <v>132</v>
      </c>
      <c r="V168" t="s">
        <v>33</v>
      </c>
      <c r="W168">
        <v>25</v>
      </c>
    </row>
    <row r="169" spans="6:23">
      <c r="F169" t="s">
        <v>133</v>
      </c>
      <c r="G169" t="s">
        <v>134</v>
      </c>
      <c r="H169" s="2">
        <v>44978</v>
      </c>
      <c r="I169">
        <f>MONTH(H169)</f>
        <v>2</v>
      </c>
      <c r="J169">
        <f>YEAR(H169)</f>
        <v>2023</v>
      </c>
      <c r="K169" s="1">
        <v>1931.9999999999998</v>
      </c>
      <c r="L169" s="1">
        <v>2800</v>
      </c>
      <c r="M169">
        <v>3</v>
      </c>
      <c r="N169" s="1">
        <f>(L169*M169)</f>
        <v>8400</v>
      </c>
      <c r="O169" s="1">
        <f>IF(N169&gt;2000,N169*0.05,0)</f>
        <v>420</v>
      </c>
      <c r="P169" s="1">
        <f>N169+O169</f>
        <v>8820</v>
      </c>
      <c r="Q169" t="s">
        <v>21</v>
      </c>
      <c r="R169" t="s">
        <v>38</v>
      </c>
      <c r="S169">
        <v>2083</v>
      </c>
      <c r="T169">
        <v>3083</v>
      </c>
      <c r="U169" t="s">
        <v>135</v>
      </c>
      <c r="V169" t="s">
        <v>24</v>
      </c>
      <c r="W169">
        <v>18</v>
      </c>
    </row>
    <row r="170" spans="6:23">
      <c r="F170" t="s">
        <v>71</v>
      </c>
      <c r="G170" t="s">
        <v>72</v>
      </c>
      <c r="H170" s="2">
        <v>44978</v>
      </c>
      <c r="I170">
        <f>MONTH(H170)</f>
        <v>2</v>
      </c>
      <c r="J170">
        <f>YEAR(H170)</f>
        <v>2023</v>
      </c>
      <c r="K170" s="1">
        <v>737</v>
      </c>
      <c r="L170" s="1">
        <v>1100</v>
      </c>
      <c r="M170">
        <v>2</v>
      </c>
      <c r="N170" s="1">
        <f>(L170*M170)</f>
        <v>2200</v>
      </c>
      <c r="O170" s="1">
        <f>IF(N170&gt;2000,N170*0.05,0)</f>
        <v>110</v>
      </c>
      <c r="P170" s="1">
        <f>N170+O170</f>
        <v>2310</v>
      </c>
      <c r="Q170" t="s">
        <v>21</v>
      </c>
      <c r="R170" t="s">
        <v>22</v>
      </c>
      <c r="S170">
        <v>2021</v>
      </c>
      <c r="T170">
        <v>3021</v>
      </c>
      <c r="U170" t="s">
        <v>73</v>
      </c>
      <c r="V170" t="s">
        <v>24</v>
      </c>
      <c r="W170">
        <v>24</v>
      </c>
    </row>
    <row r="171" spans="6:23">
      <c r="F171" t="s">
        <v>133</v>
      </c>
      <c r="G171" t="s">
        <v>134</v>
      </c>
      <c r="H171" s="2">
        <v>44978</v>
      </c>
      <c r="I171">
        <f>MONTH(H171)</f>
        <v>2</v>
      </c>
      <c r="J171">
        <f>YEAR(H171)</f>
        <v>2023</v>
      </c>
      <c r="K171" s="1">
        <v>1931.9999999999998</v>
      </c>
      <c r="L171" s="1">
        <v>2800</v>
      </c>
      <c r="M171">
        <v>3</v>
      </c>
      <c r="N171" s="1">
        <f>(L171*M171)</f>
        <v>8400</v>
      </c>
      <c r="O171" s="1">
        <f>IF(N171&gt;2000,N171*0.05,0)</f>
        <v>420</v>
      </c>
      <c r="P171" s="1">
        <f>N171+O171</f>
        <v>8820</v>
      </c>
      <c r="Q171" t="s">
        <v>21</v>
      </c>
      <c r="R171" t="s">
        <v>38</v>
      </c>
      <c r="S171">
        <v>2083</v>
      </c>
      <c r="T171">
        <v>3083</v>
      </c>
      <c r="U171" t="s">
        <v>135</v>
      </c>
      <c r="V171" t="s">
        <v>24</v>
      </c>
      <c r="W171">
        <v>18</v>
      </c>
    </row>
    <row r="172" spans="6:23">
      <c r="F172" t="s">
        <v>133</v>
      </c>
      <c r="G172" t="s">
        <v>136</v>
      </c>
      <c r="H172" s="2">
        <v>44979</v>
      </c>
      <c r="I172">
        <f>MONTH(H172)</f>
        <v>2</v>
      </c>
      <c r="J172">
        <f>YEAR(H172)</f>
        <v>2023</v>
      </c>
      <c r="K172" s="1">
        <v>2208</v>
      </c>
      <c r="L172" s="1">
        <v>3200</v>
      </c>
      <c r="M172">
        <v>1</v>
      </c>
      <c r="N172" s="1">
        <f>(L172*M172)</f>
        <v>3200</v>
      </c>
      <c r="O172" s="1">
        <f>IF(N172&gt;2000,N172*0.05,0)</f>
        <v>160</v>
      </c>
      <c r="P172" s="1">
        <f>N172+O172</f>
        <v>3360</v>
      </c>
      <c r="Q172" t="s">
        <v>21</v>
      </c>
      <c r="R172" t="s">
        <v>22</v>
      </c>
      <c r="S172">
        <v>2084</v>
      </c>
      <c r="T172">
        <v>3084</v>
      </c>
      <c r="U172" t="s">
        <v>137</v>
      </c>
      <c r="V172" t="s">
        <v>33</v>
      </c>
      <c r="W172">
        <v>16</v>
      </c>
    </row>
    <row r="173" spans="6:23">
      <c r="F173" t="s">
        <v>71</v>
      </c>
      <c r="G173" t="s">
        <v>74</v>
      </c>
      <c r="H173" s="2">
        <v>44979</v>
      </c>
      <c r="I173">
        <f>MONTH(H173)</f>
        <v>2</v>
      </c>
      <c r="J173">
        <f>YEAR(H173)</f>
        <v>2023</v>
      </c>
      <c r="K173" s="1">
        <v>938</v>
      </c>
      <c r="L173" s="1">
        <v>1400</v>
      </c>
      <c r="M173">
        <v>1</v>
      </c>
      <c r="N173" s="1">
        <f>(L173*M173)</f>
        <v>1400</v>
      </c>
      <c r="O173" s="1">
        <f>IF(N173&gt;2000,N173*0.05,0)</f>
        <v>0</v>
      </c>
      <c r="P173" s="1">
        <f>N173+O173</f>
        <v>1400</v>
      </c>
      <c r="Q173" t="s">
        <v>30</v>
      </c>
      <c r="R173" t="s">
        <v>31</v>
      </c>
      <c r="S173">
        <v>2022</v>
      </c>
      <c r="T173">
        <v>3022</v>
      </c>
      <c r="U173" t="s">
        <v>75</v>
      </c>
      <c r="V173" t="s">
        <v>33</v>
      </c>
      <c r="W173">
        <v>21</v>
      </c>
    </row>
    <row r="174" spans="6:23">
      <c r="F174" t="s">
        <v>133</v>
      </c>
      <c r="G174" t="s">
        <v>136</v>
      </c>
      <c r="H174" s="2">
        <v>44979</v>
      </c>
      <c r="I174">
        <f>MONTH(H174)</f>
        <v>2</v>
      </c>
      <c r="J174">
        <f>YEAR(H174)</f>
        <v>2023</v>
      </c>
      <c r="K174" s="1">
        <v>2208</v>
      </c>
      <c r="L174" s="1">
        <v>3200</v>
      </c>
      <c r="M174">
        <v>1</v>
      </c>
      <c r="N174" s="1">
        <f>(L174*M174)</f>
        <v>3200</v>
      </c>
      <c r="O174" s="1">
        <f>IF(N174&gt;2000,N174*0.05,0)</f>
        <v>160</v>
      </c>
      <c r="P174" s="1">
        <f>N174+O174</f>
        <v>3360</v>
      </c>
      <c r="Q174" t="s">
        <v>21</v>
      </c>
      <c r="R174" t="s">
        <v>22</v>
      </c>
      <c r="S174">
        <v>2084</v>
      </c>
      <c r="T174">
        <v>3084</v>
      </c>
      <c r="U174" t="s">
        <v>137</v>
      </c>
      <c r="V174" t="s">
        <v>33</v>
      </c>
      <c r="W174">
        <v>16</v>
      </c>
    </row>
    <row r="175" spans="6:23">
      <c r="F175" t="s">
        <v>71</v>
      </c>
      <c r="G175" t="s">
        <v>74</v>
      </c>
      <c r="H175" s="2">
        <v>44979</v>
      </c>
      <c r="I175">
        <f>MONTH(H175)</f>
        <v>2</v>
      </c>
      <c r="J175">
        <f>YEAR(H175)</f>
        <v>2023</v>
      </c>
      <c r="K175" s="1">
        <v>938</v>
      </c>
      <c r="L175" s="1">
        <v>1400</v>
      </c>
      <c r="M175">
        <v>1</v>
      </c>
      <c r="N175" s="1">
        <f>(L175*M175)</f>
        <v>1400</v>
      </c>
      <c r="O175" s="1">
        <f>IF(N175&gt;2000,N175*0.05,0)</f>
        <v>0</v>
      </c>
      <c r="P175" s="1">
        <f>N175+O175</f>
        <v>1400</v>
      </c>
      <c r="Q175" t="s">
        <v>30</v>
      </c>
      <c r="R175" t="s">
        <v>31</v>
      </c>
      <c r="S175">
        <v>2022</v>
      </c>
      <c r="T175">
        <v>3022</v>
      </c>
      <c r="U175" t="s">
        <v>75</v>
      </c>
      <c r="V175" t="s">
        <v>33</v>
      </c>
      <c r="W175">
        <v>21</v>
      </c>
    </row>
    <row r="176" spans="6:23">
      <c r="F176" t="s">
        <v>138</v>
      </c>
      <c r="G176" t="s">
        <v>139</v>
      </c>
      <c r="H176" s="2">
        <v>44980</v>
      </c>
      <c r="I176">
        <f>MONTH(H176)</f>
        <v>2</v>
      </c>
      <c r="J176">
        <f>YEAR(H176)</f>
        <v>2023</v>
      </c>
      <c r="K176" s="1">
        <v>1500</v>
      </c>
      <c r="L176" s="1">
        <v>2000</v>
      </c>
      <c r="M176">
        <v>2</v>
      </c>
      <c r="N176" s="1">
        <f>(L176*M176)</f>
        <v>4000</v>
      </c>
      <c r="O176" s="1">
        <f>IF(N176&gt;2000,N176*0.05,0)</f>
        <v>200</v>
      </c>
      <c r="P176" s="1">
        <f>N176+O176</f>
        <v>4200</v>
      </c>
      <c r="Q176" t="s">
        <v>30</v>
      </c>
      <c r="R176" t="s">
        <v>31</v>
      </c>
      <c r="S176">
        <v>2085</v>
      </c>
      <c r="T176">
        <v>3085</v>
      </c>
      <c r="U176" t="s">
        <v>140</v>
      </c>
      <c r="V176" t="s">
        <v>24</v>
      </c>
      <c r="W176">
        <v>33</v>
      </c>
    </row>
    <row r="177" spans="6:23">
      <c r="F177" t="s">
        <v>76</v>
      </c>
      <c r="G177" t="s">
        <v>77</v>
      </c>
      <c r="H177" s="2">
        <v>44980</v>
      </c>
      <c r="I177">
        <f>MONTH(H177)</f>
        <v>2</v>
      </c>
      <c r="J177">
        <f>YEAR(H177)</f>
        <v>2023</v>
      </c>
      <c r="K177" s="1">
        <v>1190</v>
      </c>
      <c r="L177" s="1">
        <v>1700</v>
      </c>
      <c r="M177">
        <v>3</v>
      </c>
      <c r="N177" s="1">
        <f>(L177*M177)</f>
        <v>5100</v>
      </c>
      <c r="O177" s="1">
        <f>IF(N177&gt;2000,N177*0.05,0)</f>
        <v>255</v>
      </c>
      <c r="P177" s="1">
        <f>N177+O177</f>
        <v>5355</v>
      </c>
      <c r="Q177" t="s">
        <v>21</v>
      </c>
      <c r="R177" t="s">
        <v>38</v>
      </c>
      <c r="S177">
        <v>2023</v>
      </c>
      <c r="T177">
        <v>3023</v>
      </c>
      <c r="U177" t="s">
        <v>78</v>
      </c>
      <c r="V177" t="s">
        <v>24</v>
      </c>
      <c r="W177">
        <v>20</v>
      </c>
    </row>
    <row r="178" spans="6:23">
      <c r="F178" t="s">
        <v>138</v>
      </c>
      <c r="G178" t="s">
        <v>139</v>
      </c>
      <c r="H178" s="2">
        <v>44980</v>
      </c>
      <c r="I178">
        <f>MONTH(H178)</f>
        <v>2</v>
      </c>
      <c r="J178">
        <f>YEAR(H178)</f>
        <v>2023</v>
      </c>
      <c r="K178" s="1">
        <v>1500</v>
      </c>
      <c r="L178" s="1">
        <v>2000</v>
      </c>
      <c r="M178">
        <v>2</v>
      </c>
      <c r="N178" s="1">
        <f>(L178*M178)</f>
        <v>4000</v>
      </c>
      <c r="O178" s="1">
        <f>IF(N178&gt;2000,N178*0.05,0)</f>
        <v>200</v>
      </c>
      <c r="P178" s="1">
        <f>N178+O178</f>
        <v>4200</v>
      </c>
      <c r="Q178" t="s">
        <v>30</v>
      </c>
      <c r="R178" t="s">
        <v>31</v>
      </c>
      <c r="S178">
        <v>2085</v>
      </c>
      <c r="T178">
        <v>3085</v>
      </c>
      <c r="U178" t="s">
        <v>140</v>
      </c>
      <c r="V178" t="s">
        <v>24</v>
      </c>
      <c r="W178">
        <v>33</v>
      </c>
    </row>
    <row r="179" spans="6:23">
      <c r="F179" t="s">
        <v>76</v>
      </c>
      <c r="G179" t="s">
        <v>77</v>
      </c>
      <c r="H179" s="2">
        <v>44980</v>
      </c>
      <c r="I179">
        <f>MONTH(H179)</f>
        <v>2</v>
      </c>
      <c r="J179">
        <f>YEAR(H179)</f>
        <v>2023</v>
      </c>
      <c r="K179" s="1">
        <v>1190</v>
      </c>
      <c r="L179" s="1">
        <v>1700</v>
      </c>
      <c r="M179">
        <v>3</v>
      </c>
      <c r="N179" s="1">
        <f>(L179*M179)</f>
        <v>5100</v>
      </c>
      <c r="O179" s="1">
        <f>IF(N179&gt;2000,N179*0.05,0)</f>
        <v>255</v>
      </c>
      <c r="P179" s="1">
        <f>N179+O179</f>
        <v>5355</v>
      </c>
      <c r="Q179" t="s">
        <v>21</v>
      </c>
      <c r="R179" t="s">
        <v>38</v>
      </c>
      <c r="S179">
        <v>2023</v>
      </c>
      <c r="T179">
        <v>3023</v>
      </c>
      <c r="U179" t="s">
        <v>78</v>
      </c>
      <c r="V179" t="s">
        <v>24</v>
      </c>
      <c r="W179">
        <v>20</v>
      </c>
    </row>
    <row r="180" spans="6:23">
      <c r="F180" t="s">
        <v>138</v>
      </c>
      <c r="G180" t="s">
        <v>141</v>
      </c>
      <c r="H180" s="2">
        <v>44981</v>
      </c>
      <c r="I180">
        <f>MONTH(H180)</f>
        <v>2</v>
      </c>
      <c r="J180">
        <f>YEAR(H180)</f>
        <v>2023</v>
      </c>
      <c r="K180" s="1">
        <v>1800</v>
      </c>
      <c r="L180" s="1">
        <v>2400</v>
      </c>
      <c r="M180">
        <v>1</v>
      </c>
      <c r="N180" s="1">
        <f>(L180*M180)</f>
        <v>2400</v>
      </c>
      <c r="O180" s="1">
        <f>IF(N180&gt;2000,N180*0.05,0)</f>
        <v>120</v>
      </c>
      <c r="P180" s="1">
        <f>N180+O180</f>
        <v>2520</v>
      </c>
      <c r="Q180" t="s">
        <v>21</v>
      </c>
      <c r="R180" t="s">
        <v>22</v>
      </c>
      <c r="S180">
        <v>2086</v>
      </c>
      <c r="T180">
        <v>3086</v>
      </c>
      <c r="U180" t="s">
        <v>142</v>
      </c>
      <c r="V180" t="s">
        <v>33</v>
      </c>
      <c r="W180">
        <v>30</v>
      </c>
    </row>
    <row r="181" spans="6:23">
      <c r="F181" t="s">
        <v>76</v>
      </c>
      <c r="G181" t="s">
        <v>79</v>
      </c>
      <c r="H181" s="2">
        <v>44981</v>
      </c>
      <c r="I181">
        <f>MONTH(H181)</f>
        <v>2</v>
      </c>
      <c r="J181">
        <f>YEAR(H181)</f>
        <v>2023</v>
      </c>
      <c r="K181" s="1">
        <v>1400</v>
      </c>
      <c r="L181" s="1">
        <v>2000</v>
      </c>
      <c r="M181">
        <v>1</v>
      </c>
      <c r="N181" s="1">
        <f>(L181*M181)</f>
        <v>2000</v>
      </c>
      <c r="O181" s="1">
        <f>IF(N181&gt;2000,N181*0.05,0)</f>
        <v>0</v>
      </c>
      <c r="P181" s="1">
        <f>N181+O181</f>
        <v>2000</v>
      </c>
      <c r="Q181" t="s">
        <v>21</v>
      </c>
      <c r="R181" t="s">
        <v>22</v>
      </c>
      <c r="S181">
        <v>2024</v>
      </c>
      <c r="T181">
        <v>3024</v>
      </c>
      <c r="U181" t="s">
        <v>80</v>
      </c>
      <c r="V181" t="s">
        <v>33</v>
      </c>
      <c r="W181">
        <v>18</v>
      </c>
    </row>
    <row r="182" spans="6:23">
      <c r="F182" t="s">
        <v>138</v>
      </c>
      <c r="G182" t="s">
        <v>141</v>
      </c>
      <c r="H182" s="2">
        <v>44981</v>
      </c>
      <c r="I182">
        <f>MONTH(H182)</f>
        <v>2</v>
      </c>
      <c r="J182">
        <f>YEAR(H182)</f>
        <v>2023</v>
      </c>
      <c r="K182" s="1">
        <v>1800</v>
      </c>
      <c r="L182" s="1">
        <v>2400</v>
      </c>
      <c r="M182">
        <v>1</v>
      </c>
      <c r="N182" s="1">
        <f>(L182*M182)</f>
        <v>2400</v>
      </c>
      <c r="O182" s="1">
        <f>IF(N182&gt;2000,N182*0.05,0)</f>
        <v>120</v>
      </c>
      <c r="P182" s="1">
        <f>N182+O182</f>
        <v>2520</v>
      </c>
      <c r="Q182" t="s">
        <v>21</v>
      </c>
      <c r="R182" t="s">
        <v>22</v>
      </c>
      <c r="S182">
        <v>2086</v>
      </c>
      <c r="T182">
        <v>3086</v>
      </c>
      <c r="U182" t="s">
        <v>142</v>
      </c>
      <c r="V182" t="s">
        <v>33</v>
      </c>
      <c r="W182">
        <v>30</v>
      </c>
    </row>
    <row r="183" spans="6:23">
      <c r="F183" t="s">
        <v>76</v>
      </c>
      <c r="G183" t="s">
        <v>79</v>
      </c>
      <c r="H183" s="2">
        <v>44981</v>
      </c>
      <c r="I183">
        <f>MONTH(H183)</f>
        <v>2</v>
      </c>
      <c r="J183">
        <f>YEAR(H183)</f>
        <v>2023</v>
      </c>
      <c r="K183" s="1">
        <v>1400</v>
      </c>
      <c r="L183" s="1">
        <v>2000</v>
      </c>
      <c r="M183">
        <v>1</v>
      </c>
      <c r="N183" s="1">
        <f>(L183*M183)</f>
        <v>2000</v>
      </c>
      <c r="O183" s="1">
        <f>IF(N183&gt;2000,N183*0.05,0)</f>
        <v>0</v>
      </c>
      <c r="P183" s="1">
        <f>N183+O183</f>
        <v>2000</v>
      </c>
      <c r="Q183" t="s">
        <v>21</v>
      </c>
      <c r="R183" t="s">
        <v>22</v>
      </c>
      <c r="S183">
        <v>2024</v>
      </c>
      <c r="T183">
        <v>3024</v>
      </c>
      <c r="U183" t="s">
        <v>80</v>
      </c>
      <c r="V183" t="s">
        <v>33</v>
      </c>
      <c r="W183">
        <v>18</v>
      </c>
    </row>
    <row r="184" spans="6:23">
      <c r="F184" t="s">
        <v>51</v>
      </c>
      <c r="G184" t="s">
        <v>143</v>
      </c>
      <c r="H184" s="2">
        <v>44982</v>
      </c>
      <c r="I184">
        <f>MONTH(H184)</f>
        <v>2</v>
      </c>
      <c r="J184">
        <f>YEAR(H184)</f>
        <v>2023</v>
      </c>
      <c r="K184" s="1">
        <v>2291</v>
      </c>
      <c r="L184" s="1">
        <v>2900</v>
      </c>
      <c r="M184">
        <v>2</v>
      </c>
      <c r="N184" s="1">
        <f>(L184*M184)</f>
        <v>5800</v>
      </c>
      <c r="O184" s="1">
        <f>IF(N184&gt;2000,N184*0.05,0)</f>
        <v>290</v>
      </c>
      <c r="P184" s="1">
        <f>N184+O184</f>
        <v>6090</v>
      </c>
      <c r="Q184" t="s">
        <v>30</v>
      </c>
      <c r="R184" t="s">
        <v>22</v>
      </c>
      <c r="S184">
        <v>2087</v>
      </c>
      <c r="T184">
        <v>3087</v>
      </c>
      <c r="U184" t="s">
        <v>144</v>
      </c>
      <c r="V184" t="s">
        <v>24</v>
      </c>
      <c r="W184">
        <v>34</v>
      </c>
    </row>
    <row r="185" spans="6:23">
      <c r="F185" t="s">
        <v>81</v>
      </c>
      <c r="G185" t="s">
        <v>82</v>
      </c>
      <c r="H185" s="2">
        <v>44982</v>
      </c>
      <c r="I185">
        <f>MONTH(H185)</f>
        <v>2</v>
      </c>
      <c r="J185">
        <f>YEAR(H185)</f>
        <v>2023</v>
      </c>
      <c r="K185" s="1">
        <v>975</v>
      </c>
      <c r="L185" s="1">
        <v>1500</v>
      </c>
      <c r="M185">
        <v>2</v>
      </c>
      <c r="N185" s="1">
        <f>(L185*M185)</f>
        <v>3000</v>
      </c>
      <c r="O185" s="1">
        <f>IF(N185&gt;2000,N185*0.05,0)</f>
        <v>150</v>
      </c>
      <c r="P185" s="1">
        <f>N185+O185</f>
        <v>3150</v>
      </c>
      <c r="Q185" t="s">
        <v>30</v>
      </c>
      <c r="R185" t="s">
        <v>31</v>
      </c>
      <c r="S185">
        <v>2025</v>
      </c>
      <c r="T185">
        <v>3025</v>
      </c>
      <c r="U185" t="s">
        <v>83</v>
      </c>
      <c r="V185" t="s">
        <v>24</v>
      </c>
      <c r="W185">
        <v>28</v>
      </c>
    </row>
    <row r="186" spans="6:23">
      <c r="F186" t="s">
        <v>51</v>
      </c>
      <c r="G186" t="s">
        <v>143</v>
      </c>
      <c r="H186" s="2">
        <v>44982</v>
      </c>
      <c r="I186">
        <f>MONTH(H186)</f>
        <v>2</v>
      </c>
      <c r="J186">
        <f>YEAR(H186)</f>
        <v>2023</v>
      </c>
      <c r="K186" s="1">
        <v>2291</v>
      </c>
      <c r="L186" s="1">
        <v>2900</v>
      </c>
      <c r="M186">
        <v>2</v>
      </c>
      <c r="N186" s="1">
        <f>(L186*M186)</f>
        <v>5800</v>
      </c>
      <c r="O186" s="1">
        <f>IF(N186&gt;2000,N186*0.05,0)</f>
        <v>290</v>
      </c>
      <c r="P186" s="1">
        <f>N186+O186</f>
        <v>6090</v>
      </c>
      <c r="Q186" t="s">
        <v>30</v>
      </c>
      <c r="R186" t="s">
        <v>22</v>
      </c>
      <c r="S186">
        <v>2087</v>
      </c>
      <c r="T186">
        <v>3087</v>
      </c>
      <c r="U186" t="s">
        <v>144</v>
      </c>
      <c r="V186" t="s">
        <v>24</v>
      </c>
      <c r="W186">
        <v>34</v>
      </c>
    </row>
    <row r="187" spans="6:23">
      <c r="F187" t="s">
        <v>81</v>
      </c>
      <c r="G187" t="s">
        <v>82</v>
      </c>
      <c r="H187" s="2">
        <v>44982</v>
      </c>
      <c r="I187">
        <f>MONTH(H187)</f>
        <v>2</v>
      </c>
      <c r="J187">
        <f>YEAR(H187)</f>
        <v>2023</v>
      </c>
      <c r="K187" s="1">
        <v>975</v>
      </c>
      <c r="L187" s="1">
        <v>1500</v>
      </c>
      <c r="M187">
        <v>2</v>
      </c>
      <c r="N187" s="1">
        <f>(L187*M187)</f>
        <v>3000</v>
      </c>
      <c r="O187" s="1">
        <f>IF(N187&gt;2000,N187*0.05,0)</f>
        <v>150</v>
      </c>
      <c r="P187" s="1">
        <f>N187+O187</f>
        <v>3150</v>
      </c>
      <c r="Q187" t="s">
        <v>30</v>
      </c>
      <c r="R187" t="s">
        <v>31</v>
      </c>
      <c r="S187">
        <v>2025</v>
      </c>
      <c r="T187">
        <v>3025</v>
      </c>
      <c r="U187" t="s">
        <v>83</v>
      </c>
      <c r="V187" t="s">
        <v>24</v>
      </c>
      <c r="W187">
        <v>28</v>
      </c>
    </row>
    <row r="188" spans="6:23">
      <c r="F188" t="s">
        <v>51</v>
      </c>
      <c r="G188" t="s">
        <v>145</v>
      </c>
      <c r="H188" s="2">
        <v>44983</v>
      </c>
      <c r="I188">
        <f>MONTH(H188)</f>
        <v>2</v>
      </c>
      <c r="J188">
        <f>YEAR(H188)</f>
        <v>2023</v>
      </c>
      <c r="K188" s="1">
        <v>2607</v>
      </c>
      <c r="L188" s="1">
        <v>3300</v>
      </c>
      <c r="M188">
        <v>1</v>
      </c>
      <c r="N188" s="1">
        <f>(L188*M188)</f>
        <v>3300</v>
      </c>
      <c r="O188" s="1">
        <f>IF(N188&gt;2000,N188*0.05,0)</f>
        <v>165</v>
      </c>
      <c r="P188" s="1">
        <f>N188+O188</f>
        <v>3465</v>
      </c>
      <c r="Q188" t="s">
        <v>30</v>
      </c>
      <c r="R188" t="s">
        <v>31</v>
      </c>
      <c r="S188">
        <v>2088</v>
      </c>
      <c r="T188">
        <v>3088</v>
      </c>
      <c r="U188" t="s">
        <v>146</v>
      </c>
      <c r="V188" t="s">
        <v>33</v>
      </c>
      <c r="W188">
        <v>32</v>
      </c>
    </row>
    <row r="189" spans="6:23">
      <c r="F189" t="s">
        <v>81</v>
      </c>
      <c r="G189" t="s">
        <v>84</v>
      </c>
      <c r="H189" s="2">
        <v>44983</v>
      </c>
      <c r="I189">
        <f>MONTH(H189)</f>
        <v>2</v>
      </c>
      <c r="J189">
        <f>YEAR(H189)</f>
        <v>2023</v>
      </c>
      <c r="K189" s="1">
        <v>1170</v>
      </c>
      <c r="L189" s="1">
        <v>1800</v>
      </c>
      <c r="M189">
        <v>1</v>
      </c>
      <c r="N189" s="1">
        <f>(L189*M189)</f>
        <v>1800</v>
      </c>
      <c r="O189" s="1">
        <f>IF(N189&gt;2000,N189*0.05,0)</f>
        <v>0</v>
      </c>
      <c r="P189" s="1">
        <f>N189+O189</f>
        <v>1800</v>
      </c>
      <c r="Q189" t="s">
        <v>21</v>
      </c>
      <c r="R189" t="s">
        <v>22</v>
      </c>
      <c r="S189">
        <v>2026</v>
      </c>
      <c r="T189">
        <v>3026</v>
      </c>
      <c r="U189" t="s">
        <v>85</v>
      </c>
      <c r="V189" t="s">
        <v>33</v>
      </c>
      <c r="W189">
        <v>26</v>
      </c>
    </row>
    <row r="190" spans="6:23">
      <c r="F190" t="s">
        <v>81</v>
      </c>
      <c r="G190" t="s">
        <v>84</v>
      </c>
      <c r="H190" s="2">
        <v>44983</v>
      </c>
      <c r="I190">
        <f>MONTH(H190)</f>
        <v>2</v>
      </c>
      <c r="J190">
        <f>YEAR(H190)</f>
        <v>2023</v>
      </c>
      <c r="K190" s="1">
        <v>1170</v>
      </c>
      <c r="L190" s="1">
        <v>1800</v>
      </c>
      <c r="M190">
        <v>1</v>
      </c>
      <c r="N190" s="1">
        <f>(L190*M190)</f>
        <v>1800</v>
      </c>
      <c r="O190" s="1">
        <f>IF(N190&gt;2000,N190*0.05,0)</f>
        <v>0</v>
      </c>
      <c r="P190" s="1">
        <f>N190+O190</f>
        <v>1800</v>
      </c>
      <c r="Q190" t="s">
        <v>21</v>
      </c>
      <c r="R190" t="s">
        <v>22</v>
      </c>
      <c r="S190">
        <v>2026</v>
      </c>
      <c r="T190">
        <v>3026</v>
      </c>
      <c r="U190" t="s">
        <v>85</v>
      </c>
      <c r="V190" t="s">
        <v>33</v>
      </c>
      <c r="W190">
        <v>26</v>
      </c>
    </row>
    <row r="191" spans="6:23">
      <c r="F191" t="s">
        <v>86</v>
      </c>
      <c r="G191" t="s">
        <v>87</v>
      </c>
      <c r="H191" s="2">
        <v>44984</v>
      </c>
      <c r="I191">
        <f>MONTH(H191)</f>
        <v>2</v>
      </c>
      <c r="J191">
        <f>YEAR(H191)</f>
        <v>2023</v>
      </c>
      <c r="K191" s="1">
        <v>1656</v>
      </c>
      <c r="L191" s="1">
        <v>2300</v>
      </c>
      <c r="M191">
        <v>2</v>
      </c>
      <c r="N191" s="1">
        <f>(L191*M191)</f>
        <v>4600</v>
      </c>
      <c r="O191" s="1">
        <f>IF(N191&gt;2000,N191*0.05,0)</f>
        <v>230</v>
      </c>
      <c r="P191" s="1">
        <f>N191+O191</f>
        <v>4830</v>
      </c>
      <c r="Q191" t="s">
        <v>30</v>
      </c>
      <c r="R191" t="s">
        <v>22</v>
      </c>
      <c r="S191">
        <v>2027</v>
      </c>
      <c r="T191">
        <v>3027</v>
      </c>
      <c r="U191" t="s">
        <v>88</v>
      </c>
      <c r="V191" t="s">
        <v>24</v>
      </c>
      <c r="W191">
        <v>30</v>
      </c>
    </row>
    <row r="192" spans="6:23">
      <c r="F192" t="s">
        <v>86</v>
      </c>
      <c r="G192" t="s">
        <v>87</v>
      </c>
      <c r="H192" s="2">
        <v>44984</v>
      </c>
      <c r="I192">
        <f>MONTH(H192)</f>
        <v>2</v>
      </c>
      <c r="J192">
        <f>YEAR(H192)</f>
        <v>2023</v>
      </c>
      <c r="K192" s="1">
        <v>1656</v>
      </c>
      <c r="L192" s="1">
        <v>2300</v>
      </c>
      <c r="M192">
        <v>2</v>
      </c>
      <c r="N192" s="1">
        <f>(L192*M192)</f>
        <v>4600</v>
      </c>
      <c r="O192" s="1">
        <f>IF(N192&gt;2000,N192*0.05,0)</f>
        <v>230</v>
      </c>
      <c r="P192" s="1">
        <f>N192+O192</f>
        <v>4830</v>
      </c>
      <c r="Q192" t="s">
        <v>30</v>
      </c>
      <c r="R192" t="s">
        <v>22</v>
      </c>
      <c r="S192">
        <v>2027</v>
      </c>
      <c r="T192">
        <v>3027</v>
      </c>
      <c r="U192" t="s">
        <v>88</v>
      </c>
      <c r="V192" t="s">
        <v>24</v>
      </c>
      <c r="W192">
        <v>30</v>
      </c>
    </row>
    <row r="193" spans="6:23">
      <c r="F193" t="s">
        <v>86</v>
      </c>
      <c r="G193" t="s">
        <v>89</v>
      </c>
      <c r="H193" s="2">
        <v>44985</v>
      </c>
      <c r="I193">
        <f>MONTH(H193)</f>
        <v>2</v>
      </c>
      <c r="J193">
        <f>YEAR(H193)</f>
        <v>2023</v>
      </c>
      <c r="K193" s="1">
        <v>1872</v>
      </c>
      <c r="L193" s="1">
        <v>2600</v>
      </c>
      <c r="M193">
        <v>1</v>
      </c>
      <c r="N193" s="1">
        <f>(L193*M193)</f>
        <v>2600</v>
      </c>
      <c r="O193" s="1">
        <f>IF(N193&gt;2000,N193*0.05,0)</f>
        <v>130</v>
      </c>
      <c r="P193" s="1">
        <f>N193+O193</f>
        <v>2730</v>
      </c>
      <c r="Q193" t="s">
        <v>21</v>
      </c>
      <c r="R193" t="s">
        <v>31</v>
      </c>
      <c r="S193">
        <v>2028</v>
      </c>
      <c r="T193">
        <v>3028</v>
      </c>
      <c r="U193" t="s">
        <v>90</v>
      </c>
      <c r="V193" t="s">
        <v>33</v>
      </c>
      <c r="W193">
        <v>28</v>
      </c>
    </row>
    <row r="194" spans="6:23">
      <c r="F194" t="s">
        <v>86</v>
      </c>
      <c r="G194" t="s">
        <v>89</v>
      </c>
      <c r="H194" s="2">
        <v>44985</v>
      </c>
      <c r="I194">
        <f>MONTH(H194)</f>
        <v>2</v>
      </c>
      <c r="J194">
        <f>YEAR(H194)</f>
        <v>2023</v>
      </c>
      <c r="K194" s="1">
        <v>1872</v>
      </c>
      <c r="L194" s="1">
        <v>2600</v>
      </c>
      <c r="M194">
        <v>1</v>
      </c>
      <c r="N194" s="1">
        <f>(L194*M194)</f>
        <v>2600</v>
      </c>
      <c r="O194" s="1">
        <f>IF(N194&gt;2000,N194*0.05,0)</f>
        <v>130</v>
      </c>
      <c r="P194" s="1">
        <f>N194+O194</f>
        <v>2730</v>
      </c>
      <c r="Q194" t="s">
        <v>21</v>
      </c>
      <c r="R194" t="s">
        <v>31</v>
      </c>
      <c r="S194">
        <v>2028</v>
      </c>
      <c r="T194">
        <v>3028</v>
      </c>
      <c r="U194" t="s">
        <v>90</v>
      </c>
      <c r="V194" t="s">
        <v>33</v>
      </c>
      <c r="W194">
        <v>28</v>
      </c>
    </row>
    <row r="195" spans="6:23">
      <c r="F195" t="s">
        <v>19</v>
      </c>
      <c r="G195" t="s">
        <v>20</v>
      </c>
      <c r="H195" s="2">
        <v>44986</v>
      </c>
      <c r="I195">
        <f>MONTH(H195)</f>
        <v>3</v>
      </c>
      <c r="J195">
        <f>YEAR(H195)</f>
        <v>2023</v>
      </c>
      <c r="K195" s="1">
        <v>840</v>
      </c>
      <c r="L195" s="1">
        <v>1200</v>
      </c>
      <c r="M195">
        <v>2</v>
      </c>
      <c r="N195" s="1">
        <f>(L195*M195)</f>
        <v>2400</v>
      </c>
      <c r="O195" s="1">
        <f>IF(N195&gt;2000,N195*0.05,0)</f>
        <v>120</v>
      </c>
      <c r="P195" s="1">
        <f>N195+O195</f>
        <v>2520</v>
      </c>
      <c r="Q195" t="s">
        <v>21</v>
      </c>
      <c r="R195" t="s">
        <v>22</v>
      </c>
      <c r="S195">
        <v>2001</v>
      </c>
      <c r="T195">
        <v>3001</v>
      </c>
      <c r="U195" t="s">
        <v>23</v>
      </c>
      <c r="V195" t="s">
        <v>24</v>
      </c>
      <c r="W195">
        <v>25</v>
      </c>
    </row>
    <row r="196" spans="6:23">
      <c r="F196" t="s">
        <v>25</v>
      </c>
      <c r="G196" t="s">
        <v>26</v>
      </c>
      <c r="H196" s="2">
        <v>44986</v>
      </c>
      <c r="I196">
        <f>MONTH(H196)</f>
        <v>3</v>
      </c>
      <c r="J196">
        <f>YEAR(H196)</f>
        <v>2023</v>
      </c>
      <c r="K196" s="1">
        <v>1460</v>
      </c>
      <c r="L196" s="1">
        <v>2000</v>
      </c>
      <c r="M196">
        <v>2</v>
      </c>
      <c r="N196" s="1">
        <f>(L196*M196)</f>
        <v>4000</v>
      </c>
      <c r="O196" s="1">
        <f>IF(N196&gt;2000,N196*0.05,0)</f>
        <v>200</v>
      </c>
      <c r="P196" s="1">
        <f>N196+O196</f>
        <v>4200</v>
      </c>
      <c r="Q196" t="s">
        <v>21</v>
      </c>
      <c r="R196" t="s">
        <v>22</v>
      </c>
      <c r="S196">
        <v>2061</v>
      </c>
      <c r="T196">
        <v>3061</v>
      </c>
      <c r="U196" t="s">
        <v>27</v>
      </c>
      <c r="V196" t="s">
        <v>24</v>
      </c>
      <c r="W196">
        <v>35</v>
      </c>
    </row>
    <row r="197" spans="6:23">
      <c r="F197" t="s">
        <v>19</v>
      </c>
      <c r="G197" t="s">
        <v>20</v>
      </c>
      <c r="H197" s="2">
        <v>44986</v>
      </c>
      <c r="I197">
        <f>MONTH(H197)</f>
        <v>3</v>
      </c>
      <c r="J197">
        <f>YEAR(H197)</f>
        <v>2023</v>
      </c>
      <c r="K197" s="1">
        <v>840</v>
      </c>
      <c r="L197" s="1">
        <v>1200</v>
      </c>
      <c r="M197">
        <v>2</v>
      </c>
      <c r="N197" s="1">
        <f>(L197*M197)</f>
        <v>2400</v>
      </c>
      <c r="O197" s="1">
        <f>IF(N197&gt;2000,N197*0.05,0)</f>
        <v>120</v>
      </c>
      <c r="P197" s="1">
        <f>N197+O197</f>
        <v>2520</v>
      </c>
      <c r="Q197" t="s">
        <v>21</v>
      </c>
      <c r="R197" t="s">
        <v>22</v>
      </c>
      <c r="S197">
        <v>2001</v>
      </c>
      <c r="T197">
        <v>3001</v>
      </c>
      <c r="U197" t="s">
        <v>23</v>
      </c>
      <c r="V197" t="s">
        <v>24</v>
      </c>
      <c r="W197">
        <v>25</v>
      </c>
    </row>
    <row r="198" spans="6:23">
      <c r="F198" t="s">
        <v>19</v>
      </c>
      <c r="G198" t="s">
        <v>29</v>
      </c>
      <c r="H198" s="2">
        <v>44987</v>
      </c>
      <c r="I198">
        <f>MONTH(H198)</f>
        <v>3</v>
      </c>
      <c r="J198">
        <f>YEAR(H198)</f>
        <v>2023</v>
      </c>
      <c r="K198" s="1">
        <v>1050</v>
      </c>
      <c r="L198" s="1">
        <v>1500</v>
      </c>
      <c r="M198">
        <v>1</v>
      </c>
      <c r="N198" s="1">
        <f>(L198*M198)</f>
        <v>1500</v>
      </c>
      <c r="O198" s="1">
        <f>IF(N198&gt;2000,N198*0.05,0)</f>
        <v>0</v>
      </c>
      <c r="P198" s="1">
        <f>N198+O198</f>
        <v>1500</v>
      </c>
      <c r="Q198" t="s">
        <v>30</v>
      </c>
      <c r="R198" t="s">
        <v>31</v>
      </c>
      <c r="S198">
        <v>2002</v>
      </c>
      <c r="T198">
        <v>3002</v>
      </c>
      <c r="U198" t="s">
        <v>32</v>
      </c>
      <c r="V198" t="s">
        <v>33</v>
      </c>
      <c r="W198">
        <v>22</v>
      </c>
    </row>
    <row r="199" spans="6:23">
      <c r="F199" t="s">
        <v>25</v>
      </c>
      <c r="G199" t="s">
        <v>34</v>
      </c>
      <c r="H199" s="2">
        <v>44987</v>
      </c>
      <c r="I199">
        <f>MONTH(H199)</f>
        <v>3</v>
      </c>
      <c r="J199">
        <f>YEAR(H199)</f>
        <v>2023</v>
      </c>
      <c r="K199" s="1">
        <v>1825</v>
      </c>
      <c r="L199" s="1">
        <v>2500</v>
      </c>
      <c r="M199">
        <v>1</v>
      </c>
      <c r="N199" s="1">
        <f>(L199*M199)</f>
        <v>2500</v>
      </c>
      <c r="O199" s="1">
        <f>IF(N199&gt;2000,N199*0.05,0)</f>
        <v>125</v>
      </c>
      <c r="P199" s="1">
        <f>N199+O199</f>
        <v>2625</v>
      </c>
      <c r="Q199" t="s">
        <v>30</v>
      </c>
      <c r="R199" t="s">
        <v>31</v>
      </c>
      <c r="S199">
        <v>2062</v>
      </c>
      <c r="T199">
        <v>3062</v>
      </c>
      <c r="U199" t="s">
        <v>35</v>
      </c>
      <c r="V199" t="s">
        <v>33</v>
      </c>
      <c r="W199">
        <v>33</v>
      </c>
    </row>
    <row r="200" spans="6:23">
      <c r="F200" t="s">
        <v>19</v>
      </c>
      <c r="G200" t="s">
        <v>29</v>
      </c>
      <c r="H200" s="2">
        <v>44987</v>
      </c>
      <c r="I200">
        <f>MONTH(H200)</f>
        <v>3</v>
      </c>
      <c r="J200">
        <f>YEAR(H200)</f>
        <v>2023</v>
      </c>
      <c r="K200" s="1">
        <v>1050</v>
      </c>
      <c r="L200" s="1">
        <v>1500</v>
      </c>
      <c r="M200">
        <v>1</v>
      </c>
      <c r="N200" s="1">
        <f>(L200*M200)</f>
        <v>1500</v>
      </c>
      <c r="O200" s="1">
        <f>IF(N200&gt;2000,N200*0.05,0)</f>
        <v>0</v>
      </c>
      <c r="P200" s="1">
        <f>N200+O200</f>
        <v>1500</v>
      </c>
      <c r="Q200" t="s">
        <v>30</v>
      </c>
      <c r="R200" t="s">
        <v>31</v>
      </c>
      <c r="S200">
        <v>2002</v>
      </c>
      <c r="T200">
        <v>3002</v>
      </c>
      <c r="U200" t="s">
        <v>32</v>
      </c>
      <c r="V200" t="s">
        <v>33</v>
      </c>
      <c r="W200">
        <v>22</v>
      </c>
    </row>
    <row r="201" spans="6:23">
      <c r="F201" t="s">
        <v>36</v>
      </c>
      <c r="G201" t="s">
        <v>37</v>
      </c>
      <c r="H201" s="2">
        <v>44988</v>
      </c>
      <c r="I201">
        <f>MONTH(H201)</f>
        <v>3</v>
      </c>
      <c r="J201">
        <f>YEAR(H201)</f>
        <v>2023</v>
      </c>
      <c r="K201" s="1">
        <v>1260</v>
      </c>
      <c r="L201" s="1">
        <v>1800</v>
      </c>
      <c r="M201">
        <v>3</v>
      </c>
      <c r="N201" s="1">
        <f>(L201*M201)</f>
        <v>5400</v>
      </c>
      <c r="O201" s="1">
        <f>IF(N201&gt;2000,N201*0.05,0)</f>
        <v>270</v>
      </c>
      <c r="P201" s="1">
        <f>N201+O201</f>
        <v>5670</v>
      </c>
      <c r="Q201" t="s">
        <v>21</v>
      </c>
      <c r="R201" t="s">
        <v>38</v>
      </c>
      <c r="S201">
        <v>2003</v>
      </c>
      <c r="T201">
        <v>3003</v>
      </c>
      <c r="U201" t="s">
        <v>39</v>
      </c>
      <c r="V201" t="s">
        <v>24</v>
      </c>
      <c r="W201">
        <v>18</v>
      </c>
    </row>
    <row r="202" spans="6:23">
      <c r="F202" t="s">
        <v>91</v>
      </c>
      <c r="G202" t="s">
        <v>92</v>
      </c>
      <c r="H202" s="2">
        <v>44988</v>
      </c>
      <c r="I202">
        <f>MONTH(H202)</f>
        <v>3</v>
      </c>
      <c r="J202">
        <f>YEAR(H202)</f>
        <v>2023</v>
      </c>
      <c r="K202" s="1">
        <v>1105</v>
      </c>
      <c r="L202" s="1">
        <v>1700</v>
      </c>
      <c r="M202">
        <v>3</v>
      </c>
      <c r="N202" s="1">
        <f>(L202*M202)</f>
        <v>5100</v>
      </c>
      <c r="O202" s="1">
        <f>IF(N202&gt;2000,N202*0.05,0)</f>
        <v>255</v>
      </c>
      <c r="P202" s="1">
        <f>N202+O202</f>
        <v>5355</v>
      </c>
      <c r="Q202" t="s">
        <v>21</v>
      </c>
      <c r="R202" t="s">
        <v>38</v>
      </c>
      <c r="S202">
        <v>2063</v>
      </c>
      <c r="T202">
        <v>3063</v>
      </c>
      <c r="U202" t="s">
        <v>93</v>
      </c>
      <c r="V202" t="s">
        <v>24</v>
      </c>
      <c r="W202">
        <v>22</v>
      </c>
    </row>
    <row r="203" spans="6:23">
      <c r="F203" t="s">
        <v>36</v>
      </c>
      <c r="G203" t="s">
        <v>37</v>
      </c>
      <c r="H203" s="2">
        <v>44988</v>
      </c>
      <c r="I203">
        <f>MONTH(H203)</f>
        <v>3</v>
      </c>
      <c r="J203">
        <f>YEAR(H203)</f>
        <v>2023</v>
      </c>
      <c r="K203" s="1">
        <v>1260</v>
      </c>
      <c r="L203" s="1">
        <v>1800</v>
      </c>
      <c r="M203">
        <v>3</v>
      </c>
      <c r="N203" s="1">
        <f>(L203*M203)</f>
        <v>5400</v>
      </c>
      <c r="O203" s="1">
        <f>IF(N203&gt;2000,N203*0.05,0)</f>
        <v>270</v>
      </c>
      <c r="P203" s="1">
        <f>N203+O203</f>
        <v>5670</v>
      </c>
      <c r="Q203" t="s">
        <v>21</v>
      </c>
      <c r="R203" t="s">
        <v>38</v>
      </c>
      <c r="S203">
        <v>2003</v>
      </c>
      <c r="T203">
        <v>3003</v>
      </c>
      <c r="U203" t="s">
        <v>39</v>
      </c>
      <c r="V203" t="s">
        <v>24</v>
      </c>
      <c r="W203">
        <v>18</v>
      </c>
    </row>
    <row r="204" spans="6:23">
      <c r="F204" t="s">
        <v>36</v>
      </c>
      <c r="G204" t="s">
        <v>41</v>
      </c>
      <c r="H204" s="2">
        <v>44989</v>
      </c>
      <c r="I204">
        <f>MONTH(H204)</f>
        <v>3</v>
      </c>
      <c r="J204">
        <f>YEAR(H204)</f>
        <v>2023</v>
      </c>
      <c r="K204" s="1">
        <v>1470</v>
      </c>
      <c r="L204" s="1">
        <v>2100</v>
      </c>
      <c r="M204">
        <v>1</v>
      </c>
      <c r="N204" s="1">
        <f>(L204*M204)</f>
        <v>2100</v>
      </c>
      <c r="O204" s="1">
        <f>IF(N204&gt;2000,N204*0.05,0)</f>
        <v>105</v>
      </c>
      <c r="P204" s="1">
        <f>N204+O204</f>
        <v>2205</v>
      </c>
      <c r="Q204" t="s">
        <v>21</v>
      </c>
      <c r="R204" t="s">
        <v>22</v>
      </c>
      <c r="S204">
        <v>2004</v>
      </c>
      <c r="T204">
        <v>3004</v>
      </c>
      <c r="U204" t="s">
        <v>42</v>
      </c>
      <c r="V204" t="s">
        <v>33</v>
      </c>
      <c r="W204">
        <v>16</v>
      </c>
    </row>
    <row r="205" spans="6:23">
      <c r="F205" t="s">
        <v>91</v>
      </c>
      <c r="G205" t="s">
        <v>94</v>
      </c>
      <c r="H205" s="2">
        <v>44989</v>
      </c>
      <c r="I205">
        <f>MONTH(H205)</f>
        <v>3</v>
      </c>
      <c r="J205">
        <f>YEAR(H205)</f>
        <v>2023</v>
      </c>
      <c r="K205" s="1">
        <v>1365</v>
      </c>
      <c r="L205" s="1">
        <v>2100</v>
      </c>
      <c r="M205">
        <v>1</v>
      </c>
      <c r="N205" s="1">
        <f>(L205*M205)</f>
        <v>2100</v>
      </c>
      <c r="O205" s="1">
        <f>IF(N205&gt;2000,N205*0.05,0)</f>
        <v>105</v>
      </c>
      <c r="P205" s="1">
        <f>N205+O205</f>
        <v>2205</v>
      </c>
      <c r="Q205" t="s">
        <v>21</v>
      </c>
      <c r="R205" t="s">
        <v>22</v>
      </c>
      <c r="S205">
        <v>2064</v>
      </c>
      <c r="T205">
        <v>3064</v>
      </c>
      <c r="U205" t="s">
        <v>95</v>
      </c>
      <c r="V205" t="s">
        <v>33</v>
      </c>
      <c r="W205">
        <v>20</v>
      </c>
    </row>
    <row r="206" spans="6:23">
      <c r="F206" t="s">
        <v>36</v>
      </c>
      <c r="G206" t="s">
        <v>41</v>
      </c>
      <c r="H206" s="2">
        <v>44989</v>
      </c>
      <c r="I206">
        <f>MONTH(H206)</f>
        <v>3</v>
      </c>
      <c r="J206">
        <f>YEAR(H206)</f>
        <v>2023</v>
      </c>
      <c r="K206" s="1">
        <v>1470</v>
      </c>
      <c r="L206" s="1">
        <v>2100</v>
      </c>
      <c r="M206">
        <v>1</v>
      </c>
      <c r="N206" s="1">
        <f>(L206*M206)</f>
        <v>2100</v>
      </c>
      <c r="O206" s="1">
        <f>IF(N206&gt;2000,N206*0.05,0)</f>
        <v>105</v>
      </c>
      <c r="P206" s="1">
        <f>N206+O206</f>
        <v>2205</v>
      </c>
      <c r="Q206" t="s">
        <v>21</v>
      </c>
      <c r="R206" t="s">
        <v>22</v>
      </c>
      <c r="S206">
        <v>2004</v>
      </c>
      <c r="T206">
        <v>3004</v>
      </c>
      <c r="U206" t="s">
        <v>42</v>
      </c>
      <c r="V206" t="s">
        <v>33</v>
      </c>
      <c r="W206">
        <v>16</v>
      </c>
    </row>
    <row r="207" spans="6:23">
      <c r="F207" t="s">
        <v>44</v>
      </c>
      <c r="G207" t="s">
        <v>45</v>
      </c>
      <c r="H207" s="2">
        <v>44990</v>
      </c>
      <c r="I207">
        <f>MONTH(H207)</f>
        <v>3</v>
      </c>
      <c r="J207">
        <f>YEAR(H207)</f>
        <v>2023</v>
      </c>
      <c r="K207" s="1">
        <v>896.99999999999989</v>
      </c>
      <c r="L207" s="1">
        <v>1300</v>
      </c>
      <c r="M207">
        <v>2</v>
      </c>
      <c r="N207" s="1">
        <f>(L207*M207)</f>
        <v>2600</v>
      </c>
      <c r="O207" s="1">
        <f>IF(N207&gt;2000,N207*0.05,0)</f>
        <v>130</v>
      </c>
      <c r="P207" s="1">
        <f>N207+O207</f>
        <v>2730</v>
      </c>
      <c r="Q207" t="s">
        <v>30</v>
      </c>
      <c r="R207" t="s">
        <v>31</v>
      </c>
      <c r="S207">
        <v>2005</v>
      </c>
      <c r="T207">
        <v>3005</v>
      </c>
      <c r="U207" t="s">
        <v>46</v>
      </c>
      <c r="V207" t="s">
        <v>24</v>
      </c>
      <c r="W207">
        <v>27</v>
      </c>
    </row>
    <row r="208" spans="6:23">
      <c r="F208" t="s">
        <v>96</v>
      </c>
      <c r="G208" t="s">
        <v>97</v>
      </c>
      <c r="H208" s="2">
        <v>44990</v>
      </c>
      <c r="I208">
        <f>MONTH(H208)</f>
        <v>3</v>
      </c>
      <c r="J208">
        <f>YEAR(H208)</f>
        <v>2023</v>
      </c>
      <c r="K208" s="1">
        <v>1035</v>
      </c>
      <c r="L208" s="1">
        <v>1500</v>
      </c>
      <c r="M208">
        <v>2</v>
      </c>
      <c r="N208" s="1">
        <f>(L208*M208)</f>
        <v>3000</v>
      </c>
      <c r="O208" s="1">
        <f>IF(N208&gt;2000,N208*0.05,0)</f>
        <v>150</v>
      </c>
      <c r="P208" s="1">
        <f>N208+O208</f>
        <v>3150</v>
      </c>
      <c r="Q208" t="s">
        <v>30</v>
      </c>
      <c r="R208" t="s">
        <v>31</v>
      </c>
      <c r="S208">
        <v>2065</v>
      </c>
      <c r="T208">
        <v>3065</v>
      </c>
      <c r="U208" t="s">
        <v>98</v>
      </c>
      <c r="V208" t="s">
        <v>24</v>
      </c>
      <c r="W208">
        <v>30</v>
      </c>
    </row>
    <row r="209" spans="6:23">
      <c r="F209" t="s">
        <v>44</v>
      </c>
      <c r="G209" t="s">
        <v>45</v>
      </c>
      <c r="H209" s="2">
        <v>44990</v>
      </c>
      <c r="I209">
        <f>MONTH(H209)</f>
        <v>3</v>
      </c>
      <c r="J209">
        <f>YEAR(H209)</f>
        <v>2023</v>
      </c>
      <c r="K209" s="1">
        <v>896.99999999999989</v>
      </c>
      <c r="L209" s="1">
        <v>1300</v>
      </c>
      <c r="M209">
        <v>2</v>
      </c>
      <c r="N209" s="1">
        <f>(L209*M209)</f>
        <v>2600</v>
      </c>
      <c r="O209" s="1">
        <f>IF(N209&gt;2000,N209*0.05,0)</f>
        <v>130</v>
      </c>
      <c r="P209" s="1">
        <f>N209+O209</f>
        <v>2730</v>
      </c>
      <c r="Q209" t="s">
        <v>30</v>
      </c>
      <c r="R209" t="s">
        <v>31</v>
      </c>
      <c r="S209">
        <v>2005</v>
      </c>
      <c r="T209">
        <v>3005</v>
      </c>
      <c r="U209" t="s">
        <v>46</v>
      </c>
      <c r="V209" t="s">
        <v>24</v>
      </c>
      <c r="W209">
        <v>27</v>
      </c>
    </row>
    <row r="210" spans="6:23">
      <c r="F210" t="s">
        <v>44</v>
      </c>
      <c r="G210" t="s">
        <v>49</v>
      </c>
      <c r="H210" s="2">
        <v>44991</v>
      </c>
      <c r="I210">
        <f>MONTH(H210)</f>
        <v>3</v>
      </c>
      <c r="J210">
        <f>YEAR(H210)</f>
        <v>2023</v>
      </c>
      <c r="K210" s="1">
        <v>1104</v>
      </c>
      <c r="L210" s="1">
        <v>1600</v>
      </c>
      <c r="M210">
        <v>1</v>
      </c>
      <c r="N210" s="1">
        <f>(L210*M210)</f>
        <v>1600</v>
      </c>
      <c r="O210" s="1">
        <f>IF(N210&gt;2000,N210*0.05,0)</f>
        <v>0</v>
      </c>
      <c r="P210" s="1">
        <f>N210+O210</f>
        <v>1600</v>
      </c>
      <c r="Q210" t="s">
        <v>21</v>
      </c>
      <c r="R210" t="s">
        <v>22</v>
      </c>
      <c r="S210">
        <v>2006</v>
      </c>
      <c r="T210">
        <v>3006</v>
      </c>
      <c r="U210" t="s">
        <v>50</v>
      </c>
      <c r="V210" t="s">
        <v>33</v>
      </c>
      <c r="W210">
        <v>24</v>
      </c>
    </row>
    <row r="211" spans="6:23">
      <c r="F211" t="s">
        <v>96</v>
      </c>
      <c r="G211" t="s">
        <v>99</v>
      </c>
      <c r="H211" s="2">
        <v>44991</v>
      </c>
      <c r="I211">
        <f>MONTH(H211)</f>
        <v>3</v>
      </c>
      <c r="J211">
        <f>YEAR(H211)</f>
        <v>2023</v>
      </c>
      <c r="K211" s="1">
        <v>1242</v>
      </c>
      <c r="L211" s="1">
        <v>1800</v>
      </c>
      <c r="M211">
        <v>1</v>
      </c>
      <c r="N211" s="1">
        <f>(L211*M211)</f>
        <v>1800</v>
      </c>
      <c r="O211" s="1">
        <f>IF(N211&gt;2000,N211*0.05,0)</f>
        <v>0</v>
      </c>
      <c r="P211" s="1">
        <f>N211+O211</f>
        <v>1800</v>
      </c>
      <c r="Q211" t="s">
        <v>21</v>
      </c>
      <c r="R211" t="s">
        <v>22</v>
      </c>
      <c r="S211">
        <v>2066</v>
      </c>
      <c r="T211">
        <v>3066</v>
      </c>
      <c r="U211" t="s">
        <v>100</v>
      </c>
      <c r="V211" t="s">
        <v>33</v>
      </c>
      <c r="W211">
        <v>28</v>
      </c>
    </row>
    <row r="212" spans="6:23">
      <c r="F212" t="s">
        <v>44</v>
      </c>
      <c r="G212" t="s">
        <v>49</v>
      </c>
      <c r="H212" s="2">
        <v>44991</v>
      </c>
      <c r="I212">
        <f>MONTH(H212)</f>
        <v>3</v>
      </c>
      <c r="J212">
        <f>YEAR(H212)</f>
        <v>2023</v>
      </c>
      <c r="K212" s="1">
        <v>1104</v>
      </c>
      <c r="L212" s="1">
        <v>1600</v>
      </c>
      <c r="M212">
        <v>1</v>
      </c>
      <c r="N212" s="1">
        <f>(L212*M212)</f>
        <v>1600</v>
      </c>
      <c r="O212" s="1">
        <f>IF(N212&gt;2000,N212*0.05,0)</f>
        <v>0</v>
      </c>
      <c r="P212" s="1">
        <f>N212+O212</f>
        <v>1600</v>
      </c>
      <c r="Q212" t="s">
        <v>21</v>
      </c>
      <c r="R212" t="s">
        <v>22</v>
      </c>
      <c r="S212">
        <v>2006</v>
      </c>
      <c r="T212">
        <v>3006</v>
      </c>
      <c r="U212" t="s">
        <v>50</v>
      </c>
      <c r="V212" t="s">
        <v>33</v>
      </c>
      <c r="W212">
        <v>24</v>
      </c>
    </row>
    <row r="213" spans="6:23">
      <c r="F213" t="s">
        <v>51</v>
      </c>
      <c r="G213" t="s">
        <v>52</v>
      </c>
      <c r="H213" s="2">
        <v>44992</v>
      </c>
      <c r="I213">
        <f>MONTH(H213)</f>
        <v>3</v>
      </c>
      <c r="J213">
        <f>YEAR(H213)</f>
        <v>2023</v>
      </c>
      <c r="K213" s="1">
        <v>1496</v>
      </c>
      <c r="L213" s="1">
        <v>2200</v>
      </c>
      <c r="M213">
        <v>2</v>
      </c>
      <c r="N213" s="1">
        <f>(L213*M213)</f>
        <v>4400</v>
      </c>
      <c r="O213" s="1">
        <f>IF(N213&gt;2000,N213*0.05,0)</f>
        <v>220</v>
      </c>
      <c r="P213" s="1">
        <f>N213+O213</f>
        <v>4620</v>
      </c>
      <c r="Q213" t="s">
        <v>30</v>
      </c>
      <c r="R213" t="s">
        <v>22</v>
      </c>
      <c r="S213">
        <v>2007</v>
      </c>
      <c r="T213">
        <v>3007</v>
      </c>
      <c r="U213" t="s">
        <v>53</v>
      </c>
      <c r="V213" t="s">
        <v>24</v>
      </c>
      <c r="W213">
        <v>29</v>
      </c>
    </row>
    <row r="214" spans="6:23">
      <c r="F214" t="s">
        <v>101</v>
      </c>
      <c r="G214" t="s">
        <v>102</v>
      </c>
      <c r="H214" s="2">
        <v>44992</v>
      </c>
      <c r="I214">
        <f>MONTH(H214)</f>
        <v>3</v>
      </c>
      <c r="J214">
        <f>YEAR(H214)</f>
        <v>2023</v>
      </c>
      <c r="K214" s="1">
        <v>2080</v>
      </c>
      <c r="L214" s="1">
        <v>3200</v>
      </c>
      <c r="M214">
        <v>2</v>
      </c>
      <c r="N214" s="1">
        <f>(L214*M214)</f>
        <v>6400</v>
      </c>
      <c r="O214" s="1">
        <f>IF(N214&gt;2000,N214*0.05,0)</f>
        <v>320</v>
      </c>
      <c r="P214" s="1">
        <f>N214+O214</f>
        <v>6720</v>
      </c>
      <c r="Q214" t="s">
        <v>30</v>
      </c>
      <c r="R214" t="s">
        <v>22</v>
      </c>
      <c r="S214">
        <v>2067</v>
      </c>
      <c r="T214">
        <v>3067</v>
      </c>
      <c r="U214" t="s">
        <v>68</v>
      </c>
      <c r="V214" t="s">
        <v>24</v>
      </c>
      <c r="W214">
        <v>42</v>
      </c>
    </row>
    <row r="215" spans="6:23">
      <c r="F215" t="s">
        <v>51</v>
      </c>
      <c r="G215" t="s">
        <v>52</v>
      </c>
      <c r="H215" s="2">
        <v>44992</v>
      </c>
      <c r="I215">
        <f>MONTH(H215)</f>
        <v>3</v>
      </c>
      <c r="J215">
        <f>YEAR(H215)</f>
        <v>2023</v>
      </c>
      <c r="K215" s="1">
        <v>1496</v>
      </c>
      <c r="L215" s="1">
        <v>2200</v>
      </c>
      <c r="M215">
        <v>2</v>
      </c>
      <c r="N215" s="1">
        <f>(L215*M215)</f>
        <v>4400</v>
      </c>
      <c r="O215" s="1">
        <f>IF(N215&gt;2000,N215*0.05,0)</f>
        <v>220</v>
      </c>
      <c r="P215" s="1">
        <f>N215+O215</f>
        <v>4620</v>
      </c>
      <c r="Q215" t="s">
        <v>30</v>
      </c>
      <c r="R215" t="s">
        <v>22</v>
      </c>
      <c r="S215">
        <v>2007</v>
      </c>
      <c r="T215">
        <v>3007</v>
      </c>
      <c r="U215" t="s">
        <v>53</v>
      </c>
      <c r="V215" t="s">
        <v>24</v>
      </c>
      <c r="W215">
        <v>29</v>
      </c>
    </row>
    <row r="216" spans="6:23">
      <c r="F216" t="s">
        <v>51</v>
      </c>
      <c r="G216" t="s">
        <v>54</v>
      </c>
      <c r="H216" s="2">
        <v>44993</v>
      </c>
      <c r="I216">
        <f>MONTH(H216)</f>
        <v>3</v>
      </c>
      <c r="J216">
        <f>YEAR(H216)</f>
        <v>2023</v>
      </c>
      <c r="K216" s="1">
        <v>1700.0000000000002</v>
      </c>
      <c r="L216" s="1">
        <v>2500</v>
      </c>
      <c r="M216">
        <v>1</v>
      </c>
      <c r="N216" s="1">
        <f>(L216*M216)</f>
        <v>2500</v>
      </c>
      <c r="O216" s="1">
        <f>IF(N216&gt;2000,N216*0.05,0)</f>
        <v>125</v>
      </c>
      <c r="P216" s="1">
        <f>N216+O216</f>
        <v>2625</v>
      </c>
      <c r="Q216" t="s">
        <v>21</v>
      </c>
      <c r="R216" t="s">
        <v>31</v>
      </c>
      <c r="S216">
        <v>2008</v>
      </c>
      <c r="T216">
        <v>3008</v>
      </c>
      <c r="U216" t="s">
        <v>55</v>
      </c>
      <c r="V216" t="s">
        <v>33</v>
      </c>
      <c r="W216">
        <v>27</v>
      </c>
    </row>
    <row r="217" spans="6:23">
      <c r="F217" t="s">
        <v>101</v>
      </c>
      <c r="G217" t="s">
        <v>103</v>
      </c>
      <c r="H217" s="2">
        <v>44993</v>
      </c>
      <c r="I217">
        <f>MONTH(H217)</f>
        <v>3</v>
      </c>
      <c r="J217">
        <f>YEAR(H217)</f>
        <v>2023</v>
      </c>
      <c r="K217" s="1">
        <v>2405</v>
      </c>
      <c r="L217" s="1">
        <v>3700</v>
      </c>
      <c r="M217">
        <v>1</v>
      </c>
      <c r="N217" s="1">
        <f>(L217*M217)</f>
        <v>3700</v>
      </c>
      <c r="O217" s="1">
        <f>IF(N217&gt;2000,N217*0.05,0)</f>
        <v>185</v>
      </c>
      <c r="P217" s="1">
        <f>N217+O217</f>
        <v>3885</v>
      </c>
      <c r="Q217" t="s">
        <v>21</v>
      </c>
      <c r="R217" t="s">
        <v>31</v>
      </c>
      <c r="S217">
        <v>2068</v>
      </c>
      <c r="T217">
        <v>3068</v>
      </c>
      <c r="U217" t="s">
        <v>70</v>
      </c>
      <c r="V217" t="s">
        <v>33</v>
      </c>
      <c r="W217">
        <v>40</v>
      </c>
    </row>
    <row r="218" spans="6:23">
      <c r="F218" t="s">
        <v>51</v>
      </c>
      <c r="G218" t="s">
        <v>54</v>
      </c>
      <c r="H218" s="2">
        <v>44993</v>
      </c>
      <c r="I218">
        <f>MONTH(H218)</f>
        <v>3</v>
      </c>
      <c r="J218">
        <f>YEAR(H218)</f>
        <v>2023</v>
      </c>
      <c r="K218" s="1">
        <v>1700.0000000000002</v>
      </c>
      <c r="L218" s="1">
        <v>2500</v>
      </c>
      <c r="M218">
        <v>1</v>
      </c>
      <c r="N218" s="1">
        <f>(L218*M218)</f>
        <v>2500</v>
      </c>
      <c r="O218" s="1">
        <f>IF(N218&gt;2000,N218*0.05,0)</f>
        <v>125</v>
      </c>
      <c r="P218" s="1">
        <f>N218+O218</f>
        <v>2625</v>
      </c>
      <c r="Q218" t="s">
        <v>21</v>
      </c>
      <c r="R218" t="s">
        <v>31</v>
      </c>
      <c r="S218">
        <v>2008</v>
      </c>
      <c r="T218">
        <v>3008</v>
      </c>
      <c r="U218" t="s">
        <v>55</v>
      </c>
      <c r="V218" t="s">
        <v>33</v>
      </c>
      <c r="W218">
        <v>27</v>
      </c>
    </row>
    <row r="219" spans="6:23">
      <c r="F219" t="s">
        <v>104</v>
      </c>
      <c r="G219" t="s">
        <v>105</v>
      </c>
      <c r="H219" s="2">
        <v>44996</v>
      </c>
      <c r="I219">
        <f>MONTH(H219)</f>
        <v>3</v>
      </c>
      <c r="J219">
        <f>YEAR(H219)</f>
        <v>2023</v>
      </c>
      <c r="K219" s="1">
        <v>780</v>
      </c>
      <c r="L219" s="1">
        <v>1300</v>
      </c>
      <c r="M219">
        <v>2</v>
      </c>
      <c r="N219" s="1">
        <f>(L219*M219)</f>
        <v>2600</v>
      </c>
      <c r="O219" s="1">
        <f>IF(N219&gt;2000,N219*0.05,0)</f>
        <v>130</v>
      </c>
      <c r="P219" s="1">
        <f>N219+O219</f>
        <v>2730</v>
      </c>
      <c r="Q219" t="s">
        <v>21</v>
      </c>
      <c r="R219" t="s">
        <v>22</v>
      </c>
      <c r="S219">
        <v>2041</v>
      </c>
      <c r="T219">
        <v>3041</v>
      </c>
      <c r="U219" t="s">
        <v>106</v>
      </c>
      <c r="V219" t="s">
        <v>24</v>
      </c>
      <c r="W219">
        <v>32</v>
      </c>
    </row>
    <row r="220" spans="6:23">
      <c r="F220" t="s">
        <v>104</v>
      </c>
      <c r="G220" t="s">
        <v>105</v>
      </c>
      <c r="H220" s="2">
        <v>44996</v>
      </c>
      <c r="I220">
        <f>MONTH(H220)</f>
        <v>3</v>
      </c>
      <c r="J220">
        <f>YEAR(H220)</f>
        <v>2023</v>
      </c>
      <c r="K220" s="1">
        <v>780</v>
      </c>
      <c r="L220" s="1">
        <v>1300</v>
      </c>
      <c r="M220">
        <v>2</v>
      </c>
      <c r="N220" s="1">
        <f>(L220*M220)</f>
        <v>2600</v>
      </c>
      <c r="O220" s="1">
        <f>IF(N220&gt;2000,N220*0.05,0)</f>
        <v>130</v>
      </c>
      <c r="P220" s="1">
        <f>N220+O220</f>
        <v>2730</v>
      </c>
      <c r="Q220" t="s">
        <v>21</v>
      </c>
      <c r="R220" t="s">
        <v>22</v>
      </c>
      <c r="S220">
        <v>2041</v>
      </c>
      <c r="T220">
        <v>3041</v>
      </c>
      <c r="U220" t="s">
        <v>106</v>
      </c>
      <c r="V220" t="s">
        <v>24</v>
      </c>
      <c r="W220">
        <v>32</v>
      </c>
    </row>
    <row r="221" spans="6:23">
      <c r="F221" t="s">
        <v>104</v>
      </c>
      <c r="G221" t="s">
        <v>107</v>
      </c>
      <c r="H221" s="2">
        <v>44997</v>
      </c>
      <c r="I221">
        <f>MONTH(H221)</f>
        <v>3</v>
      </c>
      <c r="J221">
        <f>YEAR(H221)</f>
        <v>2023</v>
      </c>
      <c r="K221" s="1">
        <v>960</v>
      </c>
      <c r="L221" s="1">
        <v>1600</v>
      </c>
      <c r="M221">
        <v>1</v>
      </c>
      <c r="N221" s="1">
        <f>(L221*M221)</f>
        <v>1600</v>
      </c>
      <c r="O221" s="1">
        <f>IF(N221&gt;2000,N221*0.05,0)</f>
        <v>0</v>
      </c>
      <c r="P221" s="1">
        <f>N221+O221</f>
        <v>1600</v>
      </c>
      <c r="Q221" t="s">
        <v>30</v>
      </c>
      <c r="R221" t="s">
        <v>31</v>
      </c>
      <c r="S221">
        <v>2042</v>
      </c>
      <c r="T221">
        <v>3042</v>
      </c>
      <c r="U221" t="s">
        <v>108</v>
      </c>
      <c r="V221" t="s">
        <v>33</v>
      </c>
      <c r="W221">
        <v>29</v>
      </c>
    </row>
    <row r="222" spans="6:23">
      <c r="F222" t="s">
        <v>104</v>
      </c>
      <c r="G222" t="s">
        <v>107</v>
      </c>
      <c r="H222" s="2">
        <v>44997</v>
      </c>
      <c r="I222">
        <f>MONTH(H222)</f>
        <v>3</v>
      </c>
      <c r="J222">
        <f>YEAR(H222)</f>
        <v>2023</v>
      </c>
      <c r="K222" s="1">
        <v>960</v>
      </c>
      <c r="L222" s="1">
        <v>1600</v>
      </c>
      <c r="M222">
        <v>1</v>
      </c>
      <c r="N222" s="1">
        <f>(L222*M222)</f>
        <v>1600</v>
      </c>
      <c r="O222" s="1">
        <f>IF(N222&gt;2000,N222*0.05,0)</f>
        <v>0</v>
      </c>
      <c r="P222" s="1">
        <f>N222+O222</f>
        <v>1600</v>
      </c>
      <c r="Q222" t="s">
        <v>30</v>
      </c>
      <c r="R222" t="s">
        <v>31</v>
      </c>
      <c r="S222">
        <v>2042</v>
      </c>
      <c r="T222">
        <v>3042</v>
      </c>
      <c r="U222" t="s">
        <v>108</v>
      </c>
      <c r="V222" t="s">
        <v>33</v>
      </c>
      <c r="W222">
        <v>29</v>
      </c>
    </row>
    <row r="223" spans="6:23">
      <c r="F223" t="s">
        <v>56</v>
      </c>
      <c r="G223" t="s">
        <v>57</v>
      </c>
      <c r="H223" s="2">
        <v>44998</v>
      </c>
      <c r="I223">
        <f>MONTH(H223)</f>
        <v>3</v>
      </c>
      <c r="J223">
        <f>YEAR(H223)</f>
        <v>2023</v>
      </c>
      <c r="K223" s="1">
        <v>1292</v>
      </c>
      <c r="L223" s="1">
        <v>1900</v>
      </c>
      <c r="M223">
        <v>3</v>
      </c>
      <c r="N223" s="1">
        <f>(L223*M223)</f>
        <v>5700</v>
      </c>
      <c r="O223" s="1">
        <f>IF(N223&gt;2000,N223*0.05,0)</f>
        <v>285</v>
      </c>
      <c r="P223" s="1">
        <f>N223+O223</f>
        <v>5985</v>
      </c>
      <c r="Q223" t="s">
        <v>21</v>
      </c>
      <c r="R223" t="s">
        <v>38</v>
      </c>
      <c r="S223">
        <v>2043</v>
      </c>
      <c r="T223">
        <v>3043</v>
      </c>
      <c r="U223" t="s">
        <v>58</v>
      </c>
      <c r="V223" t="s">
        <v>24</v>
      </c>
      <c r="W223">
        <v>21</v>
      </c>
    </row>
    <row r="224" spans="6:23">
      <c r="F224" t="s">
        <v>56</v>
      </c>
      <c r="G224" t="s">
        <v>57</v>
      </c>
      <c r="H224" s="2">
        <v>44998</v>
      </c>
      <c r="I224">
        <f>MONTH(H224)</f>
        <v>3</v>
      </c>
      <c r="J224">
        <f>YEAR(H224)</f>
        <v>2023</v>
      </c>
      <c r="K224" s="1">
        <v>1292</v>
      </c>
      <c r="L224" s="1">
        <v>1900</v>
      </c>
      <c r="M224">
        <v>3</v>
      </c>
      <c r="N224" s="1">
        <f>(L224*M224)</f>
        <v>5700</v>
      </c>
      <c r="O224" s="1">
        <f>IF(N224&gt;2000,N224*0.05,0)</f>
        <v>285</v>
      </c>
      <c r="P224" s="1">
        <f>N224+O224</f>
        <v>5985</v>
      </c>
      <c r="Q224" t="s">
        <v>21</v>
      </c>
      <c r="R224" t="s">
        <v>38</v>
      </c>
      <c r="S224">
        <v>2043</v>
      </c>
      <c r="T224">
        <v>3043</v>
      </c>
      <c r="U224" t="s">
        <v>58</v>
      </c>
      <c r="V224" t="s">
        <v>24</v>
      </c>
      <c r="W224">
        <v>21</v>
      </c>
    </row>
    <row r="225" spans="6:23">
      <c r="F225" t="s">
        <v>56</v>
      </c>
      <c r="G225" t="s">
        <v>59</v>
      </c>
      <c r="H225" s="2">
        <v>44999</v>
      </c>
      <c r="I225">
        <f>MONTH(H225)</f>
        <v>3</v>
      </c>
      <c r="J225">
        <f>YEAR(H225)</f>
        <v>2023</v>
      </c>
      <c r="K225" s="1">
        <v>1496</v>
      </c>
      <c r="L225" s="1">
        <v>2200</v>
      </c>
      <c r="M225">
        <v>1</v>
      </c>
      <c r="N225" s="1">
        <f>(L225*M225)</f>
        <v>2200</v>
      </c>
      <c r="O225" s="1">
        <f>IF(N225&gt;2000,N225*0.05,0)</f>
        <v>110</v>
      </c>
      <c r="P225" s="1">
        <f>N225+O225</f>
        <v>2310</v>
      </c>
      <c r="Q225" t="s">
        <v>21</v>
      </c>
      <c r="R225" t="s">
        <v>22</v>
      </c>
      <c r="S225">
        <v>2044</v>
      </c>
      <c r="T225">
        <v>3044</v>
      </c>
      <c r="U225" t="s">
        <v>60</v>
      </c>
      <c r="V225" t="s">
        <v>33</v>
      </c>
      <c r="W225">
        <v>19</v>
      </c>
    </row>
    <row r="226" spans="6:23">
      <c r="F226" t="s">
        <v>56</v>
      </c>
      <c r="G226" t="s">
        <v>59</v>
      </c>
      <c r="H226" s="2">
        <v>44999</v>
      </c>
      <c r="I226">
        <f>MONTH(H226)</f>
        <v>3</v>
      </c>
      <c r="J226">
        <f>YEAR(H226)</f>
        <v>2023</v>
      </c>
      <c r="K226" s="1">
        <v>1496</v>
      </c>
      <c r="L226" s="1">
        <v>2200</v>
      </c>
      <c r="M226">
        <v>1</v>
      </c>
      <c r="N226" s="1">
        <f>(L226*M226)</f>
        <v>2200</v>
      </c>
      <c r="O226" s="1">
        <f>IF(N226&gt;2000,N226*0.05,0)</f>
        <v>110</v>
      </c>
      <c r="P226" s="1">
        <f>N226+O226</f>
        <v>2310</v>
      </c>
      <c r="Q226" t="s">
        <v>21</v>
      </c>
      <c r="R226" t="s">
        <v>22</v>
      </c>
      <c r="S226">
        <v>2044</v>
      </c>
      <c r="T226">
        <v>3044</v>
      </c>
      <c r="U226" t="s">
        <v>60</v>
      </c>
      <c r="V226" t="s">
        <v>33</v>
      </c>
      <c r="W226">
        <v>19</v>
      </c>
    </row>
    <row r="227" spans="6:23">
      <c r="F227" t="s">
        <v>61</v>
      </c>
      <c r="G227" t="s">
        <v>62</v>
      </c>
      <c r="H227" s="2">
        <v>45000</v>
      </c>
      <c r="I227">
        <f>MONTH(H227)</f>
        <v>3</v>
      </c>
      <c r="J227">
        <f>YEAR(H227)</f>
        <v>2023</v>
      </c>
      <c r="K227" s="1">
        <v>1340</v>
      </c>
      <c r="L227" s="1">
        <v>2000</v>
      </c>
      <c r="M227">
        <v>2</v>
      </c>
      <c r="N227" s="1">
        <f>(L227*M227)</f>
        <v>4000</v>
      </c>
      <c r="O227" s="1">
        <f>IF(N227&gt;2000,N227*0.05,0)</f>
        <v>200</v>
      </c>
      <c r="P227" s="1">
        <f>N227+O227</f>
        <v>4200</v>
      </c>
      <c r="Q227" t="s">
        <v>30</v>
      </c>
      <c r="R227" t="s">
        <v>31</v>
      </c>
      <c r="S227">
        <v>2045</v>
      </c>
      <c r="T227">
        <v>3045</v>
      </c>
      <c r="U227" t="s">
        <v>63</v>
      </c>
      <c r="V227" t="s">
        <v>24</v>
      </c>
      <c r="W227">
        <v>36</v>
      </c>
    </row>
    <row r="228" spans="6:23">
      <c r="F228" t="s">
        <v>61</v>
      </c>
      <c r="G228" t="s">
        <v>64</v>
      </c>
      <c r="H228" s="2">
        <v>45001</v>
      </c>
      <c r="I228">
        <f>MONTH(H228)</f>
        <v>3</v>
      </c>
      <c r="J228">
        <f>YEAR(H228)</f>
        <v>2023</v>
      </c>
      <c r="K228" s="1">
        <v>1541</v>
      </c>
      <c r="L228" s="1">
        <v>2300</v>
      </c>
      <c r="M228">
        <v>1</v>
      </c>
      <c r="N228" s="1">
        <f>(L228*M228)</f>
        <v>2300</v>
      </c>
      <c r="O228" s="1">
        <f>IF(N228&gt;2000,N228*0.05,0)</f>
        <v>115</v>
      </c>
      <c r="P228" s="1">
        <f>N228+O228</f>
        <v>2415</v>
      </c>
      <c r="Q228" t="s">
        <v>21</v>
      </c>
      <c r="R228" t="s">
        <v>22</v>
      </c>
      <c r="S228">
        <v>2046</v>
      </c>
      <c r="T228">
        <v>3046</v>
      </c>
      <c r="U228" t="s">
        <v>65</v>
      </c>
      <c r="V228" t="s">
        <v>33</v>
      </c>
      <c r="W228">
        <v>34</v>
      </c>
    </row>
    <row r="229" spans="6:23">
      <c r="F229" t="s">
        <v>66</v>
      </c>
      <c r="G229" t="s">
        <v>67</v>
      </c>
      <c r="H229" s="2">
        <v>45002</v>
      </c>
      <c r="I229">
        <f>MONTH(H229)</f>
        <v>3</v>
      </c>
      <c r="J229">
        <f>YEAR(H229)</f>
        <v>2023</v>
      </c>
      <c r="K229" s="1">
        <v>2250</v>
      </c>
      <c r="L229" s="1">
        <v>3000</v>
      </c>
      <c r="M229">
        <v>2</v>
      </c>
      <c r="N229" s="1">
        <f>(L229*M229)</f>
        <v>6000</v>
      </c>
      <c r="O229" s="1">
        <f>IF(N229&gt;2000,N229*0.05,0)</f>
        <v>300</v>
      </c>
      <c r="P229" s="1">
        <f>N229+O229</f>
        <v>6300</v>
      </c>
      <c r="Q229" t="s">
        <v>30</v>
      </c>
      <c r="R229" t="s">
        <v>22</v>
      </c>
      <c r="S229">
        <v>2047</v>
      </c>
      <c r="T229">
        <v>3047</v>
      </c>
      <c r="U229" t="s">
        <v>68</v>
      </c>
      <c r="V229" t="s">
        <v>24</v>
      </c>
      <c r="W229">
        <v>40</v>
      </c>
    </row>
    <row r="230" spans="6:23">
      <c r="F230" t="s">
        <v>66</v>
      </c>
      <c r="G230" t="s">
        <v>69</v>
      </c>
      <c r="H230" s="2">
        <v>45003</v>
      </c>
      <c r="I230">
        <f>MONTH(H230)</f>
        <v>3</v>
      </c>
      <c r="J230">
        <f>YEAR(H230)</f>
        <v>2023</v>
      </c>
      <c r="K230" s="1">
        <v>2625</v>
      </c>
      <c r="L230" s="1">
        <v>3500</v>
      </c>
      <c r="M230">
        <v>1</v>
      </c>
      <c r="N230" s="1">
        <f>(L230*M230)</f>
        <v>3500</v>
      </c>
      <c r="O230" s="1">
        <f>IF(N230&gt;2000,N230*0.05,0)</f>
        <v>175</v>
      </c>
      <c r="P230" s="1">
        <f>N230+O230</f>
        <v>3675</v>
      </c>
      <c r="Q230" t="s">
        <v>21</v>
      </c>
      <c r="R230" t="s">
        <v>31</v>
      </c>
      <c r="S230">
        <v>2048</v>
      </c>
      <c r="T230">
        <v>3048</v>
      </c>
      <c r="U230" t="s">
        <v>70</v>
      </c>
      <c r="V230" t="s">
        <v>33</v>
      </c>
      <c r="W230">
        <v>38</v>
      </c>
    </row>
    <row r="231" spans="6:23">
      <c r="F231" t="s">
        <v>71</v>
      </c>
      <c r="G231" t="s">
        <v>72</v>
      </c>
      <c r="H231" s="2">
        <v>45006</v>
      </c>
      <c r="I231">
        <f>MONTH(H231)</f>
        <v>3</v>
      </c>
      <c r="J231">
        <f>YEAR(H231)</f>
        <v>2023</v>
      </c>
      <c r="K231" s="1">
        <v>737</v>
      </c>
      <c r="L231" s="1">
        <v>1100</v>
      </c>
      <c r="M231">
        <v>2</v>
      </c>
      <c r="N231" s="1">
        <f>(L231*M231)</f>
        <v>2200</v>
      </c>
      <c r="O231" s="1">
        <f>IF(N231&gt;2000,N231*0.05,0)</f>
        <v>110</v>
      </c>
      <c r="P231" s="1">
        <f>N231+O231</f>
        <v>2310</v>
      </c>
      <c r="Q231" t="s">
        <v>21</v>
      </c>
      <c r="R231" t="s">
        <v>22</v>
      </c>
      <c r="S231">
        <v>2021</v>
      </c>
      <c r="T231">
        <v>3021</v>
      </c>
      <c r="U231" t="s">
        <v>73</v>
      </c>
      <c r="V231" t="s">
        <v>24</v>
      </c>
      <c r="W231">
        <v>24</v>
      </c>
    </row>
    <row r="232" spans="6:23">
      <c r="F232" t="s">
        <v>71</v>
      </c>
      <c r="G232" t="s">
        <v>72</v>
      </c>
      <c r="H232" s="2">
        <v>45006</v>
      </c>
      <c r="I232">
        <f>MONTH(H232)</f>
        <v>3</v>
      </c>
      <c r="J232">
        <f>YEAR(H232)</f>
        <v>2023</v>
      </c>
      <c r="K232" s="1">
        <v>737</v>
      </c>
      <c r="L232" s="1">
        <v>1100</v>
      </c>
      <c r="M232">
        <v>2</v>
      </c>
      <c r="N232" s="1">
        <f>(L232*M232)</f>
        <v>2200</v>
      </c>
      <c r="O232" s="1">
        <f>IF(N232&gt;2000,N232*0.05,0)</f>
        <v>110</v>
      </c>
      <c r="P232" s="1">
        <f>N232+O232</f>
        <v>2310</v>
      </c>
      <c r="Q232" t="s">
        <v>21</v>
      </c>
      <c r="R232" t="s">
        <v>22</v>
      </c>
      <c r="S232">
        <v>2021</v>
      </c>
      <c r="T232">
        <v>3021</v>
      </c>
      <c r="U232" t="s">
        <v>73</v>
      </c>
      <c r="V232" t="s">
        <v>24</v>
      </c>
      <c r="W232">
        <v>24</v>
      </c>
    </row>
    <row r="233" spans="6:23">
      <c r="F233" t="s">
        <v>71</v>
      </c>
      <c r="G233" t="s">
        <v>74</v>
      </c>
      <c r="H233" s="2">
        <v>45007</v>
      </c>
      <c r="I233">
        <f>MONTH(H233)</f>
        <v>3</v>
      </c>
      <c r="J233">
        <f>YEAR(H233)</f>
        <v>2023</v>
      </c>
      <c r="K233" s="1">
        <v>938</v>
      </c>
      <c r="L233" s="1">
        <v>1400</v>
      </c>
      <c r="M233">
        <v>1</v>
      </c>
      <c r="N233" s="1">
        <f>(L233*M233)</f>
        <v>1400</v>
      </c>
      <c r="O233" s="1">
        <f>IF(N233&gt;2000,N233*0.05,0)</f>
        <v>0</v>
      </c>
      <c r="P233" s="1">
        <f>N233+O233</f>
        <v>1400</v>
      </c>
      <c r="Q233" t="s">
        <v>30</v>
      </c>
      <c r="R233" t="s">
        <v>31</v>
      </c>
      <c r="S233">
        <v>2022</v>
      </c>
      <c r="T233">
        <v>3022</v>
      </c>
      <c r="U233" t="s">
        <v>75</v>
      </c>
      <c r="V233" t="s">
        <v>33</v>
      </c>
      <c r="W233">
        <v>21</v>
      </c>
    </row>
    <row r="234" spans="6:23">
      <c r="F234" t="s">
        <v>71</v>
      </c>
      <c r="G234" t="s">
        <v>74</v>
      </c>
      <c r="H234" s="2">
        <v>45007</v>
      </c>
      <c r="I234">
        <f>MONTH(H234)</f>
        <v>3</v>
      </c>
      <c r="J234">
        <f>YEAR(H234)</f>
        <v>2023</v>
      </c>
      <c r="K234" s="1">
        <v>938</v>
      </c>
      <c r="L234" s="1">
        <v>1400</v>
      </c>
      <c r="M234">
        <v>1</v>
      </c>
      <c r="N234" s="1">
        <f>(L234*M234)</f>
        <v>1400</v>
      </c>
      <c r="O234" s="1">
        <f>IF(N234&gt;2000,N234*0.05,0)</f>
        <v>0</v>
      </c>
      <c r="P234" s="1">
        <f>N234+O234</f>
        <v>1400</v>
      </c>
      <c r="Q234" t="s">
        <v>30</v>
      </c>
      <c r="R234" t="s">
        <v>31</v>
      </c>
      <c r="S234">
        <v>2022</v>
      </c>
      <c r="T234">
        <v>3022</v>
      </c>
      <c r="U234" t="s">
        <v>75</v>
      </c>
      <c r="V234" t="s">
        <v>33</v>
      </c>
      <c r="W234">
        <v>21</v>
      </c>
    </row>
    <row r="235" spans="6:23">
      <c r="F235" t="s">
        <v>76</v>
      </c>
      <c r="G235" t="s">
        <v>77</v>
      </c>
      <c r="H235" s="2">
        <v>45008</v>
      </c>
      <c r="I235">
        <f>MONTH(H235)</f>
        <v>3</v>
      </c>
      <c r="J235">
        <f>YEAR(H235)</f>
        <v>2023</v>
      </c>
      <c r="K235" s="1">
        <v>1190</v>
      </c>
      <c r="L235" s="1">
        <v>1700</v>
      </c>
      <c r="M235">
        <v>3</v>
      </c>
      <c r="N235" s="1">
        <f>(L235*M235)</f>
        <v>5100</v>
      </c>
      <c r="O235" s="1">
        <f>IF(N235&gt;2000,N235*0.05,0)</f>
        <v>255</v>
      </c>
      <c r="P235" s="1">
        <f>N235+O235</f>
        <v>5355</v>
      </c>
      <c r="Q235" t="s">
        <v>21</v>
      </c>
      <c r="R235" t="s">
        <v>38</v>
      </c>
      <c r="S235">
        <v>2023</v>
      </c>
      <c r="T235">
        <v>3023</v>
      </c>
      <c r="U235" t="s">
        <v>78</v>
      </c>
      <c r="V235" t="s">
        <v>24</v>
      </c>
      <c r="W235">
        <v>20</v>
      </c>
    </row>
    <row r="236" spans="6:23">
      <c r="F236" t="s">
        <v>76</v>
      </c>
      <c r="G236" t="s">
        <v>77</v>
      </c>
      <c r="H236" s="2">
        <v>45008</v>
      </c>
      <c r="I236">
        <f>MONTH(H236)</f>
        <v>3</v>
      </c>
      <c r="J236">
        <f>YEAR(H236)</f>
        <v>2023</v>
      </c>
      <c r="K236" s="1">
        <v>1190</v>
      </c>
      <c r="L236" s="1">
        <v>1700</v>
      </c>
      <c r="M236">
        <v>3</v>
      </c>
      <c r="N236" s="1">
        <f>(L236*M236)</f>
        <v>5100</v>
      </c>
      <c r="O236" s="1">
        <f>IF(N236&gt;2000,N236*0.05,0)</f>
        <v>255</v>
      </c>
      <c r="P236" s="1">
        <f>N236+O236</f>
        <v>5355</v>
      </c>
      <c r="Q236" t="s">
        <v>21</v>
      </c>
      <c r="R236" t="s">
        <v>38</v>
      </c>
      <c r="S236">
        <v>2023</v>
      </c>
      <c r="T236">
        <v>3023</v>
      </c>
      <c r="U236" t="s">
        <v>78</v>
      </c>
      <c r="V236" t="s">
        <v>24</v>
      </c>
      <c r="W236">
        <v>20</v>
      </c>
    </row>
    <row r="237" spans="6:23">
      <c r="F237" t="s">
        <v>76</v>
      </c>
      <c r="G237" t="s">
        <v>79</v>
      </c>
      <c r="H237" s="2">
        <v>45009</v>
      </c>
      <c r="I237">
        <f>MONTH(H237)</f>
        <v>3</v>
      </c>
      <c r="J237">
        <f>YEAR(H237)</f>
        <v>2023</v>
      </c>
      <c r="K237" s="1">
        <v>1400</v>
      </c>
      <c r="L237" s="1">
        <v>2000</v>
      </c>
      <c r="M237">
        <v>1</v>
      </c>
      <c r="N237" s="1">
        <f>(L237*M237)</f>
        <v>2000</v>
      </c>
      <c r="O237" s="1">
        <f>IF(N237&gt;2000,N237*0.05,0)</f>
        <v>0</v>
      </c>
      <c r="P237" s="1">
        <f>N237+O237</f>
        <v>2000</v>
      </c>
      <c r="Q237" t="s">
        <v>21</v>
      </c>
      <c r="R237" t="s">
        <v>22</v>
      </c>
      <c r="S237">
        <v>2024</v>
      </c>
      <c r="T237">
        <v>3024</v>
      </c>
      <c r="U237" t="s">
        <v>80</v>
      </c>
      <c r="V237" t="s">
        <v>33</v>
      </c>
      <c r="W237">
        <v>18</v>
      </c>
    </row>
    <row r="238" spans="6:23">
      <c r="F238" t="s">
        <v>76</v>
      </c>
      <c r="G238" t="s">
        <v>79</v>
      </c>
      <c r="H238" s="2">
        <v>45009</v>
      </c>
      <c r="I238">
        <f>MONTH(H238)</f>
        <v>3</v>
      </c>
      <c r="J238">
        <f>YEAR(H238)</f>
        <v>2023</v>
      </c>
      <c r="K238" s="1">
        <v>1400</v>
      </c>
      <c r="L238" s="1">
        <v>2000</v>
      </c>
      <c r="M238">
        <v>1</v>
      </c>
      <c r="N238" s="1">
        <f>(L238*M238)</f>
        <v>2000</v>
      </c>
      <c r="O238" s="1">
        <f>IF(N238&gt;2000,N238*0.05,0)</f>
        <v>0</v>
      </c>
      <c r="P238" s="1">
        <f>N238+O238</f>
        <v>2000</v>
      </c>
      <c r="Q238" t="s">
        <v>21</v>
      </c>
      <c r="R238" t="s">
        <v>22</v>
      </c>
      <c r="S238">
        <v>2024</v>
      </c>
      <c r="T238">
        <v>3024</v>
      </c>
      <c r="U238" t="s">
        <v>80</v>
      </c>
      <c r="V238" t="s">
        <v>33</v>
      </c>
      <c r="W238">
        <v>18</v>
      </c>
    </row>
    <row r="239" spans="6:23">
      <c r="F239" t="s">
        <v>81</v>
      </c>
      <c r="G239" t="s">
        <v>82</v>
      </c>
      <c r="H239" s="2">
        <v>45010</v>
      </c>
      <c r="I239">
        <f>MONTH(H239)</f>
        <v>3</v>
      </c>
      <c r="J239">
        <f>YEAR(H239)</f>
        <v>2023</v>
      </c>
      <c r="K239" s="1">
        <v>975</v>
      </c>
      <c r="L239" s="1">
        <v>1500</v>
      </c>
      <c r="M239">
        <v>2</v>
      </c>
      <c r="N239" s="1">
        <f>(L239*M239)</f>
        <v>3000</v>
      </c>
      <c r="O239" s="1">
        <f>IF(N239&gt;2000,N239*0.05,0)</f>
        <v>150</v>
      </c>
      <c r="P239" s="1">
        <f>N239+O239</f>
        <v>3150</v>
      </c>
      <c r="Q239" t="s">
        <v>30</v>
      </c>
      <c r="R239" t="s">
        <v>31</v>
      </c>
      <c r="S239">
        <v>2025</v>
      </c>
      <c r="T239">
        <v>3025</v>
      </c>
      <c r="U239" t="s">
        <v>83</v>
      </c>
      <c r="V239" t="s">
        <v>24</v>
      </c>
      <c r="W239">
        <v>28</v>
      </c>
    </row>
    <row r="240" spans="6:23">
      <c r="F240" t="s">
        <v>81</v>
      </c>
      <c r="G240" t="s">
        <v>82</v>
      </c>
      <c r="H240" s="2">
        <v>45010</v>
      </c>
      <c r="I240">
        <f>MONTH(H240)</f>
        <v>3</v>
      </c>
      <c r="J240">
        <f>YEAR(H240)</f>
        <v>2023</v>
      </c>
      <c r="K240" s="1">
        <v>975</v>
      </c>
      <c r="L240" s="1">
        <v>1500</v>
      </c>
      <c r="M240">
        <v>2</v>
      </c>
      <c r="N240" s="1">
        <f>(L240*M240)</f>
        <v>3000</v>
      </c>
      <c r="O240" s="1">
        <f>IF(N240&gt;2000,N240*0.05,0)</f>
        <v>150</v>
      </c>
      <c r="P240" s="1">
        <f>N240+O240</f>
        <v>3150</v>
      </c>
      <c r="Q240" t="s">
        <v>30</v>
      </c>
      <c r="R240" t="s">
        <v>31</v>
      </c>
      <c r="S240">
        <v>2025</v>
      </c>
      <c r="T240">
        <v>3025</v>
      </c>
      <c r="U240" t="s">
        <v>83</v>
      </c>
      <c r="V240" t="s">
        <v>24</v>
      </c>
      <c r="W240">
        <v>28</v>
      </c>
    </row>
    <row r="241" spans="6:23">
      <c r="F241" t="s">
        <v>81</v>
      </c>
      <c r="G241" t="s">
        <v>84</v>
      </c>
      <c r="H241" s="2">
        <v>45011</v>
      </c>
      <c r="I241">
        <f>MONTH(H241)</f>
        <v>3</v>
      </c>
      <c r="J241">
        <f>YEAR(H241)</f>
        <v>2023</v>
      </c>
      <c r="K241" s="1">
        <v>1170</v>
      </c>
      <c r="L241" s="1">
        <v>1800</v>
      </c>
      <c r="M241">
        <v>1</v>
      </c>
      <c r="N241" s="1">
        <f>(L241*M241)</f>
        <v>1800</v>
      </c>
      <c r="O241" s="1">
        <f>IF(N241&gt;2000,N241*0.05,0)</f>
        <v>0</v>
      </c>
      <c r="P241" s="1">
        <f>N241+O241</f>
        <v>1800</v>
      </c>
      <c r="Q241" t="s">
        <v>21</v>
      </c>
      <c r="R241" t="s">
        <v>22</v>
      </c>
      <c r="S241">
        <v>2026</v>
      </c>
      <c r="T241">
        <v>3026</v>
      </c>
      <c r="U241" t="s">
        <v>85</v>
      </c>
      <c r="V241" t="s">
        <v>33</v>
      </c>
      <c r="W241">
        <v>26</v>
      </c>
    </row>
    <row r="242" spans="6:23">
      <c r="F242" t="s">
        <v>81</v>
      </c>
      <c r="G242" t="s">
        <v>84</v>
      </c>
      <c r="H242" s="2">
        <v>45011</v>
      </c>
      <c r="I242">
        <f>MONTH(H242)</f>
        <v>3</v>
      </c>
      <c r="J242">
        <f>YEAR(H242)</f>
        <v>2023</v>
      </c>
      <c r="K242" s="1">
        <v>1170</v>
      </c>
      <c r="L242" s="1">
        <v>1800</v>
      </c>
      <c r="M242">
        <v>1</v>
      </c>
      <c r="N242" s="1">
        <f>(L242*M242)</f>
        <v>1800</v>
      </c>
      <c r="O242" s="1">
        <f>IF(N242&gt;2000,N242*0.05,0)</f>
        <v>0</v>
      </c>
      <c r="P242" s="1">
        <f>N242+O242</f>
        <v>1800</v>
      </c>
      <c r="Q242" t="s">
        <v>21</v>
      </c>
      <c r="R242" t="s">
        <v>22</v>
      </c>
      <c r="S242">
        <v>2026</v>
      </c>
      <c r="T242">
        <v>3026</v>
      </c>
      <c r="U242" t="s">
        <v>85</v>
      </c>
      <c r="V242" t="s">
        <v>33</v>
      </c>
      <c r="W242">
        <v>26</v>
      </c>
    </row>
    <row r="243" spans="6:23">
      <c r="F243" t="s">
        <v>86</v>
      </c>
      <c r="G243" t="s">
        <v>87</v>
      </c>
      <c r="H243" s="2">
        <v>45012</v>
      </c>
      <c r="I243">
        <f>MONTH(H243)</f>
        <v>3</v>
      </c>
      <c r="J243">
        <f>YEAR(H243)</f>
        <v>2023</v>
      </c>
      <c r="K243" s="1">
        <v>1656</v>
      </c>
      <c r="L243" s="1">
        <v>2300</v>
      </c>
      <c r="M243">
        <v>2</v>
      </c>
      <c r="N243" s="1">
        <f>(L243*M243)</f>
        <v>4600</v>
      </c>
      <c r="O243" s="1">
        <f>IF(N243&gt;2000,N243*0.05,0)</f>
        <v>230</v>
      </c>
      <c r="P243" s="1">
        <f>N243+O243</f>
        <v>4830</v>
      </c>
      <c r="Q243" t="s">
        <v>30</v>
      </c>
      <c r="R243" t="s">
        <v>22</v>
      </c>
      <c r="S243">
        <v>2027</v>
      </c>
      <c r="T243">
        <v>3027</v>
      </c>
      <c r="U243" t="s">
        <v>88</v>
      </c>
      <c r="V243" t="s">
        <v>24</v>
      </c>
      <c r="W243">
        <v>30</v>
      </c>
    </row>
    <row r="244" spans="6:23">
      <c r="F244" t="s">
        <v>86</v>
      </c>
      <c r="G244" t="s">
        <v>87</v>
      </c>
      <c r="H244" s="2">
        <v>45012</v>
      </c>
      <c r="I244">
        <f>MONTH(H244)</f>
        <v>3</v>
      </c>
      <c r="J244">
        <f>YEAR(H244)</f>
        <v>2023</v>
      </c>
      <c r="K244" s="1">
        <v>1656</v>
      </c>
      <c r="L244" s="1">
        <v>2300</v>
      </c>
      <c r="M244">
        <v>2</v>
      </c>
      <c r="N244" s="1">
        <f>(L244*M244)</f>
        <v>4600</v>
      </c>
      <c r="O244" s="1">
        <f>IF(N244&gt;2000,N244*0.05,0)</f>
        <v>230</v>
      </c>
      <c r="P244" s="1">
        <f>N244+O244</f>
        <v>4830</v>
      </c>
      <c r="Q244" t="s">
        <v>30</v>
      </c>
      <c r="R244" t="s">
        <v>22</v>
      </c>
      <c r="S244">
        <v>2027</v>
      </c>
      <c r="T244">
        <v>3027</v>
      </c>
      <c r="U244" t="s">
        <v>88</v>
      </c>
      <c r="V244" t="s">
        <v>24</v>
      </c>
      <c r="W244">
        <v>30</v>
      </c>
    </row>
    <row r="245" spans="6:23">
      <c r="F245" t="s">
        <v>86</v>
      </c>
      <c r="G245" t="s">
        <v>89</v>
      </c>
      <c r="H245" s="2">
        <v>45013</v>
      </c>
      <c r="I245">
        <f>MONTH(H245)</f>
        <v>3</v>
      </c>
      <c r="J245">
        <f>YEAR(H245)</f>
        <v>2023</v>
      </c>
      <c r="K245" s="1">
        <v>1872</v>
      </c>
      <c r="L245" s="1">
        <v>1600</v>
      </c>
      <c r="M245">
        <v>1</v>
      </c>
      <c r="N245" s="1">
        <f>(L245*M245)</f>
        <v>1600</v>
      </c>
      <c r="O245" s="1">
        <f>IF(N245&gt;2000,N245*0.05,0)</f>
        <v>0</v>
      </c>
      <c r="P245" s="1">
        <f>N245+O245</f>
        <v>1600</v>
      </c>
      <c r="Q245" t="s">
        <v>21</v>
      </c>
      <c r="R245" t="s">
        <v>31</v>
      </c>
      <c r="S245">
        <v>2028</v>
      </c>
      <c r="T245">
        <v>3028</v>
      </c>
      <c r="U245" t="s">
        <v>90</v>
      </c>
      <c r="V245" t="s">
        <v>33</v>
      </c>
      <c r="W245">
        <v>28</v>
      </c>
    </row>
    <row r="246" spans="6:23">
      <c r="F246" t="s">
        <v>86</v>
      </c>
      <c r="G246" t="s">
        <v>89</v>
      </c>
      <c r="H246" s="2">
        <v>45013</v>
      </c>
      <c r="I246">
        <f>MONTH(H246)</f>
        <v>3</v>
      </c>
      <c r="J246">
        <f>YEAR(H246)</f>
        <v>2023</v>
      </c>
      <c r="K246" s="1">
        <v>1872</v>
      </c>
      <c r="L246" s="1">
        <v>2600</v>
      </c>
      <c r="M246">
        <v>1</v>
      </c>
      <c r="N246" s="1">
        <f>(L246*M246)</f>
        <v>2600</v>
      </c>
      <c r="O246" s="1">
        <f>IF(N246&gt;2000,N246*0.05,0)</f>
        <v>130</v>
      </c>
      <c r="P246" s="1">
        <f>N246+O246</f>
        <v>2730</v>
      </c>
      <c r="Q246" t="s">
        <v>21</v>
      </c>
      <c r="R246" t="s">
        <v>31</v>
      </c>
      <c r="S246">
        <v>2028</v>
      </c>
      <c r="T246">
        <v>3028</v>
      </c>
      <c r="U246" t="s">
        <v>90</v>
      </c>
      <c r="V246" t="s">
        <v>33</v>
      </c>
      <c r="W246">
        <v>28</v>
      </c>
    </row>
  </sheetData>
  <sortState xmlns:xlrd2="http://schemas.microsoft.com/office/spreadsheetml/2017/richdata2" ref="F2:W246">
    <sortCondition ref="H2:H246"/>
  </sortState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3" ma:contentTypeDescription="Create a new document." ma:contentTypeScope="" ma:versionID="d6d948adb3d144107cfe4729b36cffcc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9fbc5a941f941688c85ed9188582636e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haredWithUsers xmlns="15179a99-4cef-4bac-ab20-a4c03d7ec5db">
      <UserInfo>
        <DisplayName/>
        <AccountId xsi:nil="true"/>
        <AccountType/>
      </UserInfo>
    </SharedWithUsers>
    <MediaLengthInSeconds xmlns="2aed4346-8012-4133-9837-e496d0f5c99a" xsi:nil="true"/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5E81C907-F051-4E3D-9872-9A80AC2C58BB}"/>
</file>

<file path=customXml/itemProps2.xml><?xml version="1.0" encoding="utf-8"?>
<ds:datastoreItem xmlns:ds="http://schemas.openxmlformats.org/officeDocument/2006/customXml" ds:itemID="{AF1C3E33-F758-44EC-8869-E7E6DBE6E0A7}"/>
</file>

<file path=customXml/itemProps3.xml><?xml version="1.0" encoding="utf-8"?>
<ds:datastoreItem xmlns:ds="http://schemas.openxmlformats.org/officeDocument/2006/customXml" ds:itemID="{7C0F115A-431B-4DE8-8A36-BE4E8E00EC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Margaret Brennan</dc:creator>
  <cp:keywords/>
  <dc:description/>
  <cp:lastModifiedBy>Nick Weller</cp:lastModifiedBy>
  <cp:revision/>
  <dcterms:created xsi:type="dcterms:W3CDTF">2023-05-23T18:13:08Z</dcterms:created>
  <dcterms:modified xsi:type="dcterms:W3CDTF">2024-07-06T12:01:30Z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Order">
    <vt:r8>285400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