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Editora Senac/Excel 2019 Avançado/Entrega Livro v5 - 04-04-2022/Planilhas do Livro/"/>
    </mc:Choice>
  </mc:AlternateContent>
  <xr:revisionPtr revIDLastSave="680" documentId="8_{DD2E55EA-6D36-40A8-8C6D-4B23D7DDA046}" xr6:coauthVersionLast="47" xr6:coauthVersionMax="47" xr10:uidLastSave="{716A1B59-ACEC-4BE1-9BEB-986999199F72}"/>
  <bookViews>
    <workbookView xWindow="-120" yWindow="-120" windowWidth="20730" windowHeight="11040" tabRatio="776" activeTab="2" xr2:uid="{00000000-000D-0000-FFFF-FFFF00000000}"/>
  </bookViews>
  <sheets>
    <sheet name="Contagem" sheetId="21" r:id="rId1"/>
    <sheet name="MÉDIASE e MÉDIASES" sheetId="1" r:id="rId2"/>
    <sheet name="CONT.SE" sheetId="23" r:id="rId3"/>
    <sheet name="CONT.SES" sheetId="26" r:id="rId4"/>
    <sheet name="MÁXIMOSES e MÍNIMOSES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3" l="1"/>
  <c r="I10" i="23"/>
  <c r="I7" i="23"/>
  <c r="I4" i="23"/>
  <c r="I13" i="21"/>
  <c r="I10" i="21"/>
  <c r="I7" i="21"/>
  <c r="I4" i="21"/>
  <c r="I13" i="26"/>
  <c r="I10" i="26"/>
  <c r="I7" i="26"/>
  <c r="K6" i="29"/>
  <c r="K7" i="29"/>
  <c r="K8" i="29"/>
  <c r="K9" i="29"/>
  <c r="K10" i="29"/>
  <c r="K11" i="29"/>
  <c r="K12" i="29"/>
  <c r="K13" i="29"/>
  <c r="K14" i="29"/>
  <c r="K15" i="29"/>
  <c r="K16" i="29"/>
  <c r="I6" i="29"/>
  <c r="I7" i="29"/>
  <c r="I8" i="29"/>
  <c r="I9" i="29"/>
  <c r="I10" i="29"/>
  <c r="I11" i="29"/>
  <c r="I12" i="29"/>
  <c r="I13" i="29"/>
  <c r="I14" i="29"/>
  <c r="I15" i="29"/>
  <c r="I16" i="29"/>
  <c r="G6" i="1"/>
  <c r="G4" i="1"/>
</calcChain>
</file>

<file path=xl/sharedStrings.xml><?xml version="1.0" encoding="utf-8"?>
<sst xmlns="http://schemas.openxmlformats.org/spreadsheetml/2006/main" count="154" uniqueCount="53">
  <si>
    <t>Data</t>
  </si>
  <si>
    <t>Tipo de Gasto</t>
  </si>
  <si>
    <t>Estabelecimento</t>
  </si>
  <si>
    <t>Valor</t>
  </si>
  <si>
    <t>Almoço</t>
  </si>
  <si>
    <t>Café</t>
  </si>
  <si>
    <t>Padaria Uno</t>
  </si>
  <si>
    <t>Almoço (Média)</t>
  </si>
  <si>
    <t>Curativos</t>
  </si>
  <si>
    <t>Restaurante da Esquina</t>
  </si>
  <si>
    <t>Cafeteria dos Amigos</t>
  </si>
  <si>
    <t>Farmácia Velha</t>
  </si>
  <si>
    <t>Nome do Aluno</t>
  </si>
  <si>
    <t>Davi</t>
  </si>
  <si>
    <t>Regina</t>
  </si>
  <si>
    <t>Léia</t>
  </si>
  <si>
    <t>Estevan</t>
  </si>
  <si>
    <t>Anselmo</t>
  </si>
  <si>
    <t>Gabriel</t>
  </si>
  <si>
    <t>Leonardo</t>
  </si>
  <si>
    <t>Ricardo</t>
  </si>
  <si>
    <t>Rita</t>
  </si>
  <si>
    <t>Edmundo</t>
  </si>
  <si>
    <t>Eliel</t>
  </si>
  <si>
    <t>Excel</t>
  </si>
  <si>
    <t>Word</t>
  </si>
  <si>
    <t>PowerPoint</t>
  </si>
  <si>
    <t>Excel Avançado</t>
  </si>
  <si>
    <t>Linguagem VBA</t>
  </si>
  <si>
    <t>Quantidade de Alunos</t>
  </si>
  <si>
    <t>N/A</t>
  </si>
  <si>
    <t>Provas com Notas Acima de "7"</t>
  </si>
  <si>
    <t>Cursos de Excel</t>
  </si>
  <si>
    <t>Aplicativo</t>
  </si>
  <si>
    <t>Básico</t>
  </si>
  <si>
    <t>Tipo</t>
  </si>
  <si>
    <t>Nome</t>
  </si>
  <si>
    <t>Nível</t>
  </si>
  <si>
    <t>Avançado</t>
  </si>
  <si>
    <t>Linguagem</t>
  </si>
  <si>
    <t>Quantos Cursos de Excel</t>
  </si>
  <si>
    <t>Quantos Cursos de Excel Avançado</t>
  </si>
  <si>
    <t>Excel com VBA</t>
  </si>
  <si>
    <t>Maior Nota</t>
  </si>
  <si>
    <t>Menor Nota</t>
  </si>
  <si>
    <t>Notas dos Cursos do Senac</t>
  </si>
  <si>
    <t>Alunos cujo Nome Contém "R"</t>
  </si>
  <si>
    <t>Cursos de Aplicativos Avançados</t>
  </si>
  <si>
    <t>Total de Provas Realizadas</t>
  </si>
  <si>
    <t>Quantidade de Provas de Excel</t>
  </si>
  <si>
    <t>Quantidade de Provas do Davi</t>
  </si>
  <si>
    <t>Alunos cujo Nome Inicia com "R"</t>
  </si>
  <si>
    <t>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</si>
</sst>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d/m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1" xfId="0" applyBorder="1"/>
    <xf numFmtId="164" fontId="0" fillId="0" borderId="2" xfId="0" applyNumberFormat="1" applyBorder="1"/>
    <xf numFmtId="44" fontId="0" fillId="0" borderId="3" xfId="1" applyFont="1" applyBorder="1"/>
    <xf numFmtId="164" fontId="0" fillId="0" borderId="4" xfId="0" applyNumberFormat="1" applyBorder="1"/>
    <xf numFmtId="0" fontId="0" fillId="0" borderId="5" xfId="0" applyBorder="1"/>
    <xf numFmtId="44" fontId="0" fillId="0" borderId="6" xfId="1" applyFont="1" applyBorder="1"/>
    <xf numFmtId="164" fontId="0" fillId="0" borderId="7" xfId="0" applyNumberFormat="1" applyBorder="1"/>
    <xf numFmtId="0" fontId="0" fillId="0" borderId="8" xfId="0" applyBorder="1"/>
    <xf numFmtId="44" fontId="0" fillId="0" borderId="9" xfId="1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4" fontId="0" fillId="0" borderId="0" xfId="1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0" xfId="0" applyBorder="1"/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65" fontId="0" fillId="0" borderId="24" xfId="0" applyNumberFormat="1" applyFont="1" applyBorder="1" applyAlignment="1">
      <alignment horizontal="center"/>
    </xf>
    <xf numFmtId="165" fontId="0" fillId="0" borderId="25" xfId="0" applyNumberFormat="1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44" fontId="0" fillId="0" borderId="13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A4FD-9ADC-4B42-80FF-EB3CE9785744}">
  <dimension ref="B1:I14"/>
  <sheetViews>
    <sheetView showGridLines="0" zoomScale="140" zoomScaleNormal="140" workbookViewId="0">
      <selection activeCell="I16" sqref="I16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29.42578125" style="21" customWidth="1"/>
  </cols>
  <sheetData>
    <row r="1" spans="2:9" ht="19.5" thickBot="1" x14ac:dyDescent="0.35">
      <c r="B1" s="57" t="s">
        <v>45</v>
      </c>
      <c r="C1" s="58"/>
      <c r="D1" s="58"/>
      <c r="E1" s="58"/>
      <c r="F1" s="58"/>
      <c r="G1" s="59"/>
    </row>
    <row r="2" spans="2:9" s="22" customFormat="1" ht="9.75" customHeight="1" thickBot="1" x14ac:dyDescent="0.35">
      <c r="B2" s="23"/>
      <c r="C2" s="23"/>
      <c r="D2" s="23"/>
      <c r="E2" s="23"/>
      <c r="F2" s="23"/>
      <c r="G2" s="23"/>
      <c r="I2" s="36"/>
    </row>
    <row r="3" spans="2:9" s="2" customFormat="1" ht="15.75" thickBot="1" x14ac:dyDescent="0.3">
      <c r="B3" s="24" t="s">
        <v>12</v>
      </c>
      <c r="C3" s="29" t="s">
        <v>25</v>
      </c>
      <c r="D3" s="25" t="s">
        <v>24</v>
      </c>
      <c r="E3" s="29" t="s">
        <v>26</v>
      </c>
      <c r="F3" s="25" t="s">
        <v>27</v>
      </c>
      <c r="G3" s="29" t="s">
        <v>28</v>
      </c>
      <c r="I3" s="29" t="s">
        <v>29</v>
      </c>
    </row>
    <row r="4" spans="2:9" ht="15.75" thickBot="1" x14ac:dyDescent="0.3">
      <c r="B4" s="26" t="s">
        <v>17</v>
      </c>
      <c r="C4" s="30">
        <v>7</v>
      </c>
      <c r="D4" s="31">
        <v>6.65</v>
      </c>
      <c r="E4" s="30">
        <v>8</v>
      </c>
      <c r="F4" s="31">
        <v>7.2166666666666659</v>
      </c>
      <c r="G4" s="30">
        <v>6</v>
      </c>
      <c r="I4" s="38">
        <f>COUNTA(B:B) - 2</f>
        <v>11</v>
      </c>
    </row>
    <row r="5" spans="2:9" ht="15.75" thickBot="1" x14ac:dyDescent="0.3">
      <c r="B5" s="27" t="s">
        <v>13</v>
      </c>
      <c r="C5" s="37" t="s">
        <v>30</v>
      </c>
      <c r="D5" s="33">
        <v>7.5</v>
      </c>
      <c r="E5" s="32">
        <v>9</v>
      </c>
      <c r="F5" s="37" t="s">
        <v>30</v>
      </c>
      <c r="G5" s="32">
        <v>7</v>
      </c>
    </row>
    <row r="6" spans="2:9" x14ac:dyDescent="0.25">
      <c r="B6" s="27" t="s">
        <v>22</v>
      </c>
      <c r="C6" s="32">
        <v>6.5</v>
      </c>
      <c r="D6" s="33">
        <v>6.1749999999999998</v>
      </c>
      <c r="E6" s="32">
        <v>9.5</v>
      </c>
      <c r="F6" s="33">
        <v>7.3916666666666666</v>
      </c>
      <c r="G6" s="32">
        <v>9.5</v>
      </c>
      <c r="I6" s="29" t="s">
        <v>48</v>
      </c>
    </row>
    <row r="7" spans="2:9" ht="15.75" thickBot="1" x14ac:dyDescent="0.3">
      <c r="B7" s="27" t="s">
        <v>16</v>
      </c>
      <c r="C7" s="32">
        <v>9</v>
      </c>
      <c r="D7" s="33">
        <v>8.5499999999999989</v>
      </c>
      <c r="E7" s="32">
        <v>7.5</v>
      </c>
      <c r="F7" s="33">
        <v>8.35</v>
      </c>
      <c r="G7" s="32">
        <v>10</v>
      </c>
      <c r="I7" s="38">
        <f>COUNT(C4:G50)</f>
        <v>50</v>
      </c>
    </row>
    <row r="8" spans="2:9" ht="15.75" thickBot="1" x14ac:dyDescent="0.3">
      <c r="B8" s="27" t="s">
        <v>18</v>
      </c>
      <c r="C8" s="32">
        <v>8</v>
      </c>
      <c r="D8" s="33">
        <v>7.6</v>
      </c>
      <c r="E8" s="32">
        <v>9</v>
      </c>
      <c r="F8" s="33">
        <v>8.2000000000000011</v>
      </c>
      <c r="G8" s="32">
        <v>6</v>
      </c>
    </row>
    <row r="9" spans="2:9" x14ac:dyDescent="0.25">
      <c r="B9" s="27" t="s">
        <v>15</v>
      </c>
      <c r="C9" s="32">
        <v>6</v>
      </c>
      <c r="D9" s="37" t="s">
        <v>30</v>
      </c>
      <c r="E9" s="32">
        <v>10</v>
      </c>
      <c r="F9" s="33">
        <v>7.2333333333333334</v>
      </c>
      <c r="G9" s="32">
        <v>8</v>
      </c>
      <c r="I9" s="29" t="s">
        <v>49</v>
      </c>
    </row>
    <row r="10" spans="2:9" ht="15.75" thickBot="1" x14ac:dyDescent="0.3">
      <c r="B10" s="27" t="s">
        <v>19</v>
      </c>
      <c r="C10" s="32">
        <v>10</v>
      </c>
      <c r="D10" s="33">
        <v>9.5</v>
      </c>
      <c r="E10" s="32">
        <v>7</v>
      </c>
      <c r="F10" s="33">
        <v>8.8333333333333339</v>
      </c>
      <c r="G10" s="32">
        <v>7.5</v>
      </c>
      <c r="I10" s="38">
        <f>COUNT(D4:D50,F4:G50)</f>
        <v>30</v>
      </c>
    </row>
    <row r="11" spans="2:9" ht="15.75" thickBot="1" x14ac:dyDescent="0.3">
      <c r="B11" s="27" t="s">
        <v>14</v>
      </c>
      <c r="C11" s="32">
        <v>7</v>
      </c>
      <c r="D11" s="33">
        <v>6.6499999999999995</v>
      </c>
      <c r="E11" s="32">
        <v>8</v>
      </c>
      <c r="F11" s="33">
        <v>7.2166666666666659</v>
      </c>
      <c r="G11" s="37" t="s">
        <v>30</v>
      </c>
    </row>
    <row r="12" spans="2:9" x14ac:dyDescent="0.25">
      <c r="B12" s="27" t="s">
        <v>20</v>
      </c>
      <c r="C12" s="32">
        <v>9.5</v>
      </c>
      <c r="D12" s="33">
        <v>9.0250000000000004</v>
      </c>
      <c r="E12" s="37" t="s">
        <v>30</v>
      </c>
      <c r="F12" s="33">
        <v>8.1749999999999989</v>
      </c>
      <c r="G12" s="32">
        <v>7.5</v>
      </c>
      <c r="I12" s="29" t="s">
        <v>50</v>
      </c>
    </row>
    <row r="13" spans="2:9" ht="15.75" thickBot="1" x14ac:dyDescent="0.3">
      <c r="B13" s="27" t="s">
        <v>21</v>
      </c>
      <c r="C13" s="32">
        <v>6</v>
      </c>
      <c r="D13" s="33">
        <v>5.6999999999999993</v>
      </c>
      <c r="E13" s="32">
        <v>8</v>
      </c>
      <c r="F13" s="33">
        <v>6.5666666666666664</v>
      </c>
      <c r="G13" s="32">
        <v>10</v>
      </c>
      <c r="I13" s="38">
        <f>COUNT(C5:G5)</f>
        <v>3</v>
      </c>
    </row>
    <row r="14" spans="2:9" ht="15.75" thickBot="1" x14ac:dyDescent="0.3">
      <c r="B14" s="28" t="s">
        <v>23</v>
      </c>
      <c r="C14" s="34">
        <v>8</v>
      </c>
      <c r="D14" s="35">
        <v>7.6</v>
      </c>
      <c r="E14" s="34">
        <v>9.5</v>
      </c>
      <c r="F14" s="35">
        <v>8.3666666666666671</v>
      </c>
      <c r="G14" s="34">
        <v>6.5</v>
      </c>
    </row>
  </sheetData>
  <sortState xmlns:xlrd2="http://schemas.microsoft.com/office/spreadsheetml/2017/richdata2" ref="B4:B15">
    <sortCondition ref="B4:B15"/>
  </sortState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zoomScale="180" zoomScaleNormal="180" workbookViewId="0">
      <selection activeCell="G6" sqref="G6:G7"/>
    </sheetView>
  </sheetViews>
  <sheetFormatPr defaultRowHeight="15" x14ac:dyDescent="0.25"/>
  <cols>
    <col min="1" max="1" width="8.5703125" customWidth="1"/>
    <col min="2" max="2" width="13.140625" bestFit="1" customWidth="1"/>
    <col min="3" max="3" width="22.140625" customWidth="1"/>
    <col min="4" max="4" width="12.140625" customWidth="1"/>
    <col min="5" max="5" width="2.28515625" customWidth="1"/>
    <col min="6" max="6" width="21.140625" customWidth="1"/>
    <col min="7" max="7" width="17.85546875" customWidth="1"/>
  </cols>
  <sheetData>
    <row r="1" spans="1:7" s="2" customFormat="1" ht="18" customHeight="1" thickBot="1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25">
      <c r="A2" s="10">
        <v>44442</v>
      </c>
      <c r="B2" s="11" t="s">
        <v>4</v>
      </c>
      <c r="C2" s="11" t="s">
        <v>9</v>
      </c>
      <c r="D2" s="12">
        <v>32.5</v>
      </c>
    </row>
    <row r="3" spans="1:7" x14ac:dyDescent="0.25">
      <c r="A3" s="5">
        <v>44442</v>
      </c>
      <c r="B3" s="4" t="s">
        <v>5</v>
      </c>
      <c r="C3" s="4" t="s">
        <v>10</v>
      </c>
      <c r="D3" s="6">
        <v>6.25</v>
      </c>
    </row>
    <row r="4" spans="1:7" x14ac:dyDescent="0.25">
      <c r="A4" s="5">
        <v>44442</v>
      </c>
      <c r="B4" s="4" t="s">
        <v>8</v>
      </c>
      <c r="C4" s="4" t="s">
        <v>11</v>
      </c>
      <c r="D4" s="6">
        <v>12</v>
      </c>
      <c r="F4" s="17" t="s">
        <v>7</v>
      </c>
      <c r="G4" s="16">
        <f>AVERAGEIF(B2:B9,LEFT(F4,6),D2:D9)</f>
        <v>36.512500000000003</v>
      </c>
    </row>
    <row r="5" spans="1:7" x14ac:dyDescent="0.25">
      <c r="A5" s="5">
        <v>44443</v>
      </c>
      <c r="B5" s="4" t="s">
        <v>4</v>
      </c>
      <c r="C5" s="4" t="s">
        <v>9</v>
      </c>
      <c r="D5" s="6">
        <v>52</v>
      </c>
      <c r="F5" s="18"/>
      <c r="G5" s="19"/>
    </row>
    <row r="6" spans="1:7" x14ac:dyDescent="0.25">
      <c r="A6" s="5">
        <v>44443</v>
      </c>
      <c r="B6" s="4" t="s">
        <v>5</v>
      </c>
      <c r="C6" s="4" t="s">
        <v>10</v>
      </c>
      <c r="D6" s="6">
        <v>8.3000000000000007</v>
      </c>
      <c r="F6" s="17" t="s">
        <v>4</v>
      </c>
      <c r="G6" s="60">
        <f>AVERAGEIFS(D2:D9,B2:B9,F6,C2:C9,F7)</f>
        <v>40.133333333333333</v>
      </c>
    </row>
    <row r="7" spans="1:7" x14ac:dyDescent="0.25">
      <c r="A7" s="5">
        <v>44444</v>
      </c>
      <c r="B7" s="4" t="s">
        <v>4</v>
      </c>
      <c r="C7" s="4" t="s">
        <v>6</v>
      </c>
      <c r="D7" s="6">
        <v>25.65</v>
      </c>
      <c r="F7" s="20" t="s">
        <v>9</v>
      </c>
      <c r="G7" s="61"/>
    </row>
    <row r="8" spans="1:7" x14ac:dyDescent="0.25">
      <c r="A8" s="5">
        <v>44445</v>
      </c>
      <c r="B8" s="4" t="s">
        <v>4</v>
      </c>
      <c r="C8" s="4" t="s">
        <v>9</v>
      </c>
      <c r="D8" s="6">
        <v>35.9</v>
      </c>
    </row>
    <row r="9" spans="1:7" ht="15.75" thickBot="1" x14ac:dyDescent="0.3">
      <c r="A9" s="7">
        <v>44445</v>
      </c>
      <c r="B9" s="8" t="s">
        <v>5</v>
      </c>
      <c r="C9" s="8" t="s">
        <v>10</v>
      </c>
      <c r="D9" s="9">
        <v>9.8000000000000007</v>
      </c>
    </row>
    <row r="10" spans="1:7" x14ac:dyDescent="0.25">
      <c r="A10" s="1"/>
      <c r="D10" s="3"/>
    </row>
  </sheetData>
  <mergeCells count="1">
    <mergeCell ref="G6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E05-4973-40DA-8DEF-0DC941966F81}">
  <dimension ref="B1:I14"/>
  <sheetViews>
    <sheetView showGridLines="0" tabSelected="1" topLeftCell="B1" zoomScale="140" zoomScaleNormal="140" workbookViewId="0">
      <selection activeCell="I16" sqref="I16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30" style="21" customWidth="1"/>
  </cols>
  <sheetData>
    <row r="1" spans="2:9" ht="19.5" thickBot="1" x14ac:dyDescent="0.35">
      <c r="B1" s="57" t="s">
        <v>45</v>
      </c>
      <c r="C1" s="58"/>
      <c r="D1" s="58"/>
      <c r="E1" s="58"/>
      <c r="F1" s="58"/>
      <c r="G1" s="59"/>
    </row>
    <row r="2" spans="2:9" s="22" customFormat="1" ht="9.75" customHeight="1" thickBot="1" x14ac:dyDescent="0.35">
      <c r="B2" s="23"/>
      <c r="C2" s="23"/>
      <c r="D2" s="23"/>
      <c r="E2" s="23"/>
      <c r="F2" s="23"/>
      <c r="G2" s="23"/>
      <c r="I2" s="36"/>
    </row>
    <row r="3" spans="2:9" s="2" customFormat="1" ht="15.75" thickBot="1" x14ac:dyDescent="0.3">
      <c r="B3" s="24" t="s">
        <v>12</v>
      </c>
      <c r="C3" s="29" t="s">
        <v>25</v>
      </c>
      <c r="D3" s="25" t="s">
        <v>24</v>
      </c>
      <c r="E3" s="29" t="s">
        <v>26</v>
      </c>
      <c r="F3" s="25" t="s">
        <v>27</v>
      </c>
      <c r="G3" s="29" t="s">
        <v>52</v>
      </c>
      <c r="I3" s="29" t="s">
        <v>51</v>
      </c>
    </row>
    <row r="4" spans="2:9" ht="15.75" thickBot="1" x14ac:dyDescent="0.3">
      <c r="B4" s="26" t="s">
        <v>17</v>
      </c>
      <c r="C4" s="30">
        <v>7</v>
      </c>
      <c r="D4" s="31">
        <v>6.65</v>
      </c>
      <c r="E4" s="30">
        <v>8</v>
      </c>
      <c r="F4" s="31">
        <v>7.2166666666666659</v>
      </c>
      <c r="G4" s="30">
        <v>6</v>
      </c>
      <c r="I4" s="38">
        <f>COUNTIF(B4:B14,"R*")</f>
        <v>3</v>
      </c>
    </row>
    <row r="5" spans="2:9" ht="15.75" thickBot="1" x14ac:dyDescent="0.3">
      <c r="B5" s="27" t="s">
        <v>13</v>
      </c>
      <c r="C5" s="37" t="s">
        <v>30</v>
      </c>
      <c r="D5" s="33">
        <v>7.5</v>
      </c>
      <c r="E5" s="32">
        <v>9</v>
      </c>
      <c r="F5" s="37" t="s">
        <v>30</v>
      </c>
      <c r="G5" s="32">
        <v>7</v>
      </c>
    </row>
    <row r="6" spans="2:9" x14ac:dyDescent="0.25">
      <c r="B6" s="27" t="s">
        <v>22</v>
      </c>
      <c r="C6" s="32">
        <v>6.5</v>
      </c>
      <c r="D6" s="33">
        <v>6.1749999999999998</v>
      </c>
      <c r="E6" s="32">
        <v>9.5</v>
      </c>
      <c r="F6" s="33">
        <v>7.3916666666666666</v>
      </c>
      <c r="G6" s="32">
        <v>9.5</v>
      </c>
      <c r="I6" s="29" t="s">
        <v>46</v>
      </c>
    </row>
    <row r="7" spans="2:9" ht="15.75" thickBot="1" x14ac:dyDescent="0.3">
      <c r="B7" s="27" t="s">
        <v>16</v>
      </c>
      <c r="C7" s="32">
        <v>9</v>
      </c>
      <c r="D7" s="33">
        <v>8.5499999999999989</v>
      </c>
      <c r="E7" s="32">
        <v>7.5</v>
      </c>
      <c r="F7" s="33">
        <v>8.35</v>
      </c>
      <c r="G7" s="32">
        <v>10</v>
      </c>
      <c r="I7" s="38">
        <f>COUNTIF(B4:B14,"*R*")</f>
        <v>5</v>
      </c>
    </row>
    <row r="8" spans="2:9" ht="15.75" thickBot="1" x14ac:dyDescent="0.3">
      <c r="B8" s="27" t="s">
        <v>18</v>
      </c>
      <c r="C8" s="32">
        <v>8</v>
      </c>
      <c r="D8" s="33">
        <v>7.6</v>
      </c>
      <c r="E8" s="32">
        <v>9</v>
      </c>
      <c r="F8" s="33">
        <v>8.2000000000000011</v>
      </c>
      <c r="G8" s="32">
        <v>6</v>
      </c>
    </row>
    <row r="9" spans="2:9" x14ac:dyDescent="0.25">
      <c r="B9" s="27" t="s">
        <v>15</v>
      </c>
      <c r="C9" s="32">
        <v>6</v>
      </c>
      <c r="D9" s="37" t="s">
        <v>30</v>
      </c>
      <c r="E9" s="32">
        <v>10</v>
      </c>
      <c r="F9" s="33">
        <v>7.2333333333333334</v>
      </c>
      <c r="G9" s="32">
        <v>8</v>
      </c>
      <c r="I9" s="29" t="s">
        <v>31</v>
      </c>
    </row>
    <row r="10" spans="2:9" ht="15.75" thickBot="1" x14ac:dyDescent="0.3">
      <c r="B10" s="27" t="s">
        <v>19</v>
      </c>
      <c r="C10" s="32">
        <v>10</v>
      </c>
      <c r="D10" s="33">
        <v>9.5</v>
      </c>
      <c r="E10" s="32">
        <v>7</v>
      </c>
      <c r="F10" s="33">
        <v>8.8333333333333339</v>
      </c>
      <c r="G10" s="32">
        <v>7.5</v>
      </c>
      <c r="I10" s="38">
        <f>COUNTIF(C4:G14,"&gt;7")</f>
        <v>35</v>
      </c>
    </row>
    <row r="11" spans="2:9" ht="15.75" thickBot="1" x14ac:dyDescent="0.3">
      <c r="B11" s="27" t="s">
        <v>14</v>
      </c>
      <c r="C11" s="32">
        <v>7</v>
      </c>
      <c r="D11" s="33">
        <v>6.6499999999999995</v>
      </c>
      <c r="E11" s="32">
        <v>8</v>
      </c>
      <c r="F11" s="33">
        <v>7.2166666666666659</v>
      </c>
      <c r="G11" s="37" t="s">
        <v>30</v>
      </c>
    </row>
    <row r="12" spans="2:9" x14ac:dyDescent="0.25">
      <c r="B12" s="27" t="s">
        <v>20</v>
      </c>
      <c r="C12" s="32">
        <v>9.5</v>
      </c>
      <c r="D12" s="33">
        <v>9.0250000000000004</v>
      </c>
      <c r="E12" s="37" t="s">
        <v>30</v>
      </c>
      <c r="F12" s="33">
        <v>8.1749999999999989</v>
      </c>
      <c r="G12" s="32">
        <v>7.5</v>
      </c>
      <c r="I12" s="29" t="s">
        <v>32</v>
      </c>
    </row>
    <row r="13" spans="2:9" ht="15.75" thickBot="1" x14ac:dyDescent="0.3">
      <c r="B13" s="27" t="s">
        <v>21</v>
      </c>
      <c r="C13" s="32">
        <v>6</v>
      </c>
      <c r="D13" s="33">
        <v>5.6999999999999993</v>
      </c>
      <c r="E13" s="32">
        <v>8</v>
      </c>
      <c r="F13" s="33">
        <v>6.5666666666666664</v>
      </c>
      <c r="G13" s="32">
        <v>10</v>
      </c>
      <c r="I13" s="38">
        <f>COUNTIF(C3:G3,"*Excel*") + COUNTIF(C3:G3,"*VBA*")</f>
        <v>3</v>
      </c>
    </row>
    <row r="14" spans="2:9" ht="15.75" thickBot="1" x14ac:dyDescent="0.3">
      <c r="B14" s="28" t="s">
        <v>23</v>
      </c>
      <c r="C14" s="34">
        <v>8</v>
      </c>
      <c r="D14" s="35">
        <v>7.6</v>
      </c>
      <c r="E14" s="34">
        <v>9.5</v>
      </c>
      <c r="F14" s="35">
        <v>8.3666666666666671</v>
      </c>
      <c r="G14" s="34">
        <v>6.5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8E1-A6FF-4096-915A-FDB7672511E3}">
  <dimension ref="B1:I16"/>
  <sheetViews>
    <sheetView showGridLines="0" zoomScale="130" zoomScaleNormal="130" workbookViewId="0">
      <selection activeCell="I13" sqref="I13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32.5703125" style="21" customWidth="1"/>
  </cols>
  <sheetData>
    <row r="1" spans="2:9" ht="19.5" thickBot="1" x14ac:dyDescent="0.35">
      <c r="B1" s="57" t="s">
        <v>45</v>
      </c>
      <c r="C1" s="58"/>
      <c r="D1" s="58"/>
      <c r="E1" s="58"/>
      <c r="F1" s="58"/>
      <c r="G1" s="59"/>
    </row>
    <row r="2" spans="2:9" s="22" customFormat="1" ht="9.75" customHeight="1" thickBot="1" x14ac:dyDescent="0.35">
      <c r="B2" s="23"/>
      <c r="C2" s="23"/>
      <c r="D2" s="23"/>
      <c r="E2" s="23"/>
      <c r="F2" s="23"/>
      <c r="G2" s="23"/>
      <c r="I2" s="36"/>
    </row>
    <row r="3" spans="2:9" s="2" customFormat="1" x14ac:dyDescent="0.25">
      <c r="B3" s="50" t="s">
        <v>35</v>
      </c>
      <c r="C3" s="44" t="s">
        <v>33</v>
      </c>
      <c r="D3" s="44" t="s">
        <v>33</v>
      </c>
      <c r="E3" s="44" t="s">
        <v>33</v>
      </c>
      <c r="F3" s="44" t="s">
        <v>33</v>
      </c>
      <c r="G3" s="45" t="s">
        <v>39</v>
      </c>
    </row>
    <row r="4" spans="2:9" s="2" customFormat="1" x14ac:dyDescent="0.25">
      <c r="B4" s="51" t="s">
        <v>36</v>
      </c>
      <c r="C4" s="46" t="s">
        <v>25</v>
      </c>
      <c r="D4" s="46" t="s">
        <v>24</v>
      </c>
      <c r="E4" s="46" t="s">
        <v>26</v>
      </c>
      <c r="F4" s="46" t="s">
        <v>24</v>
      </c>
      <c r="G4" s="47" t="s">
        <v>42</v>
      </c>
    </row>
    <row r="5" spans="2:9" s="2" customFormat="1" ht="15.75" thickBot="1" x14ac:dyDescent="0.3">
      <c r="B5" s="52" t="s">
        <v>37</v>
      </c>
      <c r="C5" s="48" t="s">
        <v>34</v>
      </c>
      <c r="D5" s="48" t="s">
        <v>34</v>
      </c>
      <c r="E5" s="48" t="s">
        <v>34</v>
      </c>
      <c r="F5" s="48" t="s">
        <v>38</v>
      </c>
      <c r="G5" s="49" t="s">
        <v>38</v>
      </c>
    </row>
    <row r="6" spans="2:9" x14ac:dyDescent="0.25">
      <c r="B6" s="41" t="s">
        <v>17</v>
      </c>
      <c r="C6" s="42">
        <v>7</v>
      </c>
      <c r="D6" s="43">
        <v>6.65</v>
      </c>
      <c r="E6" s="42">
        <v>8</v>
      </c>
      <c r="F6" s="43">
        <v>7.2166666666666659</v>
      </c>
      <c r="G6" s="42">
        <v>6</v>
      </c>
      <c r="I6" s="29" t="s">
        <v>47</v>
      </c>
    </row>
    <row r="7" spans="2:9" ht="15.75" thickBot="1" x14ac:dyDescent="0.3">
      <c r="B7" s="27" t="s">
        <v>13</v>
      </c>
      <c r="C7" s="37" t="s">
        <v>30</v>
      </c>
      <c r="D7" s="33">
        <v>7.5</v>
      </c>
      <c r="E7" s="32">
        <v>9</v>
      </c>
      <c r="F7" s="37" t="s">
        <v>30</v>
      </c>
      <c r="G7" s="32">
        <v>7</v>
      </c>
      <c r="I7" s="38">
        <f>COUNTIFS(C3:G3,"Aplicativo",C5:G5,"Avançado")</f>
        <v>1</v>
      </c>
    </row>
    <row r="8" spans="2:9" ht="15.75" thickBot="1" x14ac:dyDescent="0.3">
      <c r="B8" s="27" t="s">
        <v>22</v>
      </c>
      <c r="C8" s="32">
        <v>6.5</v>
      </c>
      <c r="D8" s="33">
        <v>6.1749999999999998</v>
      </c>
      <c r="E8" s="32">
        <v>9.5</v>
      </c>
      <c r="F8" s="33">
        <v>7.3916666666666666</v>
      </c>
      <c r="G8" s="32">
        <v>9.5</v>
      </c>
    </row>
    <row r="9" spans="2:9" x14ac:dyDescent="0.25">
      <c r="B9" s="27" t="s">
        <v>16</v>
      </c>
      <c r="C9" s="32">
        <v>9</v>
      </c>
      <c r="D9" s="33">
        <v>8.5499999999999989</v>
      </c>
      <c r="E9" s="32">
        <v>7.5</v>
      </c>
      <c r="F9" s="33">
        <v>8.35</v>
      </c>
      <c r="G9" s="32">
        <v>10</v>
      </c>
      <c r="I9" s="29" t="s">
        <v>40</v>
      </c>
    </row>
    <row r="10" spans="2:9" ht="15.75" thickBot="1" x14ac:dyDescent="0.3">
      <c r="B10" s="27" t="s">
        <v>18</v>
      </c>
      <c r="C10" s="32">
        <v>8</v>
      </c>
      <c r="D10" s="33">
        <v>7.6</v>
      </c>
      <c r="E10" s="32">
        <v>9</v>
      </c>
      <c r="F10" s="33">
        <v>8.2000000000000011</v>
      </c>
      <c r="G10" s="32">
        <v>6</v>
      </c>
      <c r="I10" s="38">
        <f>COUNTIFS(C3:G3,"Aplicativo",C4:G4,"*Excel*")+COUNTIFS(C3:G3,"Linguagem",C4:G4,"*VBA*")</f>
        <v>3</v>
      </c>
    </row>
    <row r="11" spans="2:9" ht="15.75" thickBot="1" x14ac:dyDescent="0.3">
      <c r="B11" s="27" t="s">
        <v>15</v>
      </c>
      <c r="C11" s="32">
        <v>6</v>
      </c>
      <c r="D11" s="37" t="s">
        <v>30</v>
      </c>
      <c r="E11" s="32">
        <v>10</v>
      </c>
      <c r="F11" s="33">
        <v>7.2333333333333334</v>
      </c>
      <c r="G11" s="32">
        <v>8</v>
      </c>
      <c r="I11" s="39"/>
    </row>
    <row r="12" spans="2:9" x14ac:dyDescent="0.25">
      <c r="B12" s="27" t="s">
        <v>19</v>
      </c>
      <c r="C12" s="32">
        <v>10</v>
      </c>
      <c r="D12" s="33">
        <v>9.5</v>
      </c>
      <c r="E12" s="32">
        <v>7</v>
      </c>
      <c r="F12" s="33">
        <v>8.8333333333333339</v>
      </c>
      <c r="G12" s="32">
        <v>7.5</v>
      </c>
      <c r="I12" s="29" t="s">
        <v>41</v>
      </c>
    </row>
    <row r="13" spans="2:9" ht="15.75" thickBot="1" x14ac:dyDescent="0.3">
      <c r="B13" s="27" t="s">
        <v>14</v>
      </c>
      <c r="C13" s="32">
        <v>7</v>
      </c>
      <c r="D13" s="33">
        <v>6.6499999999999995</v>
      </c>
      <c r="E13" s="32">
        <v>8</v>
      </c>
      <c r="F13" s="33">
        <v>7.2166666666666659</v>
      </c>
      <c r="G13" s="37" t="s">
        <v>30</v>
      </c>
      <c r="I13" s="38">
        <f>COUNTIFS(C3:G3,"Aplicativo",C4:G4,"*Excel*",C5:G5,"Avançado")+COUNTIFS(C3:G3,"Linguagem",C4:G4,"*VBA*",C5:G5,"Avançado")</f>
        <v>2</v>
      </c>
    </row>
    <row r="14" spans="2:9" x14ac:dyDescent="0.25">
      <c r="B14" s="27" t="s">
        <v>20</v>
      </c>
      <c r="C14" s="32">
        <v>9.5</v>
      </c>
      <c r="D14" s="33">
        <v>9.0250000000000004</v>
      </c>
      <c r="E14" s="37" t="s">
        <v>30</v>
      </c>
      <c r="F14" s="33">
        <v>8.1749999999999989</v>
      </c>
      <c r="G14" s="32">
        <v>7.5</v>
      </c>
      <c r="I14" s="40"/>
    </row>
    <row r="15" spans="2:9" x14ac:dyDescent="0.25">
      <c r="B15" s="27" t="s">
        <v>21</v>
      </c>
      <c r="C15" s="32">
        <v>6</v>
      </c>
      <c r="D15" s="33">
        <v>5.6999999999999993</v>
      </c>
      <c r="E15" s="32">
        <v>8</v>
      </c>
      <c r="F15" s="33">
        <v>6.5666666666666664</v>
      </c>
      <c r="G15" s="32">
        <v>10</v>
      </c>
      <c r="I15" s="40"/>
    </row>
    <row r="16" spans="2:9" ht="15.75" thickBot="1" x14ac:dyDescent="0.3">
      <c r="B16" s="28" t="s">
        <v>23</v>
      </c>
      <c r="C16" s="34">
        <v>8</v>
      </c>
      <c r="D16" s="35">
        <v>7.6</v>
      </c>
      <c r="E16" s="34">
        <v>9.5</v>
      </c>
      <c r="F16" s="35">
        <v>8.3666666666666671</v>
      </c>
      <c r="G16" s="34">
        <v>6.5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E541-2CA1-4D4C-801F-1F9B8785F6D3}">
  <dimension ref="B1:K16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18.42578125" customWidth="1"/>
    <col min="10" max="10" width="2.42578125" customWidth="1"/>
    <col min="11" max="11" width="18.42578125" customWidth="1"/>
  </cols>
  <sheetData>
    <row r="1" spans="2:11" ht="19.5" thickBot="1" x14ac:dyDescent="0.35">
      <c r="B1" s="57" t="s">
        <v>45</v>
      </c>
      <c r="C1" s="58"/>
      <c r="D1" s="58"/>
      <c r="E1" s="58"/>
      <c r="F1" s="58"/>
      <c r="G1" s="59"/>
    </row>
    <row r="2" spans="2:11" s="22" customFormat="1" ht="9.75" customHeight="1" thickBot="1" x14ac:dyDescent="0.35">
      <c r="B2" s="23"/>
      <c r="C2" s="23"/>
      <c r="D2" s="23"/>
      <c r="E2" s="23"/>
      <c r="F2" s="23"/>
      <c r="G2" s="23"/>
    </row>
    <row r="3" spans="2:11" s="2" customFormat="1" x14ac:dyDescent="0.25">
      <c r="B3" s="50" t="s">
        <v>35</v>
      </c>
      <c r="C3" s="44" t="s">
        <v>33</v>
      </c>
      <c r="D3" s="44" t="s">
        <v>33</v>
      </c>
      <c r="E3" s="44" t="s">
        <v>33</v>
      </c>
      <c r="F3" s="44" t="s">
        <v>33</v>
      </c>
      <c r="G3" s="45" t="s">
        <v>39</v>
      </c>
      <c r="I3" s="62" t="s">
        <v>43</v>
      </c>
      <c r="K3" s="62" t="s">
        <v>44</v>
      </c>
    </row>
    <row r="4" spans="2:11" s="2" customFormat="1" ht="15.75" thickBot="1" x14ac:dyDescent="0.3">
      <c r="B4" s="51" t="s">
        <v>36</v>
      </c>
      <c r="C4" s="46" t="s">
        <v>25</v>
      </c>
      <c r="D4" s="46" t="s">
        <v>24</v>
      </c>
      <c r="E4" s="46" t="s">
        <v>26</v>
      </c>
      <c r="F4" s="46" t="s">
        <v>24</v>
      </c>
      <c r="G4" s="47" t="s">
        <v>42</v>
      </c>
      <c r="I4" s="63"/>
      <c r="K4" s="63"/>
    </row>
    <row r="5" spans="2:11" s="2" customFormat="1" ht="15.75" thickBot="1" x14ac:dyDescent="0.3">
      <c r="B5" s="52" t="s">
        <v>37</v>
      </c>
      <c r="C5" s="48" t="s">
        <v>34</v>
      </c>
      <c r="D5" s="48" t="s">
        <v>34</v>
      </c>
      <c r="E5" s="48" t="s">
        <v>34</v>
      </c>
      <c r="F5" s="48" t="s">
        <v>38</v>
      </c>
      <c r="G5" s="49" t="s">
        <v>38</v>
      </c>
      <c r="I5" s="53" t="s">
        <v>34</v>
      </c>
      <c r="K5" s="53" t="s">
        <v>38</v>
      </c>
    </row>
    <row r="6" spans="2:11" x14ac:dyDescent="0.25">
      <c r="B6" s="41" t="s">
        <v>17</v>
      </c>
      <c r="C6" s="42">
        <v>7</v>
      </c>
      <c r="D6" s="43">
        <v>6.65</v>
      </c>
      <c r="E6" s="42">
        <v>8</v>
      </c>
      <c r="F6" s="43">
        <v>7.2166666666666659</v>
      </c>
      <c r="G6" s="42">
        <v>6</v>
      </c>
      <c r="I6" s="54">
        <f>_xlfn.MAXIFS(C6:G6,$C$5:$G$5,$I$5)</f>
        <v>8</v>
      </c>
      <c r="K6" s="54">
        <f t="shared" ref="K6:K16" si="0">_xlfn.MINIFS(C6:G6,$C$5:$G$5,$K$5)</f>
        <v>6</v>
      </c>
    </row>
    <row r="7" spans="2:11" x14ac:dyDescent="0.25">
      <c r="B7" s="27" t="s">
        <v>13</v>
      </c>
      <c r="C7" s="37" t="s">
        <v>30</v>
      </c>
      <c r="D7" s="33">
        <v>7.5</v>
      </c>
      <c r="E7" s="32">
        <v>9</v>
      </c>
      <c r="F7" s="37" t="s">
        <v>30</v>
      </c>
      <c r="G7" s="32">
        <v>7</v>
      </c>
      <c r="I7" s="55">
        <f t="shared" ref="I7:I16" si="1">_xlfn.MAXIFS(C7:G7,$C$5:$G$5,$I$5)</f>
        <v>9</v>
      </c>
      <c r="K7" s="55">
        <f t="shared" si="0"/>
        <v>7</v>
      </c>
    </row>
    <row r="8" spans="2:11" x14ac:dyDescent="0.25">
      <c r="B8" s="27" t="s">
        <v>22</v>
      </c>
      <c r="C8" s="32">
        <v>6.5</v>
      </c>
      <c r="D8" s="33">
        <v>6.1749999999999998</v>
      </c>
      <c r="E8" s="32">
        <v>9.5</v>
      </c>
      <c r="F8" s="33">
        <v>7.3916666666666666</v>
      </c>
      <c r="G8" s="32">
        <v>9.5</v>
      </c>
      <c r="I8" s="55">
        <f t="shared" si="1"/>
        <v>9.5</v>
      </c>
      <c r="K8" s="55">
        <f t="shared" si="0"/>
        <v>7.3916666666666666</v>
      </c>
    </row>
    <row r="9" spans="2:11" x14ac:dyDescent="0.25">
      <c r="B9" s="27" t="s">
        <v>16</v>
      </c>
      <c r="C9" s="32">
        <v>9</v>
      </c>
      <c r="D9" s="33">
        <v>8.5499999999999989</v>
      </c>
      <c r="E9" s="32">
        <v>7.5</v>
      </c>
      <c r="F9" s="33">
        <v>8.35</v>
      </c>
      <c r="G9" s="32">
        <v>10</v>
      </c>
      <c r="I9" s="55">
        <f t="shared" si="1"/>
        <v>9</v>
      </c>
      <c r="K9" s="55">
        <f t="shared" si="0"/>
        <v>8.35</v>
      </c>
    </row>
    <row r="10" spans="2:11" x14ac:dyDescent="0.25">
      <c r="B10" s="27" t="s">
        <v>18</v>
      </c>
      <c r="C10" s="32">
        <v>8</v>
      </c>
      <c r="D10" s="33">
        <v>7.6</v>
      </c>
      <c r="E10" s="32">
        <v>9</v>
      </c>
      <c r="F10" s="33">
        <v>8.2000000000000011</v>
      </c>
      <c r="G10" s="32">
        <v>6</v>
      </c>
      <c r="I10" s="55">
        <f t="shared" si="1"/>
        <v>9</v>
      </c>
      <c r="K10" s="55">
        <f t="shared" si="0"/>
        <v>6</v>
      </c>
    </row>
    <row r="11" spans="2:11" x14ac:dyDescent="0.25">
      <c r="B11" s="27" t="s">
        <v>15</v>
      </c>
      <c r="C11" s="32">
        <v>6</v>
      </c>
      <c r="D11" s="37" t="s">
        <v>30</v>
      </c>
      <c r="E11" s="32">
        <v>10</v>
      </c>
      <c r="F11" s="33">
        <v>7.2333333333333334</v>
      </c>
      <c r="G11" s="32">
        <v>8</v>
      </c>
      <c r="I11" s="55">
        <f t="shared" si="1"/>
        <v>10</v>
      </c>
      <c r="K11" s="55">
        <f t="shared" si="0"/>
        <v>7.2333333333333334</v>
      </c>
    </row>
    <row r="12" spans="2:11" x14ac:dyDescent="0.25">
      <c r="B12" s="27" t="s">
        <v>19</v>
      </c>
      <c r="C12" s="32">
        <v>10</v>
      </c>
      <c r="D12" s="33">
        <v>9.5</v>
      </c>
      <c r="E12" s="32">
        <v>7</v>
      </c>
      <c r="F12" s="33">
        <v>8.8333333333333339</v>
      </c>
      <c r="G12" s="32">
        <v>7.5</v>
      </c>
      <c r="I12" s="55">
        <f t="shared" si="1"/>
        <v>10</v>
      </c>
      <c r="K12" s="55">
        <f t="shared" si="0"/>
        <v>7.5</v>
      </c>
    </row>
    <row r="13" spans="2:11" x14ac:dyDescent="0.25">
      <c r="B13" s="27" t="s">
        <v>14</v>
      </c>
      <c r="C13" s="32">
        <v>7</v>
      </c>
      <c r="D13" s="33">
        <v>6.6499999999999995</v>
      </c>
      <c r="E13" s="32">
        <v>8</v>
      </c>
      <c r="F13" s="33">
        <v>7.2166666666666659</v>
      </c>
      <c r="G13" s="37" t="s">
        <v>30</v>
      </c>
      <c r="I13" s="55">
        <f t="shared" si="1"/>
        <v>8</v>
      </c>
      <c r="K13" s="55">
        <f t="shared" si="0"/>
        <v>7.2166666666666659</v>
      </c>
    </row>
    <row r="14" spans="2:11" x14ac:dyDescent="0.25">
      <c r="B14" s="27" t="s">
        <v>20</v>
      </c>
      <c r="C14" s="32">
        <v>9.5</v>
      </c>
      <c r="D14" s="33">
        <v>9.0250000000000004</v>
      </c>
      <c r="E14" s="37" t="s">
        <v>30</v>
      </c>
      <c r="F14" s="33">
        <v>8.1749999999999989</v>
      </c>
      <c r="G14" s="32">
        <v>7.5</v>
      </c>
      <c r="I14" s="55">
        <f t="shared" si="1"/>
        <v>9.5</v>
      </c>
      <c r="K14" s="55">
        <f t="shared" si="0"/>
        <v>7.5</v>
      </c>
    </row>
    <row r="15" spans="2:11" x14ac:dyDescent="0.25">
      <c r="B15" s="27" t="s">
        <v>21</v>
      </c>
      <c r="C15" s="32">
        <v>6</v>
      </c>
      <c r="D15" s="33">
        <v>5.6999999999999993</v>
      </c>
      <c r="E15" s="32">
        <v>8</v>
      </c>
      <c r="F15" s="33">
        <v>6.5666666666666664</v>
      </c>
      <c r="G15" s="32">
        <v>10</v>
      </c>
      <c r="I15" s="55">
        <f t="shared" si="1"/>
        <v>8</v>
      </c>
      <c r="K15" s="55">
        <f t="shared" si="0"/>
        <v>6.5666666666666664</v>
      </c>
    </row>
    <row r="16" spans="2:11" ht="15.75" thickBot="1" x14ac:dyDescent="0.3">
      <c r="B16" s="28" t="s">
        <v>23</v>
      </c>
      <c r="C16" s="34">
        <v>8</v>
      </c>
      <c r="D16" s="35">
        <v>7.6</v>
      </c>
      <c r="E16" s="34">
        <v>9.5</v>
      </c>
      <c r="F16" s="35">
        <v>8.3666666666666671</v>
      </c>
      <c r="G16" s="34">
        <v>6.5</v>
      </c>
      <c r="I16" s="56">
        <f t="shared" si="1"/>
        <v>9.5</v>
      </c>
      <c r="K16" s="56">
        <f t="shared" si="0"/>
        <v>6.5</v>
      </c>
    </row>
  </sheetData>
  <mergeCells count="3">
    <mergeCell ref="B1:G1"/>
    <mergeCell ref="I3:I4"/>
    <mergeCell ref="K3:K4"/>
  </mergeCells>
  <dataValidations count="1">
    <dataValidation type="list" allowBlank="1" showInputMessage="1" showErrorMessage="1" sqref="I5 K5" xr:uid="{AD1A9E9B-B868-47BB-B0D3-7B0C7EB9BFB0}">
      <formula1>"Avançado, Básico"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6" ma:contentTypeDescription="Crie um novo documento." ma:contentTypeScope="" ma:versionID="7d45e7692b39f01e7982df12f6e642fe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01f067d6b61e048d221e518bb74177c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34F0E-F271-4912-9ECE-1974B7646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A70BA-4F59-4DA3-AE57-732A88B17463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56c093a3-9cd4-4414-9a97-e7b6dc6e5228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Contagem</vt:lpstr>
      <vt:lpstr>MÉDIASE e MÉDIASES</vt:lpstr>
      <vt:lpstr>CONT.SE</vt:lpstr>
      <vt:lpstr>CONT.SES</vt:lpstr>
      <vt:lpstr>MÁXIMOSES e MÍNIMOSES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2015-06-05T18:17:20Z</dcterms:created>
  <dcterms:modified xsi:type="dcterms:W3CDTF">2022-04-04T03:51:59Z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