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.sharepoint.com/sites/EditoraSenac/Documentos Compartilhados/Excel 2019 Avançado/Planilhas do Livro/"/>
    </mc:Choice>
  </mc:AlternateContent>
  <xr:revisionPtr revIDLastSave="82" documentId="13_ncr:1_{17FA0B80-DA5D-48A1-9B59-82EFE0DBA8DB}" xr6:coauthVersionLast="47" xr6:coauthVersionMax="47" xr10:uidLastSave="{61872B38-6D1F-49E8-BDD8-C685E797C5C0}"/>
  <bookViews>
    <workbookView xWindow="2145" yWindow="1935" windowWidth="20400" windowHeight="9435" xr2:uid="{270544FA-F601-4923-A054-40E31D2D8599}"/>
  </bookViews>
  <sheets>
    <sheet name="PRODUÇÃO" sheetId="5" r:id="rId1"/>
  </sheets>
  <externalReferences>
    <externalReference r:id="rId2"/>
  </externalReferences>
  <definedNames>
    <definedName name="_xlnm._FilterDatabase" localSheetId="0" hidden="1">PRODUÇÃO!$A$3:$L$19</definedName>
    <definedName name="ALMOÇO">'[1]CONTROLE DE PARADAS'!#REF!</definedName>
    <definedName name="fim">#REF!</definedName>
    <definedName name="Início">#REF!</definedName>
    <definedName name="JORNADA1" comment="JORNADA DE TRABALHO TURNO 1 - ABSENTEISMO">IF('[1]CONTROLE DE PARADAS'!$C1=1,IF('[1]CONTROLE DE PARADAS'!$F1=40,'[1]CONTROLE DE PARADAS'!$M$8+'[1]CONTROLE DE PARADAS'!$O$13,'[1]CONTROLE DE PARADAS'!$M$8))</definedName>
    <definedName name="_xlnm.Print_Titles" localSheetId="0">PRODUÇÃO!$3:$3</definedName>
    <definedName name="TURNO1" localSheetId="0">IF(PRODUÇÃO!XFC1="","",IF(PRODUÇÃO!XFC1="s",((PRODUÇÃO!XFB1-PRODUÇÃO!XFA1)-PRODUÇÃO!#REF!),IF(PRODUÇÃO!XFC1="n",PRODUÇÃO!XFB1-PRODUÇÃO!XFA1)))</definedName>
    <definedName name="TURNO1">IF(#REF!="","",IF(#REF!="s",((#REF!-#REF!)-#REF!),IF(#REF!="n",#REF!-#REF!)))</definedName>
    <definedName name="TURNO2" localSheetId="0">IF(PRODUÇÃO!XEW1="","",IF(PRODUÇÃO!XFC1="N",IF(HOUR(PRODUÇÃO!XFB1)&gt;HOUR(PRODUÇÃO!XFA1),(PRODUÇÃO!XFB1-PRODUÇÃO!XFA1),PRODUÇÃO!XFB1-PRODUÇÃO!XFA1+TIME(12,0,0)*2),IF(PRODUÇÃO!XFC1="S",MOD(PRODUÇÃO!XFB1-PRODUÇÃO!XFA1,1)-TIME(1,0,0))))</definedName>
    <definedName name="TURNO2">IF(#REF!="","",IF(#REF!="N",IF(HOUR(#REF!)&gt;HOUR(#REF!),(#REF!-#REF!),#REF!-#REF!+TIME(12,0,0)*2),IF(#REF!="S",MOD(#REF!-#REF!,1)-TIME(1,0,0))))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5" l="1"/>
  <c r="K13" i="5" s="1"/>
  <c r="L13" i="5" s="1"/>
  <c r="L7" i="5"/>
  <c r="L4" i="5"/>
  <c r="K4" i="5"/>
  <c r="H19" i="5"/>
  <c r="H17" i="5"/>
  <c r="H15" i="5"/>
  <c r="H13" i="5"/>
  <c r="H18" i="5"/>
  <c r="H16" i="5"/>
  <c r="H14" i="5"/>
  <c r="H12" i="5"/>
  <c r="H11" i="5"/>
  <c r="H9" i="5"/>
  <c r="H7" i="5"/>
  <c r="H5" i="5"/>
  <c r="H10" i="5"/>
  <c r="H8" i="5"/>
  <c r="H6" i="5"/>
  <c r="H4" i="5"/>
</calcChain>
</file>

<file path=xl/sharedStrings.xml><?xml version="1.0" encoding="utf-8"?>
<sst xmlns="http://schemas.openxmlformats.org/spreadsheetml/2006/main" count="87" uniqueCount="26">
  <si>
    <t>DIÁRIA</t>
  </si>
  <si>
    <t>Observação</t>
  </si>
  <si>
    <t>Problemas equipamentos</t>
  </si>
  <si>
    <t>Produção Normal</t>
  </si>
  <si>
    <t>Nome</t>
  </si>
  <si>
    <t>ALLE</t>
  </si>
  <si>
    <t>Parafuso Allen</t>
  </si>
  <si>
    <t>PHIL</t>
  </si>
  <si>
    <t>Parafuso Phillips</t>
  </si>
  <si>
    <t>SEXT</t>
  </si>
  <si>
    <t>Parafuso Sextavado</t>
  </si>
  <si>
    <t>CCHA</t>
  </si>
  <si>
    <t>Parafuso Cabeça chata</t>
  </si>
  <si>
    <t>Máquina</t>
  </si>
  <si>
    <t>Código</t>
  </si>
  <si>
    <t>Quantidade</t>
  </si>
  <si>
    <t>8 h/d</t>
  </si>
  <si>
    <t>Data</t>
  </si>
  <si>
    <t>TABELA DE PRODUÇÃO</t>
  </si>
  <si>
    <t>Produção</t>
  </si>
  <si>
    <t>Produção Parada</t>
  </si>
  <si>
    <t>Média Produção</t>
  </si>
  <si>
    <t>&gt;0</t>
  </si>
  <si>
    <t>&gt;200</t>
  </si>
  <si>
    <t>Acima 200 Produtos</t>
  </si>
  <si>
    <t>Abaixo 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</si>
</sst>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d/m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Tahoma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0"/>
      <name val="Tahoma"/>
      <family val="2"/>
    </font>
    <font>
      <b/>
      <sz val="1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2" applyFont="1" applyAlignment="1">
      <alignment horizontal="center" vertical="center"/>
    </xf>
    <xf numFmtId="1" fontId="2" fillId="0" borderId="1" xfId="3" applyNumberFormat="1" applyFont="1" applyBorder="1" applyAlignment="1">
      <alignment horizontal="center" vertical="center"/>
    </xf>
    <xf numFmtId="3" fontId="2" fillId="0" borderId="1" xfId="3" applyNumberFormat="1" applyFont="1" applyBorder="1" applyAlignment="1">
      <alignment horizontal="center" vertical="center"/>
    </xf>
    <xf numFmtId="1" fontId="2" fillId="2" borderId="1" xfId="3" applyNumberFormat="1" applyFont="1" applyFill="1" applyBorder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3" fontId="2" fillId="0" borderId="1" xfId="2" applyNumberFormat="1" applyFont="1" applyBorder="1" applyAlignment="1">
      <alignment horizontal="center" vertical="center"/>
    </xf>
    <xf numFmtId="0" fontId="2" fillId="0" borderId="0" xfId="2" applyFont="1" applyAlignment="1">
      <alignment horizontal="left" vertical="center"/>
    </xf>
    <xf numFmtId="1" fontId="2" fillId="0" borderId="1" xfId="3" applyNumberFormat="1" applyFont="1" applyBorder="1" applyAlignment="1">
      <alignment horizontal="left" vertical="center"/>
    </xf>
    <xf numFmtId="1" fontId="2" fillId="0" borderId="0" xfId="2" applyNumberFormat="1" applyFont="1" applyAlignment="1">
      <alignment horizontal="left" vertical="center"/>
    </xf>
    <xf numFmtId="166" fontId="6" fillId="3" borderId="1" xfId="3" applyNumberFormat="1" applyFont="1" applyFill="1" applyBorder="1" applyAlignment="1">
      <alignment horizontal="center" vertical="center" wrapText="1"/>
    </xf>
    <xf numFmtId="1" fontId="6" fillId="3" borderId="1" xfId="3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/>
    </xf>
    <xf numFmtId="1" fontId="2" fillId="0" borderId="5" xfId="3" applyNumberFormat="1" applyFont="1" applyBorder="1" applyAlignment="1">
      <alignment horizontal="center" vertical="center"/>
    </xf>
    <xf numFmtId="1" fontId="2" fillId="0" borderId="5" xfId="3" applyNumberFormat="1" applyFont="1" applyBorder="1" applyAlignment="1">
      <alignment horizontal="left" vertical="center"/>
    </xf>
    <xf numFmtId="3" fontId="2" fillId="0" borderId="5" xfId="3" applyNumberFormat="1" applyFont="1" applyBorder="1" applyAlignment="1">
      <alignment horizontal="center" vertical="center"/>
    </xf>
    <xf numFmtId="1" fontId="2" fillId="2" borderId="5" xfId="3" applyNumberFormat="1" applyFont="1" applyFill="1" applyBorder="1" applyAlignment="1">
      <alignment horizontal="center" vertical="center"/>
    </xf>
    <xf numFmtId="3" fontId="2" fillId="0" borderId="5" xfId="2" applyNumberFormat="1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14" fontId="2" fillId="0" borderId="1" xfId="2" applyNumberFormat="1" applyFont="1" applyBorder="1" applyAlignment="1">
      <alignment horizontal="center" vertical="center"/>
    </xf>
    <xf numFmtId="1" fontId="2" fillId="0" borderId="0" xfId="2" quotePrefix="1" applyNumberFormat="1" applyFont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165" fontId="7" fillId="3" borderId="2" xfId="3" applyNumberFormat="1" applyFont="1" applyFill="1" applyBorder="1" applyAlignment="1">
      <alignment horizontal="center" vertical="center"/>
    </xf>
    <xf numFmtId="165" fontId="7" fillId="3" borderId="3" xfId="3" applyNumberFormat="1" applyFont="1" applyFill="1" applyBorder="1" applyAlignment="1">
      <alignment horizontal="center" vertical="center"/>
    </xf>
    <xf numFmtId="165" fontId="7" fillId="3" borderId="4" xfId="3" applyNumberFormat="1" applyFont="1" applyFill="1" applyBorder="1" applyAlignment="1">
      <alignment horizontal="center" vertical="center"/>
    </xf>
    <xf numFmtId="2" fontId="2" fillId="0" borderId="5" xfId="3" applyNumberFormat="1" applyFont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1" fontId="2" fillId="0" borderId="0" xfId="3" applyNumberFormat="1" applyFont="1" applyFill="1" applyBorder="1" applyAlignment="1">
      <alignment horizontal="left" vertical="center"/>
    </xf>
    <xf numFmtId="0" fontId="2" fillId="0" borderId="0" xfId="2" quotePrefix="1" applyFont="1" applyFill="1" applyBorder="1" applyAlignment="1">
      <alignment horizontal="center" vertical="center"/>
    </xf>
    <xf numFmtId="2" fontId="2" fillId="0" borderId="0" xfId="2" quotePrefix="1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1" fontId="2" fillId="0" borderId="0" xfId="2" quotePrefix="1" applyNumberFormat="1" applyFont="1" applyFill="1" applyBorder="1" applyAlignment="1">
      <alignment horizontal="center" vertical="center"/>
    </xf>
  </cellXfs>
  <cellStyles count="4">
    <cellStyle name="Normal" xfId="0" builtinId="0"/>
    <cellStyle name="Normal_Produtividade - TURNO 1" xfId="2" xr:uid="{1D87CDA6-7690-41BE-A266-61AB68BE75D6}"/>
    <cellStyle name="Porcentagem" xfId="1" builtinId="5"/>
    <cellStyle name="Separador de milhares 5" xfId="3" xr:uid="{7909547F-EA95-4B1A-857B-21D99F182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ton/Desktop/MATRIZ%20-%20Produtividade%20e%20Cronoan&#225;lise-%20NOV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D_PRODUTIVIDADE"/>
      <sheetName val="CADASTRO DE TEMPOS"/>
      <sheetName val="TEMPOS"/>
      <sheetName val="GRAFICO DE PRODUTIVIDADE"/>
      <sheetName val="Produtividade"/>
      <sheetName val="CAVIDADES"/>
      <sheetName val="CONTROLE DE PARADAS"/>
      <sheetName val="PARADAS MAQ GERAL"/>
      <sheetName val="DASHBOARD - T1"/>
      <sheetName val="Formulário"/>
      <sheetName val="CONTROLE EFICIENCIA INJETORA"/>
      <sheetName val="CONTROLE EFICIENCIA JAN~ABR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M8">
            <v>0.3666666666666667</v>
          </cell>
        </row>
        <row r="13">
          <cell r="O13">
            <v>4.1666666666666664E-2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3450-3A76-45A1-8639-CB7C52FC265D}">
  <sheetPr>
    <tabColor rgb="FFFFFF00"/>
  </sheetPr>
  <dimension ref="A1:L34"/>
  <sheetViews>
    <sheetView showGridLines="0" tabSelected="1" topLeftCell="D1" zoomScale="80" zoomScaleNormal="80" zoomScaleSheetLayoutView="80" workbookViewId="0">
      <selection activeCell="K16" sqref="K16"/>
    </sheetView>
  </sheetViews>
  <sheetFormatPr defaultColWidth="8.85546875" defaultRowHeight="15" x14ac:dyDescent="0.25"/>
  <cols>
    <col min="1" max="1" width="15" style="1" customWidth="1"/>
    <col min="2" max="2" width="15.42578125" style="1" customWidth="1"/>
    <col min="3" max="3" width="17" style="1" customWidth="1"/>
    <col min="4" max="4" width="27" style="10" customWidth="1"/>
    <col min="5" max="5" width="22.85546875" style="1" customWidth="1"/>
    <col min="6" max="6" width="29.28515625" style="1" customWidth="1"/>
    <col min="7" max="7" width="17.28515625" style="1" customWidth="1"/>
    <col min="8" max="8" width="19" style="1" customWidth="1"/>
    <col min="9" max="9" width="9.85546875" style="5" customWidth="1"/>
    <col min="10" max="12" width="28.140625" style="1" customWidth="1"/>
    <col min="13" max="16384" width="8.85546875" style="1"/>
  </cols>
  <sheetData>
    <row r="1" spans="1:12" ht="26.25" customHeight="1" thickBot="1" x14ac:dyDescent="0.3">
      <c r="A1" s="24" t="s">
        <v>18</v>
      </c>
      <c r="B1" s="25"/>
      <c r="C1" s="25"/>
      <c r="D1" s="25"/>
      <c r="E1" s="25"/>
      <c r="F1" s="25"/>
      <c r="G1" s="25"/>
      <c r="H1" s="26"/>
    </row>
    <row r="2" spans="1:12" ht="9" customHeight="1" x14ac:dyDescent="0.25">
      <c r="D2" s="8"/>
    </row>
    <row r="3" spans="1:12" s="20" customFormat="1" ht="30" customHeight="1" x14ac:dyDescent="0.25">
      <c r="A3" s="11" t="s">
        <v>17</v>
      </c>
      <c r="B3" s="11" t="s">
        <v>13</v>
      </c>
      <c r="C3" s="12" t="s">
        <v>14</v>
      </c>
      <c r="D3" s="12" t="s">
        <v>4</v>
      </c>
      <c r="E3" s="11" t="s">
        <v>15</v>
      </c>
      <c r="F3" s="11" t="s">
        <v>1</v>
      </c>
      <c r="G3" s="13" t="s">
        <v>0</v>
      </c>
      <c r="H3" s="14" t="s">
        <v>19</v>
      </c>
      <c r="I3" s="10"/>
      <c r="J3" s="11" t="s">
        <v>13</v>
      </c>
      <c r="K3" s="11" t="s">
        <v>15</v>
      </c>
      <c r="L3" s="11" t="s">
        <v>20</v>
      </c>
    </row>
    <row r="4" spans="1:12" ht="19.5" customHeight="1" x14ac:dyDescent="0.25">
      <c r="A4" s="21">
        <v>44317</v>
      </c>
      <c r="B4" s="15">
        <v>1</v>
      </c>
      <c r="C4" s="15" t="s">
        <v>5</v>
      </c>
      <c r="D4" s="16" t="s">
        <v>6</v>
      </c>
      <c r="E4" s="17">
        <v>150</v>
      </c>
      <c r="F4" s="3" t="s">
        <v>3</v>
      </c>
      <c r="G4" s="18" t="s">
        <v>16</v>
      </c>
      <c r="H4" s="19" t="str">
        <f t="shared" ref="H4:H19" si="0">IF(E4=0,"Ok","Nok")</f>
        <v>Nok</v>
      </c>
      <c r="J4" s="15"/>
      <c r="K4" s="17">
        <f>0</f>
        <v>0</v>
      </c>
      <c r="L4" s="15">
        <f>DCOUNT($B$3:$H$19,$E$3,J3:K4)</f>
        <v>3</v>
      </c>
    </row>
    <row r="5" spans="1:12" ht="19.5" customHeight="1" x14ac:dyDescent="0.25">
      <c r="A5" s="21">
        <v>44317</v>
      </c>
      <c r="B5" s="2">
        <v>2</v>
      </c>
      <c r="C5" s="2" t="s">
        <v>11</v>
      </c>
      <c r="D5" s="9" t="s">
        <v>12</v>
      </c>
      <c r="E5" s="3">
        <v>99</v>
      </c>
      <c r="F5" s="3" t="s">
        <v>3</v>
      </c>
      <c r="G5" s="4" t="s">
        <v>16</v>
      </c>
      <c r="H5" s="7" t="str">
        <f t="shared" si="0"/>
        <v>Nok</v>
      </c>
      <c r="I5" s="10"/>
      <c r="L5" s="23"/>
    </row>
    <row r="6" spans="1:12" ht="19.5" customHeight="1" x14ac:dyDescent="0.25">
      <c r="A6" s="21">
        <v>44318</v>
      </c>
      <c r="B6" s="2">
        <v>1</v>
      </c>
      <c r="C6" s="2" t="s">
        <v>7</v>
      </c>
      <c r="D6" s="9" t="s">
        <v>8</v>
      </c>
      <c r="E6" s="3">
        <v>242</v>
      </c>
      <c r="F6" s="3" t="s">
        <v>3</v>
      </c>
      <c r="G6" s="4" t="s">
        <v>16</v>
      </c>
      <c r="H6" s="7" t="str">
        <f t="shared" si="0"/>
        <v>Nok</v>
      </c>
      <c r="J6" s="11" t="s">
        <v>13</v>
      </c>
      <c r="K6" s="11" t="s">
        <v>15</v>
      </c>
      <c r="L6" s="11" t="s">
        <v>24</v>
      </c>
    </row>
    <row r="7" spans="1:12" ht="19.5" customHeight="1" x14ac:dyDescent="0.25">
      <c r="A7" s="21">
        <v>44318</v>
      </c>
      <c r="B7" s="2">
        <v>2</v>
      </c>
      <c r="C7" s="2" t="s">
        <v>7</v>
      </c>
      <c r="D7" s="9" t="s">
        <v>8</v>
      </c>
      <c r="E7" s="3">
        <v>150</v>
      </c>
      <c r="F7" s="3" t="s">
        <v>3</v>
      </c>
      <c r="G7" s="4" t="s">
        <v>16</v>
      </c>
      <c r="H7" s="7" t="str">
        <f t="shared" si="0"/>
        <v>Nok</v>
      </c>
      <c r="I7" s="10"/>
      <c r="J7" s="15"/>
      <c r="K7" s="17" t="s">
        <v>23</v>
      </c>
      <c r="L7" s="15">
        <f>DCOUNT($B$3:$H$19,$E$3,J6:K7)</f>
        <v>2</v>
      </c>
    </row>
    <row r="8" spans="1:12" ht="19.5" customHeight="1" x14ac:dyDescent="0.25">
      <c r="A8" s="21">
        <v>44319</v>
      </c>
      <c r="B8" s="2">
        <v>1</v>
      </c>
      <c r="C8" s="2" t="s">
        <v>9</v>
      </c>
      <c r="D8" s="9" t="s">
        <v>10</v>
      </c>
      <c r="E8" s="17">
        <v>0</v>
      </c>
      <c r="F8" s="17" t="s">
        <v>2</v>
      </c>
      <c r="G8" s="4" t="s">
        <v>16</v>
      </c>
      <c r="H8" s="7" t="str">
        <f t="shared" si="0"/>
        <v>Ok</v>
      </c>
    </row>
    <row r="9" spans="1:12" ht="19.5" customHeight="1" x14ac:dyDescent="0.25">
      <c r="A9" s="21">
        <v>44319</v>
      </c>
      <c r="B9" s="2">
        <v>2</v>
      </c>
      <c r="C9" s="2" t="s">
        <v>5</v>
      </c>
      <c r="D9" s="9" t="s">
        <v>6</v>
      </c>
      <c r="E9" s="3">
        <v>130</v>
      </c>
      <c r="F9" s="3" t="s">
        <v>3</v>
      </c>
      <c r="G9" s="4" t="s">
        <v>16</v>
      </c>
      <c r="H9" s="7" t="str">
        <f t="shared" si="0"/>
        <v>Nok</v>
      </c>
      <c r="J9" s="11" t="s">
        <v>13</v>
      </c>
      <c r="K9" s="11" t="s">
        <v>15</v>
      </c>
      <c r="L9" s="11" t="s">
        <v>21</v>
      </c>
    </row>
    <row r="10" spans="1:12" ht="19.5" customHeight="1" x14ac:dyDescent="0.25">
      <c r="A10" s="21">
        <v>44320</v>
      </c>
      <c r="B10" s="2">
        <v>1</v>
      </c>
      <c r="C10" s="2" t="s">
        <v>11</v>
      </c>
      <c r="D10" s="9" t="s">
        <v>12</v>
      </c>
      <c r="E10" s="3">
        <v>95</v>
      </c>
      <c r="F10" s="3" t="s">
        <v>3</v>
      </c>
      <c r="G10" s="4" t="s">
        <v>16</v>
      </c>
      <c r="H10" s="7" t="str">
        <f t="shared" si="0"/>
        <v>Nok</v>
      </c>
      <c r="I10" s="6"/>
      <c r="J10" s="15"/>
      <c r="K10" s="17" t="s">
        <v>22</v>
      </c>
      <c r="L10" s="27">
        <f>DAVERAGE($B$3:$H$19,$E$3,J9:K10)</f>
        <v>156.07692307692307</v>
      </c>
    </row>
    <row r="11" spans="1:12" ht="19.5" customHeight="1" x14ac:dyDescent="0.25">
      <c r="A11" s="21">
        <v>44320</v>
      </c>
      <c r="B11" s="2">
        <v>2</v>
      </c>
      <c r="C11" s="2" t="s">
        <v>7</v>
      </c>
      <c r="D11" s="9" t="s">
        <v>8</v>
      </c>
      <c r="E11" s="3">
        <v>240</v>
      </c>
      <c r="F11" s="3" t="s">
        <v>3</v>
      </c>
      <c r="G11" s="4" t="s">
        <v>16</v>
      </c>
      <c r="H11" s="7" t="str">
        <f t="shared" si="0"/>
        <v>Nok</v>
      </c>
      <c r="I11" s="22"/>
    </row>
    <row r="12" spans="1:12" ht="19.5" customHeight="1" x14ac:dyDescent="0.25">
      <c r="A12" s="21">
        <v>44321</v>
      </c>
      <c r="B12" s="2">
        <v>1</v>
      </c>
      <c r="C12" s="2" t="s">
        <v>5</v>
      </c>
      <c r="D12" s="9" t="s">
        <v>6</v>
      </c>
      <c r="E12" s="3">
        <v>200</v>
      </c>
      <c r="F12" s="3" t="s">
        <v>3</v>
      </c>
      <c r="G12" s="4" t="s">
        <v>16</v>
      </c>
      <c r="H12" s="7" t="str">
        <f t="shared" si="0"/>
        <v>Nok</v>
      </c>
      <c r="I12" s="6"/>
      <c r="J12" s="11" t="s">
        <v>13</v>
      </c>
      <c r="K12" s="11" t="s">
        <v>15</v>
      </c>
      <c r="L12" s="11" t="s">
        <v>25</v>
      </c>
    </row>
    <row r="13" spans="1:12" ht="19.5" customHeight="1" x14ac:dyDescent="0.25">
      <c r="A13" s="21">
        <v>44321</v>
      </c>
      <c r="B13" s="2">
        <v>2</v>
      </c>
      <c r="C13" s="2" t="s">
        <v>11</v>
      </c>
      <c r="D13" s="9" t="s">
        <v>12</v>
      </c>
      <c r="E13" s="3">
        <v>150</v>
      </c>
      <c r="F13" s="3" t="s">
        <v>3</v>
      </c>
      <c r="G13" s="4" t="s">
        <v>16</v>
      </c>
      <c r="H13" s="7" t="str">
        <f t="shared" si="0"/>
        <v>Nok</v>
      </c>
      <c r="I13" s="6"/>
      <c r="J13" s="15"/>
      <c r="K13" s="17" t="str">
        <f>"&lt;"&amp;L10</f>
        <v>&lt;156,076923076923</v>
      </c>
      <c r="L13" s="15">
        <f>DCOUNT($B$3:$H$19,$E$3,J12:K13)</f>
        <v>11</v>
      </c>
    </row>
    <row r="14" spans="1:12" ht="19.5" customHeight="1" x14ac:dyDescent="0.25">
      <c r="A14" s="21">
        <v>44322</v>
      </c>
      <c r="B14" s="2">
        <v>1</v>
      </c>
      <c r="C14" s="2" t="s">
        <v>7</v>
      </c>
      <c r="D14" s="9" t="s">
        <v>8</v>
      </c>
      <c r="E14" s="3">
        <v>0</v>
      </c>
      <c r="F14" s="3" t="s">
        <v>2</v>
      </c>
      <c r="G14" s="4" t="s">
        <v>16</v>
      </c>
      <c r="H14" s="7" t="str">
        <f t="shared" si="0"/>
        <v>Ok</v>
      </c>
      <c r="I14" s="6"/>
    </row>
    <row r="15" spans="1:12" ht="19.5" customHeight="1" x14ac:dyDescent="0.25">
      <c r="A15" s="21">
        <v>44322</v>
      </c>
      <c r="B15" s="2">
        <v>2</v>
      </c>
      <c r="C15" s="2" t="s">
        <v>5</v>
      </c>
      <c r="D15" s="9" t="s">
        <v>6</v>
      </c>
      <c r="E15" s="3">
        <v>95</v>
      </c>
      <c r="F15" s="3" t="s">
        <v>3</v>
      </c>
      <c r="G15" s="4" t="s">
        <v>16</v>
      </c>
      <c r="H15" s="7" t="str">
        <f t="shared" si="0"/>
        <v>Nok</v>
      </c>
      <c r="I15" s="6"/>
    </row>
    <row r="16" spans="1:12" ht="19.5" customHeight="1" x14ac:dyDescent="0.25">
      <c r="A16" s="21">
        <v>44323</v>
      </c>
      <c r="B16" s="2">
        <v>1</v>
      </c>
      <c r="C16" s="2" t="s">
        <v>9</v>
      </c>
      <c r="D16" s="9" t="s">
        <v>10</v>
      </c>
      <c r="E16" s="3">
        <v>199</v>
      </c>
      <c r="F16" s="3" t="s">
        <v>3</v>
      </c>
      <c r="G16" s="4" t="s">
        <v>16</v>
      </c>
      <c r="H16" s="7" t="str">
        <f t="shared" si="0"/>
        <v>Nok</v>
      </c>
      <c r="I16" s="6"/>
      <c r="J16" s="28"/>
      <c r="K16" s="28"/>
      <c r="L16" s="28"/>
    </row>
    <row r="17" spans="1:12" ht="19.5" customHeight="1" x14ac:dyDescent="0.25">
      <c r="A17" s="21">
        <v>44323</v>
      </c>
      <c r="B17" s="2">
        <v>2</v>
      </c>
      <c r="C17" s="2" t="s">
        <v>9</v>
      </c>
      <c r="D17" s="9" t="s">
        <v>10</v>
      </c>
      <c r="E17" s="3">
        <v>99</v>
      </c>
      <c r="F17" s="3" t="s">
        <v>3</v>
      </c>
      <c r="G17" s="4" t="s">
        <v>16</v>
      </c>
      <c r="H17" s="7" t="str">
        <f t="shared" si="0"/>
        <v>Nok</v>
      </c>
      <c r="I17" s="6"/>
      <c r="J17" s="28"/>
      <c r="K17" s="28"/>
      <c r="L17" s="28"/>
    </row>
    <row r="18" spans="1:12" ht="19.5" customHeight="1" x14ac:dyDescent="0.25">
      <c r="A18" s="21">
        <v>44324</v>
      </c>
      <c r="B18" s="2">
        <v>1</v>
      </c>
      <c r="C18" s="2" t="s">
        <v>11</v>
      </c>
      <c r="D18" s="9" t="s">
        <v>12</v>
      </c>
      <c r="E18" s="3">
        <v>0</v>
      </c>
      <c r="F18" s="3" t="s">
        <v>2</v>
      </c>
      <c r="G18" s="4" t="s">
        <v>16</v>
      </c>
      <c r="H18" s="7" t="str">
        <f t="shared" si="0"/>
        <v>Ok</v>
      </c>
      <c r="I18" s="6"/>
      <c r="J18" s="29"/>
      <c r="K18" s="30"/>
      <c r="L18" s="28"/>
    </row>
    <row r="19" spans="1:12" ht="19.5" customHeight="1" x14ac:dyDescent="0.25">
      <c r="A19" s="21">
        <v>44324</v>
      </c>
      <c r="B19" s="2">
        <v>2</v>
      </c>
      <c r="C19" s="2" t="s">
        <v>9</v>
      </c>
      <c r="D19" s="9" t="s">
        <v>10</v>
      </c>
      <c r="E19" s="3">
        <v>180</v>
      </c>
      <c r="F19" s="3" t="s">
        <v>3</v>
      </c>
      <c r="G19" s="4" t="s">
        <v>16</v>
      </c>
      <c r="H19" s="7" t="str">
        <f t="shared" si="0"/>
        <v>Nok</v>
      </c>
      <c r="I19" s="6"/>
      <c r="J19" s="29"/>
      <c r="K19" s="30"/>
      <c r="L19" s="28"/>
    </row>
    <row r="20" spans="1:12" ht="19.5" customHeight="1" x14ac:dyDescent="0.25">
      <c r="I20" s="6"/>
      <c r="J20" s="29"/>
      <c r="K20" s="31"/>
      <c r="L20" s="28"/>
    </row>
    <row r="21" spans="1:12" x14ac:dyDescent="0.25">
      <c r="J21" s="29"/>
      <c r="K21" s="31"/>
      <c r="L21" s="28"/>
    </row>
    <row r="22" spans="1:12" x14ac:dyDescent="0.25">
      <c r="J22" s="28"/>
      <c r="K22" s="28"/>
      <c r="L22" s="28"/>
    </row>
    <row r="23" spans="1:12" x14ac:dyDescent="0.25">
      <c r="J23" s="32"/>
      <c r="K23" s="28"/>
      <c r="L23" s="33"/>
    </row>
    <row r="24" spans="1:12" x14ac:dyDescent="0.25">
      <c r="B24"/>
      <c r="J24" s="32"/>
      <c r="K24" s="28"/>
      <c r="L24" s="33"/>
    </row>
    <row r="25" spans="1:12" x14ac:dyDescent="0.25">
      <c r="B25"/>
      <c r="J25" s="32"/>
      <c r="K25" s="28"/>
      <c r="L25" s="33"/>
    </row>
    <row r="26" spans="1:12" x14ac:dyDescent="0.25">
      <c r="B26"/>
      <c r="J26" s="32"/>
      <c r="K26" s="28"/>
      <c r="L26" s="33"/>
    </row>
    <row r="27" spans="1:12" x14ac:dyDescent="0.25">
      <c r="B27"/>
      <c r="J27" s="28"/>
      <c r="K27" s="28"/>
      <c r="L27" s="28"/>
    </row>
    <row r="28" spans="1:12" x14ac:dyDescent="0.25">
      <c r="B28"/>
      <c r="J28" s="29"/>
      <c r="K28" s="30"/>
      <c r="L28" s="28"/>
    </row>
    <row r="29" spans="1:12" x14ac:dyDescent="0.25">
      <c r="B29"/>
      <c r="J29" s="29"/>
      <c r="K29" s="30"/>
      <c r="L29" s="28"/>
    </row>
    <row r="30" spans="1:12" x14ac:dyDescent="0.25">
      <c r="B30"/>
      <c r="J30" s="29"/>
      <c r="K30" s="30"/>
      <c r="L30" s="28"/>
    </row>
    <row r="31" spans="1:12" x14ac:dyDescent="0.25">
      <c r="B31"/>
      <c r="J31" s="29"/>
      <c r="K31" s="30"/>
      <c r="L31" s="28"/>
    </row>
    <row r="32" spans="1:12" x14ac:dyDescent="0.25">
      <c r="B32"/>
      <c r="J32" s="28"/>
      <c r="K32" s="28"/>
      <c r="L32" s="28"/>
    </row>
    <row r="33" spans="2:12" x14ac:dyDescent="0.25">
      <c r="B33"/>
      <c r="J33" s="28"/>
      <c r="K33" s="28"/>
      <c r="L33" s="28"/>
    </row>
    <row r="34" spans="2:12" x14ac:dyDescent="0.25">
      <c r="B34"/>
    </row>
  </sheetData>
  <mergeCells count="1">
    <mergeCell ref="A1:H1"/>
  </mergeCells>
  <pageMargins left="0.25" right="0.25" top="0.75" bottom="0.75" header="0.3" footer="0.3"/>
  <pageSetup paperSize="9" scale="53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7" ma:contentTypeDescription="Crie um novo documento." ma:contentTypeScope="" ma:versionID="8df7a4e1be38876202bc2e373cb88954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478439ce95d344c3144231b1bfb7f86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700084-6316-4129-8FD6-D52BAC9EA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093a3-9cd4-4414-9a97-e7b6dc6e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EED005-5813-4425-A42A-CE020C5844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9CE3D4-2255-4077-8953-FD36052E99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PRODUÇÃO</vt:lpstr>
      <vt:lpstr>PRODUÇÃO!Titulos_de_impressao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</dc:creator>
  <cp:lastModifiedBy>Office Resolve Testes</cp:lastModifiedBy>
  <dcterms:created xsi:type="dcterms:W3CDTF">2021-05-12T20:06:21Z</dcterms:created>
  <dcterms:modified xsi:type="dcterms:W3CDTF">2021-11-22T20:21:32Z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