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pias_Seguranca\(9) EMPRESAS\Grupo Tannous\01. RETA\01. FISCAL\03. FECHAMENTO\2025\042025\LJ 02_Well_Thais\COMBUSTÍVEL ok\"/>
    </mc:Choice>
  </mc:AlternateContent>
  <xr:revisionPtr revIDLastSave="0" documentId="13_ncr:1_{E51B14DE-1259-4993-B911-10B59DEA1340}" xr6:coauthVersionLast="47" xr6:coauthVersionMax="47" xr10:uidLastSave="{00000000-0000-0000-0000-000000000000}"/>
  <bookViews>
    <workbookView xWindow="-120" yWindow="-120" windowWidth="20730" windowHeight="11040" xr2:uid="{091D2874-07A0-44AB-ADA5-6439BB589251}"/>
  </bookViews>
  <sheets>
    <sheet name="GLP" sheetId="1" r:id="rId1"/>
    <sheet name="Diesel B" sheetId="2" r:id="rId2"/>
    <sheet name="Instruções e Base Leg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2"/>
  <c r="B2" i="2"/>
  <c r="B3" i="2"/>
  <c r="E8" i="2"/>
  <c r="B4" i="2"/>
  <c r="E9" i="2"/>
  <c r="E11" i="1"/>
  <c r="E12" i="1"/>
  <c r="E25" i="2"/>
  <c r="E26" i="2"/>
  <c r="E27" i="2"/>
  <c r="E28" i="2"/>
  <c r="E24" i="2"/>
  <c r="B21" i="2"/>
  <c r="C22" i="3"/>
  <c r="E10" i="2"/>
  <c r="E11" i="2"/>
  <c r="E13" i="1" l="1"/>
  <c r="E29" i="2"/>
  <c r="E12" i="2"/>
  <c r="E15" i="1" l="1"/>
  <c r="E3" i="1"/>
</calcChain>
</file>

<file path=xl/sharedStrings.xml><?xml version="1.0" encoding="utf-8"?>
<sst xmlns="http://schemas.openxmlformats.org/spreadsheetml/2006/main" count="54" uniqueCount="32">
  <si>
    <t>Nota Fiscal</t>
  </si>
  <si>
    <t>Valor da Nota Fiscal</t>
  </si>
  <si>
    <t>Fornecedor</t>
  </si>
  <si>
    <t>Crédito ICMS (Tributação Monofásica - CST 61)</t>
  </si>
  <si>
    <t>Controle de aquisições de combustíveis - Óleo Diesel B - Crédito de ICMS</t>
  </si>
  <si>
    <t>TOTAL DE CRÉDITOS</t>
  </si>
  <si>
    <t>Controle de aquisições de combustíveis - GLP - Gas de Petróleo Liqueefeito - Crédito de ICMS</t>
  </si>
  <si>
    <r>
      <rPr>
        <b/>
        <sz val="11"/>
        <color theme="1"/>
        <rFont val="Calibri"/>
        <family val="2"/>
        <scheme val="minor"/>
      </rPr>
      <t>GIA:</t>
    </r>
    <r>
      <rPr>
        <sz val="11"/>
        <color theme="1"/>
        <rFont val="Calibri"/>
        <family val="2"/>
        <scheme val="minor"/>
      </rPr>
      <t xml:space="preserve"> Código 007.99 - Outros Créditos - Operação Própria</t>
    </r>
  </si>
  <si>
    <r>
      <rPr>
        <b/>
        <sz val="11"/>
        <color theme="1"/>
        <rFont val="Calibri"/>
        <family val="2"/>
        <scheme val="minor"/>
      </rPr>
      <t>SPED ICMS/IPI:</t>
    </r>
    <r>
      <rPr>
        <sz val="11"/>
        <color theme="1"/>
        <rFont val="Calibri"/>
        <family val="2"/>
        <scheme val="minor"/>
      </rPr>
      <t xml:space="preserve"> VL_TOT_AJ_CREDITO do Registro E110 e no Registro E111 - Código SP020799 (Outras hipóteses preenchidas pelo contribuinte)</t>
    </r>
  </si>
  <si>
    <t>Lançamento na Apuração do ICMS:</t>
  </si>
  <si>
    <t>Empresa:</t>
  </si>
  <si>
    <t>Período:</t>
  </si>
  <si>
    <t>Quantidade (Peso)</t>
  </si>
  <si>
    <t xml:space="preserve">Alíquota específica (Ad rem) GLP = </t>
  </si>
  <si>
    <t>CNPJ:</t>
  </si>
  <si>
    <t>Índice Laudo Técnico</t>
  </si>
  <si>
    <t>TOTAL DE CRÉDITO COM LAUDO TÉCNICO</t>
  </si>
  <si>
    <t>Bases legais:</t>
  </si>
  <si>
    <t>Decisão Normativa CAT 01/2001, III, item 3.5: Dispõe sobre o direito do valor do imposto destacado em documento fiscal referente a aquisição de insumo, combustível, entre outros</t>
  </si>
  <si>
    <t>Convênio ICMS 26/2023: Dispõe sobre o creditamento do direito ao creditamento, pelo sujeito passivo, do ICMS cobrado na forma da Lei Complementar nº 192/2022 - ICMS Monofásico</t>
  </si>
  <si>
    <t>Quantidade (Volume)</t>
  </si>
  <si>
    <t>Convênio ICMS 199/2022: Dispõe sobre o regime de tributação monofásica do ICMS a ser aplicado nas operações com combustíveis nos termos da Lei Complementar 192/2022 - GLP/GLGN, diesel, biodiesel</t>
  </si>
  <si>
    <t>Fórmula a ser aplicada no período de transição e caso o fornecedor não informe ou informe incorretamente os dados do Grupo N08a - Grupo Tributação do ICMS = 61</t>
  </si>
  <si>
    <t>Alíquota ad rem</t>
  </si>
  <si>
    <t>Alíquota ad rem X quantidade adquirida X FCV (Fator de Correção do Valor)</t>
  </si>
  <si>
    <t>Quantidade</t>
  </si>
  <si>
    <t>FCV</t>
  </si>
  <si>
    <t>Crédito de ICMS</t>
  </si>
  <si>
    <t xml:space="preserve">Alíquota específica (Ad rem) Diesel = </t>
  </si>
  <si>
    <t>Reta Alimentas Ltda</t>
  </si>
  <si>
    <t>19.868.024/0006-08</t>
  </si>
  <si>
    <t>SUPERGAS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</si>
</sst>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6" fillId="0" borderId="0" xfId="0" applyNumberFormat="1" applyFont="1"/>
    <xf numFmtId="0" fontId="1" fillId="2" borderId="4" xfId="0" applyFont="1" applyFill="1" applyBorder="1"/>
    <xf numFmtId="43" fontId="1" fillId="2" borderId="2" xfId="0" applyNumberFormat="1" applyFont="1" applyFill="1" applyBorder="1" applyAlignment="1">
      <alignment vertical="center"/>
    </xf>
    <xf numFmtId="17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7" xfId="0" applyBorder="1"/>
    <xf numFmtId="0" fontId="0" fillId="0" borderId="8" xfId="0" applyBorder="1"/>
    <xf numFmtId="4" fontId="1" fillId="2" borderId="8" xfId="0" applyNumberFormat="1" applyFont="1" applyFill="1" applyBorder="1"/>
    <xf numFmtId="0" fontId="1" fillId="2" borderId="8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3" fontId="7" fillId="3" borderId="0" xfId="0" applyNumberFormat="1" applyFont="1" applyFill="1" applyAlignment="1">
      <alignment horizontal="center"/>
    </xf>
    <xf numFmtId="43" fontId="7" fillId="3" borderId="2" xfId="0" applyNumberFormat="1" applyFont="1" applyFill="1" applyBorder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3" fontId="1" fillId="0" borderId="1" xfId="0" applyNumberFormat="1" applyFont="1" applyBorder="1"/>
    <xf numFmtId="165" fontId="1" fillId="0" borderId="1" xfId="0" applyNumberFormat="1" applyFont="1" applyBorder="1"/>
    <xf numFmtId="43" fontId="1" fillId="0" borderId="3" xfId="0" applyNumberFormat="1" applyFont="1" applyBorder="1"/>
    <xf numFmtId="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43" fontId="1" fillId="0" borderId="3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center" vertical="center"/>
    </xf>
    <xf numFmtId="43" fontId="1" fillId="0" borderId="0" xfId="0" applyNumberFormat="1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Continuous"/>
    </xf>
    <xf numFmtId="3" fontId="1" fillId="4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9" fillId="3" borderId="4" xfId="0" applyFont="1" applyFill="1" applyBorder="1" applyAlignment="1">
      <alignment horizontal="right" vertical="center"/>
    </xf>
    <xf numFmtId="0" fontId="9" fillId="3" borderId="5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F65A-B7BF-4DF5-9DEE-70B35B4D0E33}">
  <sheetPr>
    <pageSetUpPr fitToPage="1"/>
  </sheetPr>
  <dimension ref="A1:F15"/>
  <sheetViews>
    <sheetView showGridLines="0" tabSelected="1" zoomScaleNormal="100" workbookViewId="0">
      <selection activeCell="B14" sqref="B14"/>
    </sheetView>
  </sheetViews>
  <sheetFormatPr defaultRowHeight="15" x14ac:dyDescent="0.25"/>
  <cols>
    <col min="1" max="1" width="24.7109375" style="1" customWidth="1"/>
    <col min="2" max="2" width="58.7109375" style="1" customWidth="1"/>
    <col min="3" max="4" width="24.7109375" style="1" customWidth="1"/>
    <col min="5" max="5" width="47" style="18" customWidth="1"/>
    <col min="6" max="6" width="21.28515625" style="1" customWidth="1"/>
    <col min="7" max="16384" width="9.140625" style="1"/>
  </cols>
  <sheetData>
    <row r="1" spans="1:6" ht="18.75" x14ac:dyDescent="0.3">
      <c r="A1" s="48" t="s">
        <v>6</v>
      </c>
      <c r="B1" s="48"/>
      <c r="C1" s="48"/>
      <c r="D1" s="48"/>
      <c r="E1" s="48"/>
    </row>
    <row r="2" spans="1:6" ht="18.75" x14ac:dyDescent="0.3">
      <c r="A2" s="3" t="s">
        <v>10</v>
      </c>
      <c r="B2" s="9" t="s">
        <v>29</v>
      </c>
      <c r="E2" s="1"/>
    </row>
    <row r="3" spans="1:6" ht="18.75" x14ac:dyDescent="0.3">
      <c r="A3" s="3" t="s">
        <v>14</v>
      </c>
      <c r="B3" s="9" t="s">
        <v>30</v>
      </c>
      <c r="E3" s="19">
        <f>E13+'Diesel B'!E12+'Diesel B'!E29</f>
        <v>945.19999999999993</v>
      </c>
    </row>
    <row r="4" spans="1:6" ht="18.75" x14ac:dyDescent="0.3">
      <c r="A4" s="3" t="s">
        <v>11</v>
      </c>
      <c r="B4" s="8">
        <v>45748</v>
      </c>
      <c r="E4" s="1"/>
    </row>
    <row r="5" spans="1:6" x14ac:dyDescent="0.25">
      <c r="E5" s="1"/>
    </row>
    <row r="6" spans="1:6" ht="16.5" thickBot="1" x14ac:dyDescent="0.3">
      <c r="A6" s="49" t="s">
        <v>13</v>
      </c>
      <c r="B6" s="49"/>
      <c r="C6" s="14">
        <v>1.4138999999999999</v>
      </c>
      <c r="D6" s="14">
        <v>1.39</v>
      </c>
      <c r="E6" s="14">
        <v>1.3532</v>
      </c>
    </row>
    <row r="7" spans="1:6" ht="15.75" thickBot="1" x14ac:dyDescent="0.3">
      <c r="A7" s="16" t="s">
        <v>0</v>
      </c>
      <c r="B7" s="16" t="s">
        <v>2</v>
      </c>
      <c r="C7" s="16" t="s">
        <v>1</v>
      </c>
      <c r="D7" s="16" t="s">
        <v>12</v>
      </c>
      <c r="E7" s="17" t="s">
        <v>3</v>
      </c>
    </row>
    <row r="8" spans="1:6" x14ac:dyDescent="0.25">
      <c r="A8" s="35">
        <v>10519</v>
      </c>
      <c r="B8" s="32" t="s">
        <v>31</v>
      </c>
      <c r="C8" s="33">
        <v>908.89</v>
      </c>
      <c r="D8" s="34">
        <v>141</v>
      </c>
      <c r="E8" s="33">
        <f>D6*D8</f>
        <v>195.98999999999998</v>
      </c>
      <c r="F8" s="36"/>
    </row>
    <row r="9" spans="1:6" x14ac:dyDescent="0.25">
      <c r="A9" s="37">
        <v>10659</v>
      </c>
      <c r="B9" s="32" t="s">
        <v>31</v>
      </c>
      <c r="C9" s="33">
        <v>1682.41</v>
      </c>
      <c r="D9" s="34">
        <v>261</v>
      </c>
      <c r="E9" s="33">
        <f>D6*D9</f>
        <v>362.78999999999996</v>
      </c>
      <c r="F9" s="36"/>
    </row>
    <row r="10" spans="1:6" x14ac:dyDescent="0.25">
      <c r="A10" s="38">
        <v>10801</v>
      </c>
      <c r="B10" s="39" t="s">
        <v>31</v>
      </c>
      <c r="C10" s="40">
        <v>1791.99</v>
      </c>
      <c r="D10" s="41">
        <v>278</v>
      </c>
      <c r="E10" s="33">
        <f>D10*$D$6</f>
        <v>386.41999999999996</v>
      </c>
      <c r="F10" s="36"/>
    </row>
    <row r="11" spans="1:6" x14ac:dyDescent="0.25">
      <c r="A11" s="38"/>
      <c r="B11" s="39"/>
      <c r="C11" s="40"/>
      <c r="D11" s="41"/>
      <c r="E11" s="33">
        <f t="shared" ref="E11:E12" si="0">D11*$C$6</f>
        <v>0</v>
      </c>
      <c r="F11" s="36"/>
    </row>
    <row r="12" spans="1:6" ht="15.75" thickBot="1" x14ac:dyDescent="0.3">
      <c r="A12" s="38"/>
      <c r="B12" s="42"/>
      <c r="C12" s="24"/>
      <c r="D12" s="43"/>
      <c r="E12" s="33">
        <f t="shared" si="0"/>
        <v>0</v>
      </c>
      <c r="F12" s="36"/>
    </row>
    <row r="13" spans="1:6" ht="15.75" thickBot="1" x14ac:dyDescent="0.3">
      <c r="A13" s="50" t="s">
        <v>5</v>
      </c>
      <c r="B13" s="51"/>
      <c r="C13" s="51"/>
      <c r="D13" s="52"/>
      <c r="E13" s="20">
        <f>SUM(E8:E12)</f>
        <v>945.19999999999993</v>
      </c>
    </row>
    <row r="14" spans="1:6" ht="19.149999999999999" customHeight="1" x14ac:dyDescent="0.25">
      <c r="A14" s="44"/>
      <c r="B14" s="4"/>
      <c r="E14" s="4" t="s">
        <v>15</v>
      </c>
      <c r="F14" s="5"/>
    </row>
    <row r="15" spans="1:6" hidden="1" thickBot="1" x14ac:dyDescent="0.3">
      <c r="A15" s="6" t="s">
        <v>16</v>
      </c>
      <c r="B15" s="45"/>
      <c r="C15" s="46"/>
      <c r="D15" s="46"/>
      <c r="E15" s="7">
        <f>E13*F14</f>
        <v>0</v>
      </c>
    </row>
  </sheetData>
  <mergeCells count="3">
    <mergeCell ref="A1:E1"/>
    <mergeCell ref="A6:B6"/>
    <mergeCell ref="A13:D13"/>
  </mergeCells>
  <pageMargins left="0.511811024" right="0.511811024" top="0.78740157499999996" bottom="0.78740157499999996" header="0.31496062000000002" footer="0.31496062000000002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E3E3-1EA7-44FB-9A81-39C2BB028181}">
  <sheetPr>
    <pageSetUpPr fitToPage="1"/>
  </sheetPr>
  <dimension ref="A1:F29"/>
  <sheetViews>
    <sheetView showGridLines="0" zoomScaleNormal="100" workbookViewId="0">
      <selection activeCell="B9" sqref="B9"/>
    </sheetView>
  </sheetViews>
  <sheetFormatPr defaultRowHeight="15" x14ac:dyDescent="0.25"/>
  <cols>
    <col min="1" max="1" width="24.7109375" style="1" customWidth="1"/>
    <col min="2" max="2" width="58.7109375" style="1" customWidth="1"/>
    <col min="3" max="4" width="24.7109375" style="1" customWidth="1"/>
    <col min="5" max="5" width="51.42578125" style="1" customWidth="1"/>
    <col min="6" max="6" width="21.28515625" style="1" customWidth="1"/>
    <col min="7" max="16384" width="9.140625" style="1"/>
  </cols>
  <sheetData>
    <row r="1" spans="1:6" ht="18.75" x14ac:dyDescent="0.3">
      <c r="A1" s="48" t="s">
        <v>4</v>
      </c>
      <c r="B1" s="48"/>
      <c r="C1" s="48"/>
      <c r="D1" s="48"/>
      <c r="E1" s="48"/>
    </row>
    <row r="2" spans="1:6" ht="18.75" x14ac:dyDescent="0.3">
      <c r="A2" s="3" t="s">
        <v>10</v>
      </c>
      <c r="B2" s="8" t="str">
        <f>GLP!B2</f>
        <v>Reta Alimentas Ltda</v>
      </c>
    </row>
    <row r="3" spans="1:6" ht="18.75" x14ac:dyDescent="0.3">
      <c r="A3" s="3" t="s">
        <v>14</v>
      </c>
      <c r="B3" s="8" t="str">
        <f>GLP!B3</f>
        <v>19.868.024/0006-08</v>
      </c>
    </row>
    <row r="4" spans="1:6" ht="18.75" x14ac:dyDescent="0.3">
      <c r="A4" s="3" t="s">
        <v>11</v>
      </c>
      <c r="B4" s="8">
        <f>GLP!B4</f>
        <v>45748</v>
      </c>
    </row>
    <row r="5" spans="1:6" ht="16.5" thickBot="1" x14ac:dyDescent="0.3">
      <c r="A5" s="49" t="s">
        <v>28</v>
      </c>
      <c r="B5" s="54"/>
      <c r="C5" s="15">
        <v>0.9456</v>
      </c>
      <c r="D5" s="15">
        <v>1.1200000000000001</v>
      </c>
    </row>
    <row r="6" spans="1:6" ht="15.75" thickBot="1" x14ac:dyDescent="0.3">
      <c r="A6" s="16" t="s">
        <v>0</v>
      </c>
      <c r="B6" s="16" t="s">
        <v>2</v>
      </c>
      <c r="C6" s="16" t="s">
        <v>1</v>
      </c>
      <c r="D6" s="16" t="s">
        <v>20</v>
      </c>
      <c r="E6" s="17" t="s">
        <v>3</v>
      </c>
    </row>
    <row r="7" spans="1:6" x14ac:dyDescent="0.25">
      <c r="A7" s="47"/>
      <c r="B7" s="32"/>
      <c r="C7" s="33"/>
      <c r="D7" s="34"/>
      <c r="E7" s="26">
        <f>D7*D5</f>
        <v>0</v>
      </c>
      <c r="F7" s="27"/>
    </row>
    <row r="8" spans="1:6" x14ac:dyDescent="0.25">
      <c r="A8" s="22"/>
      <c r="B8" s="23"/>
      <c r="C8" s="24"/>
      <c r="D8" s="25"/>
      <c r="E8" s="26">
        <f>D8*$D$5</f>
        <v>0</v>
      </c>
      <c r="F8" s="27"/>
    </row>
    <row r="9" spans="1:6" x14ac:dyDescent="0.25">
      <c r="A9" s="28"/>
      <c r="B9" s="23"/>
      <c r="C9" s="24"/>
      <c r="D9" s="25"/>
      <c r="E9" s="26">
        <f>D9*$C$5</f>
        <v>0</v>
      </c>
    </row>
    <row r="10" spans="1:6" x14ac:dyDescent="0.25">
      <c r="A10" s="28"/>
      <c r="B10" s="23"/>
      <c r="C10" s="24"/>
      <c r="D10" s="25"/>
      <c r="E10" s="26">
        <f t="shared" ref="E10:E11" si="0">D10*$C$5</f>
        <v>0</v>
      </c>
    </row>
    <row r="11" spans="1:6" ht="15.75" thickBot="1" x14ac:dyDescent="0.3">
      <c r="A11" s="28"/>
      <c r="B11" s="23"/>
      <c r="C11" s="24"/>
      <c r="D11" s="25"/>
      <c r="E11" s="26">
        <f t="shared" si="0"/>
        <v>0</v>
      </c>
    </row>
    <row r="12" spans="1:6" ht="15.75" thickBot="1" x14ac:dyDescent="0.3">
      <c r="A12" s="50" t="s">
        <v>5</v>
      </c>
      <c r="B12" s="51"/>
      <c r="C12" s="51"/>
      <c r="D12" s="52"/>
      <c r="E12" s="20">
        <f>SUM(E7:E11)</f>
        <v>0</v>
      </c>
    </row>
    <row r="13" spans="1:6" x14ac:dyDescent="0.25">
      <c r="A13" s="53" t="s">
        <v>22</v>
      </c>
      <c r="B13" s="53"/>
      <c r="C13" s="53"/>
      <c r="D13" s="53"/>
      <c r="E13" s="53"/>
    </row>
    <row r="14" spans="1:6" ht="15" customHeight="1" x14ac:dyDescent="0.25">
      <c r="A14" s="53"/>
      <c r="B14" s="53"/>
      <c r="C14" s="53"/>
      <c r="D14" s="53"/>
      <c r="E14" s="53"/>
      <c r="F14" s="21"/>
    </row>
    <row r="16" spans="1:6" x14ac:dyDescent="0.25">
      <c r="A16" s="2" t="s">
        <v>24</v>
      </c>
      <c r="B16" s="2"/>
      <c r="C16" s="2"/>
    </row>
    <row r="18" spans="1:5" x14ac:dyDescent="0.25">
      <c r="A18" s="29" t="s">
        <v>23</v>
      </c>
      <c r="B18" s="29">
        <v>0.9456</v>
      </c>
    </row>
    <row r="19" spans="1:5" x14ac:dyDescent="0.25">
      <c r="A19" s="29" t="s">
        <v>25</v>
      </c>
      <c r="B19" s="29">
        <v>20</v>
      </c>
    </row>
    <row r="20" spans="1:5" x14ac:dyDescent="0.25">
      <c r="A20" s="30" t="s">
        <v>26</v>
      </c>
      <c r="B20" s="30">
        <v>0.99760000000000004</v>
      </c>
    </row>
    <row r="21" spans="1:5" x14ac:dyDescent="0.25">
      <c r="A21" s="13" t="s">
        <v>27</v>
      </c>
      <c r="B21" s="12">
        <f>B18*B19*B20</f>
        <v>18.866611200000001</v>
      </c>
    </row>
    <row r="22" spans="1:5" ht="15.75" thickBot="1" x14ac:dyDescent="0.3"/>
    <row r="23" spans="1:5" ht="15.75" thickBot="1" x14ac:dyDescent="0.3">
      <c r="A23" s="16" t="s">
        <v>0</v>
      </c>
      <c r="B23" s="16" t="s">
        <v>2</v>
      </c>
      <c r="C23" s="16" t="s">
        <v>1</v>
      </c>
      <c r="D23" s="16" t="s">
        <v>20</v>
      </c>
      <c r="E23" s="17" t="s">
        <v>3</v>
      </c>
    </row>
    <row r="24" spans="1:5" x14ac:dyDescent="0.25">
      <c r="A24" s="31"/>
      <c r="B24" s="32"/>
      <c r="C24" s="33"/>
      <c r="D24" s="34"/>
      <c r="E24" s="26">
        <f>$B$18*D24*$B$20</f>
        <v>0</v>
      </c>
    </row>
    <row r="25" spans="1:5" x14ac:dyDescent="0.25">
      <c r="A25" s="28"/>
      <c r="B25" s="23"/>
      <c r="C25" s="24"/>
      <c r="D25" s="25"/>
      <c r="E25" s="26">
        <f t="shared" ref="E25:E28" si="1">$B$18*D25*$B$20</f>
        <v>0</v>
      </c>
    </row>
    <row r="26" spans="1:5" x14ac:dyDescent="0.25">
      <c r="A26" s="28"/>
      <c r="B26" s="23"/>
      <c r="C26" s="24"/>
      <c r="D26" s="25"/>
      <c r="E26" s="26">
        <f t="shared" si="1"/>
        <v>0</v>
      </c>
    </row>
    <row r="27" spans="1:5" x14ac:dyDescent="0.25">
      <c r="A27" s="28"/>
      <c r="B27" s="23"/>
      <c r="C27" s="24"/>
      <c r="D27" s="25"/>
      <c r="E27" s="26">
        <f t="shared" si="1"/>
        <v>0</v>
      </c>
    </row>
    <row r="28" spans="1:5" ht="15.75" thickBot="1" x14ac:dyDescent="0.3">
      <c r="A28" s="28"/>
      <c r="B28" s="23"/>
      <c r="C28" s="24"/>
      <c r="D28" s="25"/>
      <c r="E28" s="26">
        <f t="shared" si="1"/>
        <v>0</v>
      </c>
    </row>
    <row r="29" spans="1:5" ht="15.75" thickBot="1" x14ac:dyDescent="0.3">
      <c r="A29" s="50" t="s">
        <v>5</v>
      </c>
      <c r="B29" s="51"/>
      <c r="C29" s="51"/>
      <c r="D29" s="52"/>
      <c r="E29" s="20">
        <f>SUM(E24:E28)</f>
        <v>0</v>
      </c>
    </row>
  </sheetData>
  <mergeCells count="5">
    <mergeCell ref="A29:D29"/>
    <mergeCell ref="A13:E14"/>
    <mergeCell ref="A1:E1"/>
    <mergeCell ref="A5:B5"/>
    <mergeCell ref="A12:D12"/>
  </mergeCells>
  <pageMargins left="0.511811024" right="0.511811024" top="0.78740157499999996" bottom="0.78740157499999996" header="0.31496062000000002" footer="0.31496062000000002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86C8-C1EE-4898-BB93-E7826283114C}">
  <dimension ref="B2:E22"/>
  <sheetViews>
    <sheetView showGridLines="0" topLeftCell="A6" workbookViewId="0">
      <selection activeCell="C20" sqref="C20"/>
    </sheetView>
  </sheetViews>
  <sheetFormatPr defaultRowHeight="15" x14ac:dyDescent="0.25"/>
  <cols>
    <col min="2" max="6" width="16" customWidth="1"/>
  </cols>
  <sheetData>
    <row r="2" spans="2:2" ht="18.600000000000001" customHeight="1" x14ac:dyDescent="0.25">
      <c r="B2" s="2" t="s">
        <v>17</v>
      </c>
    </row>
    <row r="3" spans="2:2" ht="18.600000000000001" customHeight="1" x14ac:dyDescent="0.25">
      <c r="B3" t="s">
        <v>18</v>
      </c>
    </row>
    <row r="4" spans="2:2" ht="18.600000000000001" customHeight="1" x14ac:dyDescent="0.25">
      <c r="B4" t="s">
        <v>19</v>
      </c>
    </row>
    <row r="5" spans="2:2" ht="18.600000000000001" customHeight="1" x14ac:dyDescent="0.25">
      <c r="B5" t="s">
        <v>21</v>
      </c>
    </row>
    <row r="6" spans="2:2" ht="33" customHeight="1" x14ac:dyDescent="0.25"/>
    <row r="7" spans="2:2" ht="18.600000000000001" customHeight="1" x14ac:dyDescent="0.25">
      <c r="B7" s="2" t="s">
        <v>9</v>
      </c>
    </row>
    <row r="8" spans="2:2" ht="18.600000000000001" customHeight="1" x14ac:dyDescent="0.25">
      <c r="B8" t="s">
        <v>7</v>
      </c>
    </row>
    <row r="9" spans="2:2" ht="18.600000000000001" customHeight="1" x14ac:dyDescent="0.25">
      <c r="B9" t="s">
        <v>8</v>
      </c>
    </row>
    <row r="14" spans="2:2" x14ac:dyDescent="0.25">
      <c r="B14" s="1" t="s">
        <v>22</v>
      </c>
    </row>
    <row r="15" spans="2:2" ht="8.4499999999999993" customHeight="1" x14ac:dyDescent="0.25"/>
    <row r="16" spans="2:2" hidden="1" x14ac:dyDescent="0.25"/>
    <row r="17" spans="2:5" ht="16.149999999999999" customHeight="1" x14ac:dyDescent="0.25">
      <c r="B17" s="2" t="s">
        <v>24</v>
      </c>
      <c r="C17" s="2"/>
      <c r="D17" s="2"/>
      <c r="E17" s="2"/>
    </row>
    <row r="19" spans="2:5" x14ac:dyDescent="0.25">
      <c r="B19" s="11" t="s">
        <v>23</v>
      </c>
      <c r="C19" s="11">
        <v>0.9456</v>
      </c>
    </row>
    <row r="20" spans="2:5" x14ac:dyDescent="0.25">
      <c r="B20" s="11" t="s">
        <v>25</v>
      </c>
      <c r="C20" s="11">
        <v>20</v>
      </c>
    </row>
    <row r="21" spans="2:5" x14ac:dyDescent="0.25">
      <c r="B21" s="10" t="s">
        <v>26</v>
      </c>
      <c r="C21" s="10">
        <v>0.99760000000000004</v>
      </c>
    </row>
    <row r="22" spans="2:5" x14ac:dyDescent="0.25">
      <c r="B22" s="13" t="s">
        <v>27</v>
      </c>
      <c r="C22" s="12">
        <f>C19*C20*C21</f>
        <v>18.866611200000001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GLP</vt:lpstr>
      <vt:lpstr>Diesel B</vt:lpstr>
      <vt:lpstr>Instruções e Base Legal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lailagabriele.2017@hotmail.com</cp:lastModifiedBy>
  <cp:lastPrinted>2023-09-11T17:54:15Z</cp:lastPrinted>
  <dcterms:created xsi:type="dcterms:W3CDTF">2023-08-22T12:34:02Z</dcterms:created>
  <dcterms:modified xsi:type="dcterms:W3CDTF">2025-05-14T14:17:02Z</dcterms:modified>
</cp:coreProperties>
</file>