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F:\Copias_Seguranca\(9) EMPRESAS\Grupo Tannous\01. RETA\01. FISCAL\03. FECHAMENTO\2025\052025\"/>
    </mc:Choice>
  </mc:AlternateContent>
  <xr:revisionPtr revIDLastSave="0" documentId="13_ncr:1_{5830CCEC-3373-4C05-87EA-3364098AF42B}" xr6:coauthVersionLast="47" xr6:coauthVersionMax="47" xr10:uidLastSave="{00000000-0000-0000-0000-000000000000}"/>
  <bookViews>
    <workbookView xWindow="-120" yWindow="-120" windowWidth="20730" windowHeight="11040" tabRatio="889" xr2:uid="{00000000-000D-0000-FFFF-FFFF00000000}"/>
  </bookViews>
  <sheets>
    <sheet name="Loja 1" sheetId="9" r:id="rId1"/>
    <sheet name="Loja 2" sheetId="12" r:id="rId2"/>
    <sheet name="Loja 3" sheetId="10" r:id="rId3"/>
    <sheet name="Loja 4" sheetId="11" r:id="rId4"/>
    <sheet name="Loja 5(Matriz)" sheetId="8" r:id="rId5"/>
    <sheet name="Loja 6" sheetId="13" r:id="rId6"/>
    <sheet name="Loja 7" sheetId="14" r:id="rId7"/>
    <sheet name="Loja 7_NF 220725" sheetId="20" state="hidden" r:id="rId8"/>
    <sheet name="Loja 7_NF 220738" sheetId="21" state="hidden" r:id="rId9"/>
    <sheet name="Loja 8" sheetId="15" r:id="rId10"/>
    <sheet name="Loja 9" sheetId="16" r:id="rId11"/>
    <sheet name="Loja 10" sheetId="17" r:id="rId12"/>
    <sheet name="Loja 11" sheetId="18" r:id="rId13"/>
    <sheet name="Loja 12" sheetId="1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9" l="1"/>
  <c r="A19" i="18"/>
  <c r="A19" i="17"/>
  <c r="A19" i="16"/>
  <c r="A27" i="16" s="1"/>
  <c r="A19" i="15"/>
  <c r="A19" i="14"/>
  <c r="A27" i="14" s="1"/>
  <c r="B27" i="13"/>
  <c r="A19" i="13"/>
  <c r="A19" i="8"/>
  <c r="A27" i="8" s="1"/>
  <c r="A19" i="11"/>
  <c r="A19" i="10"/>
  <c r="A19" i="9"/>
  <c r="A19" i="12"/>
  <c r="A24" i="8"/>
  <c r="C16" i="8"/>
  <c r="A24" i="16"/>
  <c r="C16" i="16"/>
  <c r="A27" i="21"/>
  <c r="A24" i="21"/>
  <c r="F17" i="21"/>
  <c r="C16" i="21"/>
  <c r="B19" i="21" s="1"/>
  <c r="F3" i="21"/>
  <c r="C3" i="21"/>
  <c r="B9" i="21" s="1"/>
  <c r="A27" i="20"/>
  <c r="A24" i="20"/>
  <c r="C16" i="20"/>
  <c r="B19" i="20" s="1"/>
  <c r="F3" i="20"/>
  <c r="F17" i="20" s="1"/>
  <c r="C3" i="20"/>
  <c r="B9" i="20" s="1"/>
  <c r="A24" i="14"/>
  <c r="C16" i="14"/>
  <c r="E16" i="14" s="1"/>
  <c r="E16" i="8" l="1"/>
  <c r="B19" i="8"/>
  <c r="E16" i="16"/>
  <c r="B19" i="16"/>
  <c r="E3" i="21"/>
  <c r="C24" i="21"/>
  <c r="B27" i="21" s="1"/>
  <c r="E16" i="21"/>
  <c r="E3" i="20"/>
  <c r="E16" i="20"/>
  <c r="C24" i="20"/>
  <c r="B27" i="20" s="1"/>
  <c r="B19" i="14"/>
  <c r="A27" i="15"/>
  <c r="A24" i="15"/>
  <c r="C16" i="15"/>
  <c r="A27" i="12"/>
  <c r="A24" i="12"/>
  <c r="C16" i="12"/>
  <c r="A27" i="9"/>
  <c r="A24" i="9"/>
  <c r="C16" i="9"/>
  <c r="E16" i="9" s="1"/>
  <c r="A27" i="13"/>
  <c r="A24" i="13"/>
  <c r="C16" i="13"/>
  <c r="E24" i="21" l="1"/>
  <c r="E24" i="20"/>
  <c r="B19" i="15"/>
  <c r="E16" i="15"/>
  <c r="B19" i="12"/>
  <c r="E16" i="12"/>
  <c r="B19" i="9"/>
  <c r="E16" i="13"/>
  <c r="B19" i="13"/>
  <c r="A27" i="10"/>
  <c r="A24" i="10"/>
  <c r="C16" i="10"/>
  <c r="E16" i="10" s="1"/>
  <c r="B19" i="10" l="1"/>
  <c r="A27" i="11"/>
  <c r="A24" i="11"/>
  <c r="C16" i="11"/>
  <c r="E16" i="11" l="1"/>
  <c r="B19" i="11"/>
  <c r="F3" i="19"/>
  <c r="A27" i="19"/>
  <c r="A24" i="19"/>
  <c r="C16" i="19"/>
  <c r="E16" i="19" l="1"/>
  <c r="B19" i="19"/>
  <c r="A27" i="18"/>
  <c r="F3" i="18"/>
  <c r="A24" i="18"/>
  <c r="C16" i="18"/>
  <c r="E16" i="18" s="1"/>
  <c r="B19" i="18" l="1"/>
  <c r="A27" i="17" l="1"/>
  <c r="A24" i="17"/>
  <c r="F3" i="17"/>
  <c r="C16" i="17"/>
  <c r="E16" i="17" s="1"/>
  <c r="F3" i="16"/>
  <c r="B19" i="17" l="1"/>
  <c r="F3" i="15"/>
  <c r="F3" i="14" l="1"/>
  <c r="F3" i="13"/>
  <c r="F3" i="8" l="1"/>
  <c r="F3" i="11" l="1"/>
  <c r="F3" i="10" l="1"/>
  <c r="F3" i="12"/>
  <c r="F3" i="9" l="1"/>
  <c r="F17" i="19" l="1"/>
  <c r="C3" i="19" s="1"/>
  <c r="C24" i="19" s="1"/>
  <c r="B27" i="19" s="1"/>
  <c r="F17" i="18"/>
  <c r="C3" i="18" s="1"/>
  <c r="C24" i="18" s="1"/>
  <c r="B27" i="18" s="1"/>
  <c r="F19" i="17"/>
  <c r="C3" i="17"/>
  <c r="C24" i="17" s="1"/>
  <c r="B27" i="17" s="1"/>
  <c r="F17" i="16"/>
  <c r="C3" i="16"/>
  <c r="C24" i="16" s="1"/>
  <c r="B27" i="16" s="1"/>
  <c r="F17" i="15"/>
  <c r="C3" i="15" s="1"/>
  <c r="F17" i="14"/>
  <c r="C3" i="14" s="1"/>
  <c r="F17" i="13"/>
  <c r="C3" i="13" s="1"/>
  <c r="C24" i="13" s="1"/>
  <c r="F17" i="12"/>
  <c r="C3" i="12" s="1"/>
  <c r="C24" i="12" s="1"/>
  <c r="B27" i="12" s="1"/>
  <c r="F17" i="11"/>
  <c r="C3" i="11" s="1"/>
  <c r="C24" i="11" s="1"/>
  <c r="B27" i="11" s="1"/>
  <c r="F17" i="10"/>
  <c r="C3" i="10" s="1"/>
  <c r="C24" i="10" s="1"/>
  <c r="B27" i="10" s="1"/>
  <c r="F17" i="9"/>
  <c r="C3" i="9" s="1"/>
  <c r="C24" i="9" s="1"/>
  <c r="B27" i="9" s="1"/>
  <c r="F17" i="8"/>
  <c r="C3" i="8" s="1"/>
  <c r="C24" i="15" l="1"/>
  <c r="B27" i="15" s="1"/>
  <c r="C24" i="14"/>
  <c r="B27" i="14" s="1"/>
  <c r="E3" i="8"/>
  <c r="E24" i="8" s="1"/>
  <c r="C24" i="8"/>
  <c r="B27" i="8" s="1"/>
  <c r="E3" i="19"/>
  <c r="E24" i="19" s="1"/>
  <c r="B9" i="19"/>
  <c r="B9" i="18"/>
  <c r="E3" i="18"/>
  <c r="E24" i="18" s="1"/>
  <c r="B9" i="17"/>
  <c r="E3" i="17"/>
  <c r="E24" i="17" s="1"/>
  <c r="B9" i="16"/>
  <c r="E3" i="16"/>
  <c r="E24" i="16" s="1"/>
  <c r="B9" i="15"/>
  <c r="E3" i="15"/>
  <c r="E24" i="15" s="1"/>
  <c r="B9" i="14"/>
  <c r="E3" i="14"/>
  <c r="E24" i="14" s="1"/>
  <c r="B9" i="13"/>
  <c r="E3" i="13"/>
  <c r="E24" i="13" s="1"/>
  <c r="B9" i="12"/>
  <c r="E3" i="12"/>
  <c r="E24" i="12" s="1"/>
  <c r="B9" i="11"/>
  <c r="E3" i="11"/>
  <c r="E24" i="11" s="1"/>
  <c r="B9" i="10"/>
  <c r="E3" i="10"/>
  <c r="E24" i="10" s="1"/>
  <c r="E3" i="9"/>
  <c r="E24" i="9" s="1"/>
  <c r="B9" i="9"/>
  <c r="B9" i="8"/>
</calcChain>
</file>

<file path=xl/sharedStrings.xml><?xml version="1.0" encoding="utf-8"?>
<sst xmlns="http://schemas.openxmlformats.org/spreadsheetml/2006/main" count="408" uniqueCount="18">
  <si>
    <t>Soma Vr. Base de Cáculo</t>
  </si>
  <si>
    <t>Base de Cálculo</t>
  </si>
  <si>
    <t>Crédito de ICMS</t>
  </si>
  <si>
    <t>Alíquota Laudo</t>
  </si>
  <si>
    <t>Alíquota Interna</t>
  </si>
  <si>
    <t>Base de Cálculo da Fatura</t>
  </si>
  <si>
    <t>Valor da Conta:</t>
  </si>
  <si>
    <t>Campo "outros"</t>
  </si>
  <si>
    <t>Planilha de Calculo Energia Loja 08</t>
  </si>
  <si>
    <t>Campos acima preenchido automaticamente. Não mexer.</t>
  </si>
  <si>
    <t>Informar</t>
  </si>
  <si>
    <t>Automático. Não mexer.</t>
  </si>
  <si>
    <t>Informar / Copiar da conta de energia.</t>
  </si>
  <si>
    <t>Toniello</t>
  </si>
  <si>
    <t>TOTAL</t>
  </si>
  <si>
    <t>COPEL</t>
  </si>
  <si>
    <t>NF 220725</t>
  </si>
  <si>
    <t>NF 220738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</si>
</sst>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left"/>
    </xf>
    <xf numFmtId="4" fontId="2" fillId="0" borderId="0" xfId="1" applyNumberFormat="1" applyFont="1" applyFill="1" applyBorder="1" applyAlignment="1">
      <alignment horizontal="left"/>
    </xf>
    <xf numFmtId="4" fontId="2" fillId="0" borderId="0" xfId="0" applyNumberFormat="1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4" fontId="4" fillId="3" borderId="1" xfId="0" applyNumberFormat="1" applyFont="1" applyFill="1" applyBorder="1" applyAlignment="1">
      <alignment horizontal="left"/>
    </xf>
    <xf numFmtId="10" fontId="4" fillId="3" borderId="1" xfId="0" applyNumberFormat="1" applyFont="1" applyFill="1" applyBorder="1" applyAlignment="1">
      <alignment horizontal="center"/>
    </xf>
    <xf numFmtId="4" fontId="4" fillId="3" borderId="1" xfId="1" applyNumberFormat="1" applyFont="1" applyFill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44" fontId="3" fillId="2" borderId="3" xfId="1" applyFont="1" applyFill="1" applyBorder="1" applyAlignment="1">
      <alignment horizontal="center" vertical="center"/>
    </xf>
    <xf numFmtId="4" fontId="4" fillId="3" borderId="3" xfId="1" applyNumberFormat="1" applyFont="1" applyFill="1" applyBorder="1" applyAlignment="1">
      <alignment horizontal="left"/>
    </xf>
    <xf numFmtId="4" fontId="0" fillId="0" borderId="6" xfId="0" applyNumberFormat="1" applyBorder="1"/>
    <xf numFmtId="4" fontId="5" fillId="0" borderId="2" xfId="0" applyNumberFormat="1" applyFont="1" applyBorder="1"/>
    <xf numFmtId="4" fontId="7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left"/>
    </xf>
    <xf numFmtId="4" fontId="5" fillId="0" borderId="0" xfId="0" applyNumberFormat="1" applyFont="1"/>
    <xf numFmtId="44" fontId="3" fillId="8" borderId="1" xfId="1" applyFont="1" applyFill="1" applyBorder="1" applyAlignment="1">
      <alignment horizontal="center" vertical="center"/>
    </xf>
    <xf numFmtId="44" fontId="11" fillId="5" borderId="1" xfId="1" applyFont="1" applyFill="1" applyBorder="1" applyAlignment="1">
      <alignment horizontal="center" vertical="center"/>
    </xf>
    <xf numFmtId="4" fontId="5" fillId="4" borderId="0" xfId="0" applyNumberFormat="1" applyFont="1" applyFill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" fontId="7" fillId="0" borderId="0" xfId="2" applyNumberFormat="1" applyFont="1" applyFill="1" applyBorder="1" applyAlignment="1">
      <alignment horizontal="center" vertical="center"/>
    </xf>
    <xf numFmtId="4" fontId="7" fillId="0" borderId="7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4" fontId="9" fillId="6" borderId="1" xfId="0" applyNumberFormat="1" applyFont="1" applyFill="1" applyBorder="1" applyAlignment="1">
      <alignment horizontal="center"/>
    </xf>
    <xf numFmtId="4" fontId="9" fillId="7" borderId="1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29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909234BB-8429-4BFE-AB00-A16D18C53FC1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7C248A11-A69D-462E-8A30-369B44C6E44F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68001A90-89CE-4264-B6FF-9ABAC142CC3C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8F884779-F2BF-4C7E-BD5D-C11DA2685E76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65D629B5-08B3-43C0-942C-3A328B800B97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F6270C67-AC4B-458C-9782-A54AB011095E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AA82B507-85C9-4CEB-9DCB-47EC13C1F5D3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EEA60A90-58DC-4F5E-98E4-D09CC837ADA6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56CCE155-5B77-4043-8C0B-40186201D873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C632D4F-E911-49E8-9A00-BD205DD0F2B2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6D4689FA-2BB7-4F50-940E-6AD0C636DDD8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2F9F8198-EFA4-49C9-92B8-9B3A521D717F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33FD0717-E3A9-45EE-AEC3-C1D8E254F401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23712CC1-17AB-4426-83B3-DD050A102AFF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FC2544F0-8222-47A4-8DE1-287A306BFB49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16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0B32F612-1EC3-4C61-8471-3E05CD67B3E9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C36529A1-1296-4522-95ED-26811147440D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AD60B452-428C-4749-8A47-384480934634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6CD584A5-76ED-47F6-8511-F23CFE858CBE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137AAD32-1FE9-419C-9C8E-0F59792D7996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53FF17DF-8F09-4B0E-89D2-F8B756AD30B8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15CF6FFD-5D8B-4CC6-BDF7-B0A06BFC330B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B8F42E21-44F7-4416-92B8-7A5EBFDB1040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8A47A337-2377-4A46-ACBC-99BA762BA6F2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D065CA7E-9950-4281-9291-3DC3C3220624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EF8D5159-86F1-417A-A34C-03313E39C2D4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22A2BA9E-8874-4F9B-8E0B-615B03508B37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64555C32-BD9D-42A1-82C9-820B3731C85B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8271E7DD-07FC-40F5-BAAC-C45F0035E90D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86285475-610A-4900-B87B-F1C48D8B7E98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F53850FD-517B-4528-911D-57B55939CA71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C11B2638-0879-4440-B754-733106D9D62F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8554A753-ECDC-48A6-99E5-D5D552683BE3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4B398F5-2651-4FED-B809-6130608C8DC7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BC638CE4-D174-47CB-B5A5-F1D660146820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29994376-A238-429A-B8FE-6A51639DC8DB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6CBB1F23-CE97-F9FA-F116-E8005F91248B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3316D737-8A3E-4F1C-9816-A884CF9CC5C4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7089F59-2611-40B5-A56C-9EEADD2465E2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EA75B9D5-044D-4393-89FF-A2AA5C782089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9C96BF0-CA1A-4368-AAE1-272B04EEF121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3463DE8-9328-43CF-B52A-8427C7D3F92D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77F4191-AF62-4226-A1CB-64A581F5B81C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DAA7C470-FCD3-4FB9-9A5C-736699984159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2A847B4A-52F6-45FD-89FB-FC9AD38D1295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2845D5EF-1797-4B4E-865E-CBD8798926AC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66057068-F474-49A3-BAC7-4266DEE8DD31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20D71CAB-A629-4C00-97D8-7976E56A4452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F1ADE618-2AC8-4C1B-ADDD-0C9CFC2C80AD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0E552BB-7615-4FE7-A04E-F80421B56688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81386062-D211-428A-A47B-67BE5056A0B1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12DBFEA7-D17E-4D5C-86C0-76FE98504A2F}"/>
            </a:ext>
          </a:extLst>
        </xdr:cNvPr>
        <xdr:cNvSpPr/>
      </xdr:nvSpPr>
      <xdr:spPr>
        <a:xfrm>
          <a:off x="8543925" y="504825"/>
          <a:ext cx="304800" cy="2552700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E3048393-51C0-4E06-A558-D1DAE2547E51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67C2A9F0-C8E3-435E-B441-9CF31E2EDFDE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C8F5AFE9-8375-42EA-BA5B-F717A78065AE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9468DAA9-2D83-4F10-AD0F-AFE9E28F1FF5}"/>
            </a:ext>
          </a:extLst>
        </xdr:cNvPr>
        <xdr:cNvSpPr/>
      </xdr:nvSpPr>
      <xdr:spPr>
        <a:xfrm>
          <a:off x="8543925" y="504825"/>
          <a:ext cx="304800" cy="2552700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3DE1-4EFB-47CF-812D-FB59D7A40FF4}">
  <sheetPr>
    <tabColor rgb="FF7030A0"/>
  </sheetPr>
  <dimension ref="A1:K27"/>
  <sheetViews>
    <sheetView showGridLines="0" tabSelected="1" topLeftCell="A15" workbookViewId="0">
      <selection activeCell="E31" sqref="E31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11472.97</v>
      </c>
      <c r="B3" s="9">
        <v>0.60489999999999999</v>
      </c>
      <c r="C3" s="10">
        <f>A3*B3</f>
        <v>6939.9995529999997</v>
      </c>
      <c r="D3" s="9">
        <v>0.18</v>
      </c>
      <c r="E3" s="13">
        <f>C3*D3</f>
        <v>1249.1999195399999</v>
      </c>
      <c r="F3" s="14">
        <f>A3</f>
        <v>11472.97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8815.81</v>
      </c>
      <c r="B9" s="8">
        <f>A9-C3</f>
        <v>1875.8104469999998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9187.24</v>
      </c>
      <c r="B16" s="9">
        <v>0.60489999999999999</v>
      </c>
      <c r="C16" s="10">
        <f>A16*B16</f>
        <v>5557.361476</v>
      </c>
      <c r="D16" s="9">
        <v>0.18</v>
      </c>
      <c r="E16" s="10">
        <f>C16*D16</f>
        <v>1000.32506568</v>
      </c>
      <c r="F16" s="14"/>
    </row>
    <row r="17" spans="1:6">
      <c r="A17" s="4"/>
      <c r="B17" s="4"/>
      <c r="C17" s="6"/>
      <c r="D17" s="6"/>
      <c r="E17" s="4"/>
      <c r="F17" s="15">
        <f>SUM(F3:F16)</f>
        <v>11472.97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9187.24</v>
      </c>
      <c r="B19" s="8">
        <f>A19-C16</f>
        <v>3629.8785239999997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20660.21</v>
      </c>
      <c r="B24" s="9">
        <v>0.60489999999999999</v>
      </c>
      <c r="C24" s="10">
        <f>C3+C16</f>
        <v>12497.361029</v>
      </c>
      <c r="D24" s="9">
        <v>0.18</v>
      </c>
      <c r="E24" s="10">
        <f>E3+E16</f>
        <v>2249.52498522</v>
      </c>
    </row>
    <row r="26" spans="1:6">
      <c r="A26" s="20" t="s">
        <v>6</v>
      </c>
      <c r="B26" s="20" t="s">
        <v>7</v>
      </c>
    </row>
    <row r="27" spans="1:6">
      <c r="A27" s="11">
        <f>A9+A19</f>
        <v>18003.05</v>
      </c>
      <c r="B27" s="8">
        <f>A27-C24</f>
        <v>5505.6889709999996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FEF0-EAC4-467E-BBDD-3B7125DF74A6}">
  <sheetPr>
    <tabColor rgb="FF7030A0"/>
  </sheetPr>
  <dimension ref="A1:K27"/>
  <sheetViews>
    <sheetView showGridLines="0" workbookViewId="0">
      <selection activeCell="B30" sqref="B30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26355.919999999998</v>
      </c>
      <c r="B3" s="9">
        <v>0.24959999999999999</v>
      </c>
      <c r="C3" s="10">
        <f>A3*B3</f>
        <v>6578.4376319999992</v>
      </c>
      <c r="D3" s="9">
        <v>0.18</v>
      </c>
      <c r="E3" s="13">
        <f>C3*D3</f>
        <v>1184.1187737599998</v>
      </c>
      <c r="F3" s="14">
        <f>A3</f>
        <v>26355.919999999998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20405.14</v>
      </c>
      <c r="B9" s="8">
        <f>A9-C3</f>
        <v>13826.702368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20943.55</v>
      </c>
      <c r="B16" s="9">
        <v>0.24959999999999999</v>
      </c>
      <c r="C16" s="10">
        <f>A16*B16</f>
        <v>5227.51008</v>
      </c>
      <c r="D16" s="9">
        <v>0.18</v>
      </c>
      <c r="E16" s="10">
        <f>C16*D16</f>
        <v>940.95181439999999</v>
      </c>
      <c r="F16" s="14"/>
    </row>
    <row r="17" spans="1:6">
      <c r="A17" s="4"/>
      <c r="B17" s="4"/>
      <c r="C17" s="6"/>
      <c r="D17" s="6"/>
      <c r="E17" s="4"/>
      <c r="F17" s="15">
        <f>SUM(F3:F16)</f>
        <v>26355.919999999998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20943.55</v>
      </c>
      <c r="B19" s="8">
        <f>A19-C16</f>
        <v>15716.039919999999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47299.47</v>
      </c>
      <c r="B24" s="9">
        <v>0.24959999999999999</v>
      </c>
      <c r="C24" s="10">
        <f>C3+C16+0.01</f>
        <v>11805.957711999999</v>
      </c>
      <c r="D24" s="9">
        <v>0.18</v>
      </c>
      <c r="E24" s="10">
        <f>E3+E16</f>
        <v>2125.0705881599997</v>
      </c>
    </row>
    <row r="26" spans="1:6">
      <c r="A26" s="20" t="s">
        <v>6</v>
      </c>
      <c r="B26" s="20" t="s">
        <v>7</v>
      </c>
    </row>
    <row r="27" spans="1:6">
      <c r="A27" s="11">
        <f>A9+A19</f>
        <v>41348.69</v>
      </c>
      <c r="B27" s="8">
        <f>A27-C24</f>
        <v>29542.732288000003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753C-984D-4BB3-94AA-1F09E45A3E89}">
  <sheetPr>
    <tabColor rgb="FF7030A0"/>
  </sheetPr>
  <dimension ref="A1:K27"/>
  <sheetViews>
    <sheetView showGridLines="0" topLeftCell="A15" workbookViewId="0">
      <selection activeCell="A4" sqref="A4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26075</v>
      </c>
      <c r="B3" s="9">
        <v>0.24529999999999999</v>
      </c>
      <c r="C3" s="10">
        <f>A3*B3</f>
        <v>6396.1974999999993</v>
      </c>
      <c r="D3" s="9">
        <v>0.18</v>
      </c>
      <c r="E3" s="13">
        <f>C3*D3</f>
        <v>1151.3155499999998</v>
      </c>
      <c r="F3" s="14">
        <f>A3</f>
        <v>26075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20198.82</v>
      </c>
      <c r="B9" s="8">
        <f>A9-C3</f>
        <v>13802.622500000001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20358.169999999998</v>
      </c>
      <c r="B16" s="9">
        <v>0.24529999999999999</v>
      </c>
      <c r="C16" s="10">
        <f>A16*B16</f>
        <v>4993.8591009999991</v>
      </c>
      <c r="D16" s="9">
        <v>0.18</v>
      </c>
      <c r="E16" s="10">
        <f>C16*D16</f>
        <v>898.89463817999979</v>
      </c>
      <c r="F16" s="14"/>
    </row>
    <row r="17" spans="1:6">
      <c r="A17" s="4"/>
      <c r="B17" s="4"/>
      <c r="C17" s="6"/>
      <c r="D17" s="6"/>
      <c r="E17" s="4"/>
      <c r="F17" s="15">
        <f>SUM(F3:F16)</f>
        <v>26075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20358.169999999998</v>
      </c>
      <c r="B19" s="8">
        <f>A19-C16</f>
        <v>15364.310899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46433.17</v>
      </c>
      <c r="B24" s="9">
        <v>0.24529999999999999</v>
      </c>
      <c r="C24" s="10">
        <f>C3+C16</f>
        <v>11390.056600999998</v>
      </c>
      <c r="D24" s="9">
        <v>0.18</v>
      </c>
      <c r="E24" s="10">
        <f>E3+E16</f>
        <v>2050.2101881799995</v>
      </c>
    </row>
    <row r="26" spans="1:6">
      <c r="A26" s="20" t="s">
        <v>6</v>
      </c>
      <c r="B26" s="20" t="s">
        <v>7</v>
      </c>
    </row>
    <row r="27" spans="1:6">
      <c r="A27" s="11">
        <f>A9+A19</f>
        <v>40556.99</v>
      </c>
      <c r="B27" s="8">
        <f>A27-C24</f>
        <v>29166.933399000001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0D9B-2264-4873-B1C2-ECA7A7678F49}">
  <sheetPr>
    <tabColor rgb="FF7030A0"/>
  </sheetPr>
  <dimension ref="A1:K27"/>
  <sheetViews>
    <sheetView showGridLines="0" topLeftCell="A18" workbookViewId="0">
      <selection activeCell="C35" sqref="C35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26980.7</v>
      </c>
      <c r="B3" s="9">
        <v>0.2369</v>
      </c>
      <c r="C3" s="10">
        <f>A3*B3</f>
        <v>6391.7278299999998</v>
      </c>
      <c r="D3" s="9">
        <v>0.18</v>
      </c>
      <c r="E3" s="13">
        <f>C3*D3</f>
        <v>1150.5110093999999</v>
      </c>
      <c r="F3" s="14">
        <f>A3+A16</f>
        <v>45882.29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20721.330000000002</v>
      </c>
      <c r="B9" s="8">
        <f>A9-C3</f>
        <v>14329.602170000002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18901.59</v>
      </c>
      <c r="B16" s="9">
        <v>0.2369</v>
      </c>
      <c r="C16" s="10">
        <f>A16*B16</f>
        <v>4477.7866709999998</v>
      </c>
      <c r="D16" s="9">
        <v>0.18</v>
      </c>
      <c r="E16" s="10">
        <f>C16*D16</f>
        <v>806.00160077999999</v>
      </c>
      <c r="F16" s="14"/>
    </row>
    <row r="17" spans="1:6">
      <c r="A17" s="4"/>
      <c r="B17" s="4"/>
      <c r="C17" s="6"/>
      <c r="D17" s="6"/>
      <c r="E17" s="4"/>
      <c r="F17" s="14"/>
    </row>
    <row r="18" spans="1:6">
      <c r="A18" s="18" t="s">
        <v>6</v>
      </c>
      <c r="B18" s="18" t="s">
        <v>7</v>
      </c>
      <c r="C18" s="6"/>
      <c r="D18" s="6"/>
      <c r="E18" s="4"/>
      <c r="F18" s="14"/>
    </row>
    <row r="19" spans="1:6">
      <c r="A19" s="11">
        <f>A16</f>
        <v>18901.59</v>
      </c>
      <c r="B19" s="8">
        <f>A19-C16</f>
        <v>14423.803329</v>
      </c>
      <c r="C19" s="6"/>
      <c r="D19" s="6"/>
      <c r="E19" s="4"/>
      <c r="F19" s="15">
        <f>SUM(F3:F17)</f>
        <v>45882.29</v>
      </c>
    </row>
    <row r="20" spans="1:6">
      <c r="A20" s="21"/>
      <c r="B20" s="21"/>
      <c r="C20" s="6"/>
      <c r="D20" s="6"/>
      <c r="E20" s="4"/>
      <c r="F20" s="22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45882.29</v>
      </c>
      <c r="B24" s="9">
        <v>0.2369</v>
      </c>
      <c r="C24" s="10">
        <f>C3+C16</f>
        <v>10869.514501</v>
      </c>
      <c r="D24" s="9">
        <v>0.18</v>
      </c>
      <c r="E24" s="10">
        <f>E3+E16</f>
        <v>1956.5126101799999</v>
      </c>
    </row>
    <row r="26" spans="1:6">
      <c r="A26" s="20" t="s">
        <v>6</v>
      </c>
      <c r="B26" s="20" t="s">
        <v>7</v>
      </c>
    </row>
    <row r="27" spans="1:6">
      <c r="A27" s="11">
        <f>A9+A19</f>
        <v>39622.92</v>
      </c>
      <c r="B27" s="8">
        <f>A27-C24</f>
        <v>28753.405499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2F5B-6C3E-4731-A8F2-A6FF08EA61FC}">
  <sheetPr>
    <tabColor rgb="FF7030A0"/>
  </sheetPr>
  <dimension ref="A1:K27"/>
  <sheetViews>
    <sheetView showGridLines="0" workbookViewId="0">
      <selection activeCell="C3" sqref="C3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32487.53</v>
      </c>
      <c r="B3" s="9">
        <v>0.20349999999999999</v>
      </c>
      <c r="C3" s="10">
        <f>A3*B3</f>
        <v>6611.2123549999997</v>
      </c>
      <c r="D3" s="9">
        <v>0.18</v>
      </c>
      <c r="E3" s="13">
        <f>C3*D3</f>
        <v>1190.0182238999998</v>
      </c>
      <c r="F3" s="14">
        <f>A3+A16</f>
        <v>49676.369999999995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25435.25</v>
      </c>
      <c r="B9" s="8">
        <f>A9-C3</f>
        <v>18824.037645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13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17188.84</v>
      </c>
      <c r="B16" s="9">
        <v>0.20349999999999999</v>
      </c>
      <c r="C16" s="10">
        <f>A16*B16</f>
        <v>3497.9289399999998</v>
      </c>
      <c r="D16" s="9">
        <v>0.18</v>
      </c>
      <c r="E16" s="10">
        <f>C16*D16</f>
        <v>629.62720919999992</v>
      </c>
      <c r="F16" s="14"/>
    </row>
    <row r="17" spans="1:6">
      <c r="A17" s="4"/>
      <c r="B17" s="4"/>
      <c r="C17" s="6"/>
      <c r="D17" s="6"/>
      <c r="E17" s="4"/>
      <c r="F17" s="15">
        <f>SUM(F3:F16)</f>
        <v>49676.369999999995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17188.84</v>
      </c>
      <c r="B19" s="8">
        <f>A19-C16</f>
        <v>13690.91106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49676.369999999995</v>
      </c>
      <c r="B24" s="9">
        <v>0.20349999999999999</v>
      </c>
      <c r="C24" s="10">
        <f>C3+C16</f>
        <v>10109.141294999999</v>
      </c>
      <c r="D24" s="9">
        <v>0.18</v>
      </c>
      <c r="E24" s="10">
        <f>E3+E16</f>
        <v>1819.6454330999998</v>
      </c>
    </row>
    <row r="26" spans="1:6">
      <c r="A26" s="20" t="s">
        <v>6</v>
      </c>
      <c r="B26" s="20" t="s">
        <v>7</v>
      </c>
    </row>
    <row r="27" spans="1:6">
      <c r="A27" s="11">
        <f>A9+A19</f>
        <v>42624.09</v>
      </c>
      <c r="B27" s="8">
        <f>A27-C24</f>
        <v>32514.948704999995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8F8D-84EE-4782-9D51-C9A12CFE3B45}">
  <sheetPr>
    <tabColor rgb="FF7030A0"/>
  </sheetPr>
  <dimension ref="A1:K27"/>
  <sheetViews>
    <sheetView showGridLines="0" topLeftCell="A3" workbookViewId="0">
      <selection activeCell="E27" sqref="E27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14973.49</v>
      </c>
      <c r="B3" s="9">
        <v>0.25309999999999999</v>
      </c>
      <c r="C3" s="10">
        <f>A3*B3</f>
        <v>3789.7903189999997</v>
      </c>
      <c r="D3" s="9">
        <v>0.18</v>
      </c>
      <c r="E3" s="13">
        <f>C3*D3</f>
        <v>682.16225741999995</v>
      </c>
      <c r="F3" s="14">
        <f>A3+A16</f>
        <v>23207.75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11587.06</v>
      </c>
      <c r="B9" s="8">
        <f>A9-C3</f>
        <v>7797.2696809999998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13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8234.26</v>
      </c>
      <c r="B16" s="9">
        <v>0.25309999999999999</v>
      </c>
      <c r="C16" s="10">
        <f>A16*B16</f>
        <v>2084.0912060000001</v>
      </c>
      <c r="D16" s="9">
        <v>0.18</v>
      </c>
      <c r="E16" s="10">
        <f>C16*D16</f>
        <v>375.13641708</v>
      </c>
      <c r="F16" s="14"/>
    </row>
    <row r="17" spans="1:6">
      <c r="A17" s="4"/>
      <c r="B17" s="4"/>
      <c r="C17" s="6"/>
      <c r="D17" s="6"/>
      <c r="E17" s="4"/>
      <c r="F17" s="15">
        <f>SUM(F3:F16)</f>
        <v>23207.75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8234.26</v>
      </c>
      <c r="B19" s="8">
        <f>A19-C16</f>
        <v>6150.1687940000002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23207.75</v>
      </c>
      <c r="B24" s="9">
        <v>0.25309999999999999</v>
      </c>
      <c r="C24" s="10">
        <f>C3+C16</f>
        <v>5873.8815249999998</v>
      </c>
      <c r="D24" s="9">
        <v>0.18</v>
      </c>
      <c r="E24" s="10">
        <f>E3+E16</f>
        <v>1057.2986744999998</v>
      </c>
    </row>
    <row r="26" spans="1:6">
      <c r="A26" s="20" t="s">
        <v>6</v>
      </c>
      <c r="B26" s="20" t="s">
        <v>7</v>
      </c>
    </row>
    <row r="27" spans="1:6">
      <c r="A27" s="11">
        <f>A9+A19</f>
        <v>19821.32</v>
      </c>
      <c r="B27" s="8">
        <f>A27-C24</f>
        <v>13947.438474999999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E8E1-4C50-4382-9215-D77C6BD9A34D}">
  <sheetPr>
    <tabColor rgb="FF7030A0"/>
  </sheetPr>
  <dimension ref="A1:K27"/>
  <sheetViews>
    <sheetView showGridLines="0" topLeftCell="A12" workbookViewId="0">
      <selection activeCell="A20" sqref="A20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16607.77</v>
      </c>
      <c r="B3" s="9">
        <v>0.58550000000000002</v>
      </c>
      <c r="C3" s="10">
        <f>A3*B3</f>
        <v>9723.8493350000008</v>
      </c>
      <c r="D3" s="9">
        <v>0.18</v>
      </c>
      <c r="E3" s="13">
        <f>C3*D3</f>
        <v>1750.2928803</v>
      </c>
      <c r="F3" s="14">
        <f>A3</f>
        <v>16607.77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13168.55</v>
      </c>
      <c r="B9" s="8">
        <f>A9-C3</f>
        <v>3444.7006649999985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11564.61</v>
      </c>
      <c r="B16" s="9">
        <v>0.58550000000000002</v>
      </c>
      <c r="C16" s="10">
        <f>A16*B16</f>
        <v>6771.0791550000004</v>
      </c>
      <c r="D16" s="9">
        <v>0.18</v>
      </c>
      <c r="E16" s="10">
        <f>C16*D16</f>
        <v>1218.7942479000001</v>
      </c>
      <c r="F16" s="14"/>
    </row>
    <row r="17" spans="1:6">
      <c r="A17" s="4"/>
      <c r="B17" s="4"/>
      <c r="C17" s="6"/>
      <c r="D17" s="6"/>
      <c r="E17" s="4"/>
      <c r="F17" s="15">
        <f>SUM(F3:F16)</f>
        <v>16607.77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11564.61</v>
      </c>
      <c r="B19" s="8">
        <f>A19-C16</f>
        <v>4793.5308450000002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28172.38</v>
      </c>
      <c r="B24" s="9">
        <v>0.58550000000000002</v>
      </c>
      <c r="C24" s="10">
        <f>C3+C16</f>
        <v>16494.928490000002</v>
      </c>
      <c r="D24" s="9">
        <v>0.18</v>
      </c>
      <c r="E24" s="10">
        <f>E3+E16</f>
        <v>2969.0871281999998</v>
      </c>
    </row>
    <row r="26" spans="1:6">
      <c r="A26" s="20" t="s">
        <v>6</v>
      </c>
      <c r="B26" s="20" t="s">
        <v>7</v>
      </c>
    </row>
    <row r="27" spans="1:6">
      <c r="A27" s="11">
        <f>A9+A19</f>
        <v>24733.16</v>
      </c>
      <c r="B27" s="8">
        <f>A27-C24</f>
        <v>8238.2315099999978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A8AF-3FE8-4620-838F-9F4543A622C5}">
  <sheetPr>
    <tabColor rgb="FF7030A0"/>
  </sheetPr>
  <dimension ref="A1:K27"/>
  <sheetViews>
    <sheetView showGridLines="0" topLeftCell="A12" workbookViewId="0">
      <selection activeCell="B30" sqref="B30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18584.009999999998</v>
      </c>
      <c r="B3" s="9">
        <v>0.50090000000000001</v>
      </c>
      <c r="C3" s="10">
        <f>A3*B3</f>
        <v>9308.7306090000002</v>
      </c>
      <c r="D3" s="9">
        <v>0.18</v>
      </c>
      <c r="E3" s="13">
        <f>C3*D3</f>
        <v>1675.5715096199999</v>
      </c>
      <c r="F3" s="14">
        <f>A3</f>
        <v>18584.009999999998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14380.85</v>
      </c>
      <c r="B9" s="8">
        <f>A9-C3</f>
        <v>5072.1193910000002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15252.48</v>
      </c>
      <c r="B16" s="9">
        <v>0.50090000000000001</v>
      </c>
      <c r="C16" s="10">
        <f>A16*B16</f>
        <v>7639.967232</v>
      </c>
      <c r="D16" s="9">
        <v>0.18</v>
      </c>
      <c r="E16" s="10">
        <f>C16*D16</f>
        <v>1375.19410176</v>
      </c>
      <c r="F16" s="14"/>
    </row>
    <row r="17" spans="1:6">
      <c r="A17" s="4"/>
      <c r="B17" s="4"/>
      <c r="C17" s="6"/>
      <c r="D17" s="6"/>
      <c r="E17" s="4"/>
      <c r="F17" s="15">
        <f>SUM(F3:F16)</f>
        <v>18584.009999999998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15252.48</v>
      </c>
      <c r="B19" s="8">
        <f>A19-C16</f>
        <v>7612.5127679999996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33836.49</v>
      </c>
      <c r="B24" s="9">
        <v>0.50090000000000001</v>
      </c>
      <c r="C24" s="10">
        <f>C3+C16</f>
        <v>16948.697841000001</v>
      </c>
      <c r="D24" s="9">
        <v>0.18</v>
      </c>
      <c r="E24" s="10">
        <f>E3+E16</f>
        <v>3050.7656113799999</v>
      </c>
    </row>
    <row r="26" spans="1:6">
      <c r="A26" s="20" t="s">
        <v>6</v>
      </c>
      <c r="B26" s="20" t="s">
        <v>7</v>
      </c>
    </row>
    <row r="27" spans="1:6">
      <c r="A27" s="11">
        <f>A9+A19</f>
        <v>29633.33</v>
      </c>
      <c r="B27" s="8">
        <f>A27-C24</f>
        <v>12684.632159000001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B6A9-88EE-41E1-8C90-BD1D66E54902}">
  <sheetPr>
    <tabColor rgb="FF7030A0"/>
  </sheetPr>
  <dimension ref="A1:K27"/>
  <sheetViews>
    <sheetView showGridLines="0" workbookViewId="0">
      <selection activeCell="C16" sqref="C16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13690.9</v>
      </c>
      <c r="B3" s="9">
        <v>0.48499999999999999</v>
      </c>
      <c r="C3" s="10">
        <f>A3*B3</f>
        <v>6640.0864999999994</v>
      </c>
      <c r="D3" s="9">
        <v>0.18</v>
      </c>
      <c r="E3" s="13">
        <f>C3*D3</f>
        <v>1195.2155699999998</v>
      </c>
      <c r="F3" s="14">
        <f>A3</f>
        <v>13690.9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10843.6</v>
      </c>
      <c r="B9" s="8">
        <f>A9-C3</f>
        <v>4203.5135000000009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10681.27</v>
      </c>
      <c r="B16" s="9">
        <v>0.48499999999999999</v>
      </c>
      <c r="C16" s="10">
        <f>A16*B16</f>
        <v>5180.4159500000005</v>
      </c>
      <c r="D16" s="9">
        <v>0.18</v>
      </c>
      <c r="E16" s="10">
        <f>C16*D16</f>
        <v>932.47487100000001</v>
      </c>
      <c r="F16" s="14"/>
    </row>
    <row r="17" spans="1:6">
      <c r="A17" s="4"/>
      <c r="B17" s="4"/>
      <c r="C17" s="6"/>
      <c r="D17" s="6"/>
      <c r="E17" s="4"/>
      <c r="F17" s="15">
        <f>SUM(F3:F16)</f>
        <v>13690.9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10681.27</v>
      </c>
      <c r="B19" s="8">
        <f>A19-C16</f>
        <v>5500.8540499999999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24372.17</v>
      </c>
      <c r="B24" s="9">
        <v>0.48499999999999999</v>
      </c>
      <c r="C24" s="10">
        <f>C3+C16</f>
        <v>11820.50245</v>
      </c>
      <c r="D24" s="9">
        <v>0.18</v>
      </c>
      <c r="E24" s="10">
        <f>E3+E16</f>
        <v>2127.6904409999997</v>
      </c>
    </row>
    <row r="26" spans="1:6">
      <c r="A26" s="20" t="s">
        <v>6</v>
      </c>
      <c r="B26" s="20" t="s">
        <v>7</v>
      </c>
    </row>
    <row r="27" spans="1:6">
      <c r="A27" s="11">
        <f>A9+A19</f>
        <v>21524.870000000003</v>
      </c>
      <c r="B27" s="8">
        <f>A27-C24</f>
        <v>9704.3675500000027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K27"/>
  <sheetViews>
    <sheetView showGridLines="0" topLeftCell="A18" workbookViewId="0">
      <selection activeCell="B27" sqref="B27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23889.14</v>
      </c>
      <c r="B3" s="9">
        <v>0.69579999999999997</v>
      </c>
      <c r="C3" s="10">
        <f>A3*B3</f>
        <v>16622.063611999998</v>
      </c>
      <c r="D3" s="9">
        <v>0.18</v>
      </c>
      <c r="E3" s="13">
        <f>C3*D3</f>
        <v>2991.9714501599997</v>
      </c>
      <c r="F3" s="14">
        <f>A3</f>
        <v>23889.14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18455.72</v>
      </c>
      <c r="B9" s="8">
        <f>A9-C3</f>
        <v>1833.6563880000031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19229.34</v>
      </c>
      <c r="B16" s="9">
        <v>0.69579999999999997</v>
      </c>
      <c r="C16" s="10">
        <f>A16*B16</f>
        <v>13379.774771999999</v>
      </c>
      <c r="D16" s="9">
        <v>0.18</v>
      </c>
      <c r="E16" s="10">
        <f>C16*D16</f>
        <v>2408.3594589599998</v>
      </c>
      <c r="F16" s="14"/>
    </row>
    <row r="17" spans="1:6">
      <c r="A17" s="4"/>
      <c r="B17" s="4"/>
      <c r="C17" s="6"/>
      <c r="D17" s="6"/>
      <c r="E17" s="4"/>
      <c r="F17" s="15">
        <f>SUM(F3:F16)</f>
        <v>23889.14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19229.34</v>
      </c>
      <c r="B19" s="8">
        <f>A19-C16</f>
        <v>5849.5652280000013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43118.479999999996</v>
      </c>
      <c r="B24" s="9">
        <v>0.69579999999999997</v>
      </c>
      <c r="C24" s="10">
        <f>C3+C16</f>
        <v>30001.838383999995</v>
      </c>
      <c r="D24" s="9">
        <v>0.18</v>
      </c>
      <c r="E24" s="10">
        <f>E3+E16</f>
        <v>5400.330909119999</v>
      </c>
    </row>
    <row r="26" spans="1:6">
      <c r="A26" s="20" t="s">
        <v>6</v>
      </c>
      <c r="B26" s="20" t="s">
        <v>7</v>
      </c>
    </row>
    <row r="27" spans="1:6">
      <c r="A27" s="11">
        <f>A9+A19</f>
        <v>37685.06</v>
      </c>
      <c r="B27" s="8">
        <f>A27-C24</f>
        <v>7683.2216160000025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9323-A7BD-4EE5-B2C2-9424B8EC94A9}">
  <sheetPr>
    <tabColor rgb="FF7030A0"/>
  </sheetPr>
  <dimension ref="A1:K27"/>
  <sheetViews>
    <sheetView showGridLines="0" topLeftCell="A12" workbookViewId="0">
      <selection activeCell="D29" sqref="D29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22498.29</v>
      </c>
      <c r="B3" s="9">
        <v>0.73799999999999999</v>
      </c>
      <c r="C3" s="10">
        <f>A3*B3</f>
        <v>16603.738020000001</v>
      </c>
      <c r="D3" s="9">
        <v>0.18</v>
      </c>
      <c r="E3" s="13">
        <f>C3*D3</f>
        <v>2988.6728435999999</v>
      </c>
      <c r="F3" s="14">
        <f>A3</f>
        <v>22498.29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6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17527.73</v>
      </c>
      <c r="B9" s="8">
        <f>A9-C3</f>
        <v>923.99197999999888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18603.099999999999</v>
      </c>
      <c r="B16" s="9">
        <v>0.73799999999999999</v>
      </c>
      <c r="C16" s="10">
        <f>A16*B16</f>
        <v>13729.087799999999</v>
      </c>
      <c r="D16" s="9">
        <v>0.18</v>
      </c>
      <c r="E16" s="10">
        <f>C16*D16</f>
        <v>2471.2358039999999</v>
      </c>
      <c r="F16" s="14"/>
    </row>
    <row r="17" spans="1:6">
      <c r="A17" s="4"/>
      <c r="B17" s="4"/>
      <c r="C17" s="6"/>
      <c r="D17" s="6"/>
      <c r="E17" s="4"/>
      <c r="F17" s="15">
        <f>SUM(F3:F16)</f>
        <v>22498.29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18603.099999999999</v>
      </c>
      <c r="B19" s="8">
        <f>A19-C16</f>
        <v>4874.0121999999992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41101.39</v>
      </c>
      <c r="B24" s="9">
        <v>0.73799999999999999</v>
      </c>
      <c r="C24" s="10">
        <f>C3+C16</f>
        <v>30332.825819999998</v>
      </c>
      <c r="D24" s="9">
        <v>0.18</v>
      </c>
      <c r="E24" s="10">
        <f>E3+E16</f>
        <v>5459.9086475999993</v>
      </c>
    </row>
    <row r="26" spans="1:6">
      <c r="A26" s="20" t="s">
        <v>6</v>
      </c>
      <c r="B26" s="20" t="s">
        <v>7</v>
      </c>
    </row>
    <row r="27" spans="1:6">
      <c r="A27" s="11">
        <f>A9+A19</f>
        <v>36130.83</v>
      </c>
      <c r="B27" s="8">
        <f>A27-C24</f>
        <v>5798.0041800000035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61E1-2FD3-4EE7-A4A0-DFFC584AB8DD}">
  <sheetPr>
    <tabColor rgb="FF7030A0"/>
  </sheetPr>
  <dimension ref="A1:K27"/>
  <sheetViews>
    <sheetView showGridLines="0" topLeftCell="A15" workbookViewId="0">
      <selection activeCell="C31" sqref="C31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13953.15</v>
      </c>
      <c r="B3" s="9">
        <v>0.54969999999999997</v>
      </c>
      <c r="C3" s="10">
        <f>A3*B3</f>
        <v>7670.046554999999</v>
      </c>
      <c r="D3" s="9">
        <v>0.18</v>
      </c>
      <c r="E3" s="13">
        <f>C3*D3</f>
        <v>1380.6083798999998</v>
      </c>
      <c r="F3" s="14">
        <f>A3</f>
        <v>13953.15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25"/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10515.5</v>
      </c>
      <c r="B9" s="8">
        <f>A9-C3</f>
        <v>2845.453445000001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>
        <v>11466.51</v>
      </c>
      <c r="B16" s="9">
        <v>0.54969999999999997</v>
      </c>
      <c r="C16" s="10">
        <f>A16*B16</f>
        <v>6303.140547</v>
      </c>
      <c r="D16" s="9">
        <v>0.18</v>
      </c>
      <c r="E16" s="10">
        <f>C16*D16</f>
        <v>1134.5652984599999</v>
      </c>
      <c r="F16" s="14"/>
    </row>
    <row r="17" spans="1:6">
      <c r="A17" s="4"/>
      <c r="B17" s="4"/>
      <c r="C17" s="6"/>
      <c r="D17" s="6"/>
      <c r="E17" s="4"/>
      <c r="F17" s="15">
        <f>SUM(F3:F16)</f>
        <v>13953.15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>
        <f>A16</f>
        <v>11466.51</v>
      </c>
      <c r="B19" s="8">
        <f>A19-C16</f>
        <v>5163.3694530000002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25419.66</v>
      </c>
      <c r="B24" s="9">
        <v>0.54969999999999997</v>
      </c>
      <c r="C24" s="10">
        <f>C3+C16+0.01</f>
        <v>13973.197102</v>
      </c>
      <c r="D24" s="9">
        <v>0.18</v>
      </c>
      <c r="E24" s="10">
        <f>E3+E16</f>
        <v>2515.1736783599999</v>
      </c>
    </row>
    <row r="26" spans="1:6">
      <c r="A26" s="20" t="s">
        <v>6</v>
      </c>
      <c r="B26" s="20" t="s">
        <v>7</v>
      </c>
    </row>
    <row r="27" spans="1:6">
      <c r="A27" s="11">
        <f>A9+A19</f>
        <v>21982.010000000002</v>
      </c>
      <c r="B27" s="8">
        <f>A27-C24</f>
        <v>8008.812898000002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A8C8-7125-48D5-8CF5-BE4518C0F53D}">
  <sheetPr>
    <tabColor rgb="FF0070C0"/>
  </sheetPr>
  <dimension ref="A1:K27"/>
  <sheetViews>
    <sheetView showGridLines="0" workbookViewId="0">
      <selection activeCell="A14" sqref="A14:E27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16728.330000000002</v>
      </c>
      <c r="B3" s="9">
        <v>0.54969999999999997</v>
      </c>
      <c r="C3" s="10">
        <f>A3*B3</f>
        <v>9195.5630010000004</v>
      </c>
      <c r="D3" s="9">
        <v>0.18</v>
      </c>
      <c r="E3" s="13">
        <f>C3*D3</f>
        <v>1655.20134018</v>
      </c>
      <c r="F3" s="14">
        <f>A3</f>
        <v>16728.330000000002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25" t="s">
        <v>16</v>
      </c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13245.78</v>
      </c>
      <c r="B9" s="8">
        <f>A9-C3</f>
        <v>4050.2169990000002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/>
      <c r="B16" s="9">
        <v>0.54969999999999997</v>
      </c>
      <c r="C16" s="10">
        <f>A16*B16</f>
        <v>0</v>
      </c>
      <c r="D16" s="9">
        <v>0.18</v>
      </c>
      <c r="E16" s="10">
        <f>C16*D16</f>
        <v>0</v>
      </c>
      <c r="F16" s="14"/>
    </row>
    <row r="17" spans="1:6">
      <c r="A17" s="4"/>
      <c r="B17" s="4"/>
      <c r="C17" s="6"/>
      <c r="D17" s="6"/>
      <c r="E17" s="4"/>
      <c r="F17" s="15">
        <f>SUM(F3:F16)</f>
        <v>16728.330000000002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/>
      <c r="B19" s="8">
        <f>A19-C16</f>
        <v>0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16728.330000000002</v>
      </c>
      <c r="B24" s="9">
        <v>0.54969999999999997</v>
      </c>
      <c r="C24" s="10">
        <f>C3+C16</f>
        <v>9195.5630010000004</v>
      </c>
      <c r="D24" s="9">
        <v>0.18</v>
      </c>
      <c r="E24" s="10">
        <f>E3+E16</f>
        <v>1655.20134018</v>
      </c>
    </row>
    <row r="26" spans="1:6">
      <c r="A26" s="20" t="s">
        <v>6</v>
      </c>
      <c r="B26" s="20" t="s">
        <v>7</v>
      </c>
    </row>
    <row r="27" spans="1:6">
      <c r="A27" s="11">
        <f>A9+A19</f>
        <v>13245.78</v>
      </c>
      <c r="B27" s="8">
        <f>A27-C24</f>
        <v>4050.2169990000002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E6ED-E8D5-44F8-A641-0307B1B8A7B6}">
  <sheetPr>
    <tabColor rgb="FF0070C0"/>
  </sheetPr>
  <dimension ref="A1:K27"/>
  <sheetViews>
    <sheetView showGridLines="0" workbookViewId="0">
      <selection activeCell="A14" sqref="A14:E27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6" t="s">
        <v>8</v>
      </c>
      <c r="B1" s="27"/>
      <c r="C1" s="27"/>
      <c r="D1" s="27"/>
      <c r="E1" s="27"/>
      <c r="F1" s="27"/>
    </row>
    <row r="2" spans="1:11" ht="15.75">
      <c r="A2" s="3" t="s">
        <v>0</v>
      </c>
      <c r="B2" s="17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v>17240.91</v>
      </c>
      <c r="B3" s="9">
        <v>0.54969999999999997</v>
      </c>
      <c r="C3" s="10">
        <f>A3*B3</f>
        <v>9477.328227</v>
      </c>
      <c r="D3" s="9">
        <v>0.18</v>
      </c>
      <c r="E3" s="13">
        <f>C3*D3</f>
        <v>1705.9190808599999</v>
      </c>
      <c r="F3" s="14">
        <f>A3</f>
        <v>17240.91</v>
      </c>
    </row>
    <row r="4" spans="1:11">
      <c r="A4" s="6"/>
      <c r="B4" s="6"/>
      <c r="C4" s="4"/>
      <c r="D4" s="4"/>
      <c r="E4" s="5"/>
      <c r="F4" s="14"/>
    </row>
    <row r="5" spans="1:11">
      <c r="A5" s="28" t="s">
        <v>9</v>
      </c>
      <c r="B5" s="28"/>
      <c r="C5" s="28"/>
      <c r="D5" s="28"/>
      <c r="E5" s="29"/>
      <c r="F5" s="14"/>
    </row>
    <row r="6" spans="1:11">
      <c r="A6" s="25" t="s">
        <v>17</v>
      </c>
      <c r="B6" s="6"/>
      <c r="C6" s="4"/>
      <c r="D6" s="4"/>
      <c r="E6" s="5"/>
      <c r="F6" s="14"/>
    </row>
    <row r="7" spans="1:11">
      <c r="A7" s="6"/>
      <c r="B7" s="6"/>
      <c r="C7" s="4"/>
      <c r="D7" s="4"/>
      <c r="E7" s="5"/>
      <c r="F7" s="14"/>
    </row>
    <row r="8" spans="1:11">
      <c r="A8" s="3" t="s">
        <v>6</v>
      </c>
      <c r="B8" s="3" t="s">
        <v>7</v>
      </c>
      <c r="C8" s="5"/>
      <c r="D8" s="5"/>
      <c r="E8" s="5"/>
      <c r="F8" s="14"/>
    </row>
    <row r="9" spans="1:11">
      <c r="A9" s="11">
        <v>13496.56</v>
      </c>
      <c r="B9" s="8">
        <f>A9-C3</f>
        <v>4019.2317729999995</v>
      </c>
      <c r="C9" s="4"/>
      <c r="D9" s="4"/>
      <c r="E9" s="5"/>
      <c r="F9" s="14"/>
      <c r="H9" s="30" t="s">
        <v>12</v>
      </c>
      <c r="I9" s="30"/>
      <c r="J9" s="30"/>
      <c r="K9" s="30"/>
    </row>
    <row r="10" spans="1:11">
      <c r="A10" s="4"/>
      <c r="B10" s="4"/>
      <c r="C10" s="4"/>
      <c r="D10" s="4"/>
      <c r="E10" s="4"/>
      <c r="F10" s="14"/>
      <c r="H10" s="30"/>
      <c r="I10" s="30"/>
      <c r="J10" s="30"/>
      <c r="K10" s="30"/>
    </row>
    <row r="11" spans="1:11">
      <c r="A11" s="4"/>
      <c r="B11" s="4"/>
      <c r="C11" s="4"/>
      <c r="D11" s="4"/>
      <c r="E11" s="4"/>
      <c r="F11" s="14"/>
    </row>
    <row r="12" spans="1:11">
      <c r="A12" s="16" t="s">
        <v>10</v>
      </c>
      <c r="B12" s="16" t="s">
        <v>11</v>
      </c>
      <c r="C12" s="5"/>
      <c r="D12" s="5"/>
      <c r="E12" s="4"/>
      <c r="F12" s="14"/>
    </row>
    <row r="13" spans="1:11">
      <c r="A13" s="4"/>
      <c r="B13" s="4"/>
      <c r="C13" s="5"/>
      <c r="D13" s="5"/>
      <c r="E13" s="5"/>
      <c r="F13" s="14"/>
    </row>
    <row r="14" spans="1:11">
      <c r="A14" s="31" t="s">
        <v>15</v>
      </c>
      <c r="B14" s="31"/>
      <c r="C14" s="31"/>
      <c r="D14" s="31"/>
      <c r="E14" s="31"/>
      <c r="F14" s="14"/>
    </row>
    <row r="15" spans="1:11" ht="15.75">
      <c r="A15" s="18" t="s">
        <v>0</v>
      </c>
      <c r="B15" s="17" t="s">
        <v>3</v>
      </c>
      <c r="C15" s="18" t="s">
        <v>1</v>
      </c>
      <c r="D15" s="18" t="s">
        <v>4</v>
      </c>
      <c r="E15" s="24" t="s">
        <v>2</v>
      </c>
      <c r="F15" s="14"/>
    </row>
    <row r="16" spans="1:11">
      <c r="A16" s="8"/>
      <c r="B16" s="9">
        <v>0.54969999999999997</v>
      </c>
      <c r="C16" s="10">
        <f>A16*B16</f>
        <v>0</v>
      </c>
      <c r="D16" s="9">
        <v>0.18</v>
      </c>
      <c r="E16" s="10">
        <f>C16*D16</f>
        <v>0</v>
      </c>
      <c r="F16" s="14"/>
    </row>
    <row r="17" spans="1:6">
      <c r="A17" s="4"/>
      <c r="B17" s="4"/>
      <c r="C17" s="6"/>
      <c r="D17" s="6"/>
      <c r="E17" s="4"/>
      <c r="F17" s="15">
        <f>SUM(F3:F16)</f>
        <v>17240.91</v>
      </c>
    </row>
    <row r="18" spans="1:6">
      <c r="A18" s="18" t="s">
        <v>6</v>
      </c>
      <c r="B18" s="18" t="s">
        <v>7</v>
      </c>
      <c r="C18" s="6"/>
      <c r="D18" s="6"/>
      <c r="E18" s="4"/>
    </row>
    <row r="19" spans="1:6">
      <c r="A19" s="11"/>
      <c r="B19" s="8">
        <f>A19-C16</f>
        <v>0</v>
      </c>
      <c r="C19" s="6"/>
      <c r="D19" s="6"/>
      <c r="E19" s="4"/>
    </row>
    <row r="20" spans="1:6">
      <c r="A20" s="21"/>
      <c r="B20" s="21"/>
      <c r="C20" s="6"/>
      <c r="D20" s="6"/>
      <c r="E20" s="4"/>
    </row>
    <row r="22" spans="1:6">
      <c r="A22" s="32" t="s">
        <v>14</v>
      </c>
      <c r="B22" s="32"/>
      <c r="C22" s="32"/>
      <c r="D22" s="32"/>
      <c r="E22" s="32"/>
    </row>
    <row r="23" spans="1:6" ht="15.75">
      <c r="A23" s="19" t="s">
        <v>0</v>
      </c>
      <c r="B23" s="17" t="s">
        <v>3</v>
      </c>
      <c r="C23" s="19" t="s">
        <v>1</v>
      </c>
      <c r="D23" s="19" t="s">
        <v>4</v>
      </c>
      <c r="E23" s="23" t="s">
        <v>2</v>
      </c>
    </row>
    <row r="24" spans="1:6">
      <c r="A24" s="8">
        <f>A3+A16</f>
        <v>17240.91</v>
      </c>
      <c r="B24" s="9">
        <v>0.54969999999999997</v>
      </c>
      <c r="C24" s="10">
        <f>C3+C16</f>
        <v>9477.328227</v>
      </c>
      <c r="D24" s="9">
        <v>0.18</v>
      </c>
      <c r="E24" s="10">
        <f>E3+E16</f>
        <v>1705.9190808599999</v>
      </c>
    </row>
    <row r="26" spans="1:6">
      <c r="A26" s="20" t="s">
        <v>6</v>
      </c>
      <c r="B26" s="20" t="s">
        <v>7</v>
      </c>
    </row>
    <row r="27" spans="1:6">
      <c r="A27" s="11">
        <f>A9+A19</f>
        <v>13496.56</v>
      </c>
      <c r="B27" s="8">
        <f>A27-C24</f>
        <v>4019.2317729999995</v>
      </c>
    </row>
  </sheetData>
  <mergeCells count="5">
    <mergeCell ref="A1:F1"/>
    <mergeCell ref="A5:E5"/>
    <mergeCell ref="H9:K10"/>
    <mergeCell ref="A14:E14"/>
    <mergeCell ref="A22:E2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Loja 1</vt:lpstr>
      <vt:lpstr>Loja 2</vt:lpstr>
      <vt:lpstr>Loja 3</vt:lpstr>
      <vt:lpstr>Loja 4</vt:lpstr>
      <vt:lpstr>Loja 5(Matriz)</vt:lpstr>
      <vt:lpstr>Loja 6</vt:lpstr>
      <vt:lpstr>Loja 7</vt:lpstr>
      <vt:lpstr>Loja 7_NF 220725</vt:lpstr>
      <vt:lpstr>Loja 7_NF 220738</vt:lpstr>
      <vt:lpstr>Loja 8</vt:lpstr>
      <vt:lpstr>Loja 9</vt:lpstr>
      <vt:lpstr>Loja 10</vt:lpstr>
      <vt:lpstr>Loja 11</vt:lpstr>
      <vt:lpstr>Loja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lailagabriele.2017@hotmail.com</cp:lastModifiedBy>
  <cp:lastPrinted>2025-01-29T19:44:18Z</cp:lastPrinted>
  <dcterms:created xsi:type="dcterms:W3CDTF">2020-07-03T20:28:00Z</dcterms:created>
  <dcterms:modified xsi:type="dcterms:W3CDTF">2025-06-03T17:46:50Z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3C4CB14ABB2E4670A1D6C31A2B76D01D</vt:lpwstr>
  </property>
  <property fmtid="{D5CDD505-2E9C-101B-9397-08002B2CF9AE}" pid="3" name="KSOProductBuildVer">
    <vt:lpwstr>1046-12.2.0.17119</vt:lpwstr>
  </property>
</Properties>
</file>