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hadr\Desktop\Files to send to Jeff\The Lancet Regional Health - Europe\"/>
    </mc:Choice>
  </mc:AlternateContent>
  <xr:revisionPtr revIDLastSave="0" documentId="13_ncr:1_{FE62D59C-8DDF-4D4E-9797-B51638DC2F61}" xr6:coauthVersionLast="47" xr6:coauthVersionMax="47" xr10:uidLastSave="{00000000-0000-0000-0000-000000000000}"/>
  <bookViews>
    <workbookView xWindow="-120" yWindow="-120" windowWidth="29040" windowHeight="15840" xr2:uid="{00000000-000D-0000-FFFF-FFFF00000000}"/>
  </bookViews>
  <sheets>
    <sheet name="Information" sheetId="11" r:id="rId1"/>
    <sheet name="Quarantine_Input" sheetId="1" r:id="rId2"/>
    <sheet name="Background_Calculations" sheetId="7" r:id="rId3"/>
    <sheet name="Calculation_PQT" sheetId="9" r:id="rId4"/>
    <sheet name="Inequality_Components_Lambda_j" sheetId="10" r:id="rId5"/>
    <sheet name="Adjusted_RE" sheetId="12" r:id="rId6"/>
    <sheet name="PQT_No_Test" sheetId="3" r:id="rId7"/>
    <sheet name="PQT_RTPCR_Exit" sheetId="4" r:id="rId8"/>
    <sheet name="PQT_RAg_Exit" sheetId="5" r:id="rId9"/>
    <sheet name="PQT_RAg_Entry_Exit" sheetId="6"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5" i="9" l="1"/>
  <c r="I24" i="9"/>
  <c r="B69" i="9"/>
  <c r="C69" i="9"/>
  <c r="D69" i="9"/>
  <c r="E69" i="9"/>
  <c r="F69" i="9"/>
  <c r="G69" i="9"/>
  <c r="B70" i="9"/>
  <c r="C70" i="9"/>
  <c r="D70" i="9"/>
  <c r="E70" i="9"/>
  <c r="F70" i="9"/>
  <c r="G70" i="9"/>
  <c r="B71" i="9"/>
  <c r="C71" i="9"/>
  <c r="D71" i="9"/>
  <c r="E71" i="9"/>
  <c r="F71" i="9"/>
  <c r="G71" i="9"/>
  <c r="B72" i="9"/>
  <c r="C72" i="9"/>
  <c r="D72" i="9"/>
  <c r="E72" i="9"/>
  <c r="F72" i="9"/>
  <c r="G72" i="9"/>
  <c r="B73" i="9"/>
  <c r="C73" i="9"/>
  <c r="D73" i="9"/>
  <c r="E73" i="9"/>
  <c r="F73" i="9"/>
  <c r="G73" i="9"/>
  <c r="B74" i="9"/>
  <c r="C74" i="9"/>
  <c r="D74" i="9"/>
  <c r="E74" i="9"/>
  <c r="F74" i="9"/>
  <c r="G74" i="9"/>
  <c r="B75" i="9"/>
  <c r="C75" i="9"/>
  <c r="D75" i="9"/>
  <c r="E75" i="9"/>
  <c r="F75" i="9"/>
  <c r="G75" i="9"/>
  <c r="B76" i="9"/>
  <c r="C76" i="9"/>
  <c r="D76" i="9"/>
  <c r="E76" i="9"/>
  <c r="F76" i="9"/>
  <c r="G76" i="9"/>
  <c r="B77" i="9"/>
  <c r="C77" i="9"/>
  <c r="D77" i="9"/>
  <c r="E77" i="9"/>
  <c r="F77" i="9"/>
  <c r="G77" i="9"/>
  <c r="B78" i="9"/>
  <c r="C78" i="9"/>
  <c r="D78" i="9"/>
  <c r="E78" i="9"/>
  <c r="F78" i="9"/>
  <c r="G78" i="9"/>
  <c r="B79" i="9"/>
  <c r="C79" i="9"/>
  <c r="D79" i="9"/>
  <c r="E79" i="9"/>
  <c r="F79" i="9"/>
  <c r="G79" i="9"/>
  <c r="B80" i="9"/>
  <c r="C80" i="9"/>
  <c r="D80" i="9"/>
  <c r="E80" i="9"/>
  <c r="F80" i="9"/>
  <c r="G80" i="9"/>
  <c r="B81" i="9"/>
  <c r="C81" i="9"/>
  <c r="D81" i="9"/>
  <c r="E81" i="9"/>
  <c r="F81" i="9"/>
  <c r="G81" i="9"/>
  <c r="B82" i="9"/>
  <c r="C82" i="9"/>
  <c r="D82" i="9"/>
  <c r="E82" i="9"/>
  <c r="F82" i="9"/>
  <c r="G82" i="9"/>
  <c r="C68" i="9"/>
  <c r="D68" i="9"/>
  <c r="E68" i="9"/>
  <c r="F68" i="9"/>
  <c r="G68" i="9"/>
  <c r="B68" i="9"/>
  <c r="H53" i="10"/>
  <c r="I53" i="10"/>
  <c r="J53" i="10"/>
  <c r="K53" i="10"/>
  <c r="L53" i="10"/>
  <c r="M53" i="10"/>
  <c r="H54" i="10"/>
  <c r="I54" i="10"/>
  <c r="J54" i="10"/>
  <c r="K54" i="10"/>
  <c r="L54" i="10"/>
  <c r="M54" i="10"/>
  <c r="H55" i="10"/>
  <c r="I55" i="10"/>
  <c r="J55" i="10"/>
  <c r="K55" i="10"/>
  <c r="L55" i="10"/>
  <c r="M55" i="10"/>
  <c r="H56" i="10"/>
  <c r="I56" i="10"/>
  <c r="J56" i="10"/>
  <c r="K56" i="10"/>
  <c r="L56" i="10"/>
  <c r="M56" i="10"/>
  <c r="H57" i="10"/>
  <c r="I57" i="10"/>
  <c r="J57" i="10"/>
  <c r="K57" i="10"/>
  <c r="L57" i="10"/>
  <c r="M57" i="10"/>
  <c r="H58" i="10"/>
  <c r="I58" i="10"/>
  <c r="J58" i="10"/>
  <c r="K58" i="10"/>
  <c r="L58" i="10"/>
  <c r="M58" i="10"/>
  <c r="H59" i="10"/>
  <c r="I59" i="10"/>
  <c r="J59" i="10"/>
  <c r="K59" i="10"/>
  <c r="L59" i="10"/>
  <c r="M59" i="10"/>
  <c r="H60" i="10"/>
  <c r="I60" i="10"/>
  <c r="J60" i="10"/>
  <c r="K60" i="10"/>
  <c r="L60" i="10"/>
  <c r="M60" i="10"/>
  <c r="H61" i="10"/>
  <c r="I61" i="10"/>
  <c r="J61" i="10"/>
  <c r="K61" i="10"/>
  <c r="L61" i="10"/>
  <c r="M61" i="10"/>
  <c r="H62" i="10"/>
  <c r="I62" i="10"/>
  <c r="J62" i="10"/>
  <c r="K62" i="10"/>
  <c r="L62" i="10"/>
  <c r="M62" i="10"/>
  <c r="H63" i="10"/>
  <c r="I63" i="10"/>
  <c r="J63" i="10"/>
  <c r="K63" i="10"/>
  <c r="L63" i="10"/>
  <c r="M63" i="10"/>
  <c r="H64" i="10"/>
  <c r="I64" i="10"/>
  <c r="J64" i="10"/>
  <c r="K64" i="10"/>
  <c r="L64" i="10"/>
  <c r="M64" i="10"/>
  <c r="H65" i="10"/>
  <c r="I65" i="10"/>
  <c r="J65" i="10"/>
  <c r="K65" i="10"/>
  <c r="L65" i="10"/>
  <c r="M65" i="10"/>
  <c r="H66" i="10"/>
  <c r="I66" i="10"/>
  <c r="J66" i="10"/>
  <c r="K66" i="10"/>
  <c r="L66" i="10"/>
  <c r="M66" i="10"/>
  <c r="I52" i="10"/>
  <c r="J52" i="10"/>
  <c r="K52" i="10"/>
  <c r="L52" i="10"/>
  <c r="M52" i="10"/>
  <c r="H52" i="10"/>
  <c r="H37" i="10"/>
  <c r="I37" i="10"/>
  <c r="J37" i="10"/>
  <c r="K37" i="10"/>
  <c r="L37" i="10"/>
  <c r="M37" i="10"/>
  <c r="H38" i="10"/>
  <c r="I38" i="10"/>
  <c r="J38" i="10"/>
  <c r="K38" i="10"/>
  <c r="L38" i="10"/>
  <c r="M38" i="10"/>
  <c r="H39" i="10"/>
  <c r="I39" i="10"/>
  <c r="J39" i="10"/>
  <c r="K39" i="10"/>
  <c r="L39" i="10"/>
  <c r="M39" i="10"/>
  <c r="H40" i="10"/>
  <c r="I40" i="10"/>
  <c r="J40" i="10"/>
  <c r="K40" i="10"/>
  <c r="L40" i="10"/>
  <c r="M40" i="10"/>
  <c r="H41" i="10"/>
  <c r="I41" i="10"/>
  <c r="J41" i="10"/>
  <c r="K41" i="10"/>
  <c r="L41" i="10"/>
  <c r="M41" i="10"/>
  <c r="H42" i="10"/>
  <c r="I42" i="10"/>
  <c r="J42" i="10"/>
  <c r="K42" i="10"/>
  <c r="L42" i="10"/>
  <c r="M42" i="10"/>
  <c r="H43" i="10"/>
  <c r="I43" i="10"/>
  <c r="J43" i="10"/>
  <c r="K43" i="10"/>
  <c r="L43" i="10"/>
  <c r="M43" i="10"/>
  <c r="H44" i="10"/>
  <c r="I44" i="10"/>
  <c r="J44" i="10"/>
  <c r="K44" i="10"/>
  <c r="L44" i="10"/>
  <c r="M44" i="10"/>
  <c r="H45" i="10"/>
  <c r="I45" i="10"/>
  <c r="J45" i="10"/>
  <c r="K45" i="10"/>
  <c r="L45" i="10"/>
  <c r="M45" i="10"/>
  <c r="H46" i="10"/>
  <c r="I46" i="10"/>
  <c r="J46" i="10"/>
  <c r="K46" i="10"/>
  <c r="L46" i="10"/>
  <c r="M46" i="10"/>
  <c r="H47" i="10"/>
  <c r="I47" i="10"/>
  <c r="J47" i="10"/>
  <c r="K47" i="10"/>
  <c r="L47" i="10"/>
  <c r="M47" i="10"/>
  <c r="H48" i="10"/>
  <c r="I48" i="10"/>
  <c r="J48" i="10"/>
  <c r="K48" i="10"/>
  <c r="L48" i="10"/>
  <c r="M48" i="10"/>
  <c r="H49" i="10"/>
  <c r="I49" i="10"/>
  <c r="J49" i="10"/>
  <c r="K49" i="10"/>
  <c r="L49" i="10"/>
  <c r="M49" i="10"/>
  <c r="H50" i="10"/>
  <c r="I50" i="10"/>
  <c r="J50" i="10"/>
  <c r="K50" i="10"/>
  <c r="L50" i="10"/>
  <c r="M50" i="10"/>
  <c r="I36" i="10"/>
  <c r="J36" i="10"/>
  <c r="K36" i="10"/>
  <c r="L36" i="10"/>
  <c r="M36" i="10"/>
  <c r="H36" i="10"/>
  <c r="H21" i="10"/>
  <c r="I21" i="10"/>
  <c r="J21" i="10"/>
  <c r="K21" i="10"/>
  <c r="L21" i="10"/>
  <c r="M21" i="10"/>
  <c r="H22" i="10"/>
  <c r="I22" i="10"/>
  <c r="J22" i="10"/>
  <c r="K22" i="10"/>
  <c r="L22" i="10"/>
  <c r="M22" i="10"/>
  <c r="H23" i="10"/>
  <c r="I23" i="10"/>
  <c r="J23" i="10"/>
  <c r="K23" i="10"/>
  <c r="L23" i="10"/>
  <c r="M23" i="10"/>
  <c r="H24" i="10"/>
  <c r="I24" i="10"/>
  <c r="J24" i="10"/>
  <c r="K24" i="10"/>
  <c r="L24" i="10"/>
  <c r="M24" i="10"/>
  <c r="H25" i="10"/>
  <c r="I25" i="10"/>
  <c r="J25" i="10"/>
  <c r="K25" i="10"/>
  <c r="L25" i="10"/>
  <c r="M25" i="10"/>
  <c r="H26" i="10"/>
  <c r="I26" i="10"/>
  <c r="J26" i="10"/>
  <c r="K26" i="10"/>
  <c r="L26" i="10"/>
  <c r="M26" i="10"/>
  <c r="H27" i="10"/>
  <c r="I27" i="10"/>
  <c r="J27" i="10"/>
  <c r="K27" i="10"/>
  <c r="L27" i="10"/>
  <c r="M27" i="10"/>
  <c r="H28" i="10"/>
  <c r="I28" i="10"/>
  <c r="J28" i="10"/>
  <c r="K28" i="10"/>
  <c r="L28" i="10"/>
  <c r="M28" i="10"/>
  <c r="H29" i="10"/>
  <c r="I29" i="10"/>
  <c r="J29" i="10"/>
  <c r="K29" i="10"/>
  <c r="L29" i="10"/>
  <c r="M29" i="10"/>
  <c r="H30" i="10"/>
  <c r="I30" i="10"/>
  <c r="J30" i="10"/>
  <c r="K30" i="10"/>
  <c r="L30" i="10"/>
  <c r="M30" i="10"/>
  <c r="H31" i="10"/>
  <c r="I31" i="10"/>
  <c r="J31" i="10"/>
  <c r="K31" i="10"/>
  <c r="L31" i="10"/>
  <c r="M31" i="10"/>
  <c r="H32" i="10"/>
  <c r="I32" i="10"/>
  <c r="J32" i="10"/>
  <c r="K32" i="10"/>
  <c r="L32" i="10"/>
  <c r="M32" i="10"/>
  <c r="H33" i="10"/>
  <c r="I33" i="10"/>
  <c r="J33" i="10"/>
  <c r="K33" i="10"/>
  <c r="L33" i="10"/>
  <c r="M33" i="10"/>
  <c r="H34" i="10"/>
  <c r="I34" i="10"/>
  <c r="J34" i="10"/>
  <c r="K34" i="10"/>
  <c r="L34" i="10"/>
  <c r="M34" i="10"/>
  <c r="I20" i="10"/>
  <c r="J20" i="10"/>
  <c r="K20" i="10"/>
  <c r="L20" i="10"/>
  <c r="M20" i="10"/>
  <c r="H20" i="10"/>
  <c r="H5" i="10"/>
  <c r="I5" i="10"/>
  <c r="J5" i="10"/>
  <c r="K5" i="10"/>
  <c r="L5" i="10"/>
  <c r="M5" i="10"/>
  <c r="H6" i="10"/>
  <c r="I6" i="10"/>
  <c r="J6" i="10"/>
  <c r="K6" i="10"/>
  <c r="L6" i="10"/>
  <c r="M6" i="10"/>
  <c r="H7" i="10"/>
  <c r="I7" i="10"/>
  <c r="J7" i="10"/>
  <c r="K7" i="10"/>
  <c r="L7" i="10"/>
  <c r="M7" i="10"/>
  <c r="H8" i="10"/>
  <c r="I8" i="10"/>
  <c r="J8" i="10"/>
  <c r="K8" i="10"/>
  <c r="L8" i="10"/>
  <c r="M8" i="10"/>
  <c r="H9" i="10"/>
  <c r="I9" i="10"/>
  <c r="J9" i="10"/>
  <c r="K9" i="10"/>
  <c r="L9" i="10"/>
  <c r="M9" i="10"/>
  <c r="H10" i="10"/>
  <c r="I10" i="10"/>
  <c r="J10" i="10"/>
  <c r="K10" i="10"/>
  <c r="L10" i="10"/>
  <c r="M10" i="10"/>
  <c r="H11" i="10"/>
  <c r="I11" i="10"/>
  <c r="J11" i="10"/>
  <c r="K11" i="10"/>
  <c r="L11" i="10"/>
  <c r="M11" i="10"/>
  <c r="H12" i="10"/>
  <c r="I12" i="10"/>
  <c r="J12" i="10"/>
  <c r="K12" i="10"/>
  <c r="L12" i="10"/>
  <c r="M12" i="10"/>
  <c r="H13" i="10"/>
  <c r="I13" i="10"/>
  <c r="J13" i="10"/>
  <c r="K13" i="10"/>
  <c r="L13" i="10"/>
  <c r="M13" i="10"/>
  <c r="H14" i="10"/>
  <c r="I14" i="10"/>
  <c r="J14" i="10"/>
  <c r="K14" i="10"/>
  <c r="L14" i="10"/>
  <c r="M14" i="10"/>
  <c r="H15" i="10"/>
  <c r="I15" i="10"/>
  <c r="J15" i="10"/>
  <c r="K15" i="10"/>
  <c r="L15" i="10"/>
  <c r="M15" i="10"/>
  <c r="H16" i="10"/>
  <c r="I16" i="10"/>
  <c r="J16" i="10"/>
  <c r="K16" i="10"/>
  <c r="L16" i="10"/>
  <c r="M16" i="10"/>
  <c r="H17" i="10"/>
  <c r="I17" i="10"/>
  <c r="J17" i="10"/>
  <c r="K17" i="10"/>
  <c r="L17" i="10"/>
  <c r="M17" i="10"/>
  <c r="H18" i="10"/>
  <c r="I18" i="10"/>
  <c r="J18" i="10"/>
  <c r="K18" i="10"/>
  <c r="L18" i="10"/>
  <c r="M18" i="10"/>
  <c r="I4" i="10"/>
  <c r="J4" i="10"/>
  <c r="K4" i="10"/>
  <c r="L4" i="10"/>
  <c r="M4" i="10"/>
  <c r="H4" i="10"/>
  <c r="B53" i="10"/>
  <c r="C53" i="10"/>
  <c r="D53" i="10"/>
  <c r="E53" i="10"/>
  <c r="F53" i="10"/>
  <c r="G53" i="10"/>
  <c r="B54" i="10"/>
  <c r="C54" i="10"/>
  <c r="D54" i="10"/>
  <c r="E54" i="10"/>
  <c r="F54" i="10"/>
  <c r="G54" i="10"/>
  <c r="B55" i="10"/>
  <c r="C55" i="10"/>
  <c r="D55" i="10"/>
  <c r="E55" i="10"/>
  <c r="F55" i="10"/>
  <c r="G55" i="10"/>
  <c r="B56" i="10"/>
  <c r="C56" i="10"/>
  <c r="D56" i="10"/>
  <c r="E56" i="10"/>
  <c r="F56" i="10"/>
  <c r="G56" i="10"/>
  <c r="B57" i="10"/>
  <c r="C57" i="10"/>
  <c r="D57" i="10"/>
  <c r="E57" i="10"/>
  <c r="F57" i="10"/>
  <c r="G57" i="10"/>
  <c r="B58" i="10"/>
  <c r="C58" i="10"/>
  <c r="D58" i="10"/>
  <c r="E58" i="10"/>
  <c r="F58" i="10"/>
  <c r="G58" i="10"/>
  <c r="B59" i="10"/>
  <c r="C59" i="10"/>
  <c r="D59" i="10"/>
  <c r="E59" i="10"/>
  <c r="F59" i="10"/>
  <c r="G59" i="10"/>
  <c r="B60" i="10"/>
  <c r="C60" i="10"/>
  <c r="D60" i="10"/>
  <c r="E60" i="10"/>
  <c r="F60" i="10"/>
  <c r="G60" i="10"/>
  <c r="B61" i="10"/>
  <c r="C61" i="10"/>
  <c r="D61" i="10"/>
  <c r="E61" i="10"/>
  <c r="F61" i="10"/>
  <c r="G61" i="10"/>
  <c r="B62" i="10"/>
  <c r="C62" i="10"/>
  <c r="D62" i="10"/>
  <c r="E62" i="10"/>
  <c r="F62" i="10"/>
  <c r="G62" i="10"/>
  <c r="B63" i="10"/>
  <c r="C63" i="10"/>
  <c r="D63" i="10"/>
  <c r="E63" i="10"/>
  <c r="F63" i="10"/>
  <c r="G63" i="10"/>
  <c r="B64" i="10"/>
  <c r="C64" i="10"/>
  <c r="D64" i="10"/>
  <c r="E64" i="10"/>
  <c r="F64" i="10"/>
  <c r="G64" i="10"/>
  <c r="B65" i="10"/>
  <c r="C65" i="10"/>
  <c r="D65" i="10"/>
  <c r="E65" i="10"/>
  <c r="F65" i="10"/>
  <c r="G65" i="10"/>
  <c r="B66" i="10"/>
  <c r="C66" i="10"/>
  <c r="D66" i="10"/>
  <c r="E66" i="10"/>
  <c r="F66" i="10"/>
  <c r="G66" i="10"/>
  <c r="C52" i="10"/>
  <c r="D52" i="10"/>
  <c r="E52" i="10"/>
  <c r="F52" i="10"/>
  <c r="G52" i="10"/>
  <c r="B52" i="10"/>
  <c r="B37" i="10"/>
  <c r="C37" i="10"/>
  <c r="D37" i="10"/>
  <c r="E37" i="10"/>
  <c r="F37" i="10"/>
  <c r="G37" i="10"/>
  <c r="B38" i="10"/>
  <c r="C38" i="10"/>
  <c r="D38" i="10"/>
  <c r="E38" i="10"/>
  <c r="F38" i="10"/>
  <c r="G38" i="10"/>
  <c r="B39" i="10"/>
  <c r="C39" i="10"/>
  <c r="D39" i="10"/>
  <c r="E39" i="10"/>
  <c r="F39" i="10"/>
  <c r="G39" i="10"/>
  <c r="B40" i="10"/>
  <c r="C40" i="10"/>
  <c r="D40" i="10"/>
  <c r="E40" i="10"/>
  <c r="F40" i="10"/>
  <c r="G40" i="10"/>
  <c r="B41" i="10"/>
  <c r="C41" i="10"/>
  <c r="D41" i="10"/>
  <c r="E41" i="10"/>
  <c r="F41" i="10"/>
  <c r="G41" i="10"/>
  <c r="B42" i="10"/>
  <c r="C42" i="10"/>
  <c r="D42" i="10"/>
  <c r="E42" i="10"/>
  <c r="F42" i="10"/>
  <c r="G42" i="10"/>
  <c r="B43" i="10"/>
  <c r="C43" i="10"/>
  <c r="D43" i="10"/>
  <c r="E43" i="10"/>
  <c r="F43" i="10"/>
  <c r="G43" i="10"/>
  <c r="B44" i="10"/>
  <c r="C44" i="10"/>
  <c r="D44" i="10"/>
  <c r="E44" i="10"/>
  <c r="F44" i="10"/>
  <c r="G44" i="10"/>
  <c r="B45" i="10"/>
  <c r="C45" i="10"/>
  <c r="D45" i="10"/>
  <c r="E45" i="10"/>
  <c r="F45" i="10"/>
  <c r="G45" i="10"/>
  <c r="B46" i="10"/>
  <c r="C46" i="10"/>
  <c r="D46" i="10"/>
  <c r="E46" i="10"/>
  <c r="F46" i="10"/>
  <c r="G46" i="10"/>
  <c r="B47" i="10"/>
  <c r="C47" i="10"/>
  <c r="D47" i="10"/>
  <c r="E47" i="10"/>
  <c r="F47" i="10"/>
  <c r="G47" i="10"/>
  <c r="B48" i="10"/>
  <c r="C48" i="10"/>
  <c r="D48" i="10"/>
  <c r="E48" i="10"/>
  <c r="F48" i="10"/>
  <c r="G48" i="10"/>
  <c r="B49" i="10"/>
  <c r="C49" i="10"/>
  <c r="D49" i="10"/>
  <c r="E49" i="10"/>
  <c r="F49" i="10"/>
  <c r="G49" i="10"/>
  <c r="B50" i="10"/>
  <c r="C50" i="10"/>
  <c r="D50" i="10"/>
  <c r="E50" i="10"/>
  <c r="F50" i="10"/>
  <c r="G50" i="10"/>
  <c r="C36" i="10"/>
  <c r="D36" i="10"/>
  <c r="E36" i="10"/>
  <c r="F36" i="10"/>
  <c r="G36" i="10"/>
  <c r="B36" i="10"/>
  <c r="B21" i="10"/>
  <c r="C21" i="10"/>
  <c r="D21" i="10"/>
  <c r="E21" i="10"/>
  <c r="F21" i="10"/>
  <c r="G21" i="10"/>
  <c r="B22" i="10"/>
  <c r="C22" i="10"/>
  <c r="D22" i="10"/>
  <c r="E22" i="10"/>
  <c r="F22" i="10"/>
  <c r="G22" i="10"/>
  <c r="B23" i="10"/>
  <c r="C23" i="10"/>
  <c r="D23" i="10"/>
  <c r="E23" i="10"/>
  <c r="F23" i="10"/>
  <c r="G23" i="10"/>
  <c r="B24" i="10"/>
  <c r="C24" i="10"/>
  <c r="D24" i="10"/>
  <c r="E24" i="10"/>
  <c r="F24" i="10"/>
  <c r="G24" i="10"/>
  <c r="B25" i="10"/>
  <c r="C25" i="10"/>
  <c r="D25" i="10"/>
  <c r="E25" i="10"/>
  <c r="F25" i="10"/>
  <c r="G25" i="10"/>
  <c r="B26" i="10"/>
  <c r="C26" i="10"/>
  <c r="D26" i="10"/>
  <c r="E26" i="10"/>
  <c r="F26" i="10"/>
  <c r="G26" i="10"/>
  <c r="B27" i="10"/>
  <c r="C27" i="10"/>
  <c r="D27" i="10"/>
  <c r="E27" i="10"/>
  <c r="F27" i="10"/>
  <c r="G27" i="10"/>
  <c r="B28" i="10"/>
  <c r="C28" i="10"/>
  <c r="D28" i="10"/>
  <c r="E28" i="10"/>
  <c r="F28" i="10"/>
  <c r="G28" i="10"/>
  <c r="B29" i="10"/>
  <c r="C29" i="10"/>
  <c r="D29" i="10"/>
  <c r="E29" i="10"/>
  <c r="F29" i="10"/>
  <c r="G29" i="10"/>
  <c r="B30" i="10"/>
  <c r="C30" i="10"/>
  <c r="D30" i="10"/>
  <c r="E30" i="10"/>
  <c r="F30" i="10"/>
  <c r="G30" i="10"/>
  <c r="B31" i="10"/>
  <c r="C31" i="10"/>
  <c r="D31" i="10"/>
  <c r="E31" i="10"/>
  <c r="F31" i="10"/>
  <c r="G31" i="10"/>
  <c r="B32" i="10"/>
  <c r="C32" i="10"/>
  <c r="D32" i="10"/>
  <c r="E32" i="10"/>
  <c r="F32" i="10"/>
  <c r="G32" i="10"/>
  <c r="B33" i="10"/>
  <c r="C33" i="10"/>
  <c r="D33" i="10"/>
  <c r="E33" i="10"/>
  <c r="F33" i="10"/>
  <c r="G33" i="10"/>
  <c r="B34" i="10"/>
  <c r="C34" i="10"/>
  <c r="D34" i="10"/>
  <c r="E34" i="10"/>
  <c r="F34" i="10"/>
  <c r="G34" i="10"/>
  <c r="C20" i="10"/>
  <c r="D20" i="10"/>
  <c r="E20" i="10"/>
  <c r="F20" i="10"/>
  <c r="G20" i="10"/>
  <c r="B20" i="10"/>
  <c r="B4" i="10"/>
  <c r="B5" i="10"/>
  <c r="C5" i="10"/>
  <c r="D5" i="10"/>
  <c r="E5" i="10"/>
  <c r="F5" i="10"/>
  <c r="G5" i="10"/>
  <c r="B6" i="10"/>
  <c r="C6" i="10"/>
  <c r="D6" i="10"/>
  <c r="E6" i="10"/>
  <c r="F6" i="10"/>
  <c r="G6" i="10"/>
  <c r="B7" i="10"/>
  <c r="C7" i="10"/>
  <c r="D7" i="10"/>
  <c r="E7" i="10"/>
  <c r="F7" i="10"/>
  <c r="G7" i="10"/>
  <c r="B8" i="10"/>
  <c r="C8" i="10"/>
  <c r="D8" i="10"/>
  <c r="E8" i="10"/>
  <c r="F8" i="10"/>
  <c r="G8" i="10"/>
  <c r="B9" i="10"/>
  <c r="C9" i="10"/>
  <c r="D9" i="10"/>
  <c r="E9" i="10"/>
  <c r="F9" i="10"/>
  <c r="G9" i="10"/>
  <c r="B10" i="10"/>
  <c r="C10" i="10"/>
  <c r="D10" i="10"/>
  <c r="E10" i="10"/>
  <c r="F10" i="10"/>
  <c r="G10" i="10"/>
  <c r="B11" i="10"/>
  <c r="C11" i="10"/>
  <c r="D11" i="10"/>
  <c r="E11" i="10"/>
  <c r="F11" i="10"/>
  <c r="G11" i="10"/>
  <c r="B12" i="10"/>
  <c r="C12" i="10"/>
  <c r="D12" i="10"/>
  <c r="E12" i="10"/>
  <c r="F12" i="10"/>
  <c r="G12" i="10"/>
  <c r="B13" i="10"/>
  <c r="C13" i="10"/>
  <c r="D13" i="10"/>
  <c r="E13" i="10"/>
  <c r="F13" i="10"/>
  <c r="G13" i="10"/>
  <c r="B14" i="10"/>
  <c r="C14" i="10"/>
  <c r="D14" i="10"/>
  <c r="E14" i="10"/>
  <c r="F14" i="10"/>
  <c r="G14" i="10"/>
  <c r="B15" i="10"/>
  <c r="C15" i="10"/>
  <c r="D15" i="10"/>
  <c r="E15" i="10"/>
  <c r="F15" i="10"/>
  <c r="G15" i="10"/>
  <c r="B16" i="10"/>
  <c r="C16" i="10"/>
  <c r="D16" i="10"/>
  <c r="E16" i="10"/>
  <c r="F16" i="10"/>
  <c r="G16" i="10"/>
  <c r="B17" i="10"/>
  <c r="C17" i="10"/>
  <c r="D17" i="10"/>
  <c r="E17" i="10"/>
  <c r="F17" i="10"/>
  <c r="G17" i="10"/>
  <c r="B18" i="10"/>
  <c r="C18" i="10"/>
  <c r="D18" i="10"/>
  <c r="E18" i="10"/>
  <c r="F18" i="10"/>
  <c r="G18" i="10"/>
  <c r="C4" i="10"/>
  <c r="D4" i="10"/>
  <c r="E4" i="10"/>
  <c r="F4" i="10"/>
  <c r="G4" i="10"/>
  <c r="G9" i="12"/>
  <c r="C9" i="12"/>
  <c r="D9" i="12"/>
  <c r="E9" i="12"/>
  <c r="F9" i="12"/>
  <c r="B9" i="12"/>
  <c r="B24" i="3"/>
  <c r="C16" i="7"/>
  <c r="B25" i="6"/>
  <c r="C25" i="6"/>
  <c r="D25" i="6"/>
  <c r="E25" i="6"/>
  <c r="F25" i="6"/>
  <c r="G25" i="6"/>
  <c r="B26" i="6"/>
  <c r="C26" i="6"/>
  <c r="D26" i="6"/>
  <c r="E26" i="6"/>
  <c r="F26" i="6"/>
  <c r="G26" i="6"/>
  <c r="B27" i="6"/>
  <c r="C27" i="6"/>
  <c r="D27" i="6"/>
  <c r="E27" i="6"/>
  <c r="F27" i="6"/>
  <c r="G27" i="6"/>
  <c r="B28" i="6"/>
  <c r="C28" i="6"/>
  <c r="D28" i="6"/>
  <c r="E28" i="6"/>
  <c r="F28" i="6"/>
  <c r="G28" i="6"/>
  <c r="B29" i="6"/>
  <c r="C29" i="6"/>
  <c r="D29" i="6"/>
  <c r="E29" i="6"/>
  <c r="F29" i="6"/>
  <c r="G29" i="6"/>
  <c r="B30" i="6"/>
  <c r="C30" i="6"/>
  <c r="D30" i="6"/>
  <c r="E30" i="6"/>
  <c r="F30" i="6"/>
  <c r="G30" i="6"/>
  <c r="B31" i="6"/>
  <c r="C31" i="6"/>
  <c r="D31" i="6"/>
  <c r="E31" i="6"/>
  <c r="F31" i="6"/>
  <c r="G31" i="6"/>
  <c r="B32" i="6"/>
  <c r="C32" i="6"/>
  <c r="D32" i="6"/>
  <c r="E32" i="6"/>
  <c r="F32" i="6"/>
  <c r="G32" i="6"/>
  <c r="B33" i="6"/>
  <c r="C33" i="6"/>
  <c r="D33" i="6"/>
  <c r="E33" i="6"/>
  <c r="F33" i="6"/>
  <c r="G33" i="6"/>
  <c r="B34" i="6"/>
  <c r="C34" i="6"/>
  <c r="D34" i="6"/>
  <c r="E34" i="6"/>
  <c r="F34" i="6"/>
  <c r="G34" i="6"/>
  <c r="B35" i="6"/>
  <c r="C35" i="6"/>
  <c r="D35" i="6"/>
  <c r="E35" i="6"/>
  <c r="F35" i="6"/>
  <c r="G35" i="6"/>
  <c r="B36" i="6"/>
  <c r="C36" i="6"/>
  <c r="D36" i="6"/>
  <c r="E36" i="6"/>
  <c r="F36" i="6"/>
  <c r="G36" i="6"/>
  <c r="B37" i="6"/>
  <c r="C37" i="6"/>
  <c r="D37" i="6"/>
  <c r="E37" i="6"/>
  <c r="F37" i="6"/>
  <c r="G37" i="6"/>
  <c r="B38" i="6"/>
  <c r="C38" i="6"/>
  <c r="D38" i="6"/>
  <c r="E38" i="6"/>
  <c r="F38" i="6"/>
  <c r="G38" i="6"/>
  <c r="C24" i="6"/>
  <c r="D24" i="6"/>
  <c r="E24" i="6"/>
  <c r="F24" i="6"/>
  <c r="G24" i="6"/>
  <c r="B24" i="6"/>
  <c r="B25" i="5"/>
  <c r="C25" i="5"/>
  <c r="D25" i="5"/>
  <c r="E25" i="5"/>
  <c r="F25" i="5"/>
  <c r="G25" i="5"/>
  <c r="B26" i="5"/>
  <c r="C26" i="5"/>
  <c r="D26" i="5"/>
  <c r="E26" i="5"/>
  <c r="F26" i="5"/>
  <c r="G26" i="5"/>
  <c r="B27" i="5"/>
  <c r="C27" i="5"/>
  <c r="D27" i="5"/>
  <c r="E27" i="5"/>
  <c r="F27" i="5"/>
  <c r="G27" i="5"/>
  <c r="B28" i="5"/>
  <c r="C28" i="5"/>
  <c r="D28" i="5"/>
  <c r="E28" i="5"/>
  <c r="F28" i="5"/>
  <c r="G28" i="5"/>
  <c r="B29" i="5"/>
  <c r="C29" i="5"/>
  <c r="D29" i="5"/>
  <c r="E29" i="5"/>
  <c r="F29" i="5"/>
  <c r="G29" i="5"/>
  <c r="B30" i="5"/>
  <c r="C30" i="5"/>
  <c r="D30" i="5"/>
  <c r="E30" i="5"/>
  <c r="F30" i="5"/>
  <c r="G30" i="5"/>
  <c r="B31" i="5"/>
  <c r="C31" i="5"/>
  <c r="D31" i="5"/>
  <c r="E31" i="5"/>
  <c r="F31" i="5"/>
  <c r="G31" i="5"/>
  <c r="B32" i="5"/>
  <c r="C32" i="5"/>
  <c r="D32" i="5"/>
  <c r="E32" i="5"/>
  <c r="F32" i="5"/>
  <c r="G32" i="5"/>
  <c r="B33" i="5"/>
  <c r="C33" i="5"/>
  <c r="D33" i="5"/>
  <c r="E33" i="5"/>
  <c r="F33" i="5"/>
  <c r="G33" i="5"/>
  <c r="B34" i="5"/>
  <c r="C34" i="5"/>
  <c r="D34" i="5"/>
  <c r="E34" i="5"/>
  <c r="F34" i="5"/>
  <c r="G34" i="5"/>
  <c r="B35" i="5"/>
  <c r="C35" i="5"/>
  <c r="D35" i="5"/>
  <c r="E35" i="5"/>
  <c r="F35" i="5"/>
  <c r="G35" i="5"/>
  <c r="B36" i="5"/>
  <c r="C36" i="5"/>
  <c r="D36" i="5"/>
  <c r="E36" i="5"/>
  <c r="F36" i="5"/>
  <c r="G36" i="5"/>
  <c r="B37" i="5"/>
  <c r="C37" i="5"/>
  <c r="D37" i="5"/>
  <c r="E37" i="5"/>
  <c r="F37" i="5"/>
  <c r="G37" i="5"/>
  <c r="B38" i="5"/>
  <c r="C38" i="5"/>
  <c r="D38" i="5"/>
  <c r="E38" i="5"/>
  <c r="F38" i="5"/>
  <c r="G38" i="5"/>
  <c r="C24" i="5"/>
  <c r="D24" i="5"/>
  <c r="E24" i="5"/>
  <c r="F24" i="5"/>
  <c r="G24" i="5"/>
  <c r="B24" i="5"/>
  <c r="B25" i="4"/>
  <c r="C25" i="4"/>
  <c r="D25" i="4"/>
  <c r="E25" i="4"/>
  <c r="F25" i="4"/>
  <c r="G25" i="4"/>
  <c r="B26" i="4"/>
  <c r="C26" i="4"/>
  <c r="D26" i="4"/>
  <c r="E26" i="4"/>
  <c r="F26" i="4"/>
  <c r="G26" i="4"/>
  <c r="B27" i="4"/>
  <c r="C27" i="4"/>
  <c r="D27" i="4"/>
  <c r="E27" i="4"/>
  <c r="F27" i="4"/>
  <c r="G27" i="4"/>
  <c r="B28" i="4"/>
  <c r="C28" i="4"/>
  <c r="D28" i="4"/>
  <c r="E28" i="4"/>
  <c r="F28" i="4"/>
  <c r="G28" i="4"/>
  <c r="B29" i="4"/>
  <c r="C29" i="4"/>
  <c r="D29" i="4"/>
  <c r="E29" i="4"/>
  <c r="F29" i="4"/>
  <c r="G29" i="4"/>
  <c r="B30" i="4"/>
  <c r="C30" i="4"/>
  <c r="D30" i="4"/>
  <c r="E30" i="4"/>
  <c r="F30" i="4"/>
  <c r="G30" i="4"/>
  <c r="B31" i="4"/>
  <c r="C31" i="4"/>
  <c r="D31" i="4"/>
  <c r="E31" i="4"/>
  <c r="F31" i="4"/>
  <c r="G31" i="4"/>
  <c r="B32" i="4"/>
  <c r="C32" i="4"/>
  <c r="D32" i="4"/>
  <c r="E32" i="4"/>
  <c r="F32" i="4"/>
  <c r="G32" i="4"/>
  <c r="B33" i="4"/>
  <c r="C33" i="4"/>
  <c r="D33" i="4"/>
  <c r="E33" i="4"/>
  <c r="F33" i="4"/>
  <c r="G33" i="4"/>
  <c r="B34" i="4"/>
  <c r="C34" i="4"/>
  <c r="D34" i="4"/>
  <c r="E34" i="4"/>
  <c r="F34" i="4"/>
  <c r="G34" i="4"/>
  <c r="B35" i="4"/>
  <c r="C35" i="4"/>
  <c r="D35" i="4"/>
  <c r="E35" i="4"/>
  <c r="F35" i="4"/>
  <c r="G35" i="4"/>
  <c r="B36" i="4"/>
  <c r="C36" i="4"/>
  <c r="D36" i="4"/>
  <c r="E36" i="4"/>
  <c r="F36" i="4"/>
  <c r="G36" i="4"/>
  <c r="B37" i="4"/>
  <c r="C37" i="4"/>
  <c r="D37" i="4"/>
  <c r="E37" i="4"/>
  <c r="F37" i="4"/>
  <c r="G37" i="4"/>
  <c r="B38" i="4"/>
  <c r="C38" i="4"/>
  <c r="D38" i="4"/>
  <c r="E38" i="4"/>
  <c r="F38" i="4"/>
  <c r="G38" i="4"/>
  <c r="C24" i="4"/>
  <c r="D24" i="4"/>
  <c r="E24" i="4"/>
  <c r="F24" i="4"/>
  <c r="G24" i="4"/>
  <c r="B24" i="4"/>
  <c r="B25" i="3"/>
  <c r="C25" i="3"/>
  <c r="D25" i="3"/>
  <c r="V5" i="10" s="1"/>
  <c r="E25" i="3"/>
  <c r="F25" i="3"/>
  <c r="G25" i="3"/>
  <c r="AE5" i="10" s="1"/>
  <c r="B26" i="3"/>
  <c r="C26" i="3"/>
  <c r="D26" i="3"/>
  <c r="AB6" i="10" s="1"/>
  <c r="E26" i="3"/>
  <c r="F26" i="3"/>
  <c r="G26" i="3"/>
  <c r="B27" i="3"/>
  <c r="C27" i="3"/>
  <c r="D27" i="3"/>
  <c r="V7" i="10" s="1"/>
  <c r="E27" i="3"/>
  <c r="F27" i="3"/>
  <c r="G27" i="3"/>
  <c r="AE7" i="10" s="1"/>
  <c r="B28" i="3"/>
  <c r="C28" i="3"/>
  <c r="D28" i="3"/>
  <c r="AB8" i="10" s="1"/>
  <c r="E28" i="3"/>
  <c r="F28" i="3"/>
  <c r="G28" i="3"/>
  <c r="B29" i="3"/>
  <c r="C29" i="3"/>
  <c r="D29" i="3"/>
  <c r="V9" i="10" s="1"/>
  <c r="E29" i="3"/>
  <c r="F29" i="3"/>
  <c r="G29" i="3"/>
  <c r="AE9" i="10" s="1"/>
  <c r="B30" i="3"/>
  <c r="C30" i="3"/>
  <c r="D30" i="3"/>
  <c r="AB10" i="10" s="1"/>
  <c r="E30" i="3"/>
  <c r="F30" i="3"/>
  <c r="G30" i="3"/>
  <c r="B31" i="3"/>
  <c r="C31" i="3"/>
  <c r="D31" i="3"/>
  <c r="V11" i="10" s="1"/>
  <c r="E31" i="3"/>
  <c r="F31" i="3"/>
  <c r="G31" i="3"/>
  <c r="AE11" i="10" s="1"/>
  <c r="B32" i="3"/>
  <c r="C32" i="3"/>
  <c r="D32" i="3"/>
  <c r="AB12" i="10" s="1"/>
  <c r="E32" i="3"/>
  <c r="F32" i="3"/>
  <c r="G32" i="3"/>
  <c r="B33" i="3"/>
  <c r="C33" i="3"/>
  <c r="D33" i="3"/>
  <c r="V13" i="10" s="1"/>
  <c r="E33" i="3"/>
  <c r="F33" i="3"/>
  <c r="G33" i="3"/>
  <c r="AE13" i="10" s="1"/>
  <c r="B34" i="3"/>
  <c r="C34" i="3"/>
  <c r="D34" i="3"/>
  <c r="AB14" i="10" s="1"/>
  <c r="E34" i="3"/>
  <c r="F34" i="3"/>
  <c r="G34" i="3"/>
  <c r="B35" i="3"/>
  <c r="C35" i="3"/>
  <c r="D35" i="3"/>
  <c r="V15" i="10" s="1"/>
  <c r="E35" i="3"/>
  <c r="F35" i="3"/>
  <c r="G35" i="3"/>
  <c r="AE15" i="10" s="1"/>
  <c r="B36" i="3"/>
  <c r="C36" i="3"/>
  <c r="D36" i="3"/>
  <c r="AB16" i="10" s="1"/>
  <c r="E36" i="3"/>
  <c r="F36" i="3"/>
  <c r="G36" i="3"/>
  <c r="B37" i="3"/>
  <c r="C37" i="3"/>
  <c r="D37" i="3"/>
  <c r="V17" i="10" s="1"/>
  <c r="E37" i="3"/>
  <c r="F37" i="3"/>
  <c r="G37" i="3"/>
  <c r="AE17" i="10" s="1"/>
  <c r="B38" i="3"/>
  <c r="C38" i="3"/>
  <c r="D38" i="3"/>
  <c r="AB18" i="10" s="1"/>
  <c r="E38" i="3"/>
  <c r="F38" i="3"/>
  <c r="G38" i="3"/>
  <c r="C24" i="3"/>
  <c r="D24" i="3"/>
  <c r="AB4" i="10" s="1"/>
  <c r="E24" i="3"/>
  <c r="AC4" i="10" s="1"/>
  <c r="F24" i="3"/>
  <c r="G24" i="3"/>
  <c r="Y4" i="10" s="1"/>
  <c r="C22" i="3"/>
  <c r="O4" i="10" s="1"/>
  <c r="D22" i="3"/>
  <c r="P4" i="10" s="1"/>
  <c r="E22" i="3"/>
  <c r="Q4" i="10" s="1"/>
  <c r="F22" i="3"/>
  <c r="R4" i="10" s="1"/>
  <c r="G22" i="3"/>
  <c r="AK4" i="10" s="1"/>
  <c r="B22" i="3"/>
  <c r="N4" i="10" s="1"/>
  <c r="C17" i="7"/>
  <c r="C18" i="7" s="1"/>
  <c r="C19" i="7" s="1"/>
  <c r="D17" i="7"/>
  <c r="E17" i="7"/>
  <c r="E18" i="7" s="1"/>
  <c r="E19" i="7" s="1"/>
  <c r="F17" i="7"/>
  <c r="G17" i="7"/>
  <c r="B17" i="7"/>
  <c r="B4" i="7"/>
  <c r="B5" i="7" s="1"/>
  <c r="B6" i="7" s="1"/>
  <c r="B10" i="7"/>
  <c r="B9" i="7"/>
  <c r="C7" i="7"/>
  <c r="D7" i="7"/>
  <c r="E7" i="7"/>
  <c r="F7" i="7"/>
  <c r="G7" i="7"/>
  <c r="B7" i="7"/>
  <c r="B3" i="7"/>
  <c r="C3" i="7"/>
  <c r="D3" i="7"/>
  <c r="E3" i="7"/>
  <c r="F3" i="7"/>
  <c r="G3" i="7"/>
  <c r="C4" i="7"/>
  <c r="C5" i="7" s="1"/>
  <c r="C6" i="7" s="1"/>
  <c r="D4" i="7"/>
  <c r="D5" i="7" s="1"/>
  <c r="D6" i="7" s="1"/>
  <c r="E4" i="7"/>
  <c r="E5" i="7" s="1"/>
  <c r="E6" i="7" s="1"/>
  <c r="F4" i="7"/>
  <c r="F5" i="7" s="1"/>
  <c r="F6" i="7" s="1"/>
  <c r="G4" i="7"/>
  <c r="G5" i="7" s="1"/>
  <c r="G6" i="7" s="1"/>
  <c r="U15" i="10" l="1"/>
  <c r="U11" i="10"/>
  <c r="U9" i="10"/>
  <c r="U7" i="10"/>
  <c r="U5" i="10"/>
  <c r="U17" i="10"/>
  <c r="AA4" i="10"/>
  <c r="T17" i="10"/>
  <c r="T15" i="10"/>
  <c r="T13" i="10"/>
  <c r="T11" i="10"/>
  <c r="B11" i="9" s="1"/>
  <c r="T9" i="10"/>
  <c r="T7" i="10"/>
  <c r="T5" i="10"/>
  <c r="U13" i="10"/>
  <c r="Y18" i="10"/>
  <c r="Y16" i="10"/>
  <c r="Y14" i="10"/>
  <c r="Y12" i="10"/>
  <c r="Y10" i="10"/>
  <c r="Y8" i="10"/>
  <c r="Y6" i="10"/>
  <c r="Z4" i="10"/>
  <c r="AD18" i="10"/>
  <c r="AD16" i="10"/>
  <c r="AD14" i="10"/>
  <c r="AD12" i="10"/>
  <c r="AD10" i="10"/>
  <c r="AD8" i="10"/>
  <c r="AD6" i="10"/>
  <c r="AC18" i="10"/>
  <c r="AC16" i="10"/>
  <c r="AC14" i="10"/>
  <c r="AC12" i="10"/>
  <c r="AC10" i="10"/>
  <c r="AC8" i="10"/>
  <c r="AC6" i="10"/>
  <c r="AA18" i="10"/>
  <c r="AA12" i="10"/>
  <c r="AA8" i="10"/>
  <c r="AA16" i="10"/>
  <c r="AA14" i="10"/>
  <c r="AA10" i="10"/>
  <c r="AA6" i="10"/>
  <c r="Z18" i="10"/>
  <c r="Z16" i="10"/>
  <c r="Z14" i="10"/>
  <c r="Z12" i="10"/>
  <c r="Z10" i="10"/>
  <c r="Z8" i="10"/>
  <c r="Z6" i="10"/>
  <c r="X17" i="10"/>
  <c r="X15" i="10"/>
  <c r="X13" i="10"/>
  <c r="X11" i="10"/>
  <c r="X9" i="10"/>
  <c r="X7" i="10"/>
  <c r="X5" i="10"/>
  <c r="AD4" i="10"/>
  <c r="W17" i="10"/>
  <c r="W15" i="10"/>
  <c r="W13" i="10"/>
  <c r="W11" i="10"/>
  <c r="W9" i="10"/>
  <c r="W7" i="10"/>
  <c r="W5" i="10"/>
  <c r="AJ18" i="10"/>
  <c r="X18" i="10"/>
  <c r="AD17" i="10"/>
  <c r="R17" i="10"/>
  <c r="AJ16" i="10"/>
  <c r="F16" i="9" s="1"/>
  <c r="X16" i="10"/>
  <c r="AD15" i="10"/>
  <c r="R15" i="10"/>
  <c r="AJ14" i="10"/>
  <c r="X14" i="10"/>
  <c r="AD13" i="10"/>
  <c r="F13" i="9" s="1"/>
  <c r="R13" i="10"/>
  <c r="AJ12" i="10"/>
  <c r="X12" i="10"/>
  <c r="AD11" i="10"/>
  <c r="R11" i="10"/>
  <c r="AJ10" i="10"/>
  <c r="X10" i="10"/>
  <c r="AD9" i="10"/>
  <c r="R9" i="10"/>
  <c r="AJ8" i="10"/>
  <c r="X8" i="10"/>
  <c r="AD7" i="10"/>
  <c r="F7" i="9" s="1"/>
  <c r="R7" i="10"/>
  <c r="AJ6" i="10"/>
  <c r="X6" i="10"/>
  <c r="AD5" i="10"/>
  <c r="R5" i="10"/>
  <c r="AJ4" i="10"/>
  <c r="X4" i="10"/>
  <c r="AI18" i="10"/>
  <c r="W18" i="10"/>
  <c r="AC17" i="10"/>
  <c r="Q17" i="10"/>
  <c r="AI16" i="10"/>
  <c r="W16" i="10"/>
  <c r="AC15" i="10"/>
  <c r="Q15" i="10"/>
  <c r="AI14" i="10"/>
  <c r="W14" i="10"/>
  <c r="AC13" i="10"/>
  <c r="E13" i="9" s="1"/>
  <c r="Q13" i="10"/>
  <c r="AI12" i="10"/>
  <c r="W12" i="10"/>
  <c r="AC11" i="10"/>
  <c r="Q11" i="10"/>
  <c r="AI10" i="10"/>
  <c r="W10" i="10"/>
  <c r="AC9" i="10"/>
  <c r="Q9" i="10"/>
  <c r="AI8" i="10"/>
  <c r="W8" i="10"/>
  <c r="AC7" i="10"/>
  <c r="Q7" i="10"/>
  <c r="AI6" i="10"/>
  <c r="W6" i="10"/>
  <c r="AC5" i="10"/>
  <c r="Q5" i="10"/>
  <c r="AI4" i="10"/>
  <c r="E4" i="9" s="1"/>
  <c r="W4" i="10"/>
  <c r="AH18" i="10"/>
  <c r="V18" i="10"/>
  <c r="AB17" i="10"/>
  <c r="D17" i="9" s="1"/>
  <c r="P17" i="10"/>
  <c r="AH16" i="10"/>
  <c r="D16" i="9" s="1"/>
  <c r="V16" i="10"/>
  <c r="AB15" i="10"/>
  <c r="P15" i="10"/>
  <c r="AH14" i="10"/>
  <c r="V14" i="10"/>
  <c r="AB13" i="10"/>
  <c r="P13" i="10"/>
  <c r="AH12" i="10"/>
  <c r="V12" i="10"/>
  <c r="AB11" i="10"/>
  <c r="P11" i="10"/>
  <c r="AH10" i="10"/>
  <c r="D10" i="9" s="1"/>
  <c r="V10" i="10"/>
  <c r="AB9" i="10"/>
  <c r="P9" i="10"/>
  <c r="AH8" i="10"/>
  <c r="V8" i="10"/>
  <c r="AB7" i="10"/>
  <c r="D7" i="9" s="1"/>
  <c r="P7" i="10"/>
  <c r="AH6" i="10"/>
  <c r="V6" i="10"/>
  <c r="AB5" i="10"/>
  <c r="D5" i="9" s="1"/>
  <c r="P5" i="10"/>
  <c r="AH4" i="10"/>
  <c r="D4" i="9" s="1"/>
  <c r="V4" i="10"/>
  <c r="AG18" i="10"/>
  <c r="U18" i="10"/>
  <c r="AA17" i="10"/>
  <c r="O17" i="10"/>
  <c r="AG16" i="10"/>
  <c r="U16" i="10"/>
  <c r="AA15" i="10"/>
  <c r="O15" i="10"/>
  <c r="AG14" i="10"/>
  <c r="U14" i="10"/>
  <c r="AA13" i="10"/>
  <c r="C13" i="9" s="1"/>
  <c r="O13" i="10"/>
  <c r="AG12" i="10"/>
  <c r="U12" i="10"/>
  <c r="AA11" i="10"/>
  <c r="O11" i="10"/>
  <c r="AG10" i="10"/>
  <c r="U10" i="10"/>
  <c r="AA9" i="10"/>
  <c r="O9" i="10"/>
  <c r="AG8" i="10"/>
  <c r="U8" i="10"/>
  <c r="AA7" i="10"/>
  <c r="O7" i="10"/>
  <c r="AG6" i="10"/>
  <c r="U6" i="10"/>
  <c r="AA5" i="10"/>
  <c r="O5" i="10"/>
  <c r="AG4" i="10"/>
  <c r="C4" i="9" s="1"/>
  <c r="U4" i="10"/>
  <c r="AF18" i="10"/>
  <c r="T18" i="10"/>
  <c r="Z17" i="10"/>
  <c r="N17" i="10"/>
  <c r="AF16" i="10"/>
  <c r="B16" i="9" s="1"/>
  <c r="T16" i="10"/>
  <c r="Z15" i="10"/>
  <c r="N15" i="10"/>
  <c r="AF14" i="10"/>
  <c r="T14" i="10"/>
  <c r="Z13" i="10"/>
  <c r="N13" i="10"/>
  <c r="AF12" i="10"/>
  <c r="T12" i="10"/>
  <c r="Z11" i="10"/>
  <c r="N11" i="10"/>
  <c r="AF10" i="10"/>
  <c r="B10" i="9" s="1"/>
  <c r="T10" i="10"/>
  <c r="Z9" i="10"/>
  <c r="N9" i="10"/>
  <c r="B9" i="9" s="1"/>
  <c r="AF8" i="10"/>
  <c r="T8" i="10"/>
  <c r="Z7" i="10"/>
  <c r="N7" i="10"/>
  <c r="AF6" i="10"/>
  <c r="T6" i="10"/>
  <c r="Z5" i="10"/>
  <c r="N5" i="10"/>
  <c r="AF4" i="10"/>
  <c r="T4" i="10"/>
  <c r="AE18" i="10"/>
  <c r="S18" i="10"/>
  <c r="AK17" i="10"/>
  <c r="Y17" i="10"/>
  <c r="AE16" i="10"/>
  <c r="G16" i="9" s="1"/>
  <c r="S16" i="10"/>
  <c r="AK15" i="10"/>
  <c r="Y15" i="10"/>
  <c r="AE14" i="10"/>
  <c r="S14" i="10"/>
  <c r="AK13" i="10"/>
  <c r="Y13" i="10"/>
  <c r="AE12" i="10"/>
  <c r="S12" i="10"/>
  <c r="AK11" i="10"/>
  <c r="G11" i="9" s="1"/>
  <c r="Y11" i="10"/>
  <c r="AE10" i="10"/>
  <c r="S10" i="10"/>
  <c r="AK9" i="10"/>
  <c r="Y9" i="10"/>
  <c r="AE8" i="10"/>
  <c r="S8" i="10"/>
  <c r="AK7" i="10"/>
  <c r="Y7" i="10"/>
  <c r="AE6" i="10"/>
  <c r="S6" i="10"/>
  <c r="AK5" i="10"/>
  <c r="Y5" i="10"/>
  <c r="AE4" i="10"/>
  <c r="S4" i="10"/>
  <c r="R18" i="10"/>
  <c r="AJ17" i="10"/>
  <c r="R16" i="10"/>
  <c r="AJ15" i="10"/>
  <c r="F15" i="9" s="1"/>
  <c r="R14" i="10"/>
  <c r="F14" i="9" s="1"/>
  <c r="AJ13" i="10"/>
  <c r="R12" i="10"/>
  <c r="AJ11" i="10"/>
  <c r="R10" i="10"/>
  <c r="AJ9" i="10"/>
  <c r="R8" i="10"/>
  <c r="F8" i="9" s="1"/>
  <c r="AJ7" i="10"/>
  <c r="R6" i="10"/>
  <c r="AJ5" i="10"/>
  <c r="F5" i="9" s="1"/>
  <c r="Q18" i="10"/>
  <c r="AI17" i="10"/>
  <c r="Q16" i="10"/>
  <c r="AI15" i="10"/>
  <c r="Q14" i="10"/>
  <c r="AI13" i="10"/>
  <c r="Q12" i="10"/>
  <c r="AI11" i="10"/>
  <c r="Q10" i="10"/>
  <c r="AI9" i="10"/>
  <c r="Q8" i="10"/>
  <c r="AI7" i="10"/>
  <c r="Q6" i="10"/>
  <c r="E6" i="9" s="1"/>
  <c r="AI5" i="10"/>
  <c r="P18" i="10"/>
  <c r="D18" i="9" s="1"/>
  <c r="AH17" i="10"/>
  <c r="P16" i="10"/>
  <c r="AH15" i="10"/>
  <c r="P14" i="10"/>
  <c r="D14" i="9" s="1"/>
  <c r="AH13" i="10"/>
  <c r="P12" i="10"/>
  <c r="D12" i="9" s="1"/>
  <c r="AH11" i="10"/>
  <c r="P10" i="10"/>
  <c r="AH9" i="10"/>
  <c r="D9" i="9" s="1"/>
  <c r="P8" i="10"/>
  <c r="D8" i="9" s="1"/>
  <c r="AH7" i="10"/>
  <c r="P6" i="10"/>
  <c r="D6" i="9" s="1"/>
  <c r="AH5" i="10"/>
  <c r="O18" i="10"/>
  <c r="AG17" i="10"/>
  <c r="O16" i="10"/>
  <c r="AG15" i="10"/>
  <c r="C15" i="9" s="1"/>
  <c r="O14" i="10"/>
  <c r="C14" i="9" s="1"/>
  <c r="AG13" i="10"/>
  <c r="O12" i="10"/>
  <c r="AG11" i="10"/>
  <c r="O10" i="10"/>
  <c r="C10" i="9" s="1"/>
  <c r="AG9" i="10"/>
  <c r="O8" i="10"/>
  <c r="C8" i="9" s="1"/>
  <c r="AG7" i="10"/>
  <c r="O6" i="10"/>
  <c r="AG5" i="10"/>
  <c r="AF20" i="10"/>
  <c r="N18" i="10"/>
  <c r="B18" i="9" s="1"/>
  <c r="AF17" i="10"/>
  <c r="B17" i="9" s="1"/>
  <c r="N16" i="10"/>
  <c r="AF15" i="10"/>
  <c r="N14" i="10"/>
  <c r="AF13" i="10"/>
  <c r="N12" i="10"/>
  <c r="AF11" i="10"/>
  <c r="N10" i="10"/>
  <c r="AF9" i="10"/>
  <c r="N8" i="10"/>
  <c r="AF7" i="10"/>
  <c r="N6" i="10"/>
  <c r="B6" i="9" s="1"/>
  <c r="AF5" i="10"/>
  <c r="AK18" i="10"/>
  <c r="S17" i="10"/>
  <c r="AK16" i="10"/>
  <c r="S15" i="10"/>
  <c r="AK14" i="10"/>
  <c r="S13" i="10"/>
  <c r="AK12" i="10"/>
  <c r="G12" i="9" s="1"/>
  <c r="S11" i="10"/>
  <c r="AK10" i="10"/>
  <c r="S9" i="10"/>
  <c r="G9" i="9" s="1"/>
  <c r="AK8" i="10"/>
  <c r="S7" i="10"/>
  <c r="AK6" i="10"/>
  <c r="S5" i="10"/>
  <c r="F18" i="9"/>
  <c r="F12" i="9"/>
  <c r="F6" i="9"/>
  <c r="E14" i="9"/>
  <c r="E12" i="9"/>
  <c r="E18" i="9"/>
  <c r="C18" i="9"/>
  <c r="C12" i="9"/>
  <c r="C6" i="9"/>
  <c r="B12" i="9"/>
  <c r="B8" i="9"/>
  <c r="G5" i="9"/>
  <c r="F17" i="9"/>
  <c r="F11" i="9"/>
  <c r="F9" i="9"/>
  <c r="E15" i="9"/>
  <c r="E11" i="9"/>
  <c r="E9" i="9"/>
  <c r="C17" i="9"/>
  <c r="C11" i="9"/>
  <c r="C5" i="9"/>
  <c r="D11" i="9"/>
  <c r="B15" i="9"/>
  <c r="D15" i="9"/>
  <c r="G14" i="9"/>
  <c r="G10" i="9"/>
  <c r="F8" i="7"/>
  <c r="G8" i="7"/>
  <c r="R47" i="10"/>
  <c r="E8" i="7"/>
  <c r="R26" i="10"/>
  <c r="B18" i="7"/>
  <c r="B19" i="7" s="1"/>
  <c r="T24" i="10" s="1"/>
  <c r="G18" i="7"/>
  <c r="G19" i="7" s="1"/>
  <c r="Y28" i="10" s="1"/>
  <c r="F18" i="7"/>
  <c r="F19" i="7" s="1"/>
  <c r="D18" i="7"/>
  <c r="D19" i="7" s="1"/>
  <c r="V33" i="10" s="1"/>
  <c r="B16" i="7"/>
  <c r="G16" i="7"/>
  <c r="E16" i="7"/>
  <c r="E21" i="7" s="1"/>
  <c r="D16" i="7"/>
  <c r="B23" i="7"/>
  <c r="D20" i="7" s="1"/>
  <c r="F16" i="7"/>
  <c r="N34" i="10"/>
  <c r="Q29" i="10"/>
  <c r="R54" i="10"/>
  <c r="R31" i="10"/>
  <c r="Q66" i="10"/>
  <c r="Q22" i="10"/>
  <c r="Q28" i="10"/>
  <c r="Q38" i="10"/>
  <c r="Q50" i="10"/>
  <c r="S50" i="10"/>
  <c r="Q53" i="10"/>
  <c r="Q58" i="10"/>
  <c r="S66" i="10"/>
  <c r="P34" i="10"/>
  <c r="P54" i="10"/>
  <c r="O58" i="10"/>
  <c r="R20" i="10"/>
  <c r="R40" i="10"/>
  <c r="O39" i="10"/>
  <c r="P60" i="10"/>
  <c r="R41" i="10"/>
  <c r="R64" i="10"/>
  <c r="R44" i="10"/>
  <c r="O29" i="10"/>
  <c r="P45" i="10"/>
  <c r="P20" i="10"/>
  <c r="O50" i="10"/>
  <c r="P41" i="10"/>
  <c r="P47" i="10"/>
  <c r="P31" i="10"/>
  <c r="P32" i="10"/>
  <c r="N20" i="10"/>
  <c r="O44" i="10"/>
  <c r="R57" i="10"/>
  <c r="S46" i="10"/>
  <c r="S22" i="10"/>
  <c r="R60" i="10"/>
  <c r="U25" i="10"/>
  <c r="R23" i="10"/>
  <c r="R34" i="10"/>
  <c r="O61" i="10"/>
  <c r="W22" i="10"/>
  <c r="R25" i="10"/>
  <c r="O38" i="10"/>
  <c r="R63" i="10"/>
  <c r="U26" i="10"/>
  <c r="O26" i="10"/>
  <c r="O64" i="10"/>
  <c r="P22" i="10"/>
  <c r="Q25" i="10"/>
  <c r="P28" i="10"/>
  <c r="O31" i="10"/>
  <c r="S33" i="10"/>
  <c r="R37" i="10"/>
  <c r="Q40" i="10"/>
  <c r="S43" i="10"/>
  <c r="R46" i="10"/>
  <c r="R49" i="10"/>
  <c r="P53" i="10"/>
  <c r="P57" i="10"/>
  <c r="O60" i="10"/>
  <c r="P63" i="10"/>
  <c r="P66" i="10"/>
  <c r="O20" i="10"/>
  <c r="R22" i="10"/>
  <c r="S25" i="10"/>
  <c r="R28" i="10"/>
  <c r="Q31" i="10"/>
  <c r="O34" i="10"/>
  <c r="P38" i="10"/>
  <c r="S40" i="10"/>
  <c r="P44" i="10"/>
  <c r="O47" i="10"/>
  <c r="P50" i="10"/>
  <c r="R53" i="10"/>
  <c r="S57" i="10"/>
  <c r="Q60" i="10"/>
  <c r="S63" i="10"/>
  <c r="R66" i="10"/>
  <c r="U46" i="10"/>
  <c r="W61" i="10"/>
  <c r="Q20" i="10"/>
  <c r="P23" i="10"/>
  <c r="P26" i="10"/>
  <c r="P29" i="10"/>
  <c r="O32" i="10"/>
  <c r="Q34" i="10"/>
  <c r="R38" i="10"/>
  <c r="Q41" i="10"/>
  <c r="O45" i="10"/>
  <c r="Q47" i="10"/>
  <c r="R50" i="10"/>
  <c r="Q54" i="10"/>
  <c r="P58" i="10"/>
  <c r="S60" i="10"/>
  <c r="P64" i="10"/>
  <c r="O21" i="10"/>
  <c r="N24" i="10"/>
  <c r="S26" i="10"/>
  <c r="R29" i="10"/>
  <c r="Q32" i="10"/>
  <c r="S34" i="10"/>
  <c r="P39" i="10"/>
  <c r="P42" i="10"/>
  <c r="Q45" i="10"/>
  <c r="O48" i="10"/>
  <c r="O52" i="10"/>
  <c r="P55" i="10"/>
  <c r="R58" i="10"/>
  <c r="Q61" i="10"/>
  <c r="O65" i="10"/>
  <c r="U32" i="10"/>
  <c r="W39" i="10"/>
  <c r="P21" i="10"/>
  <c r="O24" i="10"/>
  <c r="O27" i="10"/>
  <c r="S29" i="10"/>
  <c r="R32" i="10"/>
  <c r="O36" i="10"/>
  <c r="Q39" i="10"/>
  <c r="R42" i="10"/>
  <c r="R45" i="10"/>
  <c r="Q48" i="10"/>
  <c r="P52" i="10"/>
  <c r="R55" i="10"/>
  <c r="S58" i="10"/>
  <c r="R61" i="10"/>
  <c r="P65" i="10"/>
  <c r="V56" i="10"/>
  <c r="N43" i="10"/>
  <c r="U64" i="10"/>
  <c r="Q21" i="10"/>
  <c r="Q24" i="10"/>
  <c r="P27" i="10"/>
  <c r="O30" i="10"/>
  <c r="S32" i="10"/>
  <c r="Q36" i="10"/>
  <c r="R39" i="10"/>
  <c r="S42" i="10"/>
  <c r="S45" i="10"/>
  <c r="R48" i="10"/>
  <c r="Q52" i="10"/>
  <c r="O56" i="10"/>
  <c r="O59" i="10"/>
  <c r="P62" i="10"/>
  <c r="Q65" i="10"/>
  <c r="U30" i="10"/>
  <c r="W25" i="10"/>
  <c r="R21" i="10"/>
  <c r="R24" i="10"/>
  <c r="R27" i="10"/>
  <c r="P30" i="10"/>
  <c r="P33" i="10"/>
  <c r="R36" i="10"/>
  <c r="S39" i="10"/>
  <c r="O43" i="10"/>
  <c r="O46" i="10"/>
  <c r="S48" i="10"/>
  <c r="R52" i="10"/>
  <c r="P56" i="10"/>
  <c r="P59" i="10"/>
  <c r="R62" i="10"/>
  <c r="R65" i="10"/>
  <c r="U21" i="10"/>
  <c r="S21" i="10"/>
  <c r="S24" i="10"/>
  <c r="S27" i="10"/>
  <c r="Q30" i="10"/>
  <c r="Q33" i="10"/>
  <c r="O37" i="10"/>
  <c r="O40" i="10"/>
  <c r="P43" i="10"/>
  <c r="P46" i="10"/>
  <c r="O49" i="10"/>
  <c r="S52" i="10"/>
  <c r="R56" i="10"/>
  <c r="Q59" i="10"/>
  <c r="S62" i="10"/>
  <c r="S65" i="10"/>
  <c r="U33" i="10"/>
  <c r="U31" i="10"/>
  <c r="U36" i="10"/>
  <c r="N22" i="10"/>
  <c r="O25" i="10"/>
  <c r="O28" i="10"/>
  <c r="R30" i="10"/>
  <c r="R33" i="10"/>
  <c r="Q37" i="10"/>
  <c r="P40" i="10"/>
  <c r="R43" i="10"/>
  <c r="Q46" i="10"/>
  <c r="Q49" i="10"/>
  <c r="O53" i="10"/>
  <c r="O57" i="10"/>
  <c r="R59" i="10"/>
  <c r="O63" i="10"/>
  <c r="O66" i="10"/>
  <c r="W34" i="10"/>
  <c r="U60" i="10"/>
  <c r="U24" i="10"/>
  <c r="W59" i="10"/>
  <c r="U27" i="10"/>
  <c r="U23" i="10"/>
  <c r="U49" i="10"/>
  <c r="U42" i="10"/>
  <c r="W56" i="10"/>
  <c r="U66" i="10"/>
  <c r="N30" i="10"/>
  <c r="N28" i="10"/>
  <c r="N62" i="10"/>
  <c r="N26" i="10"/>
  <c r="N32" i="10"/>
  <c r="S31" i="10"/>
  <c r="S37" i="10"/>
  <c r="S54" i="10"/>
  <c r="S55" i="10"/>
  <c r="S38" i="10"/>
  <c r="S49" i="10"/>
  <c r="S44" i="10"/>
  <c r="S61" i="10"/>
  <c r="S64" i="10"/>
  <c r="S20" i="10"/>
  <c r="S30" i="10"/>
  <c r="S41" i="10"/>
  <c r="S56" i="10"/>
  <c r="S23" i="10"/>
  <c r="S28" i="10"/>
  <c r="S36" i="10"/>
  <c r="S53" i="10"/>
  <c r="S47" i="10"/>
  <c r="S59" i="10"/>
  <c r="O22" i="10"/>
  <c r="P24" i="10"/>
  <c r="Q26" i="10"/>
  <c r="O33" i="10"/>
  <c r="P36" i="10"/>
  <c r="O41" i="10"/>
  <c r="Q43" i="10"/>
  <c r="P48" i="10"/>
  <c r="O54" i="10"/>
  <c r="Q56" i="10"/>
  <c r="P61" i="10"/>
  <c r="Q63" i="10"/>
  <c r="W27" i="10"/>
  <c r="W46" i="10"/>
  <c r="U39" i="10"/>
  <c r="U63" i="10"/>
  <c r="W32" i="10"/>
  <c r="W62" i="10"/>
  <c r="U38" i="10"/>
  <c r="W29" i="10"/>
  <c r="W65" i="10"/>
  <c r="O23" i="10"/>
  <c r="P25" i="10"/>
  <c r="Q27" i="10"/>
  <c r="P37" i="10"/>
  <c r="O42" i="10"/>
  <c r="Q44" i="10"/>
  <c r="P49" i="10"/>
  <c r="O55" i="10"/>
  <c r="Q57" i="10"/>
  <c r="O62" i="10"/>
  <c r="Q64" i="10"/>
  <c r="U29" i="10"/>
  <c r="W26" i="10"/>
  <c r="W20" i="10"/>
  <c r="W48" i="10"/>
  <c r="U45" i="10"/>
  <c r="U54" i="10"/>
  <c r="Q23" i="10"/>
  <c r="Q42" i="10"/>
  <c r="Q55" i="10"/>
  <c r="Q62" i="10"/>
  <c r="W31" i="10"/>
  <c r="U20" i="10"/>
  <c r="W40" i="10"/>
  <c r="U37" i="10"/>
  <c r="U57" i="10"/>
  <c r="W28" i="10"/>
  <c r="W44" i="10"/>
  <c r="W53" i="10"/>
  <c r="W50" i="10"/>
  <c r="U34" i="10"/>
  <c r="W24" i="10"/>
  <c r="U22" i="10"/>
  <c r="U48" i="10"/>
  <c r="W36" i="10"/>
  <c r="U59" i="10"/>
  <c r="W33" i="10"/>
  <c r="V26" i="10"/>
  <c r="W21" i="10"/>
  <c r="U50" i="10"/>
  <c r="W47" i="10"/>
  <c r="W41" i="10"/>
  <c r="W38" i="10"/>
  <c r="U61" i="10"/>
  <c r="U52" i="10"/>
  <c r="W23" i="10"/>
  <c r="W66" i="10"/>
  <c r="W63" i="10"/>
  <c r="W54" i="10"/>
  <c r="W30" i="10"/>
  <c r="U28" i="10"/>
  <c r="U44" i="10"/>
  <c r="N39" i="10"/>
  <c r="N37" i="10"/>
  <c r="N21" i="10"/>
  <c r="N23" i="10"/>
  <c r="N25" i="10"/>
  <c r="N27" i="10"/>
  <c r="N29" i="10"/>
  <c r="N31" i="10"/>
  <c r="N33" i="10"/>
  <c r="N36" i="10"/>
  <c r="N45" i="10"/>
  <c r="N64" i="10"/>
  <c r="N38" i="10"/>
  <c r="N52" i="10"/>
  <c r="N58" i="10"/>
  <c r="N60" i="10"/>
  <c r="N56" i="10"/>
  <c r="N54" i="10"/>
  <c r="T47" i="10"/>
  <c r="N49" i="10"/>
  <c r="N47" i="10"/>
  <c r="N41" i="10"/>
  <c r="N66" i="10"/>
  <c r="N40" i="10"/>
  <c r="N42" i="10"/>
  <c r="N44" i="10"/>
  <c r="N46" i="10"/>
  <c r="N48" i="10"/>
  <c r="N50" i="10"/>
  <c r="N53" i="10"/>
  <c r="N55" i="10"/>
  <c r="N57" i="10"/>
  <c r="N59" i="10"/>
  <c r="N61" i="10"/>
  <c r="N63" i="10"/>
  <c r="N65" i="10"/>
  <c r="T42" i="10"/>
  <c r="W43" i="10"/>
  <c r="U41" i="10"/>
  <c r="W58" i="10"/>
  <c r="U56" i="10"/>
  <c r="W45" i="10"/>
  <c r="U43" i="10"/>
  <c r="W60" i="10"/>
  <c r="U58" i="10"/>
  <c r="U65" i="10"/>
  <c r="W55" i="10"/>
  <c r="U53" i="10"/>
  <c r="W42" i="10"/>
  <c r="U40" i="10"/>
  <c r="W57" i="10"/>
  <c r="U55" i="10"/>
  <c r="W49" i="10"/>
  <c r="U47" i="10"/>
  <c r="W37" i="10"/>
  <c r="W64" i="10"/>
  <c r="U62" i="10"/>
  <c r="W52" i="10"/>
  <c r="T55" i="10"/>
  <c r="T45" i="10"/>
  <c r="T64" i="10"/>
  <c r="T32" i="10"/>
  <c r="C21" i="7"/>
  <c r="B8" i="7"/>
  <c r="D8" i="7"/>
  <c r="C8" i="7"/>
  <c r="C7" i="9" l="1"/>
  <c r="E8" i="9"/>
  <c r="G8" i="9"/>
  <c r="B5" i="9"/>
  <c r="B14" i="9"/>
  <c r="E7" i="9"/>
  <c r="C9" i="9"/>
  <c r="G6" i="9"/>
  <c r="G18" i="9"/>
  <c r="G4" i="9"/>
  <c r="G7" i="9"/>
  <c r="E10" i="9"/>
  <c r="B7" i="9"/>
  <c r="B13" i="9"/>
  <c r="C16" i="9"/>
  <c r="D13" i="9"/>
  <c r="E16" i="9"/>
  <c r="F10" i="9"/>
  <c r="E5" i="9"/>
  <c r="E17" i="9"/>
  <c r="G17" i="9"/>
  <c r="G13" i="9"/>
  <c r="B4" i="9"/>
  <c r="F4" i="9"/>
  <c r="G15" i="9"/>
  <c r="T66" i="10"/>
  <c r="V29" i="10"/>
  <c r="T28" i="10"/>
  <c r="T29" i="10"/>
  <c r="T63" i="10"/>
  <c r="T41" i="10"/>
  <c r="T34" i="10"/>
  <c r="V45" i="10"/>
  <c r="V34" i="10"/>
  <c r="V36" i="10"/>
  <c r="V31" i="10"/>
  <c r="V57" i="10"/>
  <c r="V60" i="10"/>
  <c r="V66" i="10"/>
  <c r="V61" i="10"/>
  <c r="V41" i="10"/>
  <c r="V49" i="10"/>
  <c r="V58" i="10"/>
  <c r="V65" i="10"/>
  <c r="V43" i="10"/>
  <c r="V23" i="10"/>
  <c r="V39" i="10"/>
  <c r="V42" i="10"/>
  <c r="V52" i="10"/>
  <c r="T26" i="10"/>
  <c r="V37" i="10"/>
  <c r="V22" i="10"/>
  <c r="V62" i="10"/>
  <c r="Y65" i="10"/>
  <c r="Y41" i="10"/>
  <c r="V27" i="10"/>
  <c r="V63" i="10"/>
  <c r="V44" i="10"/>
  <c r="Y37" i="10"/>
  <c r="Y32" i="10"/>
  <c r="Y53" i="10"/>
  <c r="T37" i="10"/>
  <c r="T54" i="10"/>
  <c r="Y66" i="10"/>
  <c r="Y64" i="10"/>
  <c r="Y23" i="10"/>
  <c r="Y45" i="10"/>
  <c r="T20" i="10"/>
  <c r="Y62" i="10"/>
  <c r="T56" i="10"/>
  <c r="Y63" i="10"/>
  <c r="Y26" i="10"/>
  <c r="Y55" i="10"/>
  <c r="T60" i="10"/>
  <c r="Y38" i="10"/>
  <c r="Y36" i="10"/>
  <c r="Y33" i="10"/>
  <c r="Y21" i="10"/>
  <c r="Y42" i="10"/>
  <c r="Y25" i="10"/>
  <c r="Y44" i="10"/>
  <c r="Y49" i="10"/>
  <c r="Y57" i="10"/>
  <c r="Y29" i="10"/>
  <c r="Y39" i="10"/>
  <c r="Y52" i="10"/>
  <c r="T30" i="10"/>
  <c r="T25" i="10"/>
  <c r="F21" i="7"/>
  <c r="T53" i="10"/>
  <c r="T58" i="10"/>
  <c r="T36" i="10"/>
  <c r="T59" i="10"/>
  <c r="T38" i="10"/>
  <c r="T40" i="10"/>
  <c r="T43" i="10"/>
  <c r="T46" i="10"/>
  <c r="T65" i="10"/>
  <c r="T27" i="10"/>
  <c r="X66" i="10"/>
  <c r="X55" i="10"/>
  <c r="X58" i="10"/>
  <c r="X50" i="10"/>
  <c r="T23" i="10"/>
  <c r="T21" i="10"/>
  <c r="X25" i="10"/>
  <c r="X47" i="10"/>
  <c r="T33" i="10"/>
  <c r="T57" i="10"/>
  <c r="X29" i="10"/>
  <c r="X20" i="10"/>
  <c r="X23" i="10"/>
  <c r="X43" i="10"/>
  <c r="T31" i="10"/>
  <c r="X54" i="10"/>
  <c r="T49" i="10"/>
  <c r="T62" i="10"/>
  <c r="T44" i="10"/>
  <c r="T48" i="10"/>
  <c r="Y54" i="10"/>
  <c r="Y59" i="10"/>
  <c r="X60" i="10"/>
  <c r="X33" i="10"/>
  <c r="Y58" i="10"/>
  <c r="Y60" i="10"/>
  <c r="Y20" i="10"/>
  <c r="X32" i="10"/>
  <c r="Y50" i="10"/>
  <c r="X49" i="10"/>
  <c r="Y24" i="10"/>
  <c r="T50" i="10"/>
  <c r="T52" i="10"/>
  <c r="T61" i="10"/>
  <c r="X53" i="10"/>
  <c r="B21" i="7"/>
  <c r="T39" i="10"/>
  <c r="T22" i="10"/>
  <c r="X36" i="10"/>
  <c r="X48" i="10"/>
  <c r="X41" i="10"/>
  <c r="X56" i="10"/>
  <c r="V30" i="10"/>
  <c r="Y22" i="10"/>
  <c r="Y30" i="10"/>
  <c r="Y34" i="10"/>
  <c r="X44" i="10"/>
  <c r="Y31" i="10"/>
  <c r="X52" i="10"/>
  <c r="V53" i="10"/>
  <c r="X31" i="10"/>
  <c r="X57" i="10"/>
  <c r="X28" i="10"/>
  <c r="X22" i="10"/>
  <c r="X24" i="10"/>
  <c r="X59" i="10"/>
  <c r="Y40" i="10"/>
  <c r="V20" i="10"/>
  <c r="V64" i="10"/>
  <c r="X37" i="10"/>
  <c r="X38" i="10"/>
  <c r="X26" i="10"/>
  <c r="Y46" i="10"/>
  <c r="X65" i="10"/>
  <c r="X46" i="10"/>
  <c r="V24" i="10"/>
  <c r="Y48" i="10"/>
  <c r="X40" i="10"/>
  <c r="X63" i="10"/>
  <c r="X30" i="10"/>
  <c r="Y47" i="10"/>
  <c r="X39" i="10"/>
  <c r="Y61" i="10"/>
  <c r="X27" i="10"/>
  <c r="X42" i="10"/>
  <c r="V48" i="10"/>
  <c r="Y43" i="10"/>
  <c r="X34" i="10"/>
  <c r="Y56" i="10"/>
  <c r="X64" i="10"/>
  <c r="X45" i="10"/>
  <c r="X62" i="10"/>
  <c r="V28" i="10"/>
  <c r="X21" i="10"/>
  <c r="Y27" i="10"/>
  <c r="X61" i="10"/>
  <c r="V38" i="10"/>
  <c r="V47" i="10"/>
  <c r="V46" i="10"/>
  <c r="D21" i="7"/>
  <c r="V32" i="10"/>
  <c r="V54" i="10"/>
  <c r="G21" i="7"/>
  <c r="V55" i="10"/>
  <c r="V59" i="10"/>
  <c r="V40" i="10"/>
  <c r="V50" i="10"/>
  <c r="V25" i="10"/>
  <c r="V21" i="10"/>
  <c r="D21" i="9" s="1"/>
  <c r="B20" i="7"/>
  <c r="AH48" i="10"/>
  <c r="AH61" i="10"/>
  <c r="AB59" i="10"/>
  <c r="AB43" i="10"/>
  <c r="AB39" i="10"/>
  <c r="AB42" i="10"/>
  <c r="AH55" i="10"/>
  <c r="AB61" i="10"/>
  <c r="AB44" i="10"/>
  <c r="AB37" i="10"/>
  <c r="AB26" i="10"/>
  <c r="AB48" i="10"/>
  <c r="AB30" i="10"/>
  <c r="AH64" i="10"/>
  <c r="AH44" i="10"/>
  <c r="AB24" i="10"/>
  <c r="AH53" i="10"/>
  <c r="C20" i="7"/>
  <c r="AG30" i="10" s="1"/>
  <c r="E20" i="7"/>
  <c r="AC38" i="10" s="1"/>
  <c r="AB33" i="10"/>
  <c r="G20" i="7"/>
  <c r="B22" i="7"/>
  <c r="AB62" i="10"/>
  <c r="AB32" i="10"/>
  <c r="AH33" i="10"/>
  <c r="F20" i="7"/>
  <c r="AB28" i="10"/>
  <c r="AH46" i="10"/>
  <c r="AB57" i="10"/>
  <c r="AH45" i="10"/>
  <c r="AB53" i="10"/>
  <c r="AH41" i="10"/>
  <c r="AH42" i="10"/>
  <c r="AB49" i="10"/>
  <c r="AB52" i="10"/>
  <c r="AB27" i="10"/>
  <c r="AB34" i="10"/>
  <c r="AB55" i="10"/>
  <c r="AH27" i="10"/>
  <c r="AB66" i="10"/>
  <c r="AB38" i="10"/>
  <c r="AB56" i="10"/>
  <c r="AH52" i="10"/>
  <c r="AH25" i="10"/>
  <c r="AH22" i="10"/>
  <c r="AH43" i="10"/>
  <c r="AH38" i="10"/>
  <c r="AH20" i="10"/>
  <c r="AB23" i="10"/>
  <c r="AB50" i="10"/>
  <c r="AB64" i="10"/>
  <c r="AB46" i="10"/>
  <c r="AH24" i="10"/>
  <c r="AB21" i="10"/>
  <c r="AH60" i="10"/>
  <c r="AH50" i="10"/>
  <c r="AH28" i="10"/>
  <c r="AB41" i="10"/>
  <c r="AB58" i="10"/>
  <c r="AB47" i="10"/>
  <c r="AH26" i="10"/>
  <c r="AH59" i="10"/>
  <c r="AH62" i="10"/>
  <c r="AB22" i="10"/>
  <c r="AH63" i="10"/>
  <c r="AB40" i="10"/>
  <c r="AH54" i="10"/>
  <c r="AH30" i="10"/>
  <c r="AB36" i="10"/>
  <c r="AB20" i="10"/>
  <c r="AB54" i="10"/>
  <c r="AB65" i="10"/>
  <c r="AB45" i="10"/>
  <c r="AB25" i="10"/>
  <c r="AB63" i="10"/>
  <c r="AH58" i="10"/>
  <c r="AB29" i="10"/>
  <c r="AH34" i="10"/>
  <c r="AH23" i="10"/>
  <c r="AH49" i="10"/>
  <c r="AH29" i="10"/>
  <c r="AH36" i="10"/>
  <c r="AH56" i="10"/>
  <c r="AH21" i="10"/>
  <c r="AH57" i="10"/>
  <c r="AH47" i="10"/>
  <c r="AH40" i="10"/>
  <c r="AH37" i="10"/>
  <c r="AB60" i="10"/>
  <c r="AH66" i="10"/>
  <c r="AH32" i="10"/>
  <c r="AH65" i="10"/>
  <c r="AH31" i="10"/>
  <c r="AH39" i="10"/>
  <c r="AB31" i="10"/>
  <c r="B11" i="7"/>
  <c r="D32" i="9" l="1"/>
  <c r="D30" i="9"/>
  <c r="D26" i="9"/>
  <c r="D33" i="9"/>
  <c r="D25" i="9"/>
  <c r="D22" i="9"/>
  <c r="D29" i="9"/>
  <c r="D28" i="9"/>
  <c r="D20" i="9"/>
  <c r="D31" i="9"/>
  <c r="D23" i="9"/>
  <c r="D34" i="9"/>
  <c r="D24" i="9"/>
  <c r="D27" i="9"/>
  <c r="Z20" i="10"/>
  <c r="B20" i="9" s="1"/>
  <c r="AF32" i="10"/>
  <c r="AF65" i="10"/>
  <c r="AF36" i="10"/>
  <c r="Z59" i="10"/>
  <c r="Z24" i="10"/>
  <c r="Z39" i="10"/>
  <c r="AF30" i="10"/>
  <c r="Z23" i="10"/>
  <c r="Z56" i="10"/>
  <c r="AF54" i="10"/>
  <c r="Z66" i="10"/>
  <c r="AF29" i="10"/>
  <c r="Z58" i="10"/>
  <c r="Z47" i="10"/>
  <c r="AF25" i="10"/>
  <c r="AF31" i="10"/>
  <c r="AF28" i="10"/>
  <c r="AF41" i="10"/>
  <c r="AF24" i="10"/>
  <c r="AF42" i="10"/>
  <c r="Z42" i="10"/>
  <c r="AF26" i="10"/>
  <c r="AF48" i="10"/>
  <c r="AF22" i="10"/>
  <c r="AF23" i="10"/>
  <c r="AF58" i="10"/>
  <c r="Z49" i="10"/>
  <c r="Z27" i="10"/>
  <c r="Z26" i="10"/>
  <c r="B26" i="9" s="1"/>
  <c r="AF47" i="10"/>
  <c r="AF45" i="10"/>
  <c r="Z57" i="10"/>
  <c r="Z54" i="10"/>
  <c r="Z64" i="10"/>
  <c r="AF40" i="10"/>
  <c r="Z46" i="10"/>
  <c r="Z41" i="10"/>
  <c r="AF52" i="10"/>
  <c r="AF38" i="10"/>
  <c r="AF56" i="10"/>
  <c r="Z38" i="10"/>
  <c r="AE66" i="10"/>
  <c r="B24" i="7"/>
  <c r="AF43" i="10"/>
  <c r="Z62" i="10"/>
  <c r="AF34" i="10"/>
  <c r="AF44" i="10"/>
  <c r="Z33" i="10"/>
  <c r="AK58" i="10"/>
  <c r="Z32" i="10"/>
  <c r="B32" i="9" s="1"/>
  <c r="Z65" i="10"/>
  <c r="AF46" i="10"/>
  <c r="AF33" i="10"/>
  <c r="AF53" i="10"/>
  <c r="Z30" i="10"/>
  <c r="B30" i="9" s="1"/>
  <c r="AF57" i="10"/>
  <c r="AF59" i="10"/>
  <c r="AF60" i="10"/>
  <c r="Z29" i="10"/>
  <c r="AG48" i="10"/>
  <c r="AF62" i="10"/>
  <c r="Z55" i="10"/>
  <c r="Z43" i="10"/>
  <c r="Z25" i="10"/>
  <c r="AI60" i="10"/>
  <c r="Z28" i="10"/>
  <c r="AF37" i="10"/>
  <c r="Z36" i="10"/>
  <c r="AF50" i="10"/>
  <c r="Z44" i="10"/>
  <c r="AF55" i="10"/>
  <c r="Z34" i="10"/>
  <c r="B34" i="9" s="1"/>
  <c r="AF49" i="10"/>
  <c r="Z37" i="10"/>
  <c r="Z48" i="10"/>
  <c r="AK63" i="10"/>
  <c r="AC22" i="10"/>
  <c r="AF27" i="10"/>
  <c r="Z61" i="10"/>
  <c r="AF66" i="10"/>
  <c r="Z60" i="10"/>
  <c r="Z45" i="10"/>
  <c r="AF63" i="10"/>
  <c r="AF21" i="10"/>
  <c r="AF64" i="10"/>
  <c r="AK43" i="10"/>
  <c r="Z50" i="10"/>
  <c r="Z21" i="10"/>
  <c r="Z53" i="10"/>
  <c r="Z40" i="10"/>
  <c r="Z22" i="10"/>
  <c r="Z31" i="10"/>
  <c r="B31" i="9" s="1"/>
  <c r="AJ34" i="10"/>
  <c r="AJ46" i="10"/>
  <c r="AJ60" i="10"/>
  <c r="AI50" i="10"/>
  <c r="AA38" i="10"/>
  <c r="AG56" i="10"/>
  <c r="AC60" i="10"/>
  <c r="AJ66" i="10"/>
  <c r="AG65" i="10"/>
  <c r="AJ47" i="10"/>
  <c r="AF61" i="10"/>
  <c r="AJ53" i="10"/>
  <c r="AD55" i="10"/>
  <c r="AG53" i="10"/>
  <c r="Z52" i="10"/>
  <c r="Z63" i="10"/>
  <c r="AA33" i="10"/>
  <c r="AA45" i="10"/>
  <c r="AG54" i="10"/>
  <c r="AG24" i="10"/>
  <c r="AF39" i="10"/>
  <c r="AD40" i="10"/>
  <c r="AD23" i="10"/>
  <c r="AJ54" i="10"/>
  <c r="AE50" i="10"/>
  <c r="AG37" i="10"/>
  <c r="AI53" i="10"/>
  <c r="AJ21" i="10"/>
  <c r="AK48" i="10"/>
  <c r="AC29" i="10"/>
  <c r="AC26" i="10"/>
  <c r="AC61" i="10"/>
  <c r="AJ39" i="10"/>
  <c r="AD44" i="10"/>
  <c r="AJ24" i="10"/>
  <c r="AJ33" i="10"/>
  <c r="AG27" i="10"/>
  <c r="AI30" i="10"/>
  <c r="AC20" i="10"/>
  <c r="AJ56" i="10"/>
  <c r="AJ42" i="10"/>
  <c r="AI29" i="10"/>
  <c r="AJ45" i="10"/>
  <c r="AI55" i="10"/>
  <c r="AD49" i="10"/>
  <c r="AJ50" i="10"/>
  <c r="AJ61" i="10"/>
  <c r="AJ48" i="10"/>
  <c r="AJ36" i="10"/>
  <c r="AK33" i="10"/>
  <c r="AG20" i="10"/>
  <c r="AI47" i="10"/>
  <c r="AC23" i="10"/>
  <c r="AI44" i="10"/>
  <c r="AD28" i="10"/>
  <c r="AJ20" i="10"/>
  <c r="AI38" i="10"/>
  <c r="AJ30" i="10"/>
  <c r="AA47" i="10"/>
  <c r="AG59" i="10"/>
  <c r="AA43" i="10"/>
  <c r="AI26" i="10"/>
  <c r="AG36" i="10"/>
  <c r="AG42" i="10"/>
  <c r="AA21" i="10"/>
  <c r="AD36" i="10"/>
  <c r="AD38" i="10"/>
  <c r="AD39" i="10"/>
  <c r="AE21" i="10"/>
  <c r="AD37" i="10"/>
  <c r="AD59" i="10"/>
  <c r="AD34" i="10"/>
  <c r="AJ23" i="10"/>
  <c r="AC37" i="10"/>
  <c r="AD33" i="10"/>
  <c r="F33" i="9" s="1"/>
  <c r="AI43" i="10"/>
  <c r="AC55" i="10"/>
  <c r="AJ49" i="10"/>
  <c r="AG31" i="10"/>
  <c r="AD43" i="10"/>
  <c r="AG52" i="10"/>
  <c r="AJ38" i="10"/>
  <c r="AJ52" i="10"/>
  <c r="AD27" i="10"/>
  <c r="AA30" i="10"/>
  <c r="C30" i="9" s="1"/>
  <c r="AD20" i="10"/>
  <c r="AG21" i="10"/>
  <c r="AI36" i="10"/>
  <c r="AJ27" i="10"/>
  <c r="AI57" i="10"/>
  <c r="AG43" i="10"/>
  <c r="AG29" i="10"/>
  <c r="AI32" i="10"/>
  <c r="AJ40" i="10"/>
  <c r="AJ43" i="10"/>
  <c r="AJ55" i="10"/>
  <c r="AA24" i="10"/>
  <c r="C24" i="9" s="1"/>
  <c r="AA39" i="10"/>
  <c r="AD48" i="10"/>
  <c r="AG32" i="10"/>
  <c r="AI21" i="10"/>
  <c r="AJ31" i="10"/>
  <c r="AD47" i="10"/>
  <c r="AI54" i="10"/>
  <c r="AI62" i="10"/>
  <c r="AJ28" i="10"/>
  <c r="AJ29" i="10"/>
  <c r="AG58" i="10"/>
  <c r="AC32" i="10"/>
  <c r="AG33" i="10"/>
  <c r="AI40" i="10"/>
  <c r="AD30" i="10"/>
  <c r="F30" i="9" s="1"/>
  <c r="AJ58" i="10"/>
  <c r="AG23" i="10"/>
  <c r="AA20" i="10"/>
  <c r="AJ32" i="10"/>
  <c r="AG45" i="10"/>
  <c r="AK66" i="10"/>
  <c r="AK23" i="10"/>
  <c r="AE55" i="10"/>
  <c r="AK45" i="10"/>
  <c r="AI37" i="10"/>
  <c r="AI20" i="10"/>
  <c r="AI25" i="10"/>
  <c r="AK65" i="10"/>
  <c r="AJ65" i="10"/>
  <c r="AI41" i="10"/>
  <c r="AD41" i="10"/>
  <c r="AK41" i="10"/>
  <c r="AK31" i="10"/>
  <c r="AK21" i="10"/>
  <c r="AK53" i="10"/>
  <c r="AG41" i="10"/>
  <c r="AC34" i="10"/>
  <c r="AJ57" i="10"/>
  <c r="AK64" i="10"/>
  <c r="AK50" i="10"/>
  <c r="AE54" i="10"/>
  <c r="AE26" i="10"/>
  <c r="AC42" i="10"/>
  <c r="AC54" i="10"/>
  <c r="AC39" i="10"/>
  <c r="AC57" i="10"/>
  <c r="AC27" i="10"/>
  <c r="AC33" i="10"/>
  <c r="AC49" i="10"/>
  <c r="AI34" i="10"/>
  <c r="AC43" i="10"/>
  <c r="AI66" i="10"/>
  <c r="AI64" i="10"/>
  <c r="AI28" i="10"/>
  <c r="AC52" i="10"/>
  <c r="AC40" i="10"/>
  <c r="AC21" i="10"/>
  <c r="E21" i="9" s="1"/>
  <c r="AC56" i="10"/>
  <c r="AC45" i="10"/>
  <c r="AI27" i="10"/>
  <c r="AI24" i="10"/>
  <c r="AI22" i="10"/>
  <c r="AI23" i="10"/>
  <c r="AI48" i="10"/>
  <c r="AI52" i="10"/>
  <c r="AI63" i="10"/>
  <c r="AI61" i="10"/>
  <c r="AC64" i="10"/>
  <c r="AC28" i="10"/>
  <c r="AC53" i="10"/>
  <c r="AC25" i="10"/>
  <c r="AI45" i="10"/>
  <c r="AC63" i="10"/>
  <c r="AC31" i="10"/>
  <c r="AC44" i="10"/>
  <c r="AC46" i="10"/>
  <c r="AC65" i="10"/>
  <c r="AC30" i="10"/>
  <c r="E30" i="9" s="1"/>
  <c r="AI56" i="10"/>
  <c r="AC62" i="10"/>
  <c r="AC41" i="10"/>
  <c r="AC36" i="10"/>
  <c r="AC59" i="10"/>
  <c r="AC66" i="10"/>
  <c r="AC50" i="10"/>
  <c r="AC48" i="10"/>
  <c r="AI49" i="10"/>
  <c r="AC58" i="10"/>
  <c r="AJ37" i="10"/>
  <c r="AI33" i="10"/>
  <c r="AC24" i="10"/>
  <c r="AG40" i="10"/>
  <c r="AJ62" i="10"/>
  <c r="AE25" i="10"/>
  <c r="AA52" i="10"/>
  <c r="AA61" i="10"/>
  <c r="AA50" i="10"/>
  <c r="AG66" i="10"/>
  <c r="AA53" i="10"/>
  <c r="AA31" i="10"/>
  <c r="AA66" i="10"/>
  <c r="AG22" i="10"/>
  <c r="AG62" i="10"/>
  <c r="AA56" i="10"/>
  <c r="AG50" i="10"/>
  <c r="AA44" i="10"/>
  <c r="AA58" i="10"/>
  <c r="AG26" i="10"/>
  <c r="AA55" i="10"/>
  <c r="AA25" i="10"/>
  <c r="AA34" i="10"/>
  <c r="C34" i="9" s="1"/>
  <c r="AG25" i="10"/>
  <c r="AG63" i="10"/>
  <c r="AG60" i="10"/>
  <c r="AA22" i="10"/>
  <c r="AA27" i="10"/>
  <c r="C27" i="9" s="1"/>
  <c r="AA63" i="10"/>
  <c r="AA59" i="10"/>
  <c r="AA62" i="10"/>
  <c r="AA36" i="10"/>
  <c r="AA26" i="10"/>
  <c r="AA54" i="10"/>
  <c r="AA41" i="10"/>
  <c r="AG34" i="10"/>
  <c r="AA23" i="10"/>
  <c r="C23" i="9" s="1"/>
  <c r="AG38" i="10"/>
  <c r="AG28" i="10"/>
  <c r="AA29" i="10"/>
  <c r="C29" i="9" s="1"/>
  <c r="AA48" i="10"/>
  <c r="AG64" i="10"/>
  <c r="AG47" i="10"/>
  <c r="AA49" i="10"/>
  <c r="AA64" i="10"/>
  <c r="AA40" i="10"/>
  <c r="AA42" i="10"/>
  <c r="AA28" i="10"/>
  <c r="AG49" i="10"/>
  <c r="AA37" i="10"/>
  <c r="AA46" i="10"/>
  <c r="AA60" i="10"/>
  <c r="AA65" i="10"/>
  <c r="AA57" i="10"/>
  <c r="AA32" i="10"/>
  <c r="AG44" i="10"/>
  <c r="AJ41" i="10"/>
  <c r="AI31" i="10"/>
  <c r="AG39" i="10"/>
  <c r="AI65" i="10"/>
  <c r="AK25" i="10"/>
  <c r="AK47" i="10"/>
  <c r="AK38" i="10"/>
  <c r="AG55" i="10"/>
  <c r="AK44" i="10"/>
  <c r="AK24" i="10"/>
  <c r="AE41" i="10"/>
  <c r="AE53" i="10"/>
  <c r="AK39" i="10"/>
  <c r="AE31" i="10"/>
  <c r="G31" i="9" s="1"/>
  <c r="AK42" i="10"/>
  <c r="AK46" i="10"/>
  <c r="AK49" i="10"/>
  <c r="AD32" i="10"/>
  <c r="F32" i="9" s="1"/>
  <c r="AD24" i="10"/>
  <c r="F24" i="9" s="1"/>
  <c r="AD45" i="10"/>
  <c r="AD42" i="10"/>
  <c r="AJ63" i="10"/>
  <c r="AD56" i="10"/>
  <c r="AJ44" i="10"/>
  <c r="AD60" i="10"/>
  <c r="AD46" i="10"/>
  <c r="AD26" i="10"/>
  <c r="AD61" i="10"/>
  <c r="AD62" i="10"/>
  <c r="AD57" i="10"/>
  <c r="AD22" i="10"/>
  <c r="AJ64" i="10"/>
  <c r="AJ25" i="10"/>
  <c r="AD58" i="10"/>
  <c r="AD63" i="10"/>
  <c r="AD50" i="10"/>
  <c r="AD21" i="10"/>
  <c r="AD64" i="10"/>
  <c r="AD53" i="10"/>
  <c r="AD66" i="10"/>
  <c r="AD25" i="10"/>
  <c r="AD65" i="10"/>
  <c r="AD54" i="10"/>
  <c r="AJ59" i="10"/>
  <c r="AJ26" i="10"/>
  <c r="AD31" i="10"/>
  <c r="F31" i="9" s="1"/>
  <c r="AD52" i="10"/>
  <c r="AJ22" i="10"/>
  <c r="AD29" i="10"/>
  <c r="AC47" i="10"/>
  <c r="AI58" i="10"/>
  <c r="AG61" i="10"/>
  <c r="AG57" i="10"/>
  <c r="AI39" i="10"/>
  <c r="AI46" i="10"/>
  <c r="AI59" i="10"/>
  <c r="AG46" i="10"/>
  <c r="AE59" i="10"/>
  <c r="AK61" i="10"/>
  <c r="AE62" i="10"/>
  <c r="AK20" i="10"/>
  <c r="AE46" i="10"/>
  <c r="AK30" i="10"/>
  <c r="AK54" i="10"/>
  <c r="AK55" i="10"/>
  <c r="AK52" i="10"/>
  <c r="AE58" i="10"/>
  <c r="AE44" i="10"/>
  <c r="AE24" i="10"/>
  <c r="G24" i="9" s="1"/>
  <c r="AE36" i="10"/>
  <c r="AK26" i="10"/>
  <c r="AK56" i="10"/>
  <c r="AE42" i="10"/>
  <c r="AE33" i="10"/>
  <c r="G33" i="9" s="1"/>
  <c r="AE48" i="10"/>
  <c r="AE61" i="10"/>
  <c r="AE30" i="10"/>
  <c r="AE29" i="10"/>
  <c r="AE45" i="10"/>
  <c r="AE39" i="10"/>
  <c r="AE38" i="10"/>
  <c r="AK62" i="10"/>
  <c r="AE23" i="10"/>
  <c r="G23" i="9" s="1"/>
  <c r="AE20" i="10"/>
  <c r="G20" i="9" s="1"/>
  <c r="AE22" i="10"/>
  <c r="AE52" i="10"/>
  <c r="AE65" i="10"/>
  <c r="AE56" i="10"/>
  <c r="AE49" i="10"/>
  <c r="AE40" i="10"/>
  <c r="AE43" i="10"/>
  <c r="AE64" i="10"/>
  <c r="AE37" i="10"/>
  <c r="AE34" i="10"/>
  <c r="AE28" i="10"/>
  <c r="AE47" i="10"/>
  <c r="AK32" i="10"/>
  <c r="AE60" i="10"/>
  <c r="AE27" i="10"/>
  <c r="G27" i="9" s="1"/>
  <c r="AK57" i="10"/>
  <c r="AE57" i="10"/>
  <c r="AE32" i="10"/>
  <c r="G32" i="9" s="1"/>
  <c r="AK34" i="10"/>
  <c r="AK40" i="10"/>
  <c r="AK37" i="10"/>
  <c r="AK22" i="10"/>
  <c r="AE63" i="10"/>
  <c r="AK36" i="10"/>
  <c r="AK59" i="10"/>
  <c r="AK28" i="10"/>
  <c r="AK60" i="10"/>
  <c r="AK29" i="10"/>
  <c r="AK27" i="10"/>
  <c r="AI42" i="10"/>
  <c r="G49" i="9"/>
  <c r="B59" i="9"/>
  <c r="G45" i="9"/>
  <c r="D59" i="9"/>
  <c r="E46" i="9"/>
  <c r="F54" i="9"/>
  <c r="D63" i="9"/>
  <c r="D57" i="9"/>
  <c r="D65" i="9"/>
  <c r="E42" i="9"/>
  <c r="E50" i="9"/>
  <c r="D61" i="9"/>
  <c r="G43" i="9"/>
  <c r="E52" i="9"/>
  <c r="F62" i="9"/>
  <c r="C40" i="9"/>
  <c r="D53" i="9"/>
  <c r="D55" i="9"/>
  <c r="E65" i="9"/>
  <c r="D46" i="9"/>
  <c r="B50" i="9"/>
  <c r="D58" i="9"/>
  <c r="D41" i="9"/>
  <c r="B62" i="9"/>
  <c r="B45" i="9"/>
  <c r="F65" i="9"/>
  <c r="C50" i="9"/>
  <c r="D44" i="9"/>
  <c r="G36" i="9"/>
  <c r="E58" i="9"/>
  <c r="D56" i="9"/>
  <c r="D39" i="9"/>
  <c r="B60" i="9"/>
  <c r="B43" i="9"/>
  <c r="C42" i="9"/>
  <c r="E61" i="9"/>
  <c r="D42" i="9"/>
  <c r="B46" i="9"/>
  <c r="E56" i="9"/>
  <c r="D54" i="9"/>
  <c r="D37" i="9"/>
  <c r="D36" i="9"/>
  <c r="B58" i="9"/>
  <c r="B41" i="9"/>
  <c r="F61" i="9"/>
  <c r="C46" i="9"/>
  <c r="B65" i="9"/>
  <c r="D40" i="9"/>
  <c r="F47" i="9"/>
  <c r="E54" i="9"/>
  <c r="E45" i="9"/>
  <c r="C49" i="9"/>
  <c r="B56" i="9"/>
  <c r="F59" i="9"/>
  <c r="C38" i="9"/>
  <c r="B57" i="9"/>
  <c r="E57" i="9"/>
  <c r="D38" i="9"/>
  <c r="B42" i="9"/>
  <c r="C64" i="9"/>
  <c r="C47" i="9"/>
  <c r="B54" i="9"/>
  <c r="B37" i="9"/>
  <c r="G50" i="9"/>
  <c r="B61" i="9"/>
  <c r="E55" i="9"/>
  <c r="D52" i="9"/>
  <c r="F43" i="9"/>
  <c r="C62" i="9"/>
  <c r="C45" i="9"/>
  <c r="G65" i="9"/>
  <c r="F55" i="9"/>
  <c r="F64" i="9"/>
  <c r="B38" i="9"/>
  <c r="F41" i="9"/>
  <c r="C43" i="9"/>
  <c r="G63" i="9"/>
  <c r="D66" i="9"/>
  <c r="F66" i="9"/>
  <c r="F56" i="9"/>
  <c r="F44" i="9"/>
  <c r="E37" i="9"/>
  <c r="E36" i="9"/>
  <c r="C58" i="9"/>
  <c r="G61" i="9"/>
  <c r="F58" i="9"/>
  <c r="C61" i="9"/>
  <c r="D49" i="9"/>
  <c r="G59" i="9"/>
  <c r="C59" i="9"/>
  <c r="E66" i="9"/>
  <c r="D64" i="9"/>
  <c r="D47" i="9"/>
  <c r="G40" i="9"/>
  <c r="F38" i="9"/>
  <c r="D50" i="9"/>
  <c r="C57" i="9"/>
  <c r="D62" i="9"/>
  <c r="D45" i="9"/>
  <c r="B49" i="9"/>
  <c r="G55" i="9"/>
  <c r="F36" i="9"/>
  <c r="F52" i="9"/>
  <c r="D48" i="9"/>
  <c r="G58" i="9"/>
  <c r="D60" i="9"/>
  <c r="D43" i="9"/>
  <c r="B64" i="9"/>
  <c r="B47" i="9"/>
  <c r="G62" i="9" l="1"/>
  <c r="F27" i="9"/>
  <c r="B23" i="9"/>
  <c r="G21" i="9"/>
  <c r="B24" i="9"/>
  <c r="G57" i="9"/>
  <c r="G42" i="9"/>
  <c r="G56" i="9"/>
  <c r="G29" i="9"/>
  <c r="F28" i="9"/>
  <c r="E26" i="9"/>
  <c r="F26" i="9"/>
  <c r="C25" i="9"/>
  <c r="B29" i="9"/>
  <c r="G54" i="9"/>
  <c r="G22" i="9"/>
  <c r="F29" i="9"/>
  <c r="F21" i="9"/>
  <c r="F20" i="9"/>
  <c r="E20" i="9"/>
  <c r="G64" i="9"/>
  <c r="F53" i="9"/>
  <c r="B53" i="9"/>
  <c r="F48" i="9"/>
  <c r="C26" i="9"/>
  <c r="H26" i="9" s="1"/>
  <c r="E34" i="9"/>
  <c r="B48" i="9"/>
  <c r="E33" i="9"/>
  <c r="E32" i="9"/>
  <c r="E31" i="9"/>
  <c r="G46" i="9"/>
  <c r="B55" i="9"/>
  <c r="H55" i="9" s="1"/>
  <c r="C52" i="9"/>
  <c r="G47" i="9"/>
  <c r="E44" i="9"/>
  <c r="G28" i="9"/>
  <c r="C32" i="9"/>
  <c r="E25" i="9"/>
  <c r="E27" i="9"/>
  <c r="F34" i="9"/>
  <c r="B36" i="9"/>
  <c r="F39" i="9"/>
  <c r="B63" i="9"/>
  <c r="E62" i="9"/>
  <c r="B66" i="9"/>
  <c r="G48" i="9"/>
  <c r="E43" i="9"/>
  <c r="C66" i="9"/>
  <c r="C44" i="9"/>
  <c r="E63" i="9"/>
  <c r="G34" i="9"/>
  <c r="G25" i="9"/>
  <c r="F23" i="9"/>
  <c r="B22" i="9"/>
  <c r="C55" i="9"/>
  <c r="C60" i="9"/>
  <c r="F45" i="9"/>
  <c r="H45" i="9" s="1"/>
  <c r="E40" i="9"/>
  <c r="E28" i="9"/>
  <c r="B28" i="9"/>
  <c r="E22" i="9"/>
  <c r="E64" i="9"/>
  <c r="H64" i="9" s="1"/>
  <c r="E60" i="9"/>
  <c r="F22" i="9"/>
  <c r="C22" i="9"/>
  <c r="E24" i="9"/>
  <c r="B21" i="9"/>
  <c r="B25" i="9"/>
  <c r="B27" i="9"/>
  <c r="E47" i="9"/>
  <c r="H47" i="9" s="1"/>
  <c r="G26" i="9"/>
  <c r="C20" i="9"/>
  <c r="C36" i="9"/>
  <c r="B44" i="9"/>
  <c r="H44" i="9" s="1"/>
  <c r="E48" i="9"/>
  <c r="G52" i="9"/>
  <c r="C37" i="9"/>
  <c r="C39" i="9"/>
  <c r="F50" i="9"/>
  <c r="H50" i="9" s="1"/>
  <c r="E38" i="9"/>
  <c r="G30" i="9"/>
  <c r="H30" i="9" s="1"/>
  <c r="F25" i="9"/>
  <c r="E29" i="9"/>
  <c r="G60" i="9"/>
  <c r="G44" i="9"/>
  <c r="G53" i="9"/>
  <c r="C54" i="9"/>
  <c r="H54" i="9" s="1"/>
  <c r="B52" i="9"/>
  <c r="C41" i="9"/>
  <c r="E53" i="9"/>
  <c r="F57" i="9"/>
  <c r="E59" i="9"/>
  <c r="H59" i="9" s="1"/>
  <c r="F49" i="9"/>
  <c r="C56" i="9"/>
  <c r="H56" i="9" s="1"/>
  <c r="C53" i="9"/>
  <c r="C28" i="9"/>
  <c r="C31" i="9"/>
  <c r="C21" i="9"/>
  <c r="E23" i="9"/>
  <c r="C33" i="9"/>
  <c r="F46" i="9"/>
  <c r="B33" i="9"/>
  <c r="F63" i="9"/>
  <c r="G41" i="9"/>
  <c r="H58" i="9"/>
  <c r="F40" i="9"/>
  <c r="C63" i="9"/>
  <c r="F37" i="9"/>
  <c r="E39" i="9"/>
  <c r="H43" i="9"/>
  <c r="F60" i="9"/>
  <c r="E49" i="9"/>
  <c r="E41" i="9"/>
  <c r="C65" i="9"/>
  <c r="H65" i="9" s="1"/>
  <c r="B40" i="9"/>
  <c r="H57" i="9"/>
  <c r="C48" i="9"/>
  <c r="G37" i="9"/>
  <c r="G38" i="9"/>
  <c r="B39" i="9"/>
  <c r="F42" i="9"/>
  <c r="H61" i="9"/>
  <c r="G66" i="9"/>
  <c r="G39" i="9"/>
  <c r="H72" i="9"/>
  <c r="H77" i="9"/>
  <c r="H68" i="9"/>
  <c r="H70" i="9"/>
  <c r="H69" i="9"/>
  <c r="H73" i="9"/>
  <c r="H74" i="9"/>
  <c r="H79" i="9"/>
  <c r="H78" i="9"/>
  <c r="H75" i="9"/>
  <c r="H71" i="9"/>
  <c r="H82" i="9"/>
  <c r="H81" i="9"/>
  <c r="H76" i="9"/>
  <c r="H80" i="9"/>
  <c r="H8" i="9"/>
  <c r="H16" i="9"/>
  <c r="H62" i="9" l="1"/>
  <c r="H60" i="9"/>
  <c r="H46" i="9"/>
  <c r="I46" i="9" s="1"/>
  <c r="H34" i="9"/>
  <c r="I34" i="9" s="1"/>
  <c r="H52" i="9"/>
  <c r="I52" i="9" s="1"/>
  <c r="H42" i="9"/>
  <c r="I42" i="9" s="1"/>
  <c r="H36" i="9"/>
  <c r="I36" i="9" s="1"/>
  <c r="H20" i="9"/>
  <c r="I20" i="9" s="1"/>
  <c r="H27" i="9"/>
  <c r="I27" i="9" s="1"/>
  <c r="H25" i="9"/>
  <c r="H33" i="9"/>
  <c r="I33" i="9" s="1"/>
  <c r="H23" i="9"/>
  <c r="I23" i="9" s="1"/>
  <c r="H21" i="9"/>
  <c r="I21" i="9" s="1"/>
  <c r="H49" i="9"/>
  <c r="H29" i="9"/>
  <c r="H53" i="9"/>
  <c r="I53" i="9" s="1"/>
  <c r="H24" i="9"/>
  <c r="H48" i="9"/>
  <c r="H41" i="9"/>
  <c r="I41" i="9" s="1"/>
  <c r="H22" i="9"/>
  <c r="I22" i="9" s="1"/>
  <c r="H31" i="9"/>
  <c r="I31" i="9" s="1"/>
  <c r="H66" i="9"/>
  <c r="I66" i="9" s="1"/>
  <c r="H28" i="9"/>
  <c r="I28" i="9" s="1"/>
  <c r="H32" i="9"/>
  <c r="I32" i="9" s="1"/>
  <c r="H63" i="9"/>
  <c r="I63" i="9" s="1"/>
  <c r="H39" i="9"/>
  <c r="H38" i="9"/>
  <c r="I38" i="9" s="1"/>
  <c r="H37" i="9"/>
  <c r="I37" i="9" s="1"/>
  <c r="H40" i="9"/>
  <c r="I40" i="9" s="1"/>
  <c r="I55" i="9"/>
  <c r="H6" i="9"/>
  <c r="I6" i="9" s="1"/>
  <c r="H17" i="9"/>
  <c r="I17" i="9" s="1"/>
  <c r="H5" i="9"/>
  <c r="I5" i="9" s="1"/>
  <c r="H14" i="9"/>
  <c r="I14" i="9" s="1"/>
  <c r="I57" i="9"/>
  <c r="I65" i="9"/>
  <c r="I45" i="9"/>
  <c r="H10" i="9"/>
  <c r="I10" i="9" s="1"/>
  <c r="H18" i="9"/>
  <c r="I18" i="9" s="1"/>
  <c r="I48" i="9"/>
  <c r="H13" i="9"/>
  <c r="I13" i="9" s="1"/>
  <c r="H7" i="9"/>
  <c r="I7" i="9" s="1"/>
  <c r="I43" i="9"/>
  <c r="I30" i="9"/>
  <c r="I44" i="9"/>
  <c r="H11" i="9"/>
  <c r="I11" i="9" s="1"/>
  <c r="H12" i="9"/>
  <c r="I12" i="9" s="1"/>
  <c r="I61" i="9"/>
  <c r="H9" i="9"/>
  <c r="I9" i="9" s="1"/>
  <c r="H15" i="9"/>
  <c r="I15" i="9" s="1"/>
  <c r="I47" i="9"/>
  <c r="I56" i="9"/>
  <c r="H4" i="9"/>
  <c r="I4" i="9" s="1"/>
  <c r="I58" i="9"/>
  <c r="I59" i="9"/>
  <c r="I64" i="9"/>
  <c r="I54" i="9"/>
  <c r="I49" i="9"/>
  <c r="I29" i="9"/>
  <c r="I8" i="9"/>
  <c r="I26" i="9"/>
  <c r="I39" i="9"/>
  <c r="I16" i="9"/>
  <c r="I62" i="9"/>
  <c r="I50" i="9"/>
  <c r="I60" i="9"/>
  <c r="I3" i="1" l="1" a="1"/>
  <c r="I3" i="1" s="1"/>
  <c r="I2" i="1" a="1"/>
  <c r="I2" i="1" s="1"/>
  <c r="I4" i="1" a="1"/>
  <c r="I4" i="1" s="1"/>
  <c r="I5" i="1" a="1"/>
  <c r="I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<sst xmlns="http://schemas.openxmlformats.org/spreadsheetml/2006/main" count="224" uniqueCount="74">
  <si>
    <t>Natural immunity</t>
  </si>
  <si>
    <t>Vaccine coverage: At least one dose</t>
  </si>
  <si>
    <t>Vaccine coverage: Full course</t>
  </si>
  <si>
    <t>Vaccine effectiveness: One dose</t>
  </si>
  <si>
    <t>Vaccine effectiveness: Two doses</t>
  </si>
  <si>
    <t>Destination country</t>
  </si>
  <si>
    <t>Prevalence</t>
  </si>
  <si>
    <t>Daily incidence per capita</t>
  </si>
  <si>
    <t>Origin country</t>
  </si>
  <si>
    <t>&lt;18 years</t>
  </si>
  <si>
    <t>18-29</t>
  </si>
  <si>
    <t>30-39</t>
  </si>
  <si>
    <t>40-49</t>
  </si>
  <si>
    <t>50-59</t>
  </si>
  <si>
    <t>60+</t>
  </si>
  <si>
    <t>Age</t>
  </si>
  <si>
    <t>Minimum quarantine duration</t>
  </si>
  <si>
    <t>No test</t>
  </si>
  <si>
    <t>RT-PCR</t>
  </si>
  <si>
    <t>Rapid Ag: Exit</t>
  </si>
  <si>
    <t>Rapid Ag: Entry and Exit</t>
  </si>
  <si>
    <t>No Travel</t>
  </si>
  <si>
    <t>Population size (Number)</t>
  </si>
  <si>
    <t>Total</t>
  </si>
  <si>
    <t>Proportion asymptomatic</t>
  </si>
  <si>
    <t>Incubation period</t>
  </si>
  <si>
    <t>Incubation period (days)</t>
  </si>
  <si>
    <t>Effective reproduction number (Destination)</t>
  </si>
  <si>
    <t>Adherence to self-isolation upon symtom onset</t>
  </si>
  <si>
    <t>Adherence to quarantine measure</t>
  </si>
  <si>
    <t>Quarantine duration: Asymptomatic</t>
  </si>
  <si>
    <t>Quarantine duration: Symptomatic with self-isolation</t>
  </si>
  <si>
    <t>Quarantine duration: Symptomatic with no self-isolation outside quarantine</t>
  </si>
  <si>
    <t>Demographics</t>
  </si>
  <si>
    <t>Vaccine immunity</t>
  </si>
  <si>
    <t>Partially vaccinated</t>
  </si>
  <si>
    <t>Immune to infection</t>
  </si>
  <si>
    <t>Daily number of travellers from origin to destination</t>
  </si>
  <si>
    <t>Probability of travel to origin</t>
  </si>
  <si>
    <t>Daily incidence (Destination)</t>
  </si>
  <si>
    <t>Daily incidence (Origin)</t>
  </si>
  <si>
    <t>Total Population size</t>
  </si>
  <si>
    <t>Immunity Whole Population</t>
  </si>
  <si>
    <t>Weighted immunity</t>
  </si>
  <si>
    <t>Daily number of traveller from destination to origin</t>
  </si>
  <si>
    <t>Duration of stay in destination (days)</t>
  </si>
  <si>
    <t>Duration of stay in origin (days)</t>
  </si>
  <si>
    <t>Probability of travel to destination</t>
  </si>
  <si>
    <t>Quarantine duration</t>
  </si>
  <si>
    <t>No Test</t>
  </si>
  <si>
    <t>RT-PCR Exit</t>
  </si>
  <si>
    <t>Rapid Antigen Exit</t>
  </si>
  <si>
    <t>Rapid Antigen Entry and Exit</t>
  </si>
  <si>
    <t>Lambda 1</t>
  </si>
  <si>
    <t>Quarantine duration (days)</t>
  </si>
  <si>
    <t>Lambda 2</t>
  </si>
  <si>
    <t>Lambda 3</t>
  </si>
  <si>
    <t>Lambda 4</t>
  </si>
  <si>
    <t>Lambda 5</t>
  </si>
  <si>
    <t>Lambda 6</t>
  </si>
  <si>
    <t>No Adherence to Quarantine</t>
  </si>
  <si>
    <t>100% Adherence to quarantine</t>
  </si>
  <si>
    <t xml:space="preserve">Imminent infections </t>
  </si>
  <si>
    <t>Difference</t>
  </si>
  <si>
    <t>Implementing the result ensures that the total number of infections by that variant within the destination country will not be greater than with border closure.</t>
  </si>
  <si>
    <t>Calculations can be executed for overall SARS-CoV-2 infection levels or separately for any individual variant of concern</t>
  </si>
  <si>
    <t>If there is a discrepancy between the results for total infections and one or more variants of concern, the more stringent of the results should be adopted 
to prevent an increase in infections across all infections and all variants of concern.</t>
  </si>
  <si>
    <t>For updates to analysis please check: https://github.com/WellsRC/Quarantine-and-testing-to-ameliorate-transmission-due-to-travel-during-COVID-19-pandemic</t>
  </si>
  <si>
    <t>Inquiries can be sent to Dr. Jeffrey Townsend (jeffrey.townsend@yale.edu)</t>
  </si>
  <si>
    <t>Note: There could be minor discrepancies between the MATLAB code and this Excel sheet due to floating-point precision error in the calculation of the inequality</t>
  </si>
  <si>
    <t xml:space="preserve"> Asymptomatic</t>
  </si>
  <si>
    <t>Symptomatic with self-isolation</t>
  </si>
  <si>
    <t>Symptomatic with no self-isolation outside quarantine</t>
  </si>
  <si>
    <t>Effective reproductive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</si>
</sst>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0000"/>
    <numFmt numFmtId="181" formatCode="0.000E+00"/>
  </numFmts>
  <fonts count="7" x14ac:knownFonts="1">
    <font>
      <sz val="11"/>
      <color theme="1"/>
      <name val="Calibri"/>
      <family val="2"/>
      <scheme val="minor"/>
    </font>
    <font>
      <sz val="12"/>
      <color theme="0"/>
      <name val="Calibri"/>
      <family val="2"/>
      <scheme val="minor"/>
    </font>
    <font>
      <sz val="12"/>
      <name val="Calibri"/>
      <family val="2"/>
      <scheme val="minor"/>
    </font>
    <font>
      <sz val="11"/>
      <name val="Calibri"/>
      <family val="2"/>
      <scheme val="minor"/>
    </font>
    <font>
      <sz val="11"/>
      <color theme="1"/>
      <name val="Calibri"/>
      <family val="2"/>
      <scheme val="minor"/>
    </font>
    <font>
      <b/>
      <sz val="12"/>
      <color theme="0"/>
      <name val="Calibri"/>
      <family val="2"/>
      <scheme val="minor"/>
    </font>
    <font>
      <b/>
      <sz val="16"/>
      <color theme="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
      <patternFill patternType="solid">
        <fgColor theme="4" tint="0.79998168889431442"/>
        <bgColor indexed="64"/>
      </patternFill>
    </fill>
  </fills>
  <borders count="2">
    <border>
      <left/>
      <right/>
      <top/>
      <bottom/>
      <diagonal/>
    </border>
    <border>
      <left/>
      <right/>
      <top/>
      <bottom/>
      <diagonal/>
    </border>
  </borders>
  <cellStyleXfs count="2">
    <xf numFmtId="0" fontId="0" fillId="0" borderId="0"/>
    <xf numFmtId="9" fontId="4" fillId="0" borderId="0" applyFont="0" applyFill="0" applyBorder="0" applyAlignment="0" applyProtection="0"/>
  </cellStyleXfs>
  <cellXfs count="28">
    <xf numFmtId="0" fontId="0" fillId="0" borderId="0" xfId="0"/>
    <xf numFmtId="0" fontId="1" fillId="2" borderId="0" xfId="0" applyFont="1" applyFill="1"/>
    <xf numFmtId="0" fontId="2" fillId="3" borderId="0" xfId="0" applyFont="1" applyFill="1"/>
    <xf numFmtId="0" fontId="3" fillId="0" borderId="0" xfId="0" applyFont="1" applyFill="1"/>
    <xf numFmtId="1" fontId="2" fillId="3" borderId="0" xfId="0" applyNumberFormat="1" applyFont="1" applyFill="1"/>
    <xf numFmtId="9" fontId="2" fillId="3" borderId="0" xfId="1" applyFont="1" applyFill="1"/>
    <xf numFmtId="2" fontId="2" fillId="3" borderId="0" xfId="0" applyNumberFormat="1" applyFont="1" applyFill="1"/>
    <xf numFmtId="11" fontId="2" fillId="3" borderId="0" xfId="0" applyNumberFormat="1" applyFont="1" applyFill="1"/>
    <xf numFmtId="1" fontId="0" fillId="0" borderId="0" xfId="0" applyNumberFormat="1"/>
    <xf numFmtId="11" fontId="0" fillId="0" borderId="0" xfId="0" applyNumberFormat="1"/>
    <xf numFmtId="2" fontId="0" fillId="0" borderId="0" xfId="0" applyNumberFormat="1"/>
    <xf numFmtId="164" fontId="0" fillId="0" borderId="0" xfId="0" applyNumberFormat="1"/>
    <xf numFmtId="165" fontId="0" fillId="0" borderId="0" xfId="0" applyNumberFormat="1"/>
    <xf numFmtId="1" fontId="0" fillId="0" borderId="1" xfId="0" applyNumberFormat="1" applyBorder="1" applyAlignment="1">
      <alignment vertical="center"/>
    </xf>
    <xf numFmtId="165" fontId="0" fillId="3" borderId="0" xfId="0" applyNumberFormat="1" applyFill="1"/>
    <xf numFmtId="165" fontId="0" fillId="4" borderId="0" xfId="0" applyNumberFormat="1" applyFill="1"/>
    <xf numFmtId="0" fontId="5" fillId="2" borderId="0" xfId="0" applyFont="1" applyFill="1"/>
    <xf numFmtId="10" fontId="2" fillId="3" borderId="0" xfId="1" applyNumberFormat="1" applyFont="1" applyFill="1"/>
    <xf numFmtId="0" fontId="6" fillId="2" borderId="0" xfId="0" applyFont="1" applyFill="1"/>
    <xf numFmtId="0" fontId="6" fillId="2" borderId="0" xfId="0" applyFont="1" applyFill="1" applyAlignment="1">
      <alignment wrapText="1"/>
    </xf>
    <xf numFmtId="0" fontId="5" fillId="2" borderId="0" xfId="0" applyFont="1" applyFill="1" applyAlignment="1">
      <alignment horizontal="center"/>
    </xf>
    <xf numFmtId="0" fontId="0" fillId="0" borderId="0" xfId="0" applyAlignment="1">
      <alignment horizontal="center"/>
    </xf>
    <xf numFmtId="164" fontId="0" fillId="0" borderId="0" xfId="0" applyNumberFormat="1" applyAlignment="1">
      <alignment horizontal="center"/>
    </xf>
    <xf numFmtId="1" fontId="0" fillId="0" borderId="0" xfId="0" applyNumberFormat="1" applyAlignment="1">
      <alignment horizontal="center"/>
    </xf>
    <xf numFmtId="165" fontId="0" fillId="0" borderId="1" xfId="0" applyNumberFormat="1" applyBorder="1" applyAlignment="1">
      <alignment horizontal="center"/>
    </xf>
    <xf numFmtId="165" fontId="0" fillId="4" borderId="0" xfId="0" applyNumberFormat="1" applyFill="1" applyAlignment="1">
      <alignment horizontal="center"/>
    </xf>
    <xf numFmtId="165" fontId="0" fillId="3" borderId="0" xfId="0" applyNumberFormat="1" applyFill="1" applyAlignment="1">
      <alignment horizontal="center"/>
    </xf>
    <xf numFmtId="181" fontId="0" fillId="0" borderId="0" xfId="0" applyNumberFormat="1"/>
  </cellXfs>
  <cellStyles count="2">
    <cellStyle name="Normal" xfId="0" builtinId="0"/>
    <cellStyle name="Percent" xfId="1" builtinId="5"/>
  </cellStyles>
  <dxfs count="0"/>
  <tableStyles count="0" defaultTableStyle="TableStyleMedium2" defaultPivotStyle="PivotStyleLight16"/>
  <colors>
    <mruColors>
      <color rgb="FFFFAF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827905247895044"/>
          <c:y val="2.3115311983080318E-2"/>
          <c:w val="0.78172094752104959"/>
          <c:h val="0.86466340581370782"/>
        </c:manualLayout>
      </c:layout>
      <c:lineChart>
        <c:grouping val="standard"/>
        <c:varyColors val="0"/>
        <c:ser>
          <c:idx val="0"/>
          <c:order val="0"/>
          <c:tx>
            <c:v>No Test</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Calculation_PQT!$A$68:$A$82</c:f>
              <c:numCache>
                <c:formatCode>0</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Calculation_PQT!$H$4:$H$18</c:f>
              <c:numCache>
                <c:formatCode>0.0000</c:formatCode>
                <c:ptCount val="15"/>
                <c:pt idx="0">
                  <c:v>240.58468194304012</c:v>
                </c:pt>
                <c:pt idx="1">
                  <c:v>240.16573728725709</c:v>
                </c:pt>
                <c:pt idx="2">
                  <c:v>239.74711453609183</c:v>
                </c:pt>
                <c:pt idx="3">
                  <c:v>239.33610015246143</c:v>
                </c:pt>
                <c:pt idx="4">
                  <c:v>238.99464432305382</c:v>
                </c:pt>
                <c:pt idx="5">
                  <c:v>238.75923019503389</c:v>
                </c:pt>
                <c:pt idx="6">
                  <c:v>238.61254357546409</c:v>
                </c:pt>
                <c:pt idx="7">
                  <c:v>238.50747792980621</c:v>
                </c:pt>
                <c:pt idx="8">
                  <c:v>238.42459412220146</c:v>
                </c:pt>
                <c:pt idx="9">
                  <c:v>238.35824837142252</c:v>
                </c:pt>
                <c:pt idx="10">
                  <c:v>238.30409965547744</c:v>
                </c:pt>
                <c:pt idx="11">
                  <c:v>238.2588794769587</c:v>
                </c:pt>
                <c:pt idx="12">
                  <c:v>238.22015929692509</c:v>
                </c:pt>
                <c:pt idx="13">
                  <c:v>238.18615152311597</c:v>
                </c:pt>
                <c:pt idx="14">
                  <c:v>238.15554893065774</c:v>
                </c:pt>
              </c:numCache>
            </c:numRef>
          </c:val>
          <c:smooth val="0"/>
          <c:extLst>
            <c:ext xmlns:c16="http://schemas.microsoft.com/office/drawing/2014/chart" uri="{C3380CC4-5D6E-409C-BE32-E72D297353CC}">
              <c16:uniqueId val="{00000000-BF0A-448C-B893-2E3A88F4F250}"/>
            </c:ext>
          </c:extLst>
        </c:ser>
        <c:ser>
          <c:idx val="1"/>
          <c:order val="1"/>
          <c:tx>
            <c:v>RT-PCR Exit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Calculation_PQT!$A$68:$A$82</c:f>
              <c:numCache>
                <c:formatCode>0</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Calculation_PQT!$H$20:$H$34</c:f>
              <c:numCache>
                <c:formatCode>0.0000</c:formatCode>
                <c:ptCount val="15"/>
                <c:pt idx="0">
                  <c:v>239.58107652920057</c:v>
                </c:pt>
                <c:pt idx="1">
                  <c:v>239.16208098089254</c:v>
                </c:pt>
                <c:pt idx="2">
                  <c:v>238.76672714674078</c:v>
                </c:pt>
                <c:pt idx="3">
                  <c:v>238.54268402210997</c:v>
                </c:pt>
                <c:pt idx="4">
                  <c:v>238.47580043465115</c:v>
                </c:pt>
                <c:pt idx="5">
                  <c:v>238.45178044594246</c:v>
                </c:pt>
                <c:pt idx="6">
                  <c:v>238.42509801359756</c:v>
                </c:pt>
                <c:pt idx="7">
                  <c:v>238.39164400600109</c:v>
                </c:pt>
                <c:pt idx="8">
                  <c:v>238.35410108151348</c:v>
                </c:pt>
                <c:pt idx="9">
                  <c:v>238.31572749294432</c:v>
                </c:pt>
                <c:pt idx="10">
                  <c:v>238.27858457096602</c:v>
                </c:pt>
                <c:pt idx="11">
                  <c:v>238.24361757102523</c:v>
                </c:pt>
                <c:pt idx="12">
                  <c:v>238.21105092571312</c:v>
                </c:pt>
                <c:pt idx="13">
                  <c:v>238.18072717899466</c:v>
                </c:pt>
                <c:pt idx="14">
                  <c:v>238.15232727032696</c:v>
                </c:pt>
              </c:numCache>
            </c:numRef>
          </c:val>
          <c:smooth val="0"/>
          <c:extLst>
            <c:ext xmlns:c16="http://schemas.microsoft.com/office/drawing/2014/chart" uri="{C3380CC4-5D6E-409C-BE32-E72D297353CC}">
              <c16:uniqueId val="{00000002-BF0A-448C-B893-2E3A88F4F250}"/>
            </c:ext>
          </c:extLst>
        </c:ser>
        <c:ser>
          <c:idx val="2"/>
          <c:order val="2"/>
          <c:tx>
            <c:v>Rapid Antigen Exit</c:v>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Calculation_PQT!$A$68:$A$82</c:f>
              <c:numCache>
                <c:formatCode>0</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Calculation_PQT!$H$36:$H$50</c:f>
              <c:numCache>
                <c:formatCode>0.0000</c:formatCode>
                <c:ptCount val="15"/>
                <c:pt idx="0">
                  <c:v>239.61918265519489</c:v>
                </c:pt>
                <c:pt idx="1">
                  <c:v>239.20029391312661</c:v>
                </c:pt>
                <c:pt idx="2">
                  <c:v>238.7990186652668</c:v>
                </c:pt>
                <c:pt idx="3">
                  <c:v>238.60482138746772</c:v>
                </c:pt>
                <c:pt idx="4">
                  <c:v>238.56685683012293</c:v>
                </c:pt>
                <c:pt idx="5">
                  <c:v>238.52727412782022</c:v>
                </c:pt>
                <c:pt idx="6">
                  <c:v>238.48134700682766</c:v>
                </c:pt>
                <c:pt idx="7">
                  <c:v>238.43234756394403</c:v>
                </c:pt>
                <c:pt idx="8">
                  <c:v>238.38283532908866</c:v>
                </c:pt>
                <c:pt idx="9">
                  <c:v>238.33571539082442</c:v>
                </c:pt>
                <c:pt idx="10">
                  <c:v>238.29231041702187</c:v>
                </c:pt>
                <c:pt idx="11">
                  <c:v>238.25290790146494</c:v>
                </c:pt>
                <c:pt idx="12">
                  <c:v>238.21723344896583</c:v>
                </c:pt>
                <c:pt idx="13">
                  <c:v>238.18476433189039</c:v>
                </c:pt>
                <c:pt idx="14">
                  <c:v>238.15491140834985</c:v>
                </c:pt>
              </c:numCache>
            </c:numRef>
          </c:val>
          <c:smooth val="0"/>
          <c:extLst>
            <c:ext xmlns:c16="http://schemas.microsoft.com/office/drawing/2014/chart" uri="{C3380CC4-5D6E-409C-BE32-E72D297353CC}">
              <c16:uniqueId val="{00000003-BF0A-448C-B893-2E3A88F4F250}"/>
            </c:ext>
          </c:extLst>
        </c:ser>
        <c:ser>
          <c:idx val="3"/>
          <c:order val="3"/>
          <c:tx>
            <c:v>Rapid Antigen Entry and Exit</c:v>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Calculation_PQT!$A$68:$A$82</c:f>
              <c:numCache>
                <c:formatCode>0</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Calculation_PQT!$H$52:$H$66</c:f>
              <c:numCache>
                <c:formatCode>0.0000</c:formatCode>
                <c:ptCount val="15"/>
                <c:pt idx="0">
                  <c:v>239.41725727754144</c:v>
                </c:pt>
                <c:pt idx="1">
                  <c:v>239.07431603017076</c:v>
                </c:pt>
                <c:pt idx="2">
                  <c:v>238.67260302082892</c:v>
                </c:pt>
                <c:pt idx="3">
                  <c:v>238.48233477304257</c:v>
                </c:pt>
                <c:pt idx="4">
                  <c:v>238.45518133515608</c:v>
                </c:pt>
                <c:pt idx="5">
                  <c:v>238.43122719498061</c:v>
                </c:pt>
                <c:pt idx="6">
                  <c:v>238.40261639266035</c:v>
                </c:pt>
                <c:pt idx="7">
                  <c:v>238.37009050511656</c:v>
                </c:pt>
                <c:pt idx="8">
                  <c:v>238.33495271140899</c:v>
                </c:pt>
                <c:pt idx="9">
                  <c:v>238.29969870051562</c:v>
                </c:pt>
                <c:pt idx="10">
                  <c:v>238.26571484952936</c:v>
                </c:pt>
                <c:pt idx="11">
                  <c:v>238.23357827221727</c:v>
                </c:pt>
                <c:pt idx="12">
                  <c:v>238.20338400388846</c:v>
                </c:pt>
                <c:pt idx="13">
                  <c:v>238.17497718781934</c:v>
                </c:pt>
                <c:pt idx="14">
                  <c:v>238.14809520578146</c:v>
                </c:pt>
              </c:numCache>
            </c:numRef>
          </c:val>
          <c:smooth val="0"/>
          <c:extLst>
            <c:ext xmlns:c16="http://schemas.microsoft.com/office/drawing/2014/chart" uri="{C3380CC4-5D6E-409C-BE32-E72D297353CC}">
              <c16:uniqueId val="{00000004-BF0A-448C-B893-2E3A88F4F250}"/>
            </c:ext>
          </c:extLst>
        </c:ser>
        <c:ser>
          <c:idx val="4"/>
          <c:order val="4"/>
          <c:tx>
            <c:v>No Travel</c:v>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Calculation_PQT!$A$68:$A$82</c:f>
              <c:numCache>
                <c:formatCode>0</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Calculation_PQT!$H$68:$H$82</c:f>
              <c:numCache>
                <c:formatCode>0.0000</c:formatCode>
                <c:ptCount val="15"/>
                <c:pt idx="0">
                  <c:v>238.49862789507495</c:v>
                </c:pt>
                <c:pt idx="1">
                  <c:v>238.49862789507495</c:v>
                </c:pt>
                <c:pt idx="2">
                  <c:v>238.49862789507495</c:v>
                </c:pt>
                <c:pt idx="3">
                  <c:v>238.49862789507495</c:v>
                </c:pt>
                <c:pt idx="4">
                  <c:v>238.49862789507495</c:v>
                </c:pt>
                <c:pt idx="5">
                  <c:v>238.49862789507495</c:v>
                </c:pt>
                <c:pt idx="6">
                  <c:v>238.49862789507495</c:v>
                </c:pt>
                <c:pt idx="7">
                  <c:v>238.49862789507495</c:v>
                </c:pt>
                <c:pt idx="8">
                  <c:v>238.49862789507495</c:v>
                </c:pt>
                <c:pt idx="9">
                  <c:v>238.49862789507495</c:v>
                </c:pt>
                <c:pt idx="10">
                  <c:v>238.49862789507495</c:v>
                </c:pt>
                <c:pt idx="11">
                  <c:v>238.49862789507495</c:v>
                </c:pt>
                <c:pt idx="12">
                  <c:v>238.49862789507495</c:v>
                </c:pt>
                <c:pt idx="13">
                  <c:v>238.49862789507495</c:v>
                </c:pt>
                <c:pt idx="14">
                  <c:v>238.49862789507495</c:v>
                </c:pt>
              </c:numCache>
            </c:numRef>
          </c:val>
          <c:smooth val="0"/>
          <c:extLst>
            <c:ext xmlns:c16="http://schemas.microsoft.com/office/drawing/2014/chart" uri="{C3380CC4-5D6E-409C-BE32-E72D297353CC}">
              <c16:uniqueId val="{00000005-BF0A-448C-B893-2E3A88F4F250}"/>
            </c:ext>
          </c:extLst>
        </c:ser>
        <c:dLbls>
          <c:showLegendKey val="0"/>
          <c:showVal val="0"/>
          <c:showCatName val="0"/>
          <c:showSerName val="0"/>
          <c:showPercent val="0"/>
          <c:showBubbleSize val="0"/>
        </c:dLbls>
        <c:marker val="1"/>
        <c:smooth val="0"/>
        <c:axId val="1258463695"/>
        <c:axId val="1943362703"/>
      </c:lineChart>
      <c:catAx>
        <c:axId val="12584636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CA" sz="2000"/>
                  <a:t>Duration of quarantine</a:t>
                </a:r>
                <a:r>
                  <a:rPr lang="en-CA" sz="2000" baseline="0"/>
                  <a:t> (days)</a:t>
                </a:r>
                <a:endParaRPr lang="en-CA" sz="2000"/>
              </a:p>
            </c:rich>
          </c:tx>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1943362703"/>
        <c:crosses val="autoZero"/>
        <c:auto val="1"/>
        <c:lblAlgn val="ctr"/>
        <c:lblOffset val="100"/>
        <c:noMultiLvlLbl val="0"/>
      </c:catAx>
      <c:valAx>
        <c:axId val="19433627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r>
                  <a:rPr lang="en-CA" sz="2400"/>
                  <a:t>Imminent infections</a:t>
                </a:r>
              </a:p>
            </c:rich>
          </c:tx>
          <c:overlay val="0"/>
          <c:spPr>
            <a:noFill/>
            <a:ln>
              <a:noFill/>
            </a:ln>
            <a:effectLst/>
          </c:spPr>
          <c:txPr>
            <a:bodyPr rot="-54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1258463695"/>
        <c:crosses val="autoZero"/>
        <c:crossBetween val="between"/>
      </c:valAx>
      <c:spPr>
        <a:noFill/>
        <a:ln>
          <a:noFill/>
        </a:ln>
        <a:effectLst/>
      </c:spPr>
    </c:plotArea>
    <c:legend>
      <c:legendPos val="r"/>
      <c:layout>
        <c:manualLayout>
          <c:xMode val="edge"/>
          <c:yMode val="edge"/>
          <c:x val="0.55751746483110909"/>
          <c:y val="5.4977544061805425E-2"/>
          <c:w val="0.39669475817277111"/>
          <c:h val="0.39795235068823898"/>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4762</xdr:colOff>
      <xdr:row>5</xdr:row>
      <xdr:rowOff>14287</xdr:rowOff>
    </xdr:from>
    <xdr:to>
      <xdr:col>17</xdr:col>
      <xdr:colOff>114300</xdr:colOff>
      <xdr:row>35</xdr:row>
      <xdr:rowOff>57150</xdr:rowOff>
    </xdr:to>
    <xdr:graphicFrame macro="">
      <xdr:nvGraphicFramePr>
        <xdr:cNvPr id="5" name="Chart 4">
          <a:extLst>
            <a:ext uri="{FF2B5EF4-FFF2-40B4-BE49-F238E27FC236}">
              <a16:creationId xmlns:a16="http://schemas.microsoft.com/office/drawing/2014/main" id="{C89D3600-7834-4545-BCA8-B56940644A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31734-EC4F-4AE1-AA6C-3952C21C7F15}">
  <dimension ref="A1:A8"/>
  <sheetViews>
    <sheetView tabSelected="1" workbookViewId="0">
      <selection activeCell="A21" sqref="A21"/>
    </sheetView>
  </sheetViews>
  <sheetFormatPr defaultRowHeight="21" x14ac:dyDescent="0.35"/>
  <cols>
    <col min="1" max="1" width="197.42578125" style="18" customWidth="1"/>
    <col min="2" max="16384" width="9.140625" style="18"/>
  </cols>
  <sheetData>
    <row r="1" spans="1:1" x14ac:dyDescent="0.35">
      <c r="A1" s="18" t="s">
        <v>64</v>
      </c>
    </row>
    <row r="2" spans="1:1" x14ac:dyDescent="0.35">
      <c r="A2" s="18" t="s">
        <v>65</v>
      </c>
    </row>
    <row r="3" spans="1:1" ht="42" x14ac:dyDescent="0.35">
      <c r="A3" s="19" t="s">
        <v>66</v>
      </c>
    </row>
    <row r="5" spans="1:1" x14ac:dyDescent="0.35">
      <c r="A5" s="18" t="s">
        <v>67</v>
      </c>
    </row>
    <row r="6" spans="1:1" x14ac:dyDescent="0.35">
      <c r="A6" s="18" t="s">
        <v>69</v>
      </c>
    </row>
    <row r="8" spans="1:1" x14ac:dyDescent="0.35">
      <c r="A8" s="18" t="s">
        <v>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E9861-575E-41C5-862B-C66DEADDB128}">
  <dimension ref="A1:I32"/>
  <sheetViews>
    <sheetView workbookViewId="0">
      <selection activeCell="B26" sqref="B26"/>
    </sheetView>
  </sheetViews>
  <sheetFormatPr defaultRowHeight="15.75" x14ac:dyDescent="0.25"/>
  <cols>
    <col min="1" max="1" width="51.7109375" style="1" customWidth="1"/>
    <col min="2" max="2" width="11" style="1" customWidth="1"/>
    <col min="3" max="7" width="14.28515625" style="1" bestFit="1" customWidth="1"/>
    <col min="8" max="8" width="25" style="1" bestFit="1" customWidth="1"/>
    <col min="9" max="9" width="31.7109375" style="1" bestFit="1" customWidth="1"/>
    <col min="10" max="16384" width="9.140625" style="1"/>
  </cols>
  <sheetData>
    <row r="1" spans="1:9" x14ac:dyDescent="0.25">
      <c r="B1" s="20" t="s">
        <v>15</v>
      </c>
      <c r="C1" s="20"/>
      <c r="D1" s="20"/>
      <c r="E1" s="20"/>
      <c r="F1" s="20"/>
      <c r="G1" s="20"/>
      <c r="I1" s="16" t="s">
        <v>16</v>
      </c>
    </row>
    <row r="2" spans="1:9" x14ac:dyDescent="0.25">
      <c r="A2" s="16" t="s">
        <v>5</v>
      </c>
      <c r="B2" s="16" t="s">
        <v>9</v>
      </c>
      <c r="C2" s="16" t="s">
        <v>10</v>
      </c>
      <c r="D2" s="16" t="s">
        <v>11</v>
      </c>
      <c r="E2" s="16" t="s">
        <v>12</v>
      </c>
      <c r="F2" s="16" t="s">
        <v>13</v>
      </c>
      <c r="G2" s="16" t="s">
        <v>14</v>
      </c>
      <c r="H2" s="16" t="s">
        <v>17</v>
      </c>
      <c r="I2" s="2" cm="1">
        <f t="array" ref="I2">_xlfn.XLOOKUP(MAX(IF(Calculation_PQT!H4:H18&lt;=Calculation_PQT!H68,Calculation_PQT!H4:H18)),Calculation_PQT!H4:H18,Calculation_PQT!A4:A18,Calculation_PQT!B67)</f>
        <v>8</v>
      </c>
    </row>
    <row r="3" spans="1:9" x14ac:dyDescent="0.25">
      <c r="A3" s="16" t="s">
        <v>1</v>
      </c>
      <c r="B3" s="17">
        <v>0.22083096502999999</v>
      </c>
      <c r="C3" s="17">
        <v>0.76463527349893101</v>
      </c>
      <c r="D3" s="17">
        <v>0.76463527349893101</v>
      </c>
      <c r="E3" s="17">
        <v>0.76463527349893101</v>
      </c>
      <c r="F3" s="17">
        <v>0.84</v>
      </c>
      <c r="G3" s="17">
        <v>0.91</v>
      </c>
      <c r="H3" s="16" t="s">
        <v>18</v>
      </c>
      <c r="I3" s="2" cm="1">
        <f t="array" ref="I3">_xlfn.XLOOKUP(MAX(IF(Calculation_PQT!H20:H34&lt;=Calculation_PQT!H68,Calculation_PQT!H20:H34)),Calculation_PQT!H20:H34,Calculation_PQT!A20:A34,Calculation_PQT!B67)</f>
        <v>4</v>
      </c>
    </row>
    <row r="4" spans="1:9" x14ac:dyDescent="0.25">
      <c r="A4" s="16" t="s">
        <v>2</v>
      </c>
      <c r="B4" s="17">
        <v>0.18194626526999999</v>
      </c>
      <c r="C4" s="17">
        <v>0.723294091873663</v>
      </c>
      <c r="D4" s="17">
        <v>0.723294091873663</v>
      </c>
      <c r="E4" s="17">
        <v>0.723294091873663</v>
      </c>
      <c r="F4" s="17">
        <v>0.8</v>
      </c>
      <c r="G4" s="17">
        <v>0.88</v>
      </c>
      <c r="H4" s="16" t="s">
        <v>19</v>
      </c>
      <c r="I4" s="2" cm="1">
        <f t="array" ref="I4">_xlfn.XLOOKUP(MAX(IF(Calculation_PQT!H36:H50&lt;=Calculation_PQT!H68,Calculation_PQT!H36:H50)),Calculation_PQT!H36:H50,Calculation_PQT!A36:A50,Calculation_PQT!B67)</f>
        <v>6</v>
      </c>
    </row>
    <row r="5" spans="1:9" x14ac:dyDescent="0.25">
      <c r="A5" s="16" t="s">
        <v>0</v>
      </c>
      <c r="B5" s="17">
        <v>0.32155966130135499</v>
      </c>
      <c r="C5" s="17">
        <v>0.32155966130135499</v>
      </c>
      <c r="D5" s="17">
        <v>0.32155966130135499</v>
      </c>
      <c r="E5" s="17">
        <v>0.32155966130135499</v>
      </c>
      <c r="F5" s="17">
        <v>0.32155966130135499</v>
      </c>
      <c r="G5" s="17">
        <v>0.32155966130135499</v>
      </c>
      <c r="H5" s="16" t="s">
        <v>20</v>
      </c>
      <c r="I5" s="2" cm="1">
        <f t="array" ref="I5">_xlfn.XLOOKUP(MAX(IF(Calculation_PQT!H52:H66&lt;=Calculation_PQT!H68,Calculation_PQT!H52:H66)),Calculation_PQT!H52:H66,Calculation_PQT!A36:A50,Calculation_PQT!B67)</f>
        <v>3</v>
      </c>
    </row>
    <row r="6" spans="1:9" x14ac:dyDescent="0.25">
      <c r="A6" s="16" t="s">
        <v>6</v>
      </c>
      <c r="B6" s="2">
        <v>1.7768982597510401E-4</v>
      </c>
      <c r="C6" s="7">
        <v>3.5097557235583502E-5</v>
      </c>
      <c r="D6" s="7">
        <v>4.3043878814451503E-5</v>
      </c>
      <c r="E6" s="7">
        <v>4.2991010309918103E-5</v>
      </c>
      <c r="F6" s="7">
        <v>3.43965128706354E-5</v>
      </c>
      <c r="G6" s="7">
        <v>3.82271399237347E-5</v>
      </c>
    </row>
    <row r="7" spans="1:9" x14ac:dyDescent="0.25">
      <c r="A7" s="16" t="s">
        <v>22</v>
      </c>
      <c r="B7" s="4">
        <v>4085250.9429365601</v>
      </c>
      <c r="C7" s="4">
        <v>2234388.9186583599</v>
      </c>
      <c r="D7" s="4">
        <v>2740269.50632266</v>
      </c>
      <c r="E7" s="4">
        <v>2701781.1164660002</v>
      </c>
      <c r="F7" s="4">
        <v>2715243.4325269298</v>
      </c>
      <c r="G7" s="4">
        <v>4894726.5372087397</v>
      </c>
    </row>
    <row r="8" spans="1:9" x14ac:dyDescent="0.25">
      <c r="A8" s="16"/>
    </row>
    <row r="9" spans="1:9" x14ac:dyDescent="0.25">
      <c r="A9" s="16"/>
      <c r="B9" s="20" t="s">
        <v>15</v>
      </c>
      <c r="C9" s="20"/>
      <c r="D9" s="20"/>
      <c r="E9" s="20"/>
      <c r="F9" s="20"/>
      <c r="G9" s="20"/>
    </row>
    <row r="10" spans="1:9" x14ac:dyDescent="0.25">
      <c r="A10" s="16" t="s">
        <v>8</v>
      </c>
      <c r="B10" s="16" t="s">
        <v>9</v>
      </c>
      <c r="C10" s="16" t="s">
        <v>10</v>
      </c>
      <c r="D10" s="16" t="s">
        <v>11</v>
      </c>
      <c r="E10" s="16" t="s">
        <v>12</v>
      </c>
      <c r="F10" s="16" t="s">
        <v>13</v>
      </c>
      <c r="G10" s="16" t="s">
        <v>14</v>
      </c>
    </row>
    <row r="11" spans="1:9" x14ac:dyDescent="0.25">
      <c r="A11" s="16" t="s">
        <v>1</v>
      </c>
      <c r="B11" s="17">
        <v>0.22083096502999999</v>
      </c>
      <c r="C11" s="17">
        <v>0.76463527349893101</v>
      </c>
      <c r="D11" s="17">
        <v>0.76463527349893101</v>
      </c>
      <c r="E11" s="17">
        <v>0.76463527349893101</v>
      </c>
      <c r="F11" s="17">
        <v>0.84</v>
      </c>
      <c r="G11" s="17">
        <v>0.91</v>
      </c>
    </row>
    <row r="12" spans="1:9" x14ac:dyDescent="0.25">
      <c r="A12" s="16" t="s">
        <v>2</v>
      </c>
      <c r="B12" s="17">
        <v>0.18194626526999999</v>
      </c>
      <c r="C12" s="17">
        <v>0.723294091873663</v>
      </c>
      <c r="D12" s="17">
        <v>0.723294091873663</v>
      </c>
      <c r="E12" s="17">
        <v>0.723294091873663</v>
      </c>
      <c r="F12" s="17">
        <v>0.8</v>
      </c>
      <c r="G12" s="17">
        <v>0.88</v>
      </c>
    </row>
    <row r="13" spans="1:9" x14ac:dyDescent="0.25">
      <c r="A13" s="16" t="s">
        <v>0</v>
      </c>
      <c r="B13" s="17">
        <v>0.32155966130135499</v>
      </c>
      <c r="C13" s="17">
        <v>0.32155966130135499</v>
      </c>
      <c r="D13" s="17">
        <v>0.32155966130135499</v>
      </c>
      <c r="E13" s="17">
        <v>0.32155966130135499</v>
      </c>
      <c r="F13" s="17">
        <v>0.32155966130135499</v>
      </c>
      <c r="G13" s="17">
        <v>0.32155966130135499</v>
      </c>
    </row>
    <row r="14" spans="1:9" x14ac:dyDescent="0.25">
      <c r="A14" s="16" t="s">
        <v>6</v>
      </c>
      <c r="B14" s="2">
        <v>7.1075930390041503E-3</v>
      </c>
      <c r="C14" s="7">
        <v>1.40390228942334E-3</v>
      </c>
      <c r="D14" s="7">
        <v>1.7217551525780599E-3</v>
      </c>
      <c r="E14" s="7">
        <v>1.71964041239673E-3</v>
      </c>
      <c r="F14" s="7">
        <v>1.37586051482541E-3</v>
      </c>
      <c r="G14" s="7">
        <v>1.52908559694939E-3</v>
      </c>
    </row>
    <row r="15" spans="1:9" x14ac:dyDescent="0.25">
      <c r="A15" s="16" t="s">
        <v>22</v>
      </c>
      <c r="B15" s="4">
        <v>4085250.9429365601</v>
      </c>
      <c r="C15" s="4">
        <v>2234388.9186583599</v>
      </c>
      <c r="D15" s="4">
        <v>2740269.50632266</v>
      </c>
      <c r="E15" s="4">
        <v>2701781.1164660002</v>
      </c>
      <c r="F15" s="4">
        <v>2715243.4325269298</v>
      </c>
      <c r="G15" s="4">
        <v>4894726.5372087397</v>
      </c>
    </row>
    <row r="16" spans="1:9" x14ac:dyDescent="0.25">
      <c r="A16" s="16"/>
    </row>
    <row r="17" spans="1:7" x14ac:dyDescent="0.25">
      <c r="A17" s="16"/>
      <c r="B17" s="20" t="s">
        <v>15</v>
      </c>
      <c r="C17" s="20"/>
      <c r="D17" s="20"/>
      <c r="E17" s="20"/>
      <c r="F17" s="20"/>
      <c r="G17" s="20"/>
    </row>
    <row r="18" spans="1:7" x14ac:dyDescent="0.25">
      <c r="A18" s="16"/>
      <c r="B18" s="16" t="s">
        <v>9</v>
      </c>
      <c r="C18" s="16" t="s">
        <v>10</v>
      </c>
      <c r="D18" s="16" t="s">
        <v>11</v>
      </c>
      <c r="E18" s="16" t="s">
        <v>12</v>
      </c>
      <c r="F18" s="16" t="s">
        <v>13</v>
      </c>
      <c r="G18" s="16" t="s">
        <v>14</v>
      </c>
    </row>
    <row r="19" spans="1:7" x14ac:dyDescent="0.25">
      <c r="A19" s="16" t="s">
        <v>24</v>
      </c>
      <c r="B19" s="17">
        <v>0.81910000000000005</v>
      </c>
      <c r="C19" s="17">
        <v>0.77590000000000003</v>
      </c>
      <c r="D19" s="17">
        <v>0.77590000000000003</v>
      </c>
      <c r="E19" s="17">
        <v>0.6946</v>
      </c>
      <c r="F19" s="17">
        <v>0.6946</v>
      </c>
      <c r="G19" s="17">
        <v>0.58479745135600303</v>
      </c>
    </row>
    <row r="20" spans="1:7" x14ac:dyDescent="0.25">
      <c r="A20" s="16" t="s">
        <v>3</v>
      </c>
      <c r="B20" s="17">
        <v>0.32</v>
      </c>
      <c r="C20" s="17">
        <v>0.32</v>
      </c>
      <c r="D20" s="17">
        <v>0.32</v>
      </c>
      <c r="E20" s="17">
        <v>0.3</v>
      </c>
      <c r="F20" s="17">
        <v>0.3</v>
      </c>
      <c r="G20" s="17">
        <v>0.28790088483423598</v>
      </c>
    </row>
    <row r="21" spans="1:7" x14ac:dyDescent="0.25">
      <c r="A21" s="16" t="s">
        <v>4</v>
      </c>
      <c r="B21" s="17">
        <v>0.94</v>
      </c>
      <c r="C21" s="17">
        <v>0.94</v>
      </c>
      <c r="D21" s="17">
        <v>0.94</v>
      </c>
      <c r="E21" s="17">
        <v>0.9</v>
      </c>
      <c r="F21" s="17">
        <v>0.9</v>
      </c>
      <c r="G21" s="17">
        <v>0.91512389395720495</v>
      </c>
    </row>
    <row r="22" spans="1:7" x14ac:dyDescent="0.25">
      <c r="A22" s="16"/>
    </row>
    <row r="23" spans="1:7" x14ac:dyDescent="0.25">
      <c r="A23" s="16" t="s">
        <v>26</v>
      </c>
      <c r="B23" s="2">
        <v>5.72</v>
      </c>
    </row>
    <row r="24" spans="1:7" x14ac:dyDescent="0.25">
      <c r="A24" s="16" t="s">
        <v>27</v>
      </c>
      <c r="B24" s="2">
        <v>3</v>
      </c>
    </row>
    <row r="25" spans="1:7" x14ac:dyDescent="0.25">
      <c r="A25" s="16" t="s">
        <v>29</v>
      </c>
      <c r="B25" s="5">
        <v>1</v>
      </c>
    </row>
    <row r="26" spans="1:7" x14ac:dyDescent="0.25">
      <c r="A26" s="16" t="s">
        <v>28</v>
      </c>
      <c r="B26" s="5">
        <v>1</v>
      </c>
    </row>
    <row r="27" spans="1:7" x14ac:dyDescent="0.25">
      <c r="A27" s="16" t="s">
        <v>37</v>
      </c>
      <c r="B27" s="4">
        <v>1793.5110417420501</v>
      </c>
    </row>
    <row r="28" spans="1:7" x14ac:dyDescent="0.25">
      <c r="A28" s="16" t="s">
        <v>44</v>
      </c>
      <c r="B28" s="4">
        <v>1793.5110417420501</v>
      </c>
    </row>
    <row r="29" spans="1:7" x14ac:dyDescent="0.25">
      <c r="A29" s="16" t="s">
        <v>45</v>
      </c>
      <c r="B29" s="6">
        <v>3.6357826845925398</v>
      </c>
    </row>
    <row r="30" spans="1:7" x14ac:dyDescent="0.25">
      <c r="A30" s="16" t="s">
        <v>46</v>
      </c>
      <c r="B30" s="6">
        <v>3.6357826845925398</v>
      </c>
    </row>
    <row r="31" spans="1:7" x14ac:dyDescent="0.25">
      <c r="A31" s="16" t="s">
        <v>39</v>
      </c>
      <c r="B31" s="4">
        <v>345.92250810927197</v>
      </c>
    </row>
    <row r="32" spans="1:7" x14ac:dyDescent="0.25">
      <c r="A32" s="16" t="s">
        <v>40</v>
      </c>
      <c r="B32" s="4">
        <v>13836.900324370899</v>
      </c>
    </row>
  </sheetData>
  <mergeCells count="3">
    <mergeCell ref="B1:G1"/>
    <mergeCell ref="B9:G9"/>
    <mergeCell ref="B17:G17"/>
  </mergeCells>
  <dataValidations count="3">
    <dataValidation type="list" allowBlank="1" showInputMessage="1" showErrorMessage="1" sqref="B23" xr:uid="{00000000-0002-0000-0000-000000000000}">
      <formula1>"5.72,8.29,11.66"</formula1>
    </dataValidation>
    <dataValidation type="decimal" operator="greaterThanOrEqual" allowBlank="1" showInputMessage="1" showErrorMessage="1" sqref="B24 B7:G7 B15:G15 B27:B32" xr:uid="{00000000-0002-0000-0000-000001000000}">
      <formula1>0</formula1>
    </dataValidation>
    <dataValidation type="decimal" allowBlank="1" showInputMessage="1" showErrorMessage="1" sqref="B25:B26 B3:G6 B11:G14" xr:uid="{00000000-0002-0000-0000-000002000000}">
      <formula1>0</formula1>
      <formula2>1</formula2>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33BE1-7592-4470-8C6B-A737D8FA1CCF}">
  <dimension ref="A1:G28"/>
  <sheetViews>
    <sheetView workbookViewId="0">
      <selection activeCell="B11" sqref="B11"/>
    </sheetView>
  </sheetViews>
  <sheetFormatPr defaultRowHeight="15" x14ac:dyDescent="0.25"/>
  <cols>
    <col min="1" max="1" width="32.140625" bestFit="1" customWidth="1"/>
    <col min="2" max="2" width="12" bestFit="1" customWidth="1"/>
  </cols>
  <sheetData>
    <row r="1" spans="1:7" x14ac:dyDescent="0.25">
      <c r="B1" s="21" t="s">
        <v>5</v>
      </c>
      <c r="C1" s="21"/>
      <c r="D1" s="21"/>
      <c r="E1" s="21"/>
      <c r="F1" s="21"/>
      <c r="G1" s="21"/>
    </row>
    <row r="2" spans="1:7" x14ac:dyDescent="0.25">
      <c r="B2" t="s">
        <v>9</v>
      </c>
      <c r="C2" t="s">
        <v>10</v>
      </c>
      <c r="D2" t="s">
        <v>11</v>
      </c>
      <c r="E2" t="s">
        <v>12</v>
      </c>
      <c r="F2" t="s">
        <v>13</v>
      </c>
      <c r="G2" t="s">
        <v>14</v>
      </c>
    </row>
    <row r="3" spans="1:7" x14ac:dyDescent="0.25">
      <c r="A3" t="s">
        <v>33</v>
      </c>
      <c r="B3">
        <f>Quarantine_Input!B7/SUM(Quarantine_Input!$B$7:$G$7)</f>
        <v>0.21088801099999974</v>
      </c>
      <c r="C3">
        <f>Quarantine_Input!C7/SUM(Quarantine_Input!$B$7:$G$7)</f>
        <v>0.11534318000000007</v>
      </c>
      <c r="D3">
        <f>Quarantine_Input!D7/SUM(Quarantine_Input!$B$7:$G$7)</f>
        <v>0.14145764699999996</v>
      </c>
      <c r="E3">
        <f>Quarantine_Input!E7/SUM(Quarantine_Input!$B$7:$G$7)</f>
        <v>0.13947080700000009</v>
      </c>
      <c r="F3">
        <f>Quarantine_Input!F7/SUM(Quarantine_Input!$B$7:$G$7)</f>
        <v>0.14016575600000009</v>
      </c>
      <c r="G3">
        <f>Quarantine_Input!G7/SUM(Quarantine_Input!$B$7:$G$7)</f>
        <v>0.252674599</v>
      </c>
    </row>
    <row r="4" spans="1:7" x14ac:dyDescent="0.25">
      <c r="A4" t="s">
        <v>35</v>
      </c>
      <c r="B4">
        <f>MAX(Quarantine_Input!B3-Quarantine_Input!B4,0)</f>
        <v>3.8884699760000002E-2</v>
      </c>
      <c r="C4">
        <f>MAX(Quarantine_Input!C3-Quarantine_Input!C4,0)</f>
        <v>4.1341181625268009E-2</v>
      </c>
      <c r="D4">
        <f>MAX(Quarantine_Input!D3-Quarantine_Input!D4,0)</f>
        <v>4.1341181625268009E-2</v>
      </c>
      <c r="E4">
        <f>MAX(Quarantine_Input!E3-Quarantine_Input!E4,0)</f>
        <v>4.1341181625268009E-2</v>
      </c>
      <c r="F4">
        <f>MAX(Quarantine_Input!F3-Quarantine_Input!F4,0)</f>
        <v>3.9999999999999925E-2</v>
      </c>
      <c r="G4">
        <f>MAX(Quarantine_Input!G3-Quarantine_Input!G4,0)</f>
        <v>3.0000000000000027E-2</v>
      </c>
    </row>
    <row r="5" spans="1:7" x14ac:dyDescent="0.25">
      <c r="A5" t="s">
        <v>34</v>
      </c>
      <c r="B5">
        <f>(1-Quarantine_Input!B5-Quarantine_Input!B6)*(Quarantine_Input!B20*Background_Calculations!B4+Quarantine_Input!B21*Quarantine_Input!B4)</f>
        <v>0.12444260711159602</v>
      </c>
      <c r="C5">
        <f>(1-Quarantine_Input!C5-Quarantine_Input!C6)*(Quarantine_Input!C20*Background_Calculations!C4+Quarantine_Input!C21*Quarantine_Input!C4)</f>
        <v>0.47022005641754588</v>
      </c>
      <c r="D5">
        <f>(1-Quarantine_Input!D5-Quarantine_Input!D6)*(Quarantine_Input!D20*Background_Calculations!D4+Quarantine_Input!D21*Quarantine_Input!D4)</f>
        <v>0.47021454861843925</v>
      </c>
      <c r="E5">
        <f>(1-Quarantine_Input!E5-Quarantine_Input!E6)*(Quarantine_Input!E20*Background_Calculations!E4+Quarantine_Input!E21*Quarantine_Input!E4)</f>
        <v>0.45002643856262747</v>
      </c>
      <c r="F5">
        <f>(1-Quarantine_Input!F5-Quarantine_Input!F6)*(Quarantine_Input!F20*Background_Calculations!F4+Quarantine_Input!F21*Quarantine_Input!F4)</f>
        <v>0.49659314967998697</v>
      </c>
      <c r="G5">
        <f>(1-Quarantine_Input!G5-Quarantine_Input!G6)*(Quarantine_Input!G20*Background_Calculations!G4+Quarantine_Input!G21*Quarantine_Input!G4)</f>
        <v>0.55218272120433343</v>
      </c>
    </row>
    <row r="6" spans="1:7" x14ac:dyDescent="0.25">
      <c r="A6" t="s">
        <v>36</v>
      </c>
      <c r="B6">
        <f>B5+Quarantine_Input!B6+Quarantine_Input!B5</f>
        <v>0.44617995823892609</v>
      </c>
      <c r="C6">
        <f>C5+Quarantine_Input!C6+Quarantine_Input!C5</f>
        <v>0.7918148152761364</v>
      </c>
      <c r="D6">
        <f>D5+Quarantine_Input!D6+Quarantine_Input!D5</f>
        <v>0.79181725379860868</v>
      </c>
      <c r="E6">
        <f>E5+Quarantine_Input!E6+Quarantine_Input!E5</f>
        <v>0.77162909087429243</v>
      </c>
      <c r="F6">
        <f>F5+Quarantine_Input!F6+Quarantine_Input!F5</f>
        <v>0.81818720749421259</v>
      </c>
      <c r="G6">
        <f>G5+Quarantine_Input!G6+Quarantine_Input!G5</f>
        <v>0.87378060964561222</v>
      </c>
    </row>
    <row r="7" spans="1:7" x14ac:dyDescent="0.25">
      <c r="A7" t="s">
        <v>38</v>
      </c>
      <c r="B7">
        <f>Quarantine_Input!$B$28/SUM(Quarantine_Input!$B$7:$G$7)</f>
        <v>9.2584269995330855E-5</v>
      </c>
      <c r="C7">
        <f>Quarantine_Input!$B$28/SUM(Quarantine_Input!$B$7:$G$7)</f>
        <v>9.2584269995330855E-5</v>
      </c>
      <c r="D7">
        <f>Quarantine_Input!$B$28/SUM(Quarantine_Input!$B$7:$G$7)</f>
        <v>9.2584269995330855E-5</v>
      </c>
      <c r="E7">
        <f>Quarantine_Input!$B$28/SUM(Quarantine_Input!$B$7:$G$7)</f>
        <v>9.2584269995330855E-5</v>
      </c>
      <c r="F7">
        <f>Quarantine_Input!$B$28/SUM(Quarantine_Input!$B$7:$G$7)</f>
        <v>9.2584269995330855E-5</v>
      </c>
      <c r="G7">
        <f>Quarantine_Input!$B$28/SUM(Quarantine_Input!$B$7:$G$7)</f>
        <v>9.2584269995330855E-5</v>
      </c>
    </row>
    <row r="8" spans="1:7" x14ac:dyDescent="0.25">
      <c r="A8" t="s">
        <v>43</v>
      </c>
      <c r="B8">
        <f>B6*B3</f>
        <v>9.4094003941070065E-2</v>
      </c>
      <c r="C8">
        <f t="shared" ref="C8:F8" si="0">C6*C3</f>
        <v>9.1330438765062208E-2</v>
      </c>
      <c r="D8">
        <f t="shared" si="0"/>
        <v>0.11200860557635296</v>
      </c>
      <c r="E8">
        <f t="shared" si="0"/>
        <v>0.10761973200891396</v>
      </c>
      <c r="F8">
        <f t="shared" si="0"/>
        <v>0.11468182848795525</v>
      </c>
      <c r="G8">
        <f>G6*G3</f>
        <v>0.2207821651561806</v>
      </c>
    </row>
    <row r="9" spans="1:7" x14ac:dyDescent="0.25">
      <c r="A9" t="s">
        <v>7</v>
      </c>
      <c r="B9" s="9">
        <f>Quarantine_Input!$B$31/SUM(Quarantine_Input!$B$7:$G$7)</f>
        <v>1.7857142857142838E-5</v>
      </c>
      <c r="C9" s="9"/>
      <c r="D9" s="9"/>
      <c r="E9" s="9"/>
      <c r="F9" s="9"/>
      <c r="G9" s="9"/>
    </row>
    <row r="10" spans="1:7" x14ac:dyDescent="0.25">
      <c r="A10" t="s">
        <v>41</v>
      </c>
      <c r="B10" s="8">
        <f>SUM(Quarantine_Input!B7:G7)</f>
        <v>19371660.45411925</v>
      </c>
    </row>
    <row r="11" spans="1:7" x14ac:dyDescent="0.25">
      <c r="A11" t="s">
        <v>42</v>
      </c>
      <c r="B11">
        <f>MIN(SUM(B8:G8),1)</f>
        <v>0.74051677393553494</v>
      </c>
    </row>
    <row r="14" spans="1:7" x14ac:dyDescent="0.25">
      <c r="B14" s="21" t="s">
        <v>8</v>
      </c>
      <c r="C14" s="21"/>
      <c r="D14" s="21"/>
      <c r="E14" s="21"/>
      <c r="F14" s="21"/>
      <c r="G14" s="21"/>
    </row>
    <row r="15" spans="1:7" x14ac:dyDescent="0.25">
      <c r="B15" t="s">
        <v>9</v>
      </c>
      <c r="C15" t="s">
        <v>10</v>
      </c>
      <c r="D15" t="s">
        <v>11</v>
      </c>
      <c r="E15" t="s">
        <v>12</v>
      </c>
      <c r="F15" t="s">
        <v>13</v>
      </c>
      <c r="G15" t="s">
        <v>14</v>
      </c>
    </row>
    <row r="16" spans="1:7" x14ac:dyDescent="0.25">
      <c r="A16" t="s">
        <v>33</v>
      </c>
      <c r="B16">
        <f>Quarantine_Input!B15/SUM(Quarantine_Input!$B$15:$G$15)</f>
        <v>0.21088801099999974</v>
      </c>
      <c r="C16">
        <f>Quarantine_Input!C15/SUM(Quarantine_Input!$B$15:$G$15)</f>
        <v>0.11534318000000007</v>
      </c>
      <c r="D16">
        <f>Quarantine_Input!D15/SUM(Quarantine_Input!$B$15:$G$15)</f>
        <v>0.14145764699999996</v>
      </c>
      <c r="E16">
        <f>Quarantine_Input!E15/SUM(Quarantine_Input!$B$15:$G$15)</f>
        <v>0.13947080700000009</v>
      </c>
      <c r="F16">
        <f>Quarantine_Input!F15/SUM(Quarantine_Input!$B$15:$G$15)</f>
        <v>0.14016575600000009</v>
      </c>
      <c r="G16">
        <f>Quarantine_Input!G15/SUM(Quarantine_Input!$B$15:$G$15)</f>
        <v>0.252674599</v>
      </c>
    </row>
    <row r="17" spans="1:7" x14ac:dyDescent="0.25">
      <c r="A17" t="s">
        <v>35</v>
      </c>
      <c r="B17">
        <f>MAX(Quarantine_Input!B11-Quarantine_Input!B12,0)</f>
        <v>3.8884699760000002E-2</v>
      </c>
      <c r="C17">
        <f>MAX(Quarantine_Input!C11-Quarantine_Input!C12,0)</f>
        <v>4.1341181625268009E-2</v>
      </c>
      <c r="D17">
        <f>MAX(Quarantine_Input!D11-Quarantine_Input!D12,0)</f>
        <v>4.1341181625268009E-2</v>
      </c>
      <c r="E17">
        <f>MAX(Quarantine_Input!E11-Quarantine_Input!E12,0)</f>
        <v>4.1341181625268009E-2</v>
      </c>
      <c r="F17">
        <f>MAX(Quarantine_Input!F11-Quarantine_Input!F12,0)</f>
        <v>3.9999999999999925E-2</v>
      </c>
      <c r="G17">
        <f>MAX(Quarantine_Input!G11-Quarantine_Input!G12,0)</f>
        <v>3.0000000000000027E-2</v>
      </c>
    </row>
    <row r="18" spans="1:7" x14ac:dyDescent="0.25">
      <c r="A18" t="s">
        <v>34</v>
      </c>
      <c r="B18">
        <f>(1-Quarantine_Input!B13-Quarantine_Input!B14)*(Quarantine_Input!B20*Background_Calculations!B17+Quarantine_Input!B21*Quarantine_Input!B12)</f>
        <v>0.12317115979794298</v>
      </c>
      <c r="C18">
        <f>(1-Quarantine_Input!C13-Quarantine_Input!C14)*(Quarantine_Input!C20*Background_Calculations!C17+Quarantine_Input!C21*Quarantine_Input!C12)</f>
        <v>0.46927130278275531</v>
      </c>
      <c r="D18">
        <f>(1-Quarantine_Input!D13-Quarantine_Input!D14)*(Quarantine_Input!D20*Background_Calculations!D17+Quarantine_Input!D21*Quarantine_Input!D12)</f>
        <v>0.469050990818488</v>
      </c>
      <c r="E18">
        <f>(1-Quarantine_Input!E13-Quarantine_Input!E14)*(Quarantine_Input!E20*Background_Calculations!E17+Quarantine_Input!E21*Quarantine_Input!E12)</f>
        <v>0.44891420461638581</v>
      </c>
      <c r="F18">
        <f>(1-Quarantine_Input!F13-Quarantine_Input!F14)*(Quarantine_Input!F20*Background_Calculations!F17+Quarantine_Input!F21*Quarantine_Input!F12)</f>
        <v>0.49561119803055603</v>
      </c>
      <c r="G18">
        <f>(1-Quarantine_Input!G13-Quarantine_Input!G14)*(Quarantine_Input!G20*Background_Calculations!G17+Quarantine_Input!G21*Quarantine_Input!G12)</f>
        <v>0.55096924284731674</v>
      </c>
    </row>
    <row r="19" spans="1:7" x14ac:dyDescent="0.25">
      <c r="A19" t="s">
        <v>36</v>
      </c>
      <c r="B19">
        <f>B18+Quarantine_Input!B13+Quarantine_Input!B14</f>
        <v>0.45183841413830211</v>
      </c>
      <c r="C19">
        <f>C18+Quarantine_Input!C13+Quarantine_Input!C14</f>
        <v>0.79223486637353357</v>
      </c>
      <c r="D19">
        <f>D18+Quarantine_Input!D13+Quarantine_Input!D14</f>
        <v>0.79233240727242116</v>
      </c>
      <c r="E19">
        <f>E18+Quarantine_Input!E13+Quarantine_Input!E14</f>
        <v>0.7721935063301375</v>
      </c>
      <c r="F19">
        <f>F18+Quarantine_Input!F13+Quarantine_Input!F14</f>
        <v>0.81854671984673644</v>
      </c>
      <c r="G19">
        <f>G18+Quarantine_Input!G13+Quarantine_Input!G14</f>
        <v>0.8740579897456211</v>
      </c>
    </row>
    <row r="20" spans="1:7" x14ac:dyDescent="0.25">
      <c r="A20" t="s">
        <v>47</v>
      </c>
      <c r="B20">
        <f>Quarantine_Input!$B$27/Background_Calculations!$B$23</f>
        <v>9.2584269995330855E-5</v>
      </c>
      <c r="C20">
        <f>Quarantine_Input!$B$27/Background_Calculations!$B$23</f>
        <v>9.2584269995330855E-5</v>
      </c>
      <c r="D20">
        <f>Quarantine_Input!$B$27/Background_Calculations!$B$23</f>
        <v>9.2584269995330855E-5</v>
      </c>
      <c r="E20">
        <f>Quarantine_Input!$B$27/Background_Calculations!$B$23</f>
        <v>9.2584269995330855E-5</v>
      </c>
      <c r="F20">
        <f>Quarantine_Input!$B$27/Background_Calculations!$B$23</f>
        <v>9.2584269995330855E-5</v>
      </c>
      <c r="G20">
        <f>Quarantine_Input!$B$27/Background_Calculations!$B$23</f>
        <v>9.2584269995330855E-5</v>
      </c>
    </row>
    <row r="21" spans="1:7" x14ac:dyDescent="0.25">
      <c r="A21" t="s">
        <v>43</v>
      </c>
      <c r="B21">
        <f>B19*B16</f>
        <v>9.5287304451020696E-2</v>
      </c>
      <c r="C21">
        <f t="shared" ref="C21:G21" si="1">C19*C16</f>
        <v>9.1378888794398483E-2</v>
      </c>
      <c r="D21">
        <f t="shared" si="1"/>
        <v>0.11208147797460236</v>
      </c>
      <c r="E21">
        <f t="shared" si="1"/>
        <v>0.10769845148802396</v>
      </c>
      <c r="F21">
        <f t="shared" si="1"/>
        <v>0.11473221980863808</v>
      </c>
      <c r="G21">
        <f t="shared" si="1"/>
        <v>0.22085225206172093</v>
      </c>
    </row>
    <row r="22" spans="1:7" x14ac:dyDescent="0.25">
      <c r="A22" t="s">
        <v>7</v>
      </c>
      <c r="B22" s="9">
        <f>Quarantine_Input!B32/Background_Calculations!B23</f>
        <v>7.1428571428571461E-4</v>
      </c>
      <c r="C22" s="9"/>
      <c r="D22" s="9"/>
      <c r="E22" s="9"/>
      <c r="F22" s="9"/>
      <c r="G22" s="9"/>
    </row>
    <row r="23" spans="1:7" x14ac:dyDescent="0.25">
      <c r="A23" t="s">
        <v>41</v>
      </c>
      <c r="B23" s="8">
        <f>SUM(Quarantine_Input!B15:G15)</f>
        <v>19371660.45411925</v>
      </c>
    </row>
    <row r="24" spans="1:7" x14ac:dyDescent="0.25">
      <c r="A24" t="s">
        <v>42</v>
      </c>
      <c r="B24">
        <f>SUM(B21:G21)</f>
        <v>0.74203059457840448</v>
      </c>
    </row>
    <row r="28" spans="1:7" x14ac:dyDescent="0.25">
      <c r="B28" s="10"/>
    </row>
  </sheetData>
  <mergeCells count="2">
    <mergeCell ref="B1:G1"/>
    <mergeCell ref="B14:G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09ECF-0477-4BD5-B33B-D74A35547AC3}">
  <dimension ref="A1:I82"/>
  <sheetViews>
    <sheetView workbookViewId="0">
      <selection activeCell="O11" sqref="O11"/>
    </sheetView>
  </sheetViews>
  <sheetFormatPr defaultRowHeight="15" x14ac:dyDescent="0.25"/>
  <cols>
    <col min="1" max="1" width="19.42578125" style="8" bestFit="1" customWidth="1"/>
    <col min="2" max="7" width="10.5703125" style="11" bestFit="1" customWidth="1"/>
    <col min="8" max="8" width="11.5703125" style="11" bestFit="1" customWidth="1"/>
    <col min="9" max="9" width="10.42578125" style="27" bestFit="1" customWidth="1"/>
    <col min="10" max="16384" width="9.140625" style="11"/>
  </cols>
  <sheetData>
    <row r="1" spans="1:9" x14ac:dyDescent="0.25">
      <c r="A1" s="23" t="s">
        <v>62</v>
      </c>
      <c r="B1" s="23"/>
      <c r="C1" s="23"/>
      <c r="D1" s="23"/>
      <c r="E1" s="23"/>
      <c r="F1" s="23"/>
      <c r="G1" s="23"/>
      <c r="H1" s="23"/>
    </row>
    <row r="2" spans="1:9" x14ac:dyDescent="0.25">
      <c r="A2" s="22" t="s">
        <v>49</v>
      </c>
      <c r="B2" s="22"/>
      <c r="C2" s="22"/>
      <c r="D2" s="22"/>
      <c r="E2" s="22"/>
      <c r="F2" s="22"/>
      <c r="G2" s="22"/>
      <c r="H2" s="22"/>
    </row>
    <row r="3" spans="1:9" x14ac:dyDescent="0.25">
      <c r="A3" s="8" t="s">
        <v>48</v>
      </c>
      <c r="B3" s="11" t="s">
        <v>9</v>
      </c>
      <c r="C3" s="11" t="s">
        <v>10</v>
      </c>
      <c r="D3" s="11" t="s">
        <v>11</v>
      </c>
      <c r="E3" s="11" t="s">
        <v>12</v>
      </c>
      <c r="F3" s="11" t="s">
        <v>13</v>
      </c>
      <c r="G3" s="11" t="s">
        <v>14</v>
      </c>
      <c r="H3" s="11" t="s">
        <v>23</v>
      </c>
      <c r="I3" s="27" t="s">
        <v>63</v>
      </c>
    </row>
    <row r="4" spans="1:9" x14ac:dyDescent="0.25">
      <c r="A4" s="8">
        <v>0</v>
      </c>
      <c r="B4" s="11">
        <f>(1-Background_Calculations!$B$11)*(Inequality_Components_Lambda_j!B4+Inequality_Components_Lambda_j!H4-Inequality_Components_Lambda_j!N4+Inequality_Components_Lambda_j!T4+Inequality_Components_Lambda_j!Z4-Inequality_Components_Lambda_j!AF4)</f>
        <v>112.13567431095792</v>
      </c>
      <c r="C4" s="11">
        <f>(1-Background_Calculations!$B$11)*(Inequality_Components_Lambda_j!C4+Inequality_Components_Lambda_j!I4-Inequality_Components_Lambda_j!O4+Inequality_Components_Lambda_j!U4+Inequality_Components_Lambda_j!AA4-Inequality_Components_Lambda_j!AG4)</f>
        <v>22.448293952628614</v>
      </c>
      <c r="D4" s="11">
        <f>(1-Background_Calculations!$B$11)*(Inequality_Components_Lambda_j!D4+Inequality_Components_Lambda_j!J4-Inequality_Components_Lambda_j!P4+Inequality_Components_Lambda_j!V4+Inequality_Components_Lambda_j!AB4-Inequality_Components_Lambda_j!AH4)</f>
        <v>27.564540242025007</v>
      </c>
      <c r="E4" s="11">
        <f>(1-Background_Calculations!$B$11)*(Inequality_Components_Lambda_j!E4+Inequality_Components_Lambda_j!K4-Inequality_Components_Lambda_j!Q4+Inequality_Components_Lambda_j!W4+Inequality_Components_Lambda_j!AC4-Inequality_Components_Lambda_j!AI4)</f>
        <v>28.554246769856704</v>
      </c>
      <c r="F4" s="11">
        <f>(1-Background_Calculations!$B$11)*(Inequality_Components_Lambda_j!F4+Inequality_Components_Lambda_j!L4-Inequality_Components_Lambda_j!R4+Inequality_Components_Lambda_j!X4+Inequality_Components_Lambda_j!AD4-Inequality_Components_Lambda_j!AJ4)</f>
        <v>22.846864667159494</v>
      </c>
      <c r="G4" s="11">
        <f>(1-Background_Calculations!$B$11)*(Inequality_Components_Lambda_j!G4+Inequality_Components_Lambda_j!M4-Inequality_Components_Lambda_j!S4+Inequality_Components_Lambda_j!Y4+Inequality_Components_Lambda_j!AE4-Inequality_Components_Lambda_j!AK4)</f>
        <v>27.03506200041241</v>
      </c>
      <c r="H4" s="11">
        <f>SUM(B4:G4)</f>
        <v>240.58468194304012</v>
      </c>
      <c r="I4" s="27">
        <f>(H4-H68)/Background_Calculations!$B$10</f>
        <v>1.0768586683138938E-7</v>
      </c>
    </row>
    <row r="5" spans="1:9" x14ac:dyDescent="0.25">
      <c r="A5" s="8">
        <v>1</v>
      </c>
      <c r="B5" s="11">
        <f>(1-Background_Calculations!$B$11)*(Inequality_Components_Lambda_j!B5+Inequality_Components_Lambda_j!H5-Inequality_Components_Lambda_j!N5+Inequality_Components_Lambda_j!T5+Inequality_Components_Lambda_j!Z5-Inequality_Components_Lambda_j!AF5)</f>
        <v>111.92022610848237</v>
      </c>
      <c r="C5" s="11">
        <f>(1-Background_Calculations!$B$11)*(Inequality_Components_Lambda_j!C5+Inequality_Components_Lambda_j!I5-Inequality_Components_Lambda_j!O5+Inequality_Components_Lambda_j!U5+Inequality_Components_Lambda_j!AA5-Inequality_Components_Lambda_j!AG5)</f>
        <v>22.423084167861457</v>
      </c>
      <c r="D5" s="11">
        <f>(1-Background_Calculations!$B$11)*(Inequality_Components_Lambda_j!D5+Inequality_Components_Lambda_j!J5-Inequality_Components_Lambda_j!P5+Inequality_Components_Lambda_j!V5+Inequality_Components_Lambda_j!AB5-Inequality_Components_Lambda_j!AH5)</f>
        <v>27.527188863162532</v>
      </c>
      <c r="E5" s="11">
        <f>(1-Background_Calculations!$B$11)*(Inequality_Components_Lambda_j!E5+Inequality_Components_Lambda_j!K5-Inequality_Components_Lambda_j!Q5+Inequality_Components_Lambda_j!W5+Inequality_Components_Lambda_j!AC5-Inequality_Components_Lambda_j!AI5)</f>
        <v>28.514354068373557</v>
      </c>
      <c r="F5" s="11">
        <f>(1-Background_Calculations!$B$11)*(Inequality_Components_Lambda_j!F5+Inequality_Components_Lambda_j!L5-Inequality_Components_Lambda_j!R5+Inequality_Components_Lambda_j!X5+Inequality_Components_Lambda_j!AD5-Inequality_Components_Lambda_j!AJ5)</f>
        <v>22.814805900418893</v>
      </c>
      <c r="G5" s="11">
        <f>(1-Background_Calculations!$B$11)*(Inequality_Components_Lambda_j!G5+Inequality_Components_Lambda_j!M5-Inequality_Components_Lambda_j!S5+Inequality_Components_Lambda_j!Y5+Inequality_Components_Lambda_j!AE5-Inequality_Components_Lambda_j!AK5)</f>
        <v>26.966078178958281</v>
      </c>
      <c r="H5" s="11">
        <f t="shared" ref="H5:H18" si="0">SUM(B5:G5)</f>
        <v>240.16573728725709</v>
      </c>
      <c r="I5" s="27">
        <f>(H5-H69)/Background_Calculations!$B$10</f>
        <v>8.6059189202216358E-8</v>
      </c>
    </row>
    <row r="6" spans="1:9" x14ac:dyDescent="0.25">
      <c r="A6" s="8">
        <v>2</v>
      </c>
      <c r="B6" s="11">
        <f>(1-Background_Calculations!$B$11)*(Inequality_Components_Lambda_j!B6+Inequality_Components_Lambda_j!H6-Inequality_Components_Lambda_j!N6+Inequality_Components_Lambda_j!T6+Inequality_Components_Lambda_j!Z6-Inequality_Components_Lambda_j!AF6)</f>
        <v>111.70493542973975</v>
      </c>
      <c r="C6" s="11">
        <f>(1-Background_Calculations!$B$11)*(Inequality_Components_Lambda_j!C6+Inequality_Components_Lambda_j!I6-Inequality_Components_Lambda_j!O6+Inequality_Components_Lambda_j!U6+Inequality_Components_Lambda_j!AA6-Inequality_Components_Lambda_j!AG6)</f>
        <v>22.397892894709184</v>
      </c>
      <c r="D6" s="11">
        <f>(1-Background_Calculations!$B$11)*(Inequality_Components_Lambda_j!D6+Inequality_Components_Lambda_j!J6-Inequality_Components_Lambda_j!P6+Inequality_Components_Lambda_j!V6+Inequality_Components_Lambda_j!AB6-Inequality_Components_Lambda_j!AH6)</f>
        <v>27.489865333508945</v>
      </c>
      <c r="E6" s="11">
        <f>(1-Background_Calculations!$B$11)*(Inequality_Components_Lambda_j!E6+Inequality_Components_Lambda_j!K6-Inequality_Components_Lambda_j!Q6+Inequality_Components_Lambda_j!W6+Inequality_Components_Lambda_j!AC6-Inequality_Components_Lambda_j!AI6)</f>
        <v>28.474493152224859</v>
      </c>
      <c r="F6" s="11">
        <f>(1-Background_Calculations!$B$11)*(Inequality_Components_Lambda_j!F6+Inequality_Components_Lambda_j!L6-Inequality_Components_Lambda_j!R6+Inequality_Components_Lambda_j!X6+Inequality_Components_Lambda_j!AD6-Inequality_Components_Lambda_j!AJ6)</f>
        <v>22.782772685066863</v>
      </c>
      <c r="G6" s="11">
        <f>(1-Background_Calculations!$B$11)*(Inequality_Components_Lambda_j!G6+Inequality_Components_Lambda_j!M6-Inequality_Components_Lambda_j!S6+Inequality_Components_Lambda_j!Y6+Inequality_Components_Lambda_j!AE6-Inequality_Components_Lambda_j!AK6)</f>
        <v>26.897155040842236</v>
      </c>
      <c r="H6" s="11">
        <f t="shared" si="0"/>
        <v>239.74711453609183</v>
      </c>
      <c r="I6" s="27">
        <f>(H6-H70)/Background_Calculations!$B$10</f>
        <v>6.444912886914658E-8</v>
      </c>
    </row>
    <row r="7" spans="1:9" x14ac:dyDescent="0.25">
      <c r="A7" s="8">
        <v>3</v>
      </c>
      <c r="B7" s="11">
        <f>(1-Background_Calculations!$B$11)*(Inequality_Components_Lambda_j!B7+Inequality_Components_Lambda_j!H7-Inequality_Components_Lambda_j!N7+Inequality_Components_Lambda_j!T7+Inequality_Components_Lambda_j!Z7-Inequality_Components_Lambda_j!AF7)</f>
        <v>111.49336693387463</v>
      </c>
      <c r="C7" s="11">
        <f>(1-Background_Calculations!$B$11)*(Inequality_Components_Lambda_j!C7+Inequality_Components_Lambda_j!I7-Inequality_Components_Lambda_j!O7+Inequality_Components_Lambda_j!U7+Inequality_Components_Lambda_j!AA7-Inequality_Components_Lambda_j!AG7)</f>
        <v>22.373139124101389</v>
      </c>
      <c r="D7" s="11">
        <f>(1-Background_Calculations!$B$11)*(Inequality_Components_Lambda_j!D7+Inequality_Components_Lambda_j!J7-Inequality_Components_Lambda_j!P7+Inequality_Components_Lambda_j!V7+Inequality_Components_Lambda_j!AB7-Inequality_Components_Lambda_j!AH7)</f>
        <v>27.45319999061125</v>
      </c>
      <c r="E7" s="11">
        <f>(1-Background_Calculations!$B$11)*(Inequality_Components_Lambda_j!E7+Inequality_Components_Lambda_j!K7-Inequality_Components_Lambda_j!Q7+Inequality_Components_Lambda_j!W7+Inequality_Components_Lambda_j!AC7-Inequality_Components_Lambda_j!AI7)</f>
        <v>28.435383666438923</v>
      </c>
      <c r="F7" s="11">
        <f>(1-Background_Calculations!$B$11)*(Inequality_Components_Lambda_j!F7+Inequality_Components_Lambda_j!L7-Inequality_Components_Lambda_j!R7+Inequality_Components_Lambda_j!X7+Inequality_Components_Lambda_j!AD7-Inequality_Components_Lambda_j!AJ7)</f>
        <v>22.751343524682913</v>
      </c>
      <c r="G7" s="11">
        <f>(1-Background_Calculations!$B$11)*(Inequality_Components_Lambda_j!G7+Inequality_Components_Lambda_j!M7-Inequality_Components_Lambda_j!S7+Inequality_Components_Lambda_j!Y7+Inequality_Components_Lambda_j!AE7-Inequality_Components_Lambda_j!AK7)</f>
        <v>26.829666912752334</v>
      </c>
      <c r="H7" s="11">
        <f t="shared" si="0"/>
        <v>239.33610015246143</v>
      </c>
      <c r="I7" s="27">
        <f>(H7-H71)/Background_Calculations!$B$10</f>
        <v>4.3231826170502455E-8</v>
      </c>
    </row>
    <row r="8" spans="1:9" x14ac:dyDescent="0.25">
      <c r="A8" s="8">
        <v>4</v>
      </c>
      <c r="B8" s="11">
        <f>(1-Background_Calculations!$B$11)*(Inequality_Components_Lambda_j!B8+Inequality_Components_Lambda_j!H8-Inequality_Components_Lambda_j!N8+Inequality_Components_Lambda_j!T8+Inequality_Components_Lambda_j!Z8-Inequality_Components_Lambda_j!AF8)</f>
        <v>111.31582893014851</v>
      </c>
      <c r="C8" s="11">
        <f>(1-Background_Calculations!$B$11)*(Inequality_Components_Lambda_j!C8+Inequality_Components_Lambda_j!I8-Inequality_Components_Lambda_j!O8+Inequality_Components_Lambda_j!U8+Inequality_Components_Lambda_j!AA8-Inequality_Components_Lambda_j!AG8)</f>
        <v>22.352385192362849</v>
      </c>
      <c r="D8" s="11">
        <f>(1-Background_Calculations!$B$11)*(Inequality_Components_Lambda_j!D8+Inequality_Components_Lambda_j!J8-Inequality_Components_Lambda_j!P8+Inequality_Components_Lambda_j!V8+Inequality_Components_Lambda_j!AB8-Inequality_Components_Lambda_j!AH8)</f>
        <v>27.422552077789629</v>
      </c>
      <c r="E8" s="11">
        <f>(1-Background_Calculations!$B$11)*(Inequality_Components_Lambda_j!E8+Inequality_Components_Lambda_j!K8-Inequality_Components_Lambda_j!Q8+Inequality_Components_Lambda_j!W8+Inequality_Components_Lambda_j!AC8-Inequality_Components_Lambda_j!AI8)</f>
        <v>28.403143882051126</v>
      </c>
      <c r="F8" s="11">
        <f>(1-Background_Calculations!$B$11)*(Inequality_Components_Lambda_j!F8+Inequality_Components_Lambda_j!L8-Inequality_Components_Lambda_j!R8+Inequality_Components_Lambda_j!X8+Inequality_Components_Lambda_j!AD8-Inequality_Components_Lambda_j!AJ8)</f>
        <v>22.725436735318837</v>
      </c>
      <c r="G8" s="11">
        <f>(1-Background_Calculations!$B$11)*(Inequality_Components_Lambda_j!G8+Inequality_Components_Lambda_j!M8-Inequality_Components_Lambda_j!S8+Inequality_Components_Lambda_j!Y8+Inequality_Components_Lambda_j!AE8-Inequality_Components_Lambda_j!AK8)</f>
        <v>26.775297505382856</v>
      </c>
      <c r="H8" s="11">
        <f t="shared" si="0"/>
        <v>238.99464432305382</v>
      </c>
      <c r="I8" s="27">
        <f>(H8-H72)/Background_Calculations!$B$10</f>
        <v>2.5605261312196823E-8</v>
      </c>
    </row>
    <row r="9" spans="1:9" x14ac:dyDescent="0.25">
      <c r="A9" s="8">
        <v>5</v>
      </c>
      <c r="B9" s="11">
        <f>(1-Background_Calculations!$B$11)*(Inequality_Components_Lambda_j!B9+Inequality_Components_Lambda_j!H9-Inequality_Components_Lambda_j!N9+Inequality_Components_Lambda_j!T9+Inequality_Components_Lambda_j!Z9-Inequality_Components_Lambda_j!AF9)</f>
        <v>111.19016938645517</v>
      </c>
      <c r="C9" s="11">
        <f>(1-Background_Calculations!$B$11)*(Inequality_Components_Lambda_j!C9+Inequality_Components_Lambda_j!I9-Inequality_Components_Lambda_j!O9+Inequality_Components_Lambda_j!U9+Inequality_Components_Lambda_j!AA9-Inequality_Components_Lambda_j!AG9)</f>
        <v>22.337728971420251</v>
      </c>
      <c r="D9" s="11">
        <f>(1-Background_Calculations!$B$11)*(Inequality_Components_Lambda_j!D9+Inequality_Components_Lambda_j!J9-Inequality_Components_Lambda_j!P9+Inequality_Components_Lambda_j!V9+Inequality_Components_Lambda_j!AB9-Inequality_Components_Lambda_j!AH9)</f>
        <v>27.401077671586158</v>
      </c>
      <c r="E9" s="11">
        <f>(1-Background_Calculations!$B$11)*(Inequality_Components_Lambda_j!E9+Inequality_Components_Lambda_j!K9-Inequality_Components_Lambda_j!Q9+Inequality_Components_Lambda_j!W9+Inequality_Components_Lambda_j!AC9-Inequality_Components_Lambda_j!AI9)</f>
        <v>28.38137707898764</v>
      </c>
      <c r="F9" s="11">
        <f>(1-Background_Calculations!$B$11)*(Inequality_Components_Lambda_j!F9+Inequality_Components_Lambda_j!L9-Inequality_Components_Lambda_j!R9+Inequality_Components_Lambda_j!X9+Inequality_Components_Lambda_j!AD9-Inequality_Components_Lambda_j!AJ9)</f>
        <v>22.707948898279646</v>
      </c>
      <c r="G9" s="11">
        <f>(1-Background_Calculations!$B$11)*(Inequality_Components_Lambda_j!G9+Inequality_Components_Lambda_j!M9-Inequality_Components_Lambda_j!S9+Inequality_Components_Lambda_j!Y9+Inequality_Components_Lambda_j!AE9-Inequality_Components_Lambda_j!AK9)</f>
        <v>26.740928188305009</v>
      </c>
      <c r="H9" s="11">
        <f t="shared" si="0"/>
        <v>238.75923019503389</v>
      </c>
      <c r="I9" s="27">
        <f>(H9-H73)/Background_Calculations!$B$10</f>
        <v>1.3452760055141877E-8</v>
      </c>
    </row>
    <row r="10" spans="1:9" x14ac:dyDescent="0.25">
      <c r="A10" s="8">
        <v>6</v>
      </c>
      <c r="B10" s="11">
        <f>(1-Background_Calculations!$B$11)*(Inequality_Components_Lambda_j!B10+Inequality_Components_Lambda_j!H10-Inequality_Components_Lambda_j!N10+Inequality_Components_Lambda_j!T10+Inequality_Components_Lambda_j!Z10-Inequality_Components_Lambda_j!AF10)</f>
        <v>111.10804178788285</v>
      </c>
      <c r="C10" s="11">
        <f>(1-Background_Calculations!$B$11)*(Inequality_Components_Lambda_j!C10+Inequality_Components_Lambda_j!I10-Inequality_Components_Lambda_j!O10+Inequality_Components_Lambda_j!U10+Inequality_Components_Lambda_j!AA10-Inequality_Components_Lambda_j!AG10)</f>
        <v>22.328178470826661</v>
      </c>
      <c r="D10" s="11">
        <f>(1-Background_Calculations!$B$11)*(Inequality_Components_Lambda_j!D10+Inequality_Components_Lambda_j!J10-Inequality_Components_Lambda_j!P10+Inequality_Components_Lambda_j!V10+Inequality_Components_Lambda_j!AB10-Inequality_Components_Lambda_j!AH10)</f>
        <v>27.387284403596574</v>
      </c>
      <c r="E10" s="11">
        <f>(1-Background_Calculations!$B$11)*(Inequality_Components_Lambda_j!E10+Inequality_Components_Lambda_j!K10-Inequality_Components_Lambda_j!Q10+Inequality_Components_Lambda_j!W10+Inequality_Components_Lambda_j!AC10-Inequality_Components_Lambda_j!AI10)</f>
        <v>28.368351531579783</v>
      </c>
      <c r="F10" s="11">
        <f>(1-Background_Calculations!$B$11)*(Inequality_Components_Lambda_j!F10+Inequality_Components_Lambda_j!L10-Inequality_Components_Lambda_j!R10+Inequality_Components_Lambda_j!X10+Inequality_Components_Lambda_j!AD10-Inequality_Components_Lambda_j!AJ10)</f>
        <v>22.697487925162523</v>
      </c>
      <c r="G10" s="11">
        <f>(1-Background_Calculations!$B$11)*(Inequality_Components_Lambda_j!G10+Inequality_Components_Lambda_j!M10-Inequality_Components_Lambda_j!S10+Inequality_Components_Lambda_j!Y10+Inequality_Components_Lambda_j!AE10-Inequality_Components_Lambda_j!AK10)</f>
        <v>26.723199456415692</v>
      </c>
      <c r="H10" s="11">
        <f t="shared" si="0"/>
        <v>238.61254357546409</v>
      </c>
      <c r="I10" s="27">
        <f>(H10-H74)/Background_Calculations!$B$10</f>
        <v>5.8805325779348783E-9</v>
      </c>
    </row>
    <row r="11" spans="1:9" x14ac:dyDescent="0.25">
      <c r="A11" s="8">
        <v>7</v>
      </c>
      <c r="B11" s="11">
        <f>(1-Background_Calculations!$B$11)*(Inequality_Components_Lambda_j!B11+Inequality_Components_Lambda_j!H11-Inequality_Components_Lambda_j!N11+Inequality_Components_Lambda_j!T11+Inequality_Components_Lambda_j!Z11-Inequality_Components_Lambda_j!AF11)</f>
        <v>111.04843592180694</v>
      </c>
      <c r="C11" s="11">
        <f>(1-Background_Calculations!$B$11)*(Inequality_Components_Lambda_j!C11+Inequality_Components_Lambda_j!I11-Inequality_Components_Lambda_j!O11+Inequality_Components_Lambda_j!U11+Inequality_Components_Lambda_j!AA11-Inequality_Components_Lambda_j!AG11)</f>
        <v>22.321084435729276</v>
      </c>
      <c r="D11" s="11">
        <f>(1-Background_Calculations!$B$11)*(Inequality_Components_Lambda_j!D11+Inequality_Components_Lambda_j!J11-Inequality_Components_Lambda_j!P11+Inequality_Components_Lambda_j!V11+Inequality_Components_Lambda_j!AB11-Inequality_Components_Lambda_j!AH11)</f>
        <v>27.377186686813154</v>
      </c>
      <c r="E11" s="11">
        <f>(1-Background_Calculations!$B$11)*(Inequality_Components_Lambda_j!E11+Inequality_Components_Lambda_j!K11-Inequality_Components_Lambda_j!Q11+Inequality_Components_Lambda_j!W11+Inequality_Components_Lambda_j!AC11-Inequality_Components_Lambda_j!AI11)</f>
        <v>28.359058361773918</v>
      </c>
      <c r="F11" s="11">
        <f>(1-Background_Calculations!$B$11)*(Inequality_Components_Lambda_j!F11+Inequality_Components_Lambda_j!L11-Inequality_Components_Lambda_j!R11+Inequality_Components_Lambda_j!X11+Inequality_Components_Lambda_j!AD11-Inequality_Components_Lambda_j!AJ11)</f>
        <v>22.690027311553028</v>
      </c>
      <c r="G11" s="11">
        <f>(1-Background_Calculations!$B$11)*(Inequality_Components_Lambda_j!G11+Inequality_Components_Lambda_j!M11-Inequality_Components_Lambda_j!S11+Inequality_Components_Lambda_j!Y11+Inequality_Components_Lambda_j!AE11-Inequality_Components_Lambda_j!AK11)</f>
        <v>26.711685212129893</v>
      </c>
      <c r="H11" s="11">
        <f t="shared" si="0"/>
        <v>238.50747792980621</v>
      </c>
      <c r="I11" s="27">
        <f>(H11-H75)/Background_Calculations!$B$10</f>
        <v>4.5685473128275603E-10</v>
      </c>
    </row>
    <row r="12" spans="1:9" x14ac:dyDescent="0.25">
      <c r="A12" s="8">
        <v>8</v>
      </c>
      <c r="B12" s="11">
        <f>(1-Background_Calculations!$B$11)*(Inequality_Components_Lambda_j!B12+Inequality_Components_Lambda_j!H12-Inequality_Components_Lambda_j!N12+Inequality_Components_Lambda_j!T12+Inequality_Components_Lambda_j!Z12-Inequality_Components_Lambda_j!AF12)</f>
        <v>111.00201526422944</v>
      </c>
      <c r="C12" s="11">
        <f>(1-Background_Calculations!$B$11)*(Inequality_Components_Lambda_j!C12+Inequality_Components_Lambda_j!I12-Inequality_Components_Lambda_j!O12+Inequality_Components_Lambda_j!U12+Inequality_Components_Lambda_j!AA12-Inequality_Components_Lambda_j!AG12)</f>
        <v>22.315334134376716</v>
      </c>
      <c r="D12" s="11">
        <f>(1-Background_Calculations!$B$11)*(Inequality_Components_Lambda_j!D12+Inequality_Components_Lambda_j!J12-Inequality_Components_Lambda_j!P12+Inequality_Components_Lambda_j!V12+Inequality_Components_Lambda_j!AB12-Inequality_Components_Lambda_j!AH12)</f>
        <v>27.369110507425276</v>
      </c>
      <c r="E12" s="11">
        <f>(1-Background_Calculations!$B$11)*(Inequality_Components_Lambda_j!E12+Inequality_Components_Lambda_j!K12-Inequality_Components_Lambda_j!Q12+Inequality_Components_Lambda_j!W12+Inequality_Components_Lambda_j!AC12-Inequality_Components_Lambda_j!AI12)</f>
        <v>28.351547296930715</v>
      </c>
      <c r="F12" s="11">
        <f>(1-Background_Calculations!$B$11)*(Inequality_Components_Lambda_j!F12+Inequality_Components_Lambda_j!L12-Inequality_Components_Lambda_j!R12+Inequality_Components_Lambda_j!X12+Inequality_Components_Lambda_j!AD12-Inequality_Components_Lambda_j!AJ12)</f>
        <v>22.683999284926546</v>
      </c>
      <c r="G12" s="11">
        <f>(1-Background_Calculations!$B$11)*(Inequality_Components_Lambda_j!G12+Inequality_Components_Lambda_j!M12-Inequality_Components_Lambda_j!S12+Inequality_Components_Lambda_j!Y12+Inequality_Components_Lambda_j!AE12-Inequality_Components_Lambda_j!AK12)</f>
        <v>26.702587634312785</v>
      </c>
      <c r="H12" s="11">
        <f t="shared" si="0"/>
        <v>238.42459412220146</v>
      </c>
      <c r="I12" s="27">
        <f>(H12-H76)/Background_Calculations!$B$10</f>
        <v>-3.8217566867247393E-9</v>
      </c>
    </row>
    <row r="13" spans="1:9" x14ac:dyDescent="0.25">
      <c r="A13" s="8">
        <v>9</v>
      </c>
      <c r="B13" s="11">
        <f>(1-Background_Calculations!$B$11)*(Inequality_Components_Lambda_j!B13+Inequality_Components_Lambda_j!H13-Inequality_Components_Lambda_j!N13+Inequality_Components_Lambda_j!T13+Inequality_Components_Lambda_j!Z13-Inequality_Components_Lambda_j!AF13)</f>
        <v>110.96542506916296</v>
      </c>
      <c r="C13" s="11">
        <f>(1-Background_Calculations!$B$11)*(Inequality_Components_Lambda_j!C13+Inequality_Components_Lambda_j!I13-Inequality_Components_Lambda_j!O13+Inequality_Components_Lambda_j!U13+Inequality_Components_Lambda_j!AA13-Inequality_Components_Lambda_j!AG13)</f>
        <v>22.310585677189536</v>
      </c>
      <c r="D13" s="11">
        <f>(1-Background_Calculations!$B$11)*(Inequality_Components_Lambda_j!D13+Inequality_Components_Lambda_j!J13-Inequality_Components_Lambda_j!P13+Inequality_Components_Lambda_j!V13+Inequality_Components_Lambda_j!AB13-Inequality_Components_Lambda_j!AH13)</f>
        <v>27.362541520554213</v>
      </c>
      <c r="E13" s="11">
        <f>(1-Background_Calculations!$B$11)*(Inequality_Components_Lambda_j!E13+Inequality_Components_Lambda_j!K13-Inequality_Components_Lambda_j!Q13+Inequality_Components_Lambda_j!W13+Inequality_Components_Lambda_j!AC13-Inequality_Components_Lambda_j!AI13)</f>
        <v>28.345364911571654</v>
      </c>
      <c r="F13" s="11">
        <f>(1-Background_Calculations!$B$11)*(Inequality_Components_Lambda_j!F13+Inequality_Components_Lambda_j!L13-Inequality_Components_Lambda_j!R13+Inequality_Components_Lambda_j!X13+Inequality_Components_Lambda_j!AD13-Inequality_Components_Lambda_j!AJ13)</f>
        <v>22.679039348549225</v>
      </c>
      <c r="G13" s="11">
        <f>(1-Background_Calculations!$B$11)*(Inequality_Components_Lambda_j!G13+Inequality_Components_Lambda_j!M13-Inequality_Components_Lambda_j!S13+Inequality_Components_Lambda_j!Y13+Inequality_Components_Lambda_j!AE13-Inequality_Components_Lambda_j!AK13)</f>
        <v>26.695291844394941</v>
      </c>
      <c r="H13" s="11">
        <f t="shared" si="0"/>
        <v>238.35824837142252</v>
      </c>
      <c r="I13" s="27">
        <f>(H13-H77)/Background_Calculations!$B$10</f>
        <v>-7.2466438271984431E-9</v>
      </c>
    </row>
    <row r="14" spans="1:9" x14ac:dyDescent="0.25">
      <c r="A14" s="8">
        <v>10</v>
      </c>
      <c r="B14" s="11">
        <f>(1-Background_Calculations!$B$11)*(Inequality_Components_Lambda_j!B14+Inequality_Components_Lambda_j!H14-Inequality_Components_Lambda_j!N14+Inequality_Components_Lambda_j!T14+Inequality_Components_Lambda_j!Z14-Inequality_Components_Lambda_j!AF14)</f>
        <v>110.93608496973607</v>
      </c>
      <c r="C14" s="11">
        <f>(1-Background_Calculations!$B$11)*(Inequality_Components_Lambda_j!C14+Inequality_Components_Lambda_j!I14-Inequality_Components_Lambda_j!O14+Inequality_Components_Lambda_j!U14+Inequality_Components_Lambda_j!AA14-Inequality_Components_Lambda_j!AG14)</f>
        <v>22.306576093275783</v>
      </c>
      <c r="D14" s="11">
        <f>(1-Background_Calculations!$B$11)*(Inequality_Components_Lambda_j!D14+Inequality_Components_Lambda_j!J14-Inequality_Components_Lambda_j!P14+Inequality_Components_Lambda_j!V14+Inequality_Components_Lambda_j!AB14-Inequality_Components_Lambda_j!AH14)</f>
        <v>27.357084108024843</v>
      </c>
      <c r="E14" s="11">
        <f>(1-Background_Calculations!$B$11)*(Inequality_Components_Lambda_j!E14+Inequality_Components_Lambda_j!K14-Inequality_Components_Lambda_j!Q14+Inequality_Components_Lambda_j!W14+Inequality_Components_Lambda_j!AC14-Inequality_Components_Lambda_j!AI14)</f>
        <v>28.340162444840391</v>
      </c>
      <c r="F14" s="11">
        <f>(1-Background_Calculations!$B$11)*(Inequality_Components_Lambda_j!F14+Inequality_Components_Lambda_j!L14-Inequality_Components_Lambda_j!R14+Inequality_Components_Lambda_j!X14+Inequality_Components_Lambda_j!AD14-Inequality_Components_Lambda_j!AJ14)</f>
        <v>22.674867142805066</v>
      </c>
      <c r="G14" s="11">
        <f>(1-Background_Calculations!$B$11)*(Inequality_Components_Lambda_j!G14+Inequality_Components_Lambda_j!M14-Inequality_Components_Lambda_j!S14+Inequality_Components_Lambda_j!Y14+Inequality_Components_Lambda_j!AE14-Inequality_Components_Lambda_j!AK14)</f>
        <v>26.689324896795288</v>
      </c>
      <c r="H14" s="11">
        <f t="shared" si="0"/>
        <v>238.30409965547744</v>
      </c>
      <c r="I14" s="27">
        <f>(H14-H78)/Background_Calculations!$B$10</f>
        <v>-1.0041898063319485E-8</v>
      </c>
    </row>
    <row r="15" spans="1:9" x14ac:dyDescent="0.25">
      <c r="A15" s="8">
        <v>11</v>
      </c>
      <c r="B15" s="11">
        <f>(1-Background_Calculations!$B$11)*(Inequality_Components_Lambda_j!B15+Inequality_Components_Lambda_j!H15-Inequality_Components_Lambda_j!N15+Inequality_Components_Lambda_j!T15+Inequality_Components_Lambda_j!Z15-Inequality_Components_Lambda_j!AF15)</f>
        <v>110.91205212335423</v>
      </c>
      <c r="C15" s="11">
        <f>(1-Background_Calculations!$B$11)*(Inequality_Components_Lambda_j!C15+Inequality_Components_Lambda_j!I15-Inequality_Components_Lambda_j!O15+Inequality_Components_Lambda_j!U15+Inequality_Components_Lambda_j!AA15-Inequality_Components_Lambda_j!AG15)</f>
        <v>22.303107383251874</v>
      </c>
      <c r="D15" s="11">
        <f>(1-Background_Calculations!$B$11)*(Inequality_Components_Lambda_j!D15+Inequality_Components_Lambda_j!J15-Inequality_Components_Lambda_j!P15+Inequality_Components_Lambda_j!V15+Inequality_Components_Lambda_j!AB15-Inequality_Components_Lambda_j!AH15)</f>
        <v>27.352440395976537</v>
      </c>
      <c r="E15" s="11">
        <f>(1-Background_Calculations!$B$11)*(Inequality_Components_Lambda_j!E15+Inequality_Components_Lambda_j!K15-Inequality_Components_Lambda_j!Q15+Inequality_Components_Lambda_j!W15+Inequality_Components_Lambda_j!AC15-Inequality_Components_Lambda_j!AI15)</f>
        <v>28.335677303283834</v>
      </c>
      <c r="F15" s="11">
        <f>(1-Background_Calculations!$B$11)*(Inequality_Components_Lambda_j!F15+Inequality_Components_Lambda_j!L15-Inequality_Components_Lambda_j!R15+Inequality_Components_Lambda_j!X15+Inequality_Components_Lambda_j!AD15-Inequality_Components_Lambda_j!AJ15)</f>
        <v>22.671271575771524</v>
      </c>
      <c r="G15" s="11">
        <f>(1-Background_Calculations!$B$11)*(Inequality_Components_Lambda_j!G15+Inequality_Components_Lambda_j!M15-Inequality_Components_Lambda_j!S15+Inequality_Components_Lambda_j!Y15+Inequality_Components_Lambda_j!AE15-Inequality_Components_Lambda_j!AK15)</f>
        <v>26.684330695320678</v>
      </c>
      <c r="H15" s="11">
        <f t="shared" si="0"/>
        <v>238.2588794769587</v>
      </c>
      <c r="I15" s="27">
        <f>(H15-H79)/Background_Calculations!$B$10</f>
        <v>-1.2376245117659434E-8</v>
      </c>
    </row>
    <row r="16" spans="1:9" x14ac:dyDescent="0.25">
      <c r="A16" s="8">
        <v>12</v>
      </c>
      <c r="B16" s="11">
        <f>(1-Background_Calculations!$B$11)*(Inequality_Components_Lambda_j!B16+Inequality_Components_Lambda_j!H16-Inequality_Components_Lambda_j!N16+Inequality_Components_Lambda_j!T16+Inequality_Components_Lambda_j!Z16-Inequality_Components_Lambda_j!AF16)</f>
        <v>110.89188297100264</v>
      </c>
      <c r="C16" s="11">
        <f>(1-Background_Calculations!$B$11)*(Inequality_Components_Lambda_j!C16+Inequality_Components_Lambda_j!I16-Inequality_Components_Lambda_j!O16+Inequality_Components_Lambda_j!U16+Inequality_Components_Lambda_j!AA16-Inequality_Components_Lambda_j!AG16)</f>
        <v>22.300032430827535</v>
      </c>
      <c r="D16" s="11">
        <f>(1-Background_Calculations!$B$11)*(Inequality_Components_Lambda_j!D16+Inequality_Components_Lambda_j!J16-Inequality_Components_Lambda_j!P16+Inequality_Components_Lambda_j!V16+Inequality_Components_Lambda_j!AB16-Inequality_Components_Lambda_j!AH16)</f>
        <v>27.348389059996325</v>
      </c>
      <c r="E16" s="11">
        <f>(1-Background_Calculations!$B$11)*(Inequality_Components_Lambda_j!E16+Inequality_Components_Lambda_j!K16-Inequality_Components_Lambda_j!Q16+Inequality_Components_Lambda_j!W16+Inequality_Components_Lambda_j!AC16-Inequality_Components_Lambda_j!AI16)</f>
        <v>28.331714376321486</v>
      </c>
      <c r="F16" s="11">
        <f>(1-Background_Calculations!$B$11)*(Inequality_Components_Lambda_j!F16+Inequality_Components_Lambda_j!L16-Inequality_Components_Lambda_j!R16+Inequality_Components_Lambda_j!X16+Inequality_Components_Lambda_j!AD16-Inequality_Components_Lambda_j!AJ16)</f>
        <v>22.668095803220176</v>
      </c>
      <c r="G16" s="11">
        <f>(1-Background_Calculations!$B$11)*(Inequality_Components_Lambda_j!G16+Inequality_Components_Lambda_j!M16-Inequality_Components_Lambda_j!S16+Inequality_Components_Lambda_j!Y16+Inequality_Components_Lambda_j!AE16-Inequality_Components_Lambda_j!AK16)</f>
        <v>26.680044655556927</v>
      </c>
      <c r="H16" s="11">
        <f t="shared" si="0"/>
        <v>238.22015929692509</v>
      </c>
      <c r="I16" s="27">
        <f>(H16-H80)/Background_Calculations!$B$10</f>
        <v>-1.4375050544035449E-8</v>
      </c>
    </row>
    <row r="17" spans="1:9" x14ac:dyDescent="0.25">
      <c r="A17" s="8">
        <v>13</v>
      </c>
      <c r="B17" s="11">
        <f>(1-Background_Calculations!$B$11)*(Inequality_Components_Lambda_j!B17+Inequality_Components_Lambda_j!H17-Inequality_Components_Lambda_j!N17+Inequality_Components_Lambda_j!T17+Inequality_Components_Lambda_j!Z17-Inequality_Components_Lambda_j!AF17)</f>
        <v>110.87451494173429</v>
      </c>
      <c r="C17" s="11">
        <f>(1-Background_Calculations!$B$11)*(Inequality_Components_Lambda_j!C17+Inequality_Components_Lambda_j!I17-Inequality_Components_Lambda_j!O17+Inequality_Components_Lambda_j!U17+Inequality_Components_Lambda_j!AA17-Inequality_Components_Lambda_j!AG17)</f>
        <v>22.297242947048669</v>
      </c>
      <c r="D17" s="11">
        <f>(1-Background_Calculations!$B$11)*(Inequality_Components_Lambda_j!D17+Inequality_Components_Lambda_j!J17-Inequality_Components_Lambda_j!P17+Inequality_Components_Lambda_j!V17+Inequality_Components_Lambda_j!AB17-Inequality_Components_Lambda_j!AH17)</f>
        <v>27.34476718821934</v>
      </c>
      <c r="E17" s="11">
        <f>(1-Background_Calculations!$B$11)*(Inequality_Components_Lambda_j!E17+Inequality_Components_Lambda_j!K17-Inequality_Components_Lambda_j!Q17+Inequality_Components_Lambda_j!W17+Inequality_Components_Lambda_j!AC17-Inequality_Components_Lambda_j!AI17)</f>
        <v>28.32813004749417</v>
      </c>
      <c r="F17" s="11">
        <f>(1-Background_Calculations!$B$11)*(Inequality_Components_Lambda_j!F17+Inequality_Components_Lambda_j!L17-Inequality_Components_Lambda_j!R17+Inequality_Components_Lambda_j!X17+Inequality_Components_Lambda_j!AD17-Inequality_Components_Lambda_j!AJ17)</f>
        <v>22.665224375682953</v>
      </c>
      <c r="G17" s="11">
        <f>(1-Background_Calculations!$B$11)*(Inequality_Components_Lambda_j!G17+Inequality_Components_Lambda_j!M17-Inequality_Components_Lambda_j!S17+Inequality_Components_Lambda_j!Y17+Inequality_Components_Lambda_j!AE17-Inequality_Components_Lambda_j!AK17)</f>
        <v>26.676272022936526</v>
      </c>
      <c r="H17" s="11">
        <f t="shared" si="0"/>
        <v>238.18615152311597</v>
      </c>
      <c r="I17" s="27">
        <f>(H17-H81)/Background_Calculations!$B$10</f>
        <v>-1.6130593074303729E-8</v>
      </c>
    </row>
    <row r="18" spans="1:9" x14ac:dyDescent="0.25">
      <c r="A18" s="8">
        <v>14</v>
      </c>
      <c r="B18" s="11">
        <f>(1-Background_Calculations!$B$11)*(Inequality_Components_Lambda_j!B18+Inequality_Components_Lambda_j!H18-Inequality_Components_Lambda_j!N18+Inequality_Components_Lambda_j!T18+Inequality_Components_Lambda_j!Z18-Inequality_Components_Lambda_j!AF18)</f>
        <v>110.85917100199266</v>
      </c>
      <c r="C18" s="11">
        <f>(1-Background_Calculations!$B$11)*(Inequality_Components_Lambda_j!C18+Inequality_Components_Lambda_j!I18-Inequality_Components_Lambda_j!O18+Inequality_Components_Lambda_j!U18+Inequality_Components_Lambda_j!AA18-Inequality_Components_Lambda_j!AG18)</f>
        <v>22.294659742707857</v>
      </c>
      <c r="D18" s="11">
        <f>(1-Background_Calculations!$B$11)*(Inequality_Components_Lambda_j!D18+Inequality_Components_Lambda_j!J18-Inequality_Components_Lambda_j!P18+Inequality_Components_Lambda_j!V18+Inequality_Components_Lambda_j!AB18-Inequality_Components_Lambda_j!AH18)</f>
        <v>27.341455646966949</v>
      </c>
      <c r="E18" s="11">
        <f>(1-Background_Calculations!$B$11)*(Inequality_Components_Lambda_j!E18+Inequality_Components_Lambda_j!K18-Inequality_Components_Lambda_j!Q18+Inequality_Components_Lambda_j!W18+Inequality_Components_Lambda_j!AC18-Inequality_Components_Lambda_j!AI18)</f>
        <v>28.324819293407135</v>
      </c>
      <c r="F18" s="11">
        <f>(1-Background_Calculations!$B$11)*(Inequality_Components_Lambda_j!F18+Inequality_Components_Lambda_j!L18-Inequality_Components_Lambda_j!R18+Inequality_Components_Lambda_j!X18+Inequality_Components_Lambda_j!AD18-Inequality_Components_Lambda_j!AJ18)</f>
        <v>22.662572867634218</v>
      </c>
      <c r="G18" s="11">
        <f>(1-Background_Calculations!$B$11)*(Inequality_Components_Lambda_j!G18+Inequality_Components_Lambda_j!M18-Inequality_Components_Lambda_j!S18+Inequality_Components_Lambda_j!Y18+Inequality_Components_Lambda_j!AE18-Inequality_Components_Lambda_j!AK18)</f>
        <v>26.672870377948939</v>
      </c>
      <c r="H18" s="11">
        <f t="shared" si="0"/>
        <v>238.15554893065774</v>
      </c>
      <c r="I18" s="27">
        <f>(H18-H82)/Background_Calculations!$B$10</f>
        <v>-1.7710354010683112E-8</v>
      </c>
    </row>
    <row r="19" spans="1:9" x14ac:dyDescent="0.25">
      <c r="A19" s="22" t="s">
        <v>50</v>
      </c>
      <c r="B19" s="22"/>
      <c r="C19" s="22"/>
      <c r="D19" s="22"/>
      <c r="E19" s="22"/>
      <c r="F19" s="22"/>
      <c r="G19" s="22"/>
      <c r="H19" s="22"/>
    </row>
    <row r="20" spans="1:9" x14ac:dyDescent="0.25">
      <c r="A20" s="8">
        <v>0</v>
      </c>
      <c r="B20" s="11">
        <f>(1-Background_Calculations!$B$11)*(Inequality_Components_Lambda_j!B20+Inequality_Components_Lambda_j!H20-Inequality_Components_Lambda_j!N20+Inequality_Components_Lambda_j!T20+Inequality_Components_Lambda_j!Z20-Inequality_Components_Lambda_j!AF20)</f>
        <v>111.58808470406697</v>
      </c>
      <c r="C20" s="11">
        <f>(1-Background_Calculations!$B$11)*(Inequality_Components_Lambda_j!C20+Inequality_Components_Lambda_j!I20-Inequality_Components_Lambda_j!O20+Inequality_Components_Lambda_j!U20+Inequality_Components_Lambda_j!AA20-Inequality_Components_Lambda_j!AG20)</f>
        <v>22.388929017191398</v>
      </c>
      <c r="D20" s="11">
        <f>(1-Background_Calculations!$B$11)*(Inequality_Components_Lambda_j!D20+Inequality_Components_Lambda_j!J20-Inequality_Components_Lambda_j!P20+Inequality_Components_Lambda_j!V20+Inequality_Components_Lambda_j!AB20-Inequality_Components_Lambda_j!AH20)</f>
        <v>27.475230557400135</v>
      </c>
      <c r="E20" s="11">
        <f>(1-Background_Calculations!$B$11)*(Inequality_Components_Lambda_j!E20+Inequality_Components_Lambda_j!K20-Inequality_Components_Lambda_j!Q20+Inequality_Components_Lambda_j!W20+Inequality_Components_Lambda_j!AC20-Inequality_Components_Lambda_j!AI20)</f>
        <v>28.4650403093001</v>
      </c>
      <c r="F20" s="11">
        <f>(1-Background_Calculations!$B$11)*(Inequality_Components_Lambda_j!F20+Inequality_Components_Lambda_j!L20-Inequality_Components_Lambda_j!R20+Inequality_Components_Lambda_j!X20+Inequality_Components_Lambda_j!AD20-Inequality_Components_Lambda_j!AJ20)</f>
        <v>22.775153956021885</v>
      </c>
      <c r="G20" s="11">
        <f>(1-Background_Calculations!$B$11)*(Inequality_Components_Lambda_j!G20+Inequality_Components_Lambda_j!M20-Inequality_Components_Lambda_j!S20+Inequality_Components_Lambda_j!Y20+Inequality_Components_Lambda_j!AE20-Inequality_Components_Lambda_j!AK20)</f>
        <v>26.88863798522009</v>
      </c>
      <c r="H20" s="11">
        <f>SUM(B20:G20)</f>
        <v>239.58107652920057</v>
      </c>
      <c r="I20" s="27">
        <f>(H20-H68)/Background_Calculations!$B$10</f>
        <v>5.5877947927558826E-8</v>
      </c>
    </row>
    <row r="21" spans="1:9" x14ac:dyDescent="0.25">
      <c r="A21" s="8">
        <v>1</v>
      </c>
      <c r="B21" s="11">
        <f>(1-Background_Calculations!$B$11)*(Inequality_Components_Lambda_j!B21+Inequality_Components_Lambda_j!H21-Inequality_Components_Lambda_j!N21+Inequality_Components_Lambda_j!T21+Inequality_Components_Lambda_j!Z21-Inequality_Components_Lambda_j!AF21)</f>
        <v>111.3726154499824</v>
      </c>
      <c r="C21" s="11">
        <f>(1-Background_Calculations!$B$11)*(Inequality_Components_Lambda_j!C21+Inequality_Components_Lambda_j!I21-Inequality_Components_Lambda_j!O21+Inequality_Components_Lambda_j!U21+Inequality_Components_Lambda_j!AA21-Inequality_Components_Lambda_j!AG21)</f>
        <v>22.36371641840277</v>
      </c>
      <c r="D21" s="11">
        <f>(1-Background_Calculations!$B$11)*(Inequality_Components_Lambda_j!D21+Inequality_Components_Lambda_j!J21-Inequality_Components_Lambda_j!P21+Inequality_Components_Lambda_j!V21+Inequality_Components_Lambda_j!AB21-Inequality_Components_Lambda_j!AH21)</f>
        <v>27.43787494507276</v>
      </c>
      <c r="E21" s="11">
        <f>(1-Background_Calculations!$B$11)*(Inequality_Components_Lambda_j!E21+Inequality_Components_Lambda_j!K21-Inequality_Components_Lambda_j!Q21+Inequality_Components_Lambda_j!W21+Inequality_Components_Lambda_j!AC21-Inequality_Components_Lambda_j!AI21)</f>
        <v>28.425141907885447</v>
      </c>
      <c r="F21" s="11">
        <f>(1-Background_Calculations!$B$11)*(Inequality_Components_Lambda_j!F21+Inequality_Components_Lambda_j!L21-Inequality_Components_Lambda_j!R21+Inequality_Components_Lambda_j!X21+Inequality_Components_Lambda_j!AD21-Inequality_Components_Lambda_j!AJ21)</f>
        <v>22.743090607257301</v>
      </c>
      <c r="G21" s="11">
        <f>(1-Background_Calculations!$B$11)*(Inequality_Components_Lambda_j!G21+Inequality_Components_Lambda_j!M21-Inequality_Components_Lambda_j!S21+Inequality_Components_Lambda_j!Y21+Inequality_Components_Lambda_j!AE21-Inequality_Components_Lambda_j!AK21)</f>
        <v>26.819641652291839</v>
      </c>
      <c r="H21" s="11">
        <f t="shared" ref="H21:H34" si="1">SUM(B21:G21)</f>
        <v>239.16208098089254</v>
      </c>
      <c r="I21" s="27">
        <f>(H21-H69)/Background_Calculations!$B$10</f>
        <v>3.424864313459071E-8</v>
      </c>
    </row>
    <row r="22" spans="1:9" x14ac:dyDescent="0.25">
      <c r="A22" s="8">
        <v>2</v>
      </c>
      <c r="B22" s="11">
        <f>(1-Background_Calculations!$B$11)*(Inequality_Components_Lambda_j!B22+Inequality_Components_Lambda_j!H22-Inequality_Components_Lambda_j!N22+Inequality_Components_Lambda_j!T22+Inequality_Components_Lambda_j!Z22-Inequality_Components_Lambda_j!AF22)</f>
        <v>111.16935011509902</v>
      </c>
      <c r="C22" s="11">
        <f>(1-Background_Calculations!$B$11)*(Inequality_Components_Lambda_j!C22+Inequality_Components_Lambda_j!I22-Inequality_Components_Lambda_j!O22+Inequality_Components_Lambda_j!U22+Inequality_Components_Lambda_j!AA22-Inequality_Components_Lambda_j!AG22)</f>
        <v>22.339881932688886</v>
      </c>
      <c r="D22" s="11">
        <f>(1-Background_Calculations!$B$11)*(Inequality_Components_Lambda_j!D22+Inequality_Components_Lambda_j!J22-Inequality_Components_Lambda_j!P22+Inequality_Components_Lambda_j!V22+Inequality_Components_Lambda_j!AB22-Inequality_Components_Lambda_j!AH22)</f>
        <v>27.402592591027854</v>
      </c>
      <c r="E22" s="11">
        <f>(1-Background_Calculations!$B$11)*(Inequality_Components_Lambda_j!E22+Inequality_Components_Lambda_j!K22-Inequality_Components_Lambda_j!Q22+Inequality_Components_Lambda_j!W22+Inequality_Components_Lambda_j!AC22-Inequality_Components_Lambda_j!AI22)</f>
        <v>28.387466735885997</v>
      </c>
      <c r="F22" s="11">
        <f>(1-Background_Calculations!$B$11)*(Inequality_Components_Lambda_j!F22+Inequality_Components_Lambda_j!L22-Inequality_Components_Lambda_j!R22+Inequality_Components_Lambda_j!X22+Inequality_Components_Lambda_j!AD22-Inequality_Components_Lambda_j!AJ22)</f>
        <v>22.712814453740588</v>
      </c>
      <c r="G22" s="11">
        <f>(1-Background_Calculations!$B$11)*(Inequality_Components_Lambda_j!G22+Inequality_Components_Lambda_j!M22-Inequality_Components_Lambda_j!S22+Inequality_Components_Lambda_j!Y22+Inequality_Components_Lambda_j!AE22-Inequality_Components_Lambda_j!AK22)</f>
        <v>26.754621318298422</v>
      </c>
      <c r="H22" s="11">
        <f t="shared" si="1"/>
        <v>238.76672714674078</v>
      </c>
      <c r="I22" s="27">
        <f>(H22-H70)/Background_Calculations!$B$10</f>
        <v>1.3839766203873414E-8</v>
      </c>
    </row>
    <row r="23" spans="1:9" x14ac:dyDescent="0.25">
      <c r="A23" s="8">
        <v>3</v>
      </c>
      <c r="B23" s="11">
        <f>(1-Background_Calculations!$B$11)*(Inequality_Components_Lambda_j!B23+Inequality_Components_Lambda_j!H23-Inequality_Components_Lambda_j!N23+Inequality_Components_Lambda_j!T23+Inequality_Components_Lambda_j!Z23-Inequality_Components_Lambda_j!AF23)</f>
        <v>111.05457302486653</v>
      </c>
      <c r="C23" s="11">
        <f>(1-Background_Calculations!$B$11)*(Inequality_Components_Lambda_j!C23+Inequality_Components_Lambda_j!I23-Inequality_Components_Lambda_j!O23+Inequality_Components_Lambda_j!U23+Inequality_Components_Lambda_j!AA23-Inequality_Components_Lambda_j!AG23)</f>
        <v>22.326035091897854</v>
      </c>
      <c r="D23" s="11">
        <f>(1-Background_Calculations!$B$11)*(Inequality_Components_Lambda_j!D23+Inequality_Components_Lambda_j!J23-Inequality_Components_Lambda_j!P23+Inequality_Components_Lambda_j!V23+Inequality_Components_Lambda_j!AB23-Inequality_Components_Lambda_j!AH23)</f>
        <v>27.382335830991181</v>
      </c>
      <c r="E23" s="11">
        <f>(1-Background_Calculations!$B$11)*(Inequality_Components_Lambda_j!E23+Inequality_Components_Lambda_j!K23-Inequality_Components_Lambda_j!Q23+Inequality_Components_Lambda_j!W23+Inequality_Components_Lambda_j!AC23-Inequality_Components_Lambda_j!AI23)</f>
        <v>28.365891338622561</v>
      </c>
      <c r="F23" s="11">
        <f>(1-Background_Calculations!$B$11)*(Inequality_Components_Lambda_j!F23+Inequality_Components_Lambda_j!L23-Inequality_Components_Lambda_j!R23+Inequality_Components_Lambda_j!X23+Inequality_Components_Lambda_j!AD23-Inequality_Components_Lambda_j!AJ23)</f>
        <v>22.695480482754938</v>
      </c>
      <c r="G23" s="11">
        <f>(1-Background_Calculations!$B$11)*(Inequality_Components_Lambda_j!G23+Inequality_Components_Lambda_j!M23-Inequality_Components_Lambda_j!S23+Inequality_Components_Lambda_j!Y23+Inequality_Components_Lambda_j!AE23-Inequality_Components_Lambda_j!AK23)</f>
        <v>26.718368252976923</v>
      </c>
      <c r="H23" s="11">
        <f t="shared" si="1"/>
        <v>238.54268402210997</v>
      </c>
      <c r="I23" s="27">
        <f>(H23-H71)/Background_Calculations!$B$10</f>
        <v>2.2742566203534669E-9</v>
      </c>
    </row>
    <row r="24" spans="1:9" x14ac:dyDescent="0.25">
      <c r="A24" s="8">
        <v>4</v>
      </c>
      <c r="B24" s="11">
        <f>(1-Background_Calculations!$B$11)*(Inequality_Components_Lambda_j!B24+Inequality_Components_Lambda_j!H24-Inequality_Components_Lambda_j!N24+Inequality_Components_Lambda_j!T24+Inequality_Components_Lambda_j!Z24-Inequality_Components_Lambda_j!AF24)</f>
        <v>111.02090578931104</v>
      </c>
      <c r="C24" s="11">
        <f>(1-Background_Calculations!$B$11)*(Inequality_Components_Lambda_j!C24+Inequality_Components_Lambda_j!I24-Inequality_Components_Lambda_j!O24+Inequality_Components_Lambda_j!U24+Inequality_Components_Lambda_j!AA24-Inequality_Components_Lambda_j!AG24)</f>
        <v>22.32134885250349</v>
      </c>
      <c r="D24" s="11">
        <f>(1-Background_Calculations!$B$11)*(Inequality_Components_Lambda_j!D24+Inequality_Components_Lambda_j!J24-Inequality_Components_Lambda_j!P24+Inequality_Components_Lambda_j!V24+Inequality_Components_Lambda_j!AB24-Inequality_Components_Lambda_j!AH24)</f>
        <v>27.3758604456951</v>
      </c>
      <c r="E24" s="11">
        <f>(1-Background_Calculations!$B$11)*(Inequality_Components_Lambda_j!E24+Inequality_Components_Lambda_j!K24-Inequality_Components_Lambda_j!Q24+Inequality_Components_Lambda_j!W24+Inequality_Components_Lambda_j!AC24-Inequality_Components_Lambda_j!AI24)</f>
        <v>28.359097837355382</v>
      </c>
      <c r="F24" s="11">
        <f>(1-Background_Calculations!$B$11)*(Inequality_Components_Lambda_j!F24+Inequality_Components_Lambda_j!L24-Inequality_Components_Lambda_j!R24+Inequality_Components_Lambda_j!X24+Inequality_Components_Lambda_j!AD24-Inequality_Components_Lambda_j!AJ24)</f>
        <v>22.6900292864836</v>
      </c>
      <c r="G24" s="11">
        <f>(1-Background_Calculations!$B$11)*(Inequality_Components_Lambda_j!G24+Inequality_Components_Lambda_j!M24-Inequality_Components_Lambda_j!S24+Inequality_Components_Lambda_j!Y24+Inequality_Components_Lambda_j!AE24-Inequality_Components_Lambda_j!AK24)</f>
        <v>26.708558223302539</v>
      </c>
      <c r="H24" s="11">
        <f t="shared" si="1"/>
        <v>238.47580043465115</v>
      </c>
      <c r="I24" s="27">
        <f>(H24-H72)/Background_Calculations!$B$10</f>
        <v>-1.1783946181517975E-9</v>
      </c>
    </row>
    <row r="25" spans="1:9" x14ac:dyDescent="0.25">
      <c r="A25" s="8">
        <v>5</v>
      </c>
      <c r="B25" s="11">
        <f>(1-Background_Calculations!$B$11)*(Inequality_Components_Lambda_j!B25+Inequality_Components_Lambda_j!H25-Inequality_Components_Lambda_j!N25+Inequality_Components_Lambda_j!T25+Inequality_Components_Lambda_j!Z25-Inequality_Components_Lambda_j!AF25)</f>
        <v>111.00958959982501</v>
      </c>
      <c r="C25" s="11">
        <f>(1-Background_Calculations!$B$11)*(Inequality_Components_Lambda_j!C25+Inequality_Components_Lambda_j!I25-Inequality_Components_Lambda_j!O25+Inequality_Components_Lambda_j!U25+Inequality_Components_Lambda_j!AA25-Inequality_Components_Lambda_j!AG25)</f>
        <v>22.319167770520004</v>
      </c>
      <c r="D25" s="11">
        <f>(1-Background_Calculations!$B$11)*(Inequality_Components_Lambda_j!D25+Inequality_Components_Lambda_j!J25-Inequality_Components_Lambda_j!P25+Inequality_Components_Lambda_j!V25+Inequality_Components_Lambda_j!AB25-Inequality_Components_Lambda_j!AH25)</f>
        <v>27.373153864603939</v>
      </c>
      <c r="E25" s="11">
        <f>(1-Background_Calculations!$B$11)*(Inequality_Components_Lambda_j!E25+Inequality_Components_Lambda_j!K25-Inequality_Components_Lambda_j!Q25+Inequality_Components_Lambda_j!W25+Inequality_Components_Lambda_j!AC25-Inequality_Components_Lambda_j!AI25)</f>
        <v>28.356295801779062</v>
      </c>
      <c r="F25" s="11">
        <f>(1-Background_Calculations!$B$11)*(Inequality_Components_Lambda_j!F25+Inequality_Components_Lambda_j!L25-Inequality_Components_Lambda_j!R25+Inequality_Components_Lambda_j!X25+Inequality_Components_Lambda_j!AD25-Inequality_Components_Lambda_j!AJ25)</f>
        <v>22.687786723772952</v>
      </c>
      <c r="G25" s="11">
        <f>(1-Background_Calculations!$B$11)*(Inequality_Components_Lambda_j!G25+Inequality_Components_Lambda_j!M25-Inequality_Components_Lambda_j!S25+Inequality_Components_Lambda_j!Y25+Inequality_Components_Lambda_j!AE25-Inequality_Components_Lambda_j!AK25)</f>
        <v>26.705786685441502</v>
      </c>
      <c r="H25" s="11">
        <f t="shared" si="1"/>
        <v>238.45178044594246</v>
      </c>
      <c r="I25" s="27">
        <f>(H25-H73)/Background_Calculations!$B$10</f>
        <v>-2.4183496940513285E-9</v>
      </c>
    </row>
    <row r="26" spans="1:9" x14ac:dyDescent="0.25">
      <c r="A26" s="8">
        <v>6</v>
      </c>
      <c r="B26" s="11">
        <f>(1-Background_Calculations!$B$11)*(Inequality_Components_Lambda_j!B26+Inequality_Components_Lambda_j!H26-Inequality_Components_Lambda_j!N26+Inequality_Components_Lambda_j!T26+Inequality_Components_Lambda_j!Z26-Inequality_Components_Lambda_j!AF26)</f>
        <v>110.99662140831852</v>
      </c>
      <c r="C26" s="11">
        <f>(1-Background_Calculations!$B$11)*(Inequality_Components_Lambda_j!C26+Inequality_Components_Lambda_j!I26-Inequality_Components_Lambda_j!O26+Inequality_Components_Lambda_j!U26+Inequality_Components_Lambda_j!AA26-Inequality_Components_Lambda_j!AG26)</f>
        <v>22.316823373643324</v>
      </c>
      <c r="D26" s="11">
        <f>(1-Background_Calculations!$B$11)*(Inequality_Components_Lambda_j!D26+Inequality_Components_Lambda_j!J26-Inequality_Components_Lambda_j!P26+Inequality_Components_Lambda_j!V26+Inequality_Components_Lambda_j!AB26-Inequality_Components_Lambda_j!AH26)</f>
        <v>27.370201589628035</v>
      </c>
      <c r="E26" s="11">
        <f>(1-Background_Calculations!$B$11)*(Inequality_Components_Lambda_j!E26+Inequality_Components_Lambda_j!K26-Inequality_Components_Lambda_j!Q26+Inequality_Components_Lambda_j!W26+Inequality_Components_Lambda_j!AC26-Inequality_Components_Lambda_j!AI26)</f>
        <v>28.353292019143101</v>
      </c>
      <c r="F26" s="11">
        <f>(1-Background_Calculations!$B$11)*(Inequality_Components_Lambda_j!F26+Inequality_Components_Lambda_j!L26-Inequality_Components_Lambda_j!R26+Inequality_Components_Lambda_j!X26+Inequality_Components_Lambda_j!AD26-Inequality_Components_Lambda_j!AJ26)</f>
        <v>22.685381981944037</v>
      </c>
      <c r="G26" s="11">
        <f>(1-Background_Calculations!$B$11)*(Inequality_Components_Lambda_j!G26+Inequality_Components_Lambda_j!M26-Inequality_Components_Lambda_j!S26+Inequality_Components_Lambda_j!Y26+Inequality_Components_Lambda_j!AE26-Inequality_Components_Lambda_j!AK26)</f>
        <v>26.702777640920548</v>
      </c>
      <c r="H26" s="11">
        <f t="shared" si="1"/>
        <v>238.42509801359756</v>
      </c>
      <c r="I26" s="27">
        <f>(H26-H74)/Background_Calculations!$B$10</f>
        <v>-3.7957449053753433E-9</v>
      </c>
    </row>
    <row r="27" spans="1:9" x14ac:dyDescent="0.25">
      <c r="A27" s="8">
        <v>7</v>
      </c>
      <c r="B27" s="11">
        <f>(1-Background_Calculations!$B$11)*(Inequality_Components_Lambda_j!B27+Inequality_Components_Lambda_j!H27-Inequality_Components_Lambda_j!N27+Inequality_Components_Lambda_j!T27+Inequality_Components_Lambda_j!Z27-Inequality_Components_Lambda_j!AF27)</f>
        <v>110.97958254577456</v>
      </c>
      <c r="C27" s="11">
        <f>(1-Background_Calculations!$B$11)*(Inequality_Components_Lambda_j!C27+Inequality_Components_Lambda_j!I27-Inequality_Components_Lambda_j!O27+Inequality_Components_Lambda_j!U27+Inequality_Components_Lambda_j!AA27-Inequality_Components_Lambda_j!AG27)</f>
        <v>22.314067435972991</v>
      </c>
      <c r="D27" s="11">
        <f>(1-Background_Calculations!$B$11)*(Inequality_Components_Lambda_j!D27+Inequality_Components_Lambda_j!J27-Inequality_Components_Lambda_j!P27+Inequality_Components_Lambda_j!V27+Inequality_Components_Lambda_j!AB27-Inequality_Components_Lambda_j!AH27)</f>
        <v>27.366630185224608</v>
      </c>
      <c r="E27" s="11">
        <f>(1-Background_Calculations!$B$11)*(Inequality_Components_Lambda_j!E27+Inequality_Components_Lambda_j!K27-Inequality_Components_Lambda_j!Q27+Inequality_Components_Lambda_j!W27+Inequality_Components_Lambda_j!AC27-Inequality_Components_Lambda_j!AI27)</f>
        <v>28.349752180295074</v>
      </c>
      <c r="F27" s="11">
        <f>(1-Background_Calculations!$B$11)*(Inequality_Components_Lambda_j!F27+Inequality_Components_Lambda_j!L27-Inequality_Components_Lambda_j!R27+Inequality_Components_Lambda_j!X27+Inequality_Components_Lambda_j!AD27-Inequality_Components_Lambda_j!AJ27)</f>
        <v>22.682546318722917</v>
      </c>
      <c r="G27" s="11">
        <f>(1-Background_Calculations!$B$11)*(Inequality_Components_Lambda_j!G27+Inequality_Components_Lambda_j!M27-Inequality_Components_Lambda_j!S27+Inequality_Components_Lambda_j!Y27+Inequality_Components_Lambda_j!AE27-Inequality_Components_Lambda_j!AK27)</f>
        <v>26.699065340010907</v>
      </c>
      <c r="H27" s="11">
        <f t="shared" si="1"/>
        <v>238.39164400600109</v>
      </c>
      <c r="I27" s="27">
        <f>(H27-H75)/Background_Calculations!$B$10</f>
        <v>-5.5227010264424742E-9</v>
      </c>
    </row>
    <row r="28" spans="1:9" x14ac:dyDescent="0.25">
      <c r="A28" s="8">
        <v>8</v>
      </c>
      <c r="B28" s="11">
        <f>(1-Background_Calculations!$B$11)*(Inequality_Components_Lambda_j!B28+Inequality_Components_Lambda_j!H28-Inequality_Components_Lambda_j!N28+Inequality_Components_Lambda_j!T28+Inequality_Components_Lambda_j!Z28-Inequality_Components_Lambda_j!AF28)</f>
        <v>110.96011317131304</v>
      </c>
      <c r="C28" s="11">
        <f>(1-Background_Calculations!$B$11)*(Inequality_Components_Lambda_j!C28+Inequality_Components_Lambda_j!I28-Inequality_Components_Lambda_j!O28+Inequality_Components_Lambda_j!U28+Inequality_Components_Lambda_j!AA28-Inequality_Components_Lambda_j!AG28)</f>
        <v>22.311063799460324</v>
      </c>
      <c r="D28" s="11">
        <f>(1-Background_Calculations!$B$11)*(Inequality_Components_Lambda_j!D28+Inequality_Components_Lambda_j!J28-Inequality_Components_Lambda_j!P28+Inequality_Components_Lambda_j!V28+Inequality_Components_Lambda_j!AB28-Inequality_Components_Lambda_j!AH28)</f>
        <v>27.362686138194238</v>
      </c>
      <c r="E28" s="11">
        <f>(1-Background_Calculations!$B$11)*(Inequality_Components_Lambda_j!E28+Inequality_Components_Lambda_j!K28-Inequality_Components_Lambda_j!Q28+Inequality_Components_Lambda_j!W28+Inequality_Components_Lambda_j!AC28-Inequality_Components_Lambda_j!AI28)</f>
        <v>28.345883834897421</v>
      </c>
      <c r="F28" s="11">
        <f>(1-Background_Calculations!$B$11)*(Inequality_Components_Lambda_j!F28+Inequality_Components_Lambda_j!L28-Inequality_Components_Lambda_j!R28+Inequality_Components_Lambda_j!X28+Inequality_Components_Lambda_j!AD28-Inequality_Components_Lambda_j!AJ28)</f>
        <v>22.679446577786567</v>
      </c>
      <c r="G28" s="11">
        <f>(1-Background_Calculations!$B$11)*(Inequality_Components_Lambda_j!G28+Inequality_Components_Lambda_j!M28-Inequality_Components_Lambda_j!S28+Inequality_Components_Lambda_j!Y28+Inequality_Components_Lambda_j!AE28-Inequality_Components_Lambda_j!AK28)</f>
        <v>26.6949075598619</v>
      </c>
      <c r="H28" s="11">
        <f t="shared" si="1"/>
        <v>238.35410108151348</v>
      </c>
      <c r="I28" s="27">
        <f>(H28-H76)/Background_Calculations!$B$10</f>
        <v>-7.4607344013577867E-9</v>
      </c>
    </row>
    <row r="29" spans="1:9" x14ac:dyDescent="0.25">
      <c r="A29" s="8">
        <v>9</v>
      </c>
      <c r="B29" s="11">
        <f>(1-Background_Calculations!$B$11)*(Inequality_Components_Lambda_j!B29+Inequality_Components_Lambda_j!H29-Inequality_Components_Lambda_j!N29+Inequality_Components_Lambda_j!T29+Inequality_Components_Lambda_j!Z29-Inequality_Components_Lambda_j!AF29)</f>
        <v>110.94015003798978</v>
      </c>
      <c r="C29" s="11">
        <f>(1-Background_Calculations!$B$11)*(Inequality_Components_Lambda_j!C29+Inequality_Components_Lambda_j!I29-Inequality_Components_Lambda_j!O29+Inequality_Components_Lambda_j!U29+Inequality_Components_Lambda_j!AA29-Inequality_Components_Lambda_j!AG29)</f>
        <v>22.308009842890588</v>
      </c>
      <c r="D29" s="11">
        <f>(1-Background_Calculations!$B$11)*(Inequality_Components_Lambda_j!D29+Inequality_Components_Lambda_j!J29-Inequality_Components_Lambda_j!P29+Inequality_Components_Lambda_j!V29+Inequality_Components_Lambda_j!AB29-Inequality_Components_Lambda_j!AH29)</f>
        <v>27.358666388758138</v>
      </c>
      <c r="E29" s="11">
        <f>(1-Background_Calculations!$B$11)*(Inequality_Components_Lambda_j!E29+Inequality_Components_Lambda_j!K29-Inequality_Components_Lambda_j!Q29+Inequality_Components_Lambda_j!W29+Inequality_Components_Lambda_j!AC29-Inequality_Components_Lambda_j!AI29)</f>
        <v>28.341948753344781</v>
      </c>
      <c r="F29" s="11">
        <f>(1-Background_Calculations!$B$11)*(Inequality_Components_Lambda_j!F29+Inequality_Components_Lambda_j!L29-Inequality_Components_Lambda_j!R29+Inequality_Components_Lambda_j!X29+Inequality_Components_Lambda_j!AD29-Inequality_Components_Lambda_j!AJ29)</f>
        <v>22.676293189422644</v>
      </c>
      <c r="G29" s="11">
        <f>(1-Background_Calculations!$B$11)*(Inequality_Components_Lambda_j!G29+Inequality_Components_Lambda_j!M29-Inequality_Components_Lambda_j!S29+Inequality_Components_Lambda_j!Y29+Inequality_Components_Lambda_j!AE29-Inequality_Components_Lambda_j!AK29)</f>
        <v>26.690659280538394</v>
      </c>
      <c r="H29" s="11">
        <f t="shared" si="1"/>
        <v>238.31572749294432</v>
      </c>
      <c r="I29" s="27">
        <f>(H29-H77)/Background_Calculations!$B$10</f>
        <v>-9.4416481521456261E-9</v>
      </c>
    </row>
    <row r="30" spans="1:9" x14ac:dyDescent="0.25">
      <c r="A30" s="8">
        <v>10</v>
      </c>
      <c r="B30" s="11">
        <f>(1-Background_Calculations!$B$11)*(Inequality_Components_Lambda_j!B30+Inequality_Components_Lambda_j!H30-Inequality_Components_Lambda_j!N30+Inequality_Components_Lambda_j!T30+Inequality_Components_Lambda_j!Z30-Inequality_Components_Lambda_j!AF30)</f>
        <v>110.9209184308617</v>
      </c>
      <c r="C30" s="11">
        <f>(1-Background_Calculations!$B$11)*(Inequality_Components_Lambda_j!C30+Inequality_Components_Lambda_j!I30-Inequality_Components_Lambda_j!O30+Inequality_Components_Lambda_j!U30+Inequality_Components_Lambda_j!AA30-Inequality_Components_Lambda_j!AG30)</f>
        <v>22.30503043777248</v>
      </c>
      <c r="D30" s="11">
        <f>(1-Background_Calculations!$B$11)*(Inequality_Components_Lambda_j!D30+Inequality_Components_Lambda_j!J30-Inequality_Components_Lambda_j!P30+Inequality_Components_Lambda_j!V30+Inequality_Components_Lambda_j!AB30-Inequality_Components_Lambda_j!AH30)</f>
        <v>27.354758795876826</v>
      </c>
      <c r="E30" s="11">
        <f>(1-Background_Calculations!$B$11)*(Inequality_Components_Lambda_j!E30+Inequality_Components_Lambda_j!K30-Inequality_Components_Lambda_j!Q30+Inequality_Components_Lambda_j!W30+Inequality_Components_Lambda_j!AC30-Inequality_Components_Lambda_j!AI30)</f>
        <v>28.338112544438925</v>
      </c>
      <c r="F30" s="11">
        <f>(1-Background_Calculations!$B$11)*(Inequality_Components_Lambda_j!F30+Inequality_Components_Lambda_j!L30-Inequality_Components_Lambda_j!R30+Inequality_Components_Lambda_j!X30+Inequality_Components_Lambda_j!AD30-Inequality_Components_Lambda_j!AJ30)</f>
        <v>22.673219282160971</v>
      </c>
      <c r="G30" s="11">
        <f>(1-Background_Calculations!$B$11)*(Inequality_Components_Lambda_j!G30+Inequality_Components_Lambda_j!M30-Inequality_Components_Lambda_j!S30+Inequality_Components_Lambda_j!Y30+Inequality_Components_Lambda_j!AE30-Inequality_Components_Lambda_j!AK30)</f>
        <v>26.686545079855122</v>
      </c>
      <c r="H30" s="11">
        <f t="shared" si="1"/>
        <v>238.27858457096602</v>
      </c>
      <c r="I30" s="27">
        <f>(H30-H78)/Background_Calculations!$B$10</f>
        <v>-1.1359032677146573E-8</v>
      </c>
    </row>
    <row r="31" spans="1:9" x14ac:dyDescent="0.25">
      <c r="A31" s="8">
        <v>11</v>
      </c>
      <c r="B31" s="11">
        <f>(1-Background_Calculations!$B$11)*(Inequality_Components_Lambda_j!B31+Inequality_Components_Lambda_j!H31-Inequality_Components_Lambda_j!N31+Inequality_Components_Lambda_j!T31+Inequality_Components_Lambda_j!Z31-Inequality_Components_Lambda_j!AF31)</f>
        <v>110.90298022357145</v>
      </c>
      <c r="C31" s="11">
        <f>(1-Background_Calculations!$B$11)*(Inequality_Components_Lambda_j!C31+Inequality_Components_Lambda_j!I31-Inequality_Components_Lambda_j!O31+Inequality_Components_Lambda_j!U31+Inequality_Components_Lambda_j!AA31-Inequality_Components_Lambda_j!AG31)</f>
        <v>22.302182845890989</v>
      </c>
      <c r="D31" s="11">
        <f>(1-Background_Calculations!$B$11)*(Inequality_Components_Lambda_j!D31+Inequality_Components_Lambda_j!J31-Inequality_Components_Lambda_j!P31+Inequality_Components_Lambda_j!V31+Inequality_Components_Lambda_j!AB31-Inequality_Components_Lambda_j!AH31)</f>
        <v>27.351049505217265</v>
      </c>
      <c r="E31" s="11">
        <f>(1-Background_Calculations!$B$11)*(Inequality_Components_Lambda_j!E31+Inequality_Components_Lambda_j!K31-Inequality_Components_Lambda_j!Q31+Inequality_Components_Lambda_j!W31+Inequality_Components_Lambda_j!AC31-Inequality_Components_Lambda_j!AI31)</f>
        <v>28.334451150688253</v>
      </c>
      <c r="F31" s="11">
        <f>(1-Background_Calculations!$B$11)*(Inequality_Components_Lambda_j!F31+Inequality_Components_Lambda_j!L31-Inequality_Components_Lambda_j!R31+Inequality_Components_Lambda_j!X31+Inequality_Components_Lambda_j!AD31-Inequality_Components_Lambda_j!AJ31)</f>
        <v>22.670285904172811</v>
      </c>
      <c r="G31" s="11">
        <f>(1-Background_Calculations!$B$11)*(Inequality_Components_Lambda_j!G31+Inequality_Components_Lambda_j!M31-Inequality_Components_Lambda_j!S31+Inequality_Components_Lambda_j!Y31+Inequality_Components_Lambda_j!AE31-Inequality_Components_Lambda_j!AK31)</f>
        <v>26.682667941484453</v>
      </c>
      <c r="H31" s="11">
        <f t="shared" si="1"/>
        <v>238.24361757102523</v>
      </c>
      <c r="I31" s="27">
        <f>(H31-H79)/Background_Calculations!$B$10</f>
        <v>-1.3164092187848286E-8</v>
      </c>
    </row>
    <row r="32" spans="1:9" x14ac:dyDescent="0.25">
      <c r="A32" s="8">
        <v>12</v>
      </c>
      <c r="B32" s="11">
        <f>(1-Background_Calculations!$B$11)*(Inequality_Components_Lambda_j!B32+Inequality_Components_Lambda_j!H32-Inequality_Components_Lambda_j!N32+Inequality_Components_Lambda_j!T32+Inequality_Components_Lambda_j!Z32-Inequality_Components_Lambda_j!AF32)</f>
        <v>110.88646882212899</v>
      </c>
      <c r="C32" s="11">
        <f>(1-Background_Calculations!$B$11)*(Inequality_Components_Lambda_j!C32+Inequality_Components_Lambda_j!I32-Inequality_Components_Lambda_j!O32+Inequality_Components_Lambda_j!U32+Inequality_Components_Lambda_j!AA32-Inequality_Components_Lambda_j!AG32)</f>
        <v>22.299480662947499</v>
      </c>
      <c r="D32" s="11">
        <f>(1-Background_Calculations!$B$11)*(Inequality_Components_Lambda_j!D32+Inequality_Components_Lambda_j!J32-Inequality_Components_Lambda_j!P32+Inequality_Components_Lambda_j!V32+Inequality_Components_Lambda_j!AB32-Inequality_Components_Lambda_j!AH32)</f>
        <v>27.347558970399</v>
      </c>
      <c r="E32" s="11">
        <f>(1-Background_Calculations!$B$11)*(Inequality_Components_Lambda_j!E32+Inequality_Components_Lambda_j!K32-Inequality_Components_Lambda_j!Q32+Inequality_Components_Lambda_j!W32+Inequality_Components_Lambda_j!AC32-Inequality_Components_Lambda_j!AI32)</f>
        <v>28.330982603169971</v>
      </c>
      <c r="F32" s="11">
        <f>(1-Background_Calculations!$B$11)*(Inequality_Components_Lambda_j!F32+Inequality_Components_Lambda_j!L32-Inequality_Components_Lambda_j!R32+Inequality_Components_Lambda_j!X32+Inequality_Components_Lambda_j!AD32-Inequality_Components_Lambda_j!AJ32)</f>
        <v>22.667507550163624</v>
      </c>
      <c r="G32" s="11">
        <f>(1-Background_Calculations!$B$11)*(Inequality_Components_Lambda_j!G32+Inequality_Components_Lambda_j!M32-Inequality_Components_Lambda_j!S32+Inequality_Components_Lambda_j!Y32+Inequality_Components_Lambda_j!AE32-Inequality_Components_Lambda_j!AK32)</f>
        <v>26.679052316904034</v>
      </c>
      <c r="H32" s="11">
        <f t="shared" si="1"/>
        <v>238.21105092571312</v>
      </c>
      <c r="I32" s="27">
        <f>(H32-H80)/Background_Calculations!$B$10</f>
        <v>-1.4845241069702476E-8</v>
      </c>
    </row>
    <row r="33" spans="1:9" x14ac:dyDescent="0.25">
      <c r="A33" s="8">
        <v>13</v>
      </c>
      <c r="B33" s="11">
        <f>(1-Background_Calculations!$B$11)*(Inequality_Components_Lambda_j!B33+Inequality_Components_Lambda_j!H33-Inequality_Components_Lambda_j!N33+Inequality_Components_Lambda_j!T33+Inequality_Components_Lambda_j!Z33-Inequality_Components_Lambda_j!AF33)</f>
        <v>110.87129063236753</v>
      </c>
      <c r="C33" s="11">
        <f>(1-Background_Calculations!$B$11)*(Inequality_Components_Lambda_j!C33+Inequality_Components_Lambda_j!I33-Inequality_Components_Lambda_j!O33+Inequality_Components_Lambda_j!U33+Inequality_Components_Lambda_j!AA33-Inequality_Components_Lambda_j!AG33)</f>
        <v>22.296914350553553</v>
      </c>
      <c r="D33" s="11">
        <f>(1-Background_Calculations!$B$11)*(Inequality_Components_Lambda_j!D33+Inequality_Components_Lambda_j!J33-Inequality_Components_Lambda_j!P33+Inequality_Components_Lambda_j!V33+Inequality_Components_Lambda_j!AB33-Inequality_Components_Lambda_j!AH33)</f>
        <v>27.344272841697592</v>
      </c>
      <c r="E33" s="11">
        <f>(1-Background_Calculations!$B$11)*(Inequality_Components_Lambda_j!E33+Inequality_Components_Lambda_j!K33-Inequality_Components_Lambda_j!Q33+Inequality_Components_Lambda_j!W33+Inequality_Components_Lambda_j!AC33-Inequality_Components_Lambda_j!AI33)</f>
        <v>28.327694251751968</v>
      </c>
      <c r="F33" s="11">
        <f>(1-Background_Calculations!$B$11)*(Inequality_Components_Lambda_j!F33+Inequality_Components_Lambda_j!L33-Inequality_Components_Lambda_j!R33+Inequality_Components_Lambda_j!X33+Inequality_Components_Lambda_j!AD33-Inequality_Components_Lambda_j!AJ33)</f>
        <v>22.664874051027216</v>
      </c>
      <c r="G33" s="11">
        <f>(1-Background_Calculations!$B$11)*(Inequality_Components_Lambda_j!G33+Inequality_Components_Lambda_j!M33-Inequality_Components_Lambda_j!S33+Inequality_Components_Lambda_j!Y33+Inequality_Components_Lambda_j!AE33-Inequality_Components_Lambda_j!AK33)</f>
        <v>26.675681051596772</v>
      </c>
      <c r="H33" s="11">
        <f t="shared" si="1"/>
        <v>238.18072717899466</v>
      </c>
      <c r="I33" s="27">
        <f>(H33-H81)/Background_Calculations!$B$10</f>
        <v>-1.6410607486808848E-8</v>
      </c>
    </row>
    <row r="34" spans="1:9" x14ac:dyDescent="0.25">
      <c r="A34" s="8">
        <v>14</v>
      </c>
      <c r="B34" s="11">
        <f>(1-Background_Calculations!$B$11)*(Inequality_Components_Lambda_j!B34+Inequality_Components_Lambda_j!H34-Inequality_Components_Lambda_j!N34+Inequality_Components_Lambda_j!T34+Inequality_Components_Lambda_j!Z34-Inequality_Components_Lambda_j!AF34)</f>
        <v>110.85725600004056</v>
      </c>
      <c r="C34" s="11">
        <f>(1-Background_Calculations!$B$11)*(Inequality_Components_Lambda_j!C34+Inequality_Components_Lambda_j!I34-Inequality_Components_Lambda_j!O34+Inequality_Components_Lambda_j!U34+Inequality_Components_Lambda_j!AA34-Inequality_Components_Lambda_j!AG34)</f>
        <v>22.294464580625686</v>
      </c>
      <c r="D34" s="11">
        <f>(1-Background_Calculations!$B$11)*(Inequality_Components_Lambda_j!D34+Inequality_Components_Lambda_j!J34-Inequality_Components_Lambda_j!P34+Inequality_Components_Lambda_j!V34+Inequality_Components_Lambda_j!AB34-Inequality_Components_Lambda_j!AH34)</f>
        <v>27.341162041593993</v>
      </c>
      <c r="E34" s="11">
        <f>(1-Background_Calculations!$B$11)*(Inequality_Components_Lambda_j!E34+Inequality_Components_Lambda_j!K34-Inequality_Components_Lambda_j!Q34+Inequality_Components_Lambda_j!W34+Inequality_Components_Lambda_j!AC34-Inequality_Components_Lambda_j!AI34)</f>
        <v>28.324560462878765</v>
      </c>
      <c r="F34" s="11">
        <f>(1-Background_Calculations!$B$11)*(Inequality_Components_Lambda_j!F34+Inequality_Components_Lambda_j!L34-Inequality_Components_Lambda_j!R34+Inequality_Components_Lambda_j!X34+Inequality_Components_Lambda_j!AD34-Inequality_Components_Lambda_j!AJ34)</f>
        <v>22.662364800627213</v>
      </c>
      <c r="G34" s="11">
        <f>(1-Background_Calculations!$B$11)*(Inequality_Components_Lambda_j!G34+Inequality_Components_Lambda_j!M34-Inequality_Components_Lambda_j!S34+Inequality_Components_Lambda_j!Y34+Inequality_Components_Lambda_j!AE34-Inequality_Components_Lambda_j!AK34)</f>
        <v>26.672519384560733</v>
      </c>
      <c r="H34" s="11">
        <f t="shared" si="1"/>
        <v>238.15232727032696</v>
      </c>
      <c r="I34" s="27">
        <f>(H34-H82)/Background_Calculations!$B$10</f>
        <v>-1.7876661919001584E-8</v>
      </c>
    </row>
    <row r="35" spans="1:9" x14ac:dyDescent="0.25">
      <c r="A35" s="22" t="s">
        <v>51</v>
      </c>
      <c r="B35" s="22"/>
      <c r="C35" s="22"/>
      <c r="D35" s="22"/>
      <c r="E35" s="22"/>
      <c r="F35" s="22"/>
      <c r="G35" s="22"/>
      <c r="H35" s="22"/>
    </row>
    <row r="36" spans="1:9" x14ac:dyDescent="0.25">
      <c r="A36" s="8">
        <v>0</v>
      </c>
      <c r="B36" s="11">
        <f>(1-Background_Calculations!$B$11)*(Inequality_Components_Lambda_j!B36+Inequality_Components_Lambda_j!H36-Inequality_Components_Lambda_j!N36+Inequality_Components_Lambda_j!T36+Inequality_Components_Lambda_j!Z36-Inequality_Components_Lambda_j!AF36)</f>
        <v>111.61357026825097</v>
      </c>
      <c r="C36" s="11">
        <f>(1-Background_Calculations!$B$11)*(Inequality_Components_Lambda_j!C36+Inequality_Components_Lambda_j!I36-Inequality_Components_Lambda_j!O36+Inequality_Components_Lambda_j!U36+Inequality_Components_Lambda_j!AA36-Inequality_Components_Lambda_j!AG36)</f>
        <v>22.391320287220356</v>
      </c>
      <c r="D36" s="11">
        <f>(1-Background_Calculations!$B$11)*(Inequality_Components_Lambda_j!D36+Inequality_Components_Lambda_j!J36-Inequality_Components_Lambda_j!P36+Inequality_Components_Lambda_j!V36+Inequality_Components_Lambda_j!AB36-Inequality_Components_Lambda_j!AH36)</f>
        <v>27.478828027363942</v>
      </c>
      <c r="E36" s="11">
        <f>(1-Background_Calculations!$B$11)*(Inequality_Components_Lambda_j!E36+Inequality_Components_Lambda_j!K36-Inequality_Components_Lambda_j!Q36+Inequality_Components_Lambda_j!W36+Inequality_Components_Lambda_j!AC36-Inequality_Components_Lambda_j!AI36)</f>
        <v>28.467605320772737</v>
      </c>
      <c r="F36" s="11">
        <f>(1-Background_Calculations!$B$11)*(Inequality_Components_Lambda_j!F36+Inequality_Components_Lambda_j!L36-Inequality_Components_Lambda_j!R36+Inequality_Components_Lambda_j!X36+Inequality_Components_Lambda_j!AD36-Inequality_Components_Lambda_j!AJ36)</f>
        <v>22.777215900814127</v>
      </c>
      <c r="G36" s="11">
        <f>(1-Background_Calculations!$B$11)*(Inequality_Components_Lambda_j!G36+Inequality_Components_Lambda_j!M36-Inequality_Components_Lambda_j!S36+Inequality_Components_Lambda_j!Y36+Inequality_Components_Lambda_j!AE36-Inequality_Components_Lambda_j!AK36)</f>
        <v>26.89064285077276</v>
      </c>
      <c r="H36" s="11">
        <f>SUM(B36:G36)</f>
        <v>239.61918265519489</v>
      </c>
      <c r="I36" s="27">
        <f>(H36-H68)/Background_Calculations!$B$10</f>
        <v>5.784505477854718E-8</v>
      </c>
    </row>
    <row r="37" spans="1:9" x14ac:dyDescent="0.25">
      <c r="A37" s="8">
        <v>1</v>
      </c>
      <c r="B37" s="11">
        <f>(1-Background_Calculations!$B$11)*(Inequality_Components_Lambda_j!B37+Inequality_Components_Lambda_j!H37-Inequality_Components_Lambda_j!N37+Inequality_Components_Lambda_j!T37+Inequality_Components_Lambda_j!Z37-Inequality_Components_Lambda_j!AF37)</f>
        <v>111.39815637106767</v>
      </c>
      <c r="C37" s="11">
        <f>(1-Background_Calculations!$B$11)*(Inequality_Components_Lambda_j!C37+Inequality_Components_Lambda_j!I37-Inequality_Components_Lambda_j!O37+Inequality_Components_Lambda_j!U37+Inequality_Components_Lambda_j!AA37-Inequality_Components_Lambda_j!AG37)</f>
        <v>22.366113920862947</v>
      </c>
      <c r="D37" s="11">
        <f>(1-Background_Calculations!$B$11)*(Inequality_Components_Lambda_j!D37+Inequality_Components_Lambda_j!J37-Inequality_Components_Lambda_j!P37+Inequality_Components_Lambda_j!V37+Inequality_Components_Lambda_j!AB37-Inequality_Components_Lambda_j!AH37)</f>
        <v>27.441481791219044</v>
      </c>
      <c r="E37" s="11">
        <f>(1-Background_Calculations!$B$11)*(Inequality_Components_Lambda_j!E37+Inequality_Components_Lambda_j!K37-Inequality_Components_Lambda_j!Q37+Inequality_Components_Lambda_j!W37+Inequality_Components_Lambda_j!AC37-Inequality_Components_Lambda_j!AI37)</f>
        <v>28.427716924154058</v>
      </c>
      <c r="F37" s="11">
        <f>(1-Background_Calculations!$B$11)*(Inequality_Components_Lambda_j!F37+Inequality_Components_Lambda_j!L37-Inequality_Components_Lambda_j!R37+Inequality_Components_Lambda_j!X37+Inequality_Components_Lambda_j!AD37-Inequality_Components_Lambda_j!AJ37)</f>
        <v>22.745160594640065</v>
      </c>
      <c r="G37" s="11">
        <f>(1-Background_Calculations!$B$11)*(Inequality_Components_Lambda_j!G37+Inequality_Components_Lambda_j!M37-Inequality_Components_Lambda_j!S37+Inequality_Components_Lambda_j!Y37+Inequality_Components_Lambda_j!AE37-Inequality_Components_Lambda_j!AK37)</f>
        <v>26.82166431118285</v>
      </c>
      <c r="H37" s="11">
        <f t="shared" ref="H37:H50" si="2">SUM(B37:G37)</f>
        <v>239.20029391312661</v>
      </c>
      <c r="I37" s="27">
        <f>(H37-H69)/Background_Calculations!$B$10</f>
        <v>3.6221263516027796E-8</v>
      </c>
    </row>
    <row r="38" spans="1:9" x14ac:dyDescent="0.25">
      <c r="A38" s="8">
        <v>2</v>
      </c>
      <c r="B38" s="11">
        <f>(1-Background_Calculations!$B$11)*(Inequality_Components_Lambda_j!B38+Inequality_Components_Lambda_j!H38-Inequality_Components_Lambda_j!N38+Inequality_Components_Lambda_j!T38+Inequality_Components_Lambda_j!Z38-Inequality_Components_Lambda_j!AF38)</f>
        <v>111.19182934005943</v>
      </c>
      <c r="C38" s="11">
        <f>(1-Background_Calculations!$B$11)*(Inequality_Components_Lambda_j!C38+Inequality_Components_Lambda_j!I38-Inequality_Components_Lambda_j!O38+Inequality_Components_Lambda_j!U38+Inequality_Components_Lambda_j!AA38-Inequality_Components_Lambda_j!AG38)</f>
        <v>22.341934119025208</v>
      </c>
      <c r="D38" s="11">
        <f>(1-Background_Calculations!$B$11)*(Inequality_Components_Lambda_j!D38+Inequality_Components_Lambda_j!J38-Inequality_Components_Lambda_j!P38+Inequality_Components_Lambda_j!V38+Inequality_Components_Lambda_j!AB38-Inequality_Components_Lambda_j!AH38)</f>
        <v>27.405679937339919</v>
      </c>
      <c r="E38" s="11">
        <f>(1-Background_Calculations!$B$11)*(Inequality_Components_Lambda_j!E38+Inequality_Components_Lambda_j!K38-Inequality_Components_Lambda_j!Q38+Inequality_Components_Lambda_j!W38+Inequality_Components_Lambda_j!AC38-Inequality_Components_Lambda_j!AI38)</f>
        <v>28.389485795464729</v>
      </c>
      <c r="F38" s="11">
        <f>(1-Background_Calculations!$B$11)*(Inequality_Components_Lambda_j!F38+Inequality_Components_Lambda_j!L38-Inequality_Components_Lambda_j!R38+Inequality_Components_Lambda_j!X38+Inequality_Components_Lambda_j!AD38-Inequality_Components_Lambda_j!AJ38)</f>
        <v>22.714437522264063</v>
      </c>
      <c r="G38" s="11">
        <f>(1-Background_Calculations!$B$11)*(Inequality_Components_Lambda_j!G38+Inequality_Components_Lambda_j!M38-Inequality_Components_Lambda_j!S38+Inequality_Components_Lambda_j!Y38+Inequality_Components_Lambda_j!AE38-Inequality_Components_Lambda_j!AK38)</f>
        <v>26.755651951113425</v>
      </c>
      <c r="H38" s="11">
        <f t="shared" si="2"/>
        <v>238.7990186652668</v>
      </c>
      <c r="I38" s="27">
        <f>(H38-H70)/Background_Calculations!$B$10</f>
        <v>1.5506712545541111E-8</v>
      </c>
    </row>
    <row r="39" spans="1:9" x14ac:dyDescent="0.25">
      <c r="A39" s="8">
        <v>3</v>
      </c>
      <c r="B39" s="11">
        <f>(1-Background_Calculations!$B$11)*(Inequality_Components_Lambda_j!B39+Inequality_Components_Lambda_j!H39-Inequality_Components_Lambda_j!N39+Inequality_Components_Lambda_j!T39+Inequality_Components_Lambda_j!Z39-Inequality_Components_Lambda_j!AF39)</f>
        <v>111.09251255755571</v>
      </c>
      <c r="C39" s="11">
        <f>(1-Background_Calculations!$B$11)*(Inequality_Components_Lambda_j!C39+Inequality_Components_Lambda_j!I39-Inequality_Components_Lambda_j!O39+Inequality_Components_Lambda_j!U39+Inequality_Components_Lambda_j!AA39-Inequality_Components_Lambda_j!AG39)</f>
        <v>22.329828612834948</v>
      </c>
      <c r="D39" s="11">
        <f>(1-Background_Calculations!$B$11)*(Inequality_Components_Lambda_j!D39+Inequality_Components_Lambda_j!J39-Inequality_Components_Lambda_j!P39+Inequality_Components_Lambda_j!V39+Inequality_Components_Lambda_j!AB39-Inequality_Components_Lambda_j!AH39)</f>
        <v>27.388042872631416</v>
      </c>
      <c r="E39" s="11">
        <f>(1-Background_Calculations!$B$11)*(Inequality_Components_Lambda_j!E39+Inequality_Components_Lambda_j!K39-Inequality_Components_Lambda_j!Q39+Inequality_Components_Lambda_j!W39+Inequality_Components_Lambda_j!AC39-Inequality_Components_Lambda_j!AI39)</f>
        <v>28.370707632512172</v>
      </c>
      <c r="F39" s="11">
        <f>(1-Background_Calculations!$B$11)*(Inequality_Components_Lambda_j!F39+Inequality_Components_Lambda_j!L39-Inequality_Components_Lambda_j!R39+Inequality_Components_Lambda_j!X39+Inequality_Components_Lambda_j!AD39-Inequality_Components_Lambda_j!AJ39)</f>
        <v>22.699352173860238</v>
      </c>
      <c r="G39" s="11">
        <f>(1-Background_Calculations!$B$11)*(Inequality_Components_Lambda_j!G39+Inequality_Components_Lambda_j!M39-Inequality_Components_Lambda_j!S39+Inequality_Components_Lambda_j!Y39+Inequality_Components_Lambda_j!AE39-Inequality_Components_Lambda_j!AK39)</f>
        <v>26.724377538073256</v>
      </c>
      <c r="H39" s="11">
        <f t="shared" si="2"/>
        <v>238.60482138746772</v>
      </c>
      <c r="I39" s="27">
        <f>(H39-H71)/Background_Calculations!$B$10</f>
        <v>5.4818993263014385E-9</v>
      </c>
    </row>
    <row r="40" spans="1:9" x14ac:dyDescent="0.25">
      <c r="A40" s="8">
        <v>4</v>
      </c>
      <c r="B40" s="11">
        <f>(1-Background_Calculations!$B$11)*(Inequality_Components_Lambda_j!B40+Inequality_Components_Lambda_j!H40-Inequality_Components_Lambda_j!N40+Inequality_Components_Lambda_j!T40+Inequality_Components_Lambda_j!Z40-Inequality_Components_Lambda_j!AF40)</f>
        <v>111.07392870470288</v>
      </c>
      <c r="C40" s="11">
        <f>(1-Background_Calculations!$B$11)*(Inequality_Components_Lambda_j!C40+Inequality_Components_Lambda_j!I40-Inequality_Components_Lambda_j!O40+Inequality_Components_Lambda_j!U40+Inequality_Components_Lambda_j!AA40-Inequality_Components_Lambda_j!AG40)</f>
        <v>22.326832649780375</v>
      </c>
      <c r="D40" s="11">
        <f>(1-Background_Calculations!$B$11)*(Inequality_Components_Lambda_j!D40+Inequality_Components_Lambda_j!J40-Inequality_Components_Lambda_j!P40+Inequality_Components_Lambda_j!V40+Inequality_Components_Lambda_j!AB40-Inequality_Components_Lambda_j!AH40)</f>
        <v>27.38411036969044</v>
      </c>
      <c r="E40" s="11">
        <f>(1-Background_Calculations!$B$11)*(Inequality_Components_Lambda_j!E40+Inequality_Components_Lambda_j!K40-Inequality_Components_Lambda_j!Q40+Inequality_Components_Lambda_j!W40+Inequality_Components_Lambda_j!AC40-Inequality_Components_Lambda_j!AI40)</f>
        <v>28.366606432820138</v>
      </c>
      <c r="F40" s="11">
        <f>(1-Background_Calculations!$B$11)*(Inequality_Components_Lambda_j!F40+Inequality_Components_Lambda_j!L40-Inequality_Components_Lambda_j!R40+Inequality_Components_Lambda_j!X40+Inequality_Components_Lambda_j!AD40-Inequality_Components_Lambda_j!AJ40)</f>
        <v>22.69606524752345</v>
      </c>
      <c r="G40" s="11">
        <f>(1-Background_Calculations!$B$11)*(Inequality_Components_Lambda_j!G40+Inequality_Components_Lambda_j!M40-Inequality_Components_Lambda_j!S40+Inequality_Components_Lambda_j!Y40+Inequality_Components_Lambda_j!AE40-Inequality_Components_Lambda_j!AK40)</f>
        <v>26.719313425605652</v>
      </c>
      <c r="H40" s="11">
        <f t="shared" si="2"/>
        <v>238.56685683012293</v>
      </c>
      <c r="I40" s="27">
        <f>(H40-H72)/Background_Calculations!$B$10</f>
        <v>3.5221005039593821E-9</v>
      </c>
    </row>
    <row r="41" spans="1:9" x14ac:dyDescent="0.25">
      <c r="A41" s="8">
        <v>5</v>
      </c>
      <c r="B41" s="11">
        <f>(1-Background_Calculations!$B$11)*(Inequality_Components_Lambda_j!B41+Inequality_Components_Lambda_j!H41-Inequality_Components_Lambda_j!N41+Inequality_Components_Lambda_j!T41+Inequality_Components_Lambda_j!Z41-Inequality_Components_Lambda_j!AF41)</f>
        <v>111.05414528776899</v>
      </c>
      <c r="C41" s="11">
        <f>(1-Background_Calculations!$B$11)*(Inequality_Components_Lambda_j!C41+Inequality_Components_Lambda_j!I41-Inequality_Components_Lambda_j!O41+Inequality_Components_Lambda_j!U41+Inequality_Components_Lambda_j!AA41-Inequality_Components_Lambda_j!AG41)</f>
        <v>22.323731712980464</v>
      </c>
      <c r="D41" s="11">
        <f>(1-Background_Calculations!$B$11)*(Inequality_Components_Lambda_j!D41+Inequality_Components_Lambda_j!J41-Inequality_Components_Lambda_j!P41+Inequality_Components_Lambda_j!V41+Inequality_Components_Lambda_j!AB41-Inequality_Components_Lambda_j!AH41)</f>
        <v>27.380019942344749</v>
      </c>
      <c r="E41" s="11">
        <f>(1-Background_Calculations!$B$11)*(Inequality_Components_Lambda_j!E41+Inequality_Components_Lambda_j!K41-Inequality_Components_Lambda_j!Q41+Inequality_Components_Lambda_j!W41+Inequality_Components_Lambda_j!AC41-Inequality_Components_Lambda_j!AI41)</f>
        <v>28.362416862632266</v>
      </c>
      <c r="F41" s="11">
        <f>(1-Background_Calculations!$B$11)*(Inequality_Components_Lambda_j!F41+Inequality_Components_Lambda_j!L41-Inequality_Components_Lambda_j!R41+Inequality_Components_Lambda_j!X41+Inequality_Components_Lambda_j!AD41-Inequality_Components_Lambda_j!AJ41)</f>
        <v>22.692707282485415</v>
      </c>
      <c r="G41" s="11">
        <f>(1-Background_Calculations!$B$11)*(Inequality_Components_Lambda_j!G41+Inequality_Components_Lambda_j!M41-Inequality_Components_Lambda_j!S41+Inequality_Components_Lambda_j!Y41+Inequality_Components_Lambda_j!AE41-Inequality_Components_Lambda_j!AK41)</f>
        <v>26.714253039608344</v>
      </c>
      <c r="H41" s="11">
        <f t="shared" si="2"/>
        <v>238.52727412782022</v>
      </c>
      <c r="I41" s="27">
        <f>(H41-H73)/Background_Calculations!$B$10</f>
        <v>1.4787701246943169E-9</v>
      </c>
    </row>
    <row r="42" spans="1:9" x14ac:dyDescent="0.25">
      <c r="A42" s="8">
        <v>6</v>
      </c>
      <c r="B42" s="11">
        <f>(1-Background_Calculations!$B$11)*(Inequality_Components_Lambda_j!B42+Inequality_Components_Lambda_j!H42-Inequality_Components_Lambda_j!N42+Inequality_Components_Lambda_j!T42+Inequality_Components_Lambda_j!Z42-Inequality_Components_Lambda_j!AF42)</f>
        <v>111.03005663139555</v>
      </c>
      <c r="C42" s="11">
        <f>(1-Background_Calculations!$B$11)*(Inequality_Components_Lambda_j!C42+Inequality_Components_Lambda_j!I42-Inequality_Components_Lambda_j!O42+Inequality_Components_Lambda_j!U42+Inequality_Components_Lambda_j!AA42-Inequality_Components_Lambda_j!AG42)</f>
        <v>22.320230831137824</v>
      </c>
      <c r="D42" s="11">
        <f>(1-Background_Calculations!$B$11)*(Inequality_Components_Lambda_j!D42+Inequality_Components_Lambda_j!J42-Inequality_Components_Lambda_j!P42+Inequality_Components_Lambda_j!V42+Inequality_Components_Lambda_j!AB42-Inequality_Components_Lambda_j!AH42)</f>
        <v>27.375327830429356</v>
      </c>
      <c r="E42" s="11">
        <f>(1-Background_Calculations!$B$11)*(Inequality_Components_Lambda_j!E42+Inequality_Components_Lambda_j!K42-Inequality_Components_Lambda_j!Q42+Inequality_Components_Lambda_j!W42+Inequality_Components_Lambda_j!AC42-Inequality_Components_Lambda_j!AI42)</f>
        <v>28.357811104069217</v>
      </c>
      <c r="F42" s="11">
        <f>(1-Background_Calculations!$B$11)*(Inequality_Components_Lambda_j!F42+Inequality_Components_Lambda_j!L42-Inequality_Components_Lambda_j!R42+Inequality_Components_Lambda_j!X42+Inequality_Components_Lambda_j!AD42-Inequality_Components_Lambda_j!AJ42)</f>
        <v>22.68901475463473</v>
      </c>
      <c r="G42" s="11">
        <f>(1-Background_Calculations!$B$11)*(Inequality_Components_Lambda_j!G42+Inequality_Components_Lambda_j!M42-Inequality_Components_Lambda_j!S42+Inequality_Components_Lambda_j!Y42+Inequality_Components_Lambda_j!AE42-Inequality_Components_Lambda_j!AK42)</f>
        <v>26.708905855160957</v>
      </c>
      <c r="H42" s="11">
        <f t="shared" si="2"/>
        <v>238.48134700682766</v>
      </c>
      <c r="I42" s="27">
        <f>(H42-H74)/Background_Calculations!$B$10</f>
        <v>-8.9207057331063009E-10</v>
      </c>
    </row>
    <row r="43" spans="1:9" x14ac:dyDescent="0.25">
      <c r="A43" s="8">
        <v>7</v>
      </c>
      <c r="B43" s="11">
        <f>(1-Background_Calculations!$B$11)*(Inequality_Components_Lambda_j!B43+Inequality_Components_Lambda_j!H43-Inequality_Components_Lambda_j!N43+Inequality_Components_Lambda_j!T43+Inequality_Components_Lambda_j!Z43-Inequality_Components_Lambda_j!AF43)</f>
        <v>111.00377733508013</v>
      </c>
      <c r="C43" s="11">
        <f>(1-Background_Calculations!$B$11)*(Inequality_Components_Lambda_j!C43+Inequality_Components_Lambda_j!I43-Inequality_Components_Lambda_j!O43+Inequality_Components_Lambda_j!U43+Inequality_Components_Lambda_j!AA43-Inequality_Components_Lambda_j!AG43)</f>
        <v>22.316533180435258</v>
      </c>
      <c r="D43" s="11">
        <f>(1-Background_Calculations!$B$11)*(Inequality_Components_Lambda_j!D43+Inequality_Components_Lambda_j!J43-Inequality_Components_Lambda_j!P43+Inequality_Components_Lambda_j!V43+Inequality_Components_Lambda_j!AB43-Inequality_Components_Lambda_j!AH43)</f>
        <v>27.370339695875451</v>
      </c>
      <c r="E43" s="11">
        <f>(1-Background_Calculations!$B$11)*(Inequality_Components_Lambda_j!E43+Inequality_Components_Lambda_j!K43-Inequality_Components_Lambda_j!Q43+Inequality_Components_Lambda_j!W43+Inequality_Components_Lambda_j!AC43-Inequality_Components_Lambda_j!AI43)</f>
        <v>28.353022333671635</v>
      </c>
      <c r="F43" s="11">
        <f>(1-Background_Calculations!$B$11)*(Inequality_Components_Lambda_j!F43+Inequality_Components_Lambda_j!L43-Inequality_Components_Lambda_j!R43+Inequality_Components_Lambda_j!X43+Inequality_Components_Lambda_j!AD43-Inequality_Components_Lambda_j!AJ43)</f>
        <v>22.685175108417059</v>
      </c>
      <c r="G43" s="11">
        <f>(1-Background_Calculations!$B$11)*(Inequality_Components_Lambda_j!G43+Inequality_Components_Lambda_j!M43-Inequality_Components_Lambda_j!S43+Inequality_Components_Lambda_j!Y43+Inequality_Components_Lambda_j!AE43-Inequality_Components_Lambda_j!AK43)</f>
        <v>26.70349991046448</v>
      </c>
      <c r="H43" s="11">
        <f t="shared" si="2"/>
        <v>238.43234756394403</v>
      </c>
      <c r="I43" s="27">
        <f>(H43-H75)/Background_Calculations!$B$10</f>
        <v>-3.4215100604252982E-9</v>
      </c>
    </row>
    <row r="44" spans="1:9" x14ac:dyDescent="0.25">
      <c r="A44" s="8">
        <v>8</v>
      </c>
      <c r="B44" s="11">
        <f>(1-Background_Calculations!$B$11)*(Inequality_Components_Lambda_j!B44+Inequality_Components_Lambda_j!H44-Inequality_Components_Lambda_j!N44+Inequality_Components_Lambda_j!T44+Inequality_Components_Lambda_j!Z44-Inequality_Components_Lambda_j!AF44)</f>
        <v>110.97719322772748</v>
      </c>
      <c r="C44" s="11">
        <f>(1-Background_Calculations!$B$11)*(Inequality_Components_Lambda_j!C44+Inequality_Components_Lambda_j!I44-Inequality_Components_Lambda_j!O44+Inequality_Components_Lambda_j!U44+Inequality_Components_Lambda_j!AA44-Inequality_Components_Lambda_j!AG44)</f>
        <v>22.312804465766092</v>
      </c>
      <c r="D44" s="11">
        <f>(1-Background_Calculations!$B$11)*(Inequality_Components_Lambda_j!D44+Inequality_Components_Lambda_j!J44-Inequality_Components_Lambda_j!P44+Inequality_Components_Lambda_j!V44+Inequality_Components_Lambda_j!AB44-Inequality_Components_Lambda_j!AH44)</f>
        <v>27.365304828127275</v>
      </c>
      <c r="E44" s="11">
        <f>(1-Background_Calculations!$B$11)*(Inequality_Components_Lambda_j!E44+Inequality_Components_Lambda_j!K44-Inequality_Components_Lambda_j!Q44+Inequality_Components_Lambda_j!W44+Inequality_Components_Lambda_j!AC44-Inequality_Components_Lambda_j!AI44)</f>
        <v>28.348192365195004</v>
      </c>
      <c r="F44" s="11">
        <f>(1-Background_Calculations!$B$11)*(Inequality_Components_Lambda_j!F44+Inequality_Components_Lambda_j!L44-Inequality_Components_Lambda_j!R44+Inequality_Components_Lambda_j!X44+Inequality_Components_Lambda_j!AD44-Inequality_Components_Lambda_j!AJ44)</f>
        <v>22.681302344154719</v>
      </c>
      <c r="G44" s="11">
        <f>(1-Background_Calculations!$B$11)*(Inequality_Components_Lambda_j!G44+Inequality_Components_Lambda_j!M44-Inequality_Components_Lambda_j!S44+Inequality_Components_Lambda_j!Y44+Inequality_Components_Lambda_j!AE44-Inequality_Components_Lambda_j!AK44)</f>
        <v>26.698038098118065</v>
      </c>
      <c r="H44" s="11">
        <f t="shared" si="2"/>
        <v>238.38283532908866</v>
      </c>
      <c r="I44" s="27">
        <f>(H44-H76)/Background_Calculations!$B$10</f>
        <v>-5.9774207926331961E-9</v>
      </c>
    </row>
    <row r="45" spans="1:9" x14ac:dyDescent="0.25">
      <c r="A45" s="8">
        <v>9</v>
      </c>
      <c r="B45" s="11">
        <f>(1-Background_Calculations!$B$11)*(Inequality_Components_Lambda_j!B45+Inequality_Components_Lambda_j!H45-Inequality_Components_Lambda_j!N45+Inequality_Components_Lambda_j!T45+Inequality_Components_Lambda_j!Z45-Inequality_Components_Lambda_j!AF45)</f>
        <v>110.95203113640744</v>
      </c>
      <c r="C45" s="11">
        <f>(1-Background_Calculations!$B$11)*(Inequality_Components_Lambda_j!C45+Inequality_Components_Lambda_j!I45-Inequality_Components_Lambda_j!O45+Inequality_Components_Lambda_j!U45+Inequality_Components_Lambda_j!AA45-Inequality_Components_Lambda_j!AG45)</f>
        <v>22.30922067189427</v>
      </c>
      <c r="D45" s="11">
        <f>(1-Background_Calculations!$B$11)*(Inequality_Components_Lambda_j!D45+Inequality_Components_Lambda_j!J45-Inequality_Components_Lambda_j!P45+Inequality_Components_Lambda_j!V45+Inequality_Components_Lambda_j!AB45-Inequality_Components_Lambda_j!AH45)</f>
        <v>27.360487981852728</v>
      </c>
      <c r="E45" s="11">
        <f>(1-Background_Calculations!$B$11)*(Inequality_Components_Lambda_j!E45+Inequality_Components_Lambda_j!K45-Inequality_Components_Lambda_j!Q45+Inequality_Components_Lambda_j!W45+Inequality_Components_Lambda_j!AC45-Inequality_Components_Lambda_j!AI45)</f>
        <v>28.343554595562171</v>
      </c>
      <c r="F45" s="11">
        <f>(1-Background_Calculations!$B$11)*(Inequality_Components_Lambda_j!F45+Inequality_Components_Lambda_j!L45-Inequality_Components_Lambda_j!R45+Inequality_Components_Lambda_j!X45+Inequality_Components_Lambda_j!AD45-Inequality_Components_Lambda_j!AJ45)</f>
        <v>22.6775840834528</v>
      </c>
      <c r="G45" s="11">
        <f>(1-Background_Calculations!$B$11)*(Inequality_Components_Lambda_j!G45+Inequality_Components_Lambda_j!M45-Inequality_Components_Lambda_j!S45+Inequality_Components_Lambda_j!Y45+Inequality_Components_Lambda_j!AE45-Inequality_Components_Lambda_j!AK45)</f>
        <v>26.692836921654983</v>
      </c>
      <c r="H45" s="11">
        <f t="shared" si="2"/>
        <v>238.33571539082442</v>
      </c>
      <c r="I45" s="27">
        <f>(H45-H77)/Background_Calculations!$B$10</f>
        <v>-8.4098368664047954E-9</v>
      </c>
    </row>
    <row r="46" spans="1:9" x14ac:dyDescent="0.25">
      <c r="A46" s="8">
        <v>10</v>
      </c>
      <c r="B46" s="11">
        <f>(1-Background_Calculations!$B$11)*(Inequality_Components_Lambda_j!B46+Inequality_Components_Lambda_j!H46-Inequality_Components_Lambda_j!N46+Inequality_Components_Lambda_j!T46+Inequality_Components_Lambda_j!Z46-Inequality_Components_Lambda_j!AF46)</f>
        <v>110.92907727421949</v>
      </c>
      <c r="C46" s="11">
        <f>(1-Background_Calculations!$B$11)*(Inequality_Components_Lambda_j!C46+Inequality_Components_Lambda_j!I46-Inequality_Components_Lambda_j!O46+Inequality_Components_Lambda_j!U46+Inequality_Components_Lambda_j!AA46-Inequality_Components_Lambda_j!AG46)</f>
        <v>22.305861923534721</v>
      </c>
      <c r="D46" s="11">
        <f>(1-Background_Calculations!$B$11)*(Inequality_Components_Lambda_j!D46+Inequality_Components_Lambda_j!J46-Inequality_Components_Lambda_j!P46+Inequality_Components_Lambda_j!V46+Inequality_Components_Lambda_j!AB46-Inequality_Components_Lambda_j!AH46)</f>
        <v>27.356009698124911</v>
      </c>
      <c r="E46" s="11">
        <f>(1-Background_Calculations!$B$11)*(Inequality_Components_Lambda_j!E46+Inequality_Components_Lambda_j!K46-Inequality_Components_Lambda_j!Q46+Inequality_Components_Lambda_j!W46+Inequality_Components_Lambda_j!AC46-Inequality_Components_Lambda_j!AI46)</f>
        <v>28.339215288869489</v>
      </c>
      <c r="F46" s="11">
        <f>(1-Background_Calculations!$B$11)*(Inequality_Components_Lambda_j!F46+Inequality_Components_Lambda_j!L46-Inequality_Components_Lambda_j!R46+Inequality_Components_Lambda_j!X46+Inequality_Components_Lambda_j!AD46-Inequality_Components_Lambda_j!AJ46)</f>
        <v>22.674105749204109</v>
      </c>
      <c r="G46" s="11">
        <f>(1-Background_Calculations!$B$11)*(Inequality_Components_Lambda_j!G46+Inequality_Components_Lambda_j!M46-Inequality_Components_Lambda_j!S46+Inequality_Components_Lambda_j!Y46+Inequality_Components_Lambda_j!AE46-Inequality_Components_Lambda_j!AK46)</f>
        <v>26.68804048306913</v>
      </c>
      <c r="H46" s="11">
        <f t="shared" si="2"/>
        <v>238.29231041702187</v>
      </c>
      <c r="I46" s="27">
        <f>(H46-H78)/Background_Calculations!$B$10</f>
        <v>-1.0650479784204978E-8</v>
      </c>
    </row>
    <row r="47" spans="1:9" x14ac:dyDescent="0.25">
      <c r="A47" s="8">
        <v>11</v>
      </c>
      <c r="B47" s="11">
        <f>(1-Background_Calculations!$B$11)*(Inequality_Components_Lambda_j!B47+Inequality_Components_Lambda_j!H47-Inequality_Components_Lambda_j!N47+Inequality_Components_Lambda_j!T47+Inequality_Components_Lambda_j!Z47-Inequality_Components_Lambda_j!AF47)</f>
        <v>110.90850253166752</v>
      </c>
      <c r="C47" s="11">
        <f>(1-Background_Calculations!$B$11)*(Inequality_Components_Lambda_j!C47+Inequality_Components_Lambda_j!I47-Inequality_Components_Lambda_j!O47+Inequality_Components_Lambda_j!U47+Inequality_Components_Lambda_j!AA47-Inequality_Components_Lambda_j!AG47)</f>
        <v>22.30274563651648</v>
      </c>
      <c r="D47" s="11">
        <f>(1-Background_Calculations!$B$11)*(Inequality_Components_Lambda_j!D47+Inequality_Components_Lambda_j!J47-Inequality_Components_Lambda_j!P47+Inequality_Components_Lambda_j!V47+Inequality_Components_Lambda_j!AB47-Inequality_Components_Lambda_j!AH47)</f>
        <v>27.351896177632593</v>
      </c>
      <c r="E47" s="11">
        <f>(1-Background_Calculations!$B$11)*(Inequality_Components_Lambda_j!E47+Inequality_Components_Lambda_j!K47-Inequality_Components_Lambda_j!Q47+Inequality_Components_Lambda_j!W47+Inequality_Components_Lambda_j!AC47-Inequality_Components_Lambda_j!AI47)</f>
        <v>28.335197542576143</v>
      </c>
      <c r="F47" s="11">
        <f>(1-Background_Calculations!$B$11)*(Inequality_Components_Lambda_j!F47+Inequality_Components_Lambda_j!L47-Inequality_Components_Lambda_j!R47+Inequality_Components_Lambda_j!X47+Inequality_Components_Lambda_j!AD47-Inequality_Components_Lambda_j!AJ47)</f>
        <v>22.670885908844376</v>
      </c>
      <c r="G47" s="11">
        <f>(1-Background_Calculations!$B$11)*(Inequality_Components_Lambda_j!G47+Inequality_Components_Lambda_j!M47-Inequality_Components_Lambda_j!S47+Inequality_Components_Lambda_j!Y47+Inequality_Components_Lambda_j!AE47-Inequality_Components_Lambda_j!AK47)</f>
        <v>26.683680104227808</v>
      </c>
      <c r="H47" s="11">
        <f t="shared" si="2"/>
        <v>238.25290790146494</v>
      </c>
      <c r="I47" s="27">
        <f>(H47-H79)/Background_Calculations!$B$10</f>
        <v>-1.2684508599145871E-8</v>
      </c>
    </row>
    <row r="48" spans="1:9" x14ac:dyDescent="0.25">
      <c r="A48" s="8">
        <v>12</v>
      </c>
      <c r="B48" s="11">
        <f>(1-Background_Calculations!$B$11)*(Inequality_Components_Lambda_j!B48+Inequality_Components_Lambda_j!H48-Inequality_Components_Lambda_j!N48+Inequality_Components_Lambda_j!T48+Inequality_Components_Lambda_j!Z48-Inequality_Components_Lambda_j!AF48)</f>
        <v>110.89014380424445</v>
      </c>
      <c r="C48" s="11">
        <f>(1-Background_Calculations!$B$11)*(Inequality_Components_Lambda_j!C48+Inequality_Components_Lambda_j!I48-Inequality_Components_Lambda_j!O48+Inequality_Components_Lambda_j!U48+Inequality_Components_Lambda_j!AA48-Inequality_Components_Lambda_j!AG48)</f>
        <v>22.299855188498668</v>
      </c>
      <c r="D48" s="11">
        <f>(1-Background_Calculations!$B$11)*(Inequality_Components_Lambda_j!D48+Inequality_Components_Lambda_j!J48-Inequality_Components_Lambda_j!P48+Inequality_Components_Lambda_j!V48+Inequality_Components_Lambda_j!AB48-Inequality_Components_Lambda_j!AH48)</f>
        <v>27.348122413424964</v>
      </c>
      <c r="E48" s="11">
        <f>(1-Background_Calculations!$B$11)*(Inequality_Components_Lambda_j!E48+Inequality_Components_Lambda_j!K48-Inequality_Components_Lambda_j!Q48+Inequality_Components_Lambda_j!W48+Inequality_Components_Lambda_j!AC48-Inequality_Components_Lambda_j!AI48)</f>
        <v>28.331479311573663</v>
      </c>
      <c r="F48" s="11">
        <f>(1-Background_Calculations!$B$11)*(Inequality_Components_Lambda_j!F48+Inequality_Components_Lambda_j!L48-Inequality_Components_Lambda_j!R48+Inequality_Components_Lambda_j!X48+Inequality_Components_Lambda_j!AD48-Inequality_Components_Lambda_j!AJ48)</f>
        <v>22.667906840894748</v>
      </c>
      <c r="G48" s="11">
        <f>(1-Background_Calculations!$B$11)*(Inequality_Components_Lambda_j!G48+Inequality_Components_Lambda_j!M48-Inequality_Components_Lambda_j!S48+Inequality_Components_Lambda_j!Y48+Inequality_Components_Lambda_j!AE48-Inequality_Components_Lambda_j!AK48)</f>
        <v>26.679725890329323</v>
      </c>
      <c r="H48" s="11">
        <f t="shared" si="2"/>
        <v>238.21723344896583</v>
      </c>
      <c r="I48" s="27">
        <f>(H48-H80)/Background_Calculations!$B$10</f>
        <v>-1.4526088084993336E-8</v>
      </c>
    </row>
    <row r="49" spans="1:9" x14ac:dyDescent="0.25">
      <c r="A49" s="8">
        <v>13</v>
      </c>
      <c r="B49" s="11">
        <f>(1-Background_Calculations!$B$11)*(Inequality_Components_Lambda_j!B49+Inequality_Components_Lambda_j!H49-Inequality_Components_Lambda_j!N49+Inequality_Components_Lambda_j!T49+Inequality_Components_Lambda_j!Z49-Inequality_Components_Lambda_j!AF49)</f>
        <v>110.8736903750103</v>
      </c>
      <c r="C49" s="11">
        <f>(1-Background_Calculations!$B$11)*(Inequality_Components_Lambda_j!C49+Inequality_Components_Lambda_j!I49-Inequality_Components_Lambda_j!O49+Inequality_Components_Lambda_j!U49+Inequality_Components_Lambda_j!AA49-Inequality_Components_Lambda_j!AG49)</f>
        <v>22.297158913631069</v>
      </c>
      <c r="D49" s="11">
        <f>(1-Background_Calculations!$B$11)*(Inequality_Components_Lambda_j!D49+Inequality_Components_Lambda_j!J49-Inequality_Components_Lambda_j!P49+Inequality_Components_Lambda_j!V49+Inequality_Components_Lambda_j!AB49-Inequality_Components_Lambda_j!AH49)</f>
        <v>27.344640766823129</v>
      </c>
      <c r="E49" s="11">
        <f>(1-Background_Calculations!$B$11)*(Inequality_Components_Lambda_j!E49+Inequality_Components_Lambda_j!K49-Inequality_Components_Lambda_j!Q49+Inequality_Components_Lambda_j!W49+Inequality_Components_Lambda_j!AC49-Inequality_Components_Lambda_j!AI49)</f>
        <v>28.32801859954467</v>
      </c>
      <c r="F49" s="11">
        <f>(1-Background_Calculations!$B$11)*(Inequality_Components_Lambda_j!F49+Inequality_Components_Lambda_j!L49-Inequality_Components_Lambda_j!R49+Inequality_Components_Lambda_j!X49+Inequality_Components_Lambda_j!AD49-Inequality_Components_Lambda_j!AJ49)</f>
        <v>22.665134785627888</v>
      </c>
      <c r="G49" s="11">
        <f>(1-Background_Calculations!$B$11)*(Inequality_Components_Lambda_j!G49+Inequality_Components_Lambda_j!M49-Inequality_Components_Lambda_j!S49+Inequality_Components_Lambda_j!Y49+Inequality_Components_Lambda_j!AE49-Inequality_Components_Lambda_j!AK49)</f>
        <v>26.676120891253376</v>
      </c>
      <c r="H49" s="11">
        <f t="shared" si="2"/>
        <v>238.18476433189039</v>
      </c>
      <c r="I49" s="27">
        <f>(H49-H81)/Background_Calculations!$B$10</f>
        <v>-1.6202202383627555E-8</v>
      </c>
    </row>
    <row r="50" spans="1:9" x14ac:dyDescent="0.25">
      <c r="A50" s="8">
        <v>14</v>
      </c>
      <c r="B50" s="11">
        <f>(1-Background_Calculations!$B$11)*(Inequality_Components_Lambda_j!B50+Inequality_Components_Lambda_j!H50-Inequality_Components_Lambda_j!N50+Inequality_Components_Lambda_j!T50+Inequality_Components_Lambda_j!Z50-Inequality_Components_Lambda_j!AF50)</f>
        <v>110.85879204942198</v>
      </c>
      <c r="C50" s="11">
        <f>(1-Background_Calculations!$B$11)*(Inequality_Components_Lambda_j!C50+Inequality_Components_Lambda_j!I50-Inequality_Components_Lambda_j!O50+Inequality_Components_Lambda_j!U50+Inequality_Components_Lambda_j!AA50-Inequality_Components_Lambda_j!AG50)</f>
        <v>22.29462112281368</v>
      </c>
      <c r="D50" s="11">
        <f>(1-Background_Calculations!$B$11)*(Inequality_Components_Lambda_j!D50+Inequality_Components_Lambda_j!J50-Inequality_Components_Lambda_j!P50+Inequality_Components_Lambda_j!V50+Inequality_Components_Lambda_j!AB50-Inequality_Components_Lambda_j!AH50)</f>
        <v>27.341397546498321</v>
      </c>
      <c r="E50" s="11">
        <f>(1-Background_Calculations!$B$11)*(Inequality_Components_Lambda_j!E50+Inequality_Components_Lambda_j!K50-Inequality_Components_Lambda_j!Q50+Inequality_Components_Lambda_j!W50+Inequality_Components_Lambda_j!AC50-Inequality_Components_Lambda_j!AI50)</f>
        <v>28.324768074402378</v>
      </c>
      <c r="F50" s="11">
        <f>(1-Background_Calculations!$B$11)*(Inequality_Components_Lambda_j!F50+Inequality_Components_Lambda_j!L50-Inequality_Components_Lambda_j!R50+Inequality_Components_Lambda_j!X50+Inequality_Components_Lambda_j!AD50-Inequality_Components_Lambda_j!AJ50)</f>
        <v>22.662531694032754</v>
      </c>
      <c r="G50" s="11">
        <f>(1-Background_Calculations!$B$11)*(Inequality_Components_Lambda_j!G50+Inequality_Components_Lambda_j!M50-Inequality_Components_Lambda_j!S50+Inequality_Components_Lambda_j!Y50+Inequality_Components_Lambda_j!AE50-Inequality_Components_Lambda_j!AK50)</f>
        <v>26.672800921180706</v>
      </c>
      <c r="H50" s="11">
        <f t="shared" si="2"/>
        <v>238.15491140834985</v>
      </c>
      <c r="I50" s="27">
        <f>(H50-H82)/Background_Calculations!$B$10</f>
        <v>-1.7743264060361484E-8</v>
      </c>
    </row>
    <row r="51" spans="1:9" x14ac:dyDescent="0.25">
      <c r="A51" s="22" t="s">
        <v>52</v>
      </c>
      <c r="B51" s="22"/>
      <c r="C51" s="22"/>
      <c r="D51" s="22"/>
      <c r="E51" s="22"/>
      <c r="F51" s="22"/>
      <c r="G51" s="22"/>
      <c r="H51" s="22"/>
    </row>
    <row r="52" spans="1:9" x14ac:dyDescent="0.25">
      <c r="A52" s="8">
        <v>0</v>
      </c>
      <c r="B52" s="11">
        <f>(1-Background_Calculations!$B$11)*(Inequality_Components_Lambda_j!B52+Inequality_Components_Lambda_j!H52-Inequality_Components_Lambda_j!N52+Inequality_Components_Lambda_j!T52+Inequality_Components_Lambda_j!Z52-Inequality_Components_Lambda_j!AF52)</f>
        <v>111.50278717970524</v>
      </c>
      <c r="C52" s="11">
        <f>(1-Background_Calculations!$B$11)*(Inequality_Components_Lambda_j!C52+Inequality_Components_Lambda_j!I52-Inequality_Components_Lambda_j!O52+Inequality_Components_Lambda_j!U52+Inequality_Components_Lambda_j!AA52-Inequality_Components_Lambda_j!AG52)</f>
        <v>22.379358286984555</v>
      </c>
      <c r="D52" s="11">
        <f>(1-Background_Calculations!$B$11)*(Inequality_Components_Lambda_j!D52+Inequality_Components_Lambda_j!J52-Inequality_Components_Lambda_j!P52+Inequality_Components_Lambda_j!V52+Inequality_Components_Lambda_j!AB52-Inequality_Components_Lambda_j!AH52)</f>
        <v>27.460832177445575</v>
      </c>
      <c r="E52" s="11">
        <f>(1-Background_Calculations!$B$11)*(Inequality_Components_Lambda_j!E52+Inequality_Components_Lambda_j!K52-Inequality_Components_Lambda_j!Q52+Inequality_Components_Lambda_j!W52+Inequality_Components_Lambda_j!AC52-Inequality_Components_Lambda_j!AI52)</f>
        <v>28.449763479807913</v>
      </c>
      <c r="F52" s="11">
        <f>(1-Background_Calculations!$B$11)*(Inequality_Components_Lambda_j!F52+Inequality_Components_Lambda_j!L52-Inequality_Components_Lambda_j!R52+Inequality_Components_Lambda_j!X52+Inequality_Components_Lambda_j!AD52-Inequality_Components_Lambda_j!AJ52)</f>
        <v>22.76287331737781</v>
      </c>
      <c r="G52" s="11">
        <f>(1-Background_Calculations!$B$11)*(Inequality_Components_Lambda_j!G52+Inequality_Components_Lambda_j!M52-Inequality_Components_Lambda_j!S52+Inequality_Components_Lambda_j!Y52+Inequality_Components_Lambda_j!AE52-Inequality_Components_Lambda_j!AK52)</f>
        <v>26.86164283622033</v>
      </c>
      <c r="H52" s="11">
        <f>SUM(B52:G52)</f>
        <v>239.41725727754144</v>
      </c>
      <c r="I52" s="27">
        <f>(H52-H68)/Background_Calculations!$B$10</f>
        <v>4.7421303126916583E-8</v>
      </c>
    </row>
    <row r="53" spans="1:9" x14ac:dyDescent="0.25">
      <c r="A53" s="8">
        <v>1</v>
      </c>
      <c r="B53" s="11">
        <f>(1-Background_Calculations!$B$11)*(Inequality_Components_Lambda_j!B53+Inequality_Components_Lambda_j!H53-Inequality_Components_Lambda_j!N53+Inequality_Components_Lambda_j!T53+Inequality_Components_Lambda_j!Z53-Inequality_Components_Lambda_j!AF53)</f>
        <v>111.32529920355006</v>
      </c>
      <c r="C53" s="11">
        <f>(1-Background_Calculations!$B$11)*(Inequality_Components_Lambda_j!C53+Inequality_Components_Lambda_j!I53-Inequality_Components_Lambda_j!O53+Inequality_Components_Lambda_j!U53+Inequality_Components_Lambda_j!AA53-Inequality_Components_Lambda_j!AG53)</f>
        <v>22.358541647109462</v>
      </c>
      <c r="D53" s="11">
        <f>(1-Background_Calculations!$B$11)*(Inequality_Components_Lambda_j!D53+Inequality_Components_Lambda_j!J53-Inequality_Components_Lambda_j!P53+Inequality_Components_Lambda_j!V53+Inequality_Components_Lambda_j!AB53-Inequality_Components_Lambda_j!AH53)</f>
        <v>27.430089925366975</v>
      </c>
      <c r="E53" s="11">
        <f>(1-Background_Calculations!$B$11)*(Inequality_Components_Lambda_j!E53+Inequality_Components_Lambda_j!K53-Inequality_Components_Lambda_j!Q53+Inequality_Components_Lambda_j!W53+Inequality_Components_Lambda_j!AC53-Inequality_Components_Lambda_j!AI53)</f>
        <v>28.417240957278484</v>
      </c>
      <c r="F53" s="11">
        <f>(1-Background_Calculations!$B$11)*(Inequality_Components_Lambda_j!F53+Inequality_Components_Lambda_j!L53-Inequality_Components_Lambda_j!R53+Inequality_Components_Lambda_j!X53+Inequality_Components_Lambda_j!AD53-Inequality_Components_Lambda_j!AJ53)</f>
        <v>22.736739242309589</v>
      </c>
      <c r="G53" s="11">
        <f>(1-Background_Calculations!$B$11)*(Inequality_Components_Lambda_j!G53+Inequality_Components_Lambda_j!M53-Inequality_Components_Lambda_j!S53+Inequality_Components_Lambda_j!Y53+Inequality_Components_Lambda_j!AE53-Inequality_Components_Lambda_j!AK53)</f>
        <v>26.806405054556166</v>
      </c>
      <c r="H53" s="11">
        <f t="shared" ref="H53:H66" si="3">SUM(B53:G53)</f>
        <v>239.07431603017076</v>
      </c>
      <c r="I53" s="27">
        <f>(H53-H69)/Background_Calculations!$B$10</f>
        <v>2.9718058318196497E-8</v>
      </c>
    </row>
    <row r="54" spans="1:9" x14ac:dyDescent="0.25">
      <c r="A54" s="8">
        <v>2</v>
      </c>
      <c r="B54" s="11">
        <f>(1-Background_Calculations!$B$11)*(Inequality_Components_Lambda_j!B54+Inequality_Components_Lambda_j!H54-Inequality_Components_Lambda_j!N54+Inequality_Components_Lambda_j!T54+Inequality_Components_Lambda_j!Z54-Inequality_Components_Lambda_j!AF54)</f>
        <v>111.11757713128239</v>
      </c>
      <c r="C54" s="11">
        <f>(1-Background_Calculations!$B$11)*(Inequality_Components_Lambda_j!C54+Inequality_Components_Lambda_j!I54-Inequality_Components_Lambda_j!O54+Inequality_Components_Lambda_j!U54+Inequality_Components_Lambda_j!AA54-Inequality_Components_Lambda_j!AG54)</f>
        <v>22.334302149831327</v>
      </c>
      <c r="D54" s="11">
        <f>(1-Background_Calculations!$B$11)*(Inequality_Components_Lambda_j!D54+Inequality_Components_Lambda_j!J54-Inequality_Components_Lambda_j!P54+Inequality_Components_Lambda_j!V54+Inequality_Components_Lambda_j!AB54-Inequality_Components_Lambda_j!AH54)</f>
        <v>27.394198264585587</v>
      </c>
      <c r="E54" s="11">
        <f>(1-Background_Calculations!$B$11)*(Inequality_Components_Lambda_j!E54+Inequality_Components_Lambda_j!K54-Inequality_Components_Lambda_j!Q54+Inequality_Components_Lambda_j!W54+Inequality_Components_Lambda_j!AC54-Inequality_Components_Lambda_j!AI54)</f>
        <v>28.379173407883105</v>
      </c>
      <c r="F54" s="11">
        <f>(1-Background_Calculations!$B$11)*(Inequality_Components_Lambda_j!F54+Inequality_Components_Lambda_j!L54-Inequality_Components_Lambda_j!R54+Inequality_Components_Lambda_j!X54+Inequality_Components_Lambda_j!AD54-Inequality_Components_Lambda_j!AJ54)</f>
        <v>22.706147666995832</v>
      </c>
      <c r="G54" s="11">
        <f>(1-Background_Calculations!$B$11)*(Inequality_Components_Lambda_j!G54+Inequality_Components_Lambda_j!M54-Inequality_Components_Lambda_j!S54+Inequality_Components_Lambda_j!Y54+Inequality_Components_Lambda_j!AE54-Inequality_Components_Lambda_j!AK54)</f>
        <v>26.74120440025067</v>
      </c>
      <c r="H54" s="11">
        <f t="shared" si="3"/>
        <v>238.67260302082892</v>
      </c>
      <c r="I54" s="27">
        <f>(H54-H70)/Background_Calculations!$B$10</f>
        <v>8.9809093116214942E-9</v>
      </c>
    </row>
    <row r="55" spans="1:9" x14ac:dyDescent="0.25">
      <c r="A55" s="8">
        <v>3</v>
      </c>
      <c r="B55" s="11">
        <f>(1-Background_Calculations!$B$11)*(Inequality_Components_Lambda_j!B55+Inequality_Components_Lambda_j!H55-Inequality_Components_Lambda_j!N55+Inequality_Components_Lambda_j!T55+Inequality_Components_Lambda_j!Z55-Inequality_Components_Lambda_j!AF55)</f>
        <v>111.01987876309386</v>
      </c>
      <c r="C55" s="11">
        <f>(1-Background_Calculations!$B$11)*(Inequality_Components_Lambda_j!C55+Inequality_Components_Lambda_j!I55-Inequality_Components_Lambda_j!O55+Inequality_Components_Lambda_j!U55+Inequality_Components_Lambda_j!AA55-Inequality_Components_Lambda_j!AG55)</f>
        <v>22.322413693671489</v>
      </c>
      <c r="D55" s="11">
        <f>(1-Background_Calculations!$B$11)*(Inequality_Components_Lambda_j!D55+Inequality_Components_Lambda_j!J55-Inequality_Components_Lambda_j!P55+Inequality_Components_Lambda_j!V55+Inequality_Components_Lambda_j!AB55-Inequality_Components_Lambda_j!AH55)</f>
        <v>27.376887733876018</v>
      </c>
      <c r="E55" s="11">
        <f>(1-Background_Calculations!$B$11)*(Inequality_Components_Lambda_j!E55+Inequality_Components_Lambda_j!K55-Inequality_Components_Lambda_j!Q55+Inequality_Components_Lambda_j!W55+Inequality_Components_Lambda_j!AC55-Inequality_Components_Lambda_j!AI55)</f>
        <v>28.360836488735202</v>
      </c>
      <c r="F55" s="11">
        <f>(1-Background_Calculations!$B$11)*(Inequality_Components_Lambda_j!F55+Inequality_Components_Lambda_j!L55-Inequality_Components_Lambda_j!R55+Inequality_Components_Lambda_j!X55+Inequality_Components_Lambda_j!AD55-Inequality_Components_Lambda_j!AJ55)</f>
        <v>22.691417022800866</v>
      </c>
      <c r="G55" s="11">
        <f>(1-Background_Calculations!$B$11)*(Inequality_Components_Lambda_j!G55+Inequality_Components_Lambda_j!M55-Inequality_Components_Lambda_j!S55+Inequality_Components_Lambda_j!Y55+Inequality_Components_Lambda_j!AE55-Inequality_Components_Lambda_j!AK55)</f>
        <v>26.710901070865162</v>
      </c>
      <c r="H55" s="11">
        <f t="shared" si="3"/>
        <v>238.48233477304257</v>
      </c>
      <c r="I55" s="27">
        <f>(H55-H71)/Background_Calculations!$B$10</f>
        <v>-8.4108030238137125E-10</v>
      </c>
    </row>
    <row r="56" spans="1:9" x14ac:dyDescent="0.25">
      <c r="A56" s="8">
        <v>4</v>
      </c>
      <c r="B56" s="11">
        <f>(1-Background_Calculations!$B$11)*(Inequality_Components_Lambda_j!B56+Inequality_Components_Lambda_j!H56-Inequality_Components_Lambda_j!N56+Inequality_Components_Lambda_j!T56+Inequality_Components_Lambda_j!Z56-Inequality_Components_Lambda_j!AF56)</f>
        <v>111.00755135045031</v>
      </c>
      <c r="C56" s="11">
        <f>(1-Background_Calculations!$B$11)*(Inequality_Components_Lambda_j!C56+Inequality_Components_Lambda_j!I56-Inequality_Components_Lambda_j!O56+Inequality_Components_Lambda_j!U56+Inequality_Components_Lambda_j!AA56-Inequality_Components_Lambda_j!AG56)</f>
        <v>22.320067682290617</v>
      </c>
      <c r="D56" s="11">
        <f>(1-Background_Calculations!$B$11)*(Inequality_Components_Lambda_j!D56+Inequality_Components_Lambda_j!J56-Inequality_Components_Lambda_j!P56+Inequality_Components_Lambda_j!V56+Inequality_Components_Lambda_j!AB56-Inequality_Components_Lambda_j!AH56)</f>
        <v>27.373933030010743</v>
      </c>
      <c r="E56" s="11">
        <f>(1-Background_Calculations!$B$11)*(Inequality_Components_Lambda_j!E56+Inequality_Components_Lambda_j!K56-Inequality_Components_Lambda_j!Q56+Inequality_Components_Lambda_j!W56+Inequality_Components_Lambda_j!AC56-Inequality_Components_Lambda_j!AI56)</f>
        <v>28.357633608546198</v>
      </c>
      <c r="F56" s="11">
        <f>(1-Background_Calculations!$B$11)*(Inequality_Components_Lambda_j!F56+Inequality_Components_Lambda_j!L56-Inequality_Components_Lambda_j!R56+Inequality_Components_Lambda_j!X56+Inequality_Components_Lambda_j!AD56-Inequality_Components_Lambda_j!AJ56)</f>
        <v>22.688852231721874</v>
      </c>
      <c r="G56" s="11">
        <f>(1-Background_Calculations!$B$11)*(Inequality_Components_Lambda_j!G56+Inequality_Components_Lambda_j!M56-Inequality_Components_Lambda_j!S56+Inequality_Components_Lambda_j!Y56+Inequality_Components_Lambda_j!AE56-Inequality_Components_Lambda_j!AK56)</f>
        <v>26.707143432136345</v>
      </c>
      <c r="H56" s="11">
        <f t="shared" si="3"/>
        <v>238.45518133515608</v>
      </c>
      <c r="I56" s="27">
        <f>(H56-H72)/Background_Calculations!$B$10</f>
        <v>-2.2427896680185768E-9</v>
      </c>
    </row>
    <row r="57" spans="1:9" x14ac:dyDescent="0.25">
      <c r="A57" s="8">
        <v>5</v>
      </c>
      <c r="B57" s="11">
        <f>(1-Background_Calculations!$B$11)*(Inequality_Components_Lambda_j!B57+Inequality_Components_Lambda_j!H57-Inequality_Components_Lambda_j!N57+Inequality_Components_Lambda_j!T57+Inequality_Components_Lambda_j!Z57-Inequality_Components_Lambda_j!AF57)</f>
        <v>110.99705359288501</v>
      </c>
      <c r="C57" s="11">
        <f>(1-Background_Calculations!$B$11)*(Inequality_Components_Lambda_j!C57+Inequality_Components_Lambda_j!I57-Inequality_Components_Lambda_j!O57+Inequality_Components_Lambda_j!U57+Inequality_Components_Lambda_j!AA57-Inequality_Components_Lambda_j!AG57)</f>
        <v>22.31791337180584</v>
      </c>
      <c r="D57" s="11">
        <f>(1-Background_Calculations!$B$11)*(Inequality_Components_Lambda_j!D57+Inequality_Components_Lambda_j!J57-Inequality_Components_Lambda_j!P57+Inequality_Components_Lambda_j!V57+Inequality_Components_Lambda_j!AB57-Inequality_Components_Lambda_j!AH57)</f>
        <v>27.371266724447374</v>
      </c>
      <c r="E57" s="11">
        <f>(1-Background_Calculations!$B$11)*(Inequality_Components_Lambda_j!E57+Inequality_Components_Lambda_j!K57-Inequality_Components_Lambda_j!Q57+Inequality_Components_Lambda_j!W57+Inequality_Components_Lambda_j!AC57-Inequality_Components_Lambda_j!AI57)</f>
        <v>28.354700381534279</v>
      </c>
      <c r="F57" s="11">
        <f>(1-Background_Calculations!$B$11)*(Inequality_Components_Lambda_j!F57+Inequality_Components_Lambda_j!L57-Inequality_Components_Lambda_j!R57+Inequality_Components_Lambda_j!X57+Inequality_Components_Lambda_j!AD57-Inequality_Components_Lambda_j!AJ57)</f>
        <v>22.686504207690561</v>
      </c>
      <c r="G57" s="11">
        <f>(1-Background_Calculations!$B$11)*(Inequality_Components_Lambda_j!G57+Inequality_Components_Lambda_j!M57-Inequality_Components_Lambda_j!S57+Inequality_Components_Lambda_j!Y57+Inequality_Components_Lambda_j!AE57-Inequality_Components_Lambda_j!AK57)</f>
        <v>26.703788916617516</v>
      </c>
      <c r="H57" s="11">
        <f t="shared" si="3"/>
        <v>238.43122719498061</v>
      </c>
      <c r="I57" s="27">
        <f>(H57-H73)/Background_Calculations!$B$10</f>
        <v>-3.4793455240439535E-9</v>
      </c>
    </row>
    <row r="58" spans="1:9" x14ac:dyDescent="0.25">
      <c r="A58" s="8">
        <v>6</v>
      </c>
      <c r="B58" s="11">
        <f>(1-Background_Calculations!$B$11)*(Inequality_Components_Lambda_j!B58+Inequality_Components_Lambda_j!H58-Inequality_Components_Lambda_j!N58+Inequality_Components_Lambda_j!T58+Inequality_Components_Lambda_j!Z58-Inequality_Components_Lambda_j!AF58)</f>
        <v>110.98325800449557</v>
      </c>
      <c r="C58" s="11">
        <f>(1-Background_Calculations!$B$11)*(Inequality_Components_Lambda_j!C58+Inequality_Components_Lambda_j!I58-Inequality_Components_Lambda_j!O58+Inequality_Components_Lambda_j!U58+Inequality_Components_Lambda_j!AA58-Inequality_Components_Lambda_j!AG58)</f>
        <v>22.31546147961906</v>
      </c>
      <c r="D58" s="11">
        <f>(1-Background_Calculations!$B$11)*(Inequality_Components_Lambda_j!D58+Inequality_Components_Lambda_j!J58-Inequality_Components_Lambda_j!P58+Inequality_Components_Lambda_j!V58+Inequality_Components_Lambda_j!AB58-Inequality_Components_Lambda_j!AH58)</f>
        <v>27.36815273157902</v>
      </c>
      <c r="E58" s="11">
        <f>(1-Background_Calculations!$B$11)*(Inequality_Components_Lambda_j!E58+Inequality_Components_Lambda_j!K58-Inequality_Components_Lambda_j!Q58+Inequality_Components_Lambda_j!W58+Inequality_Components_Lambda_j!AC58-Inequality_Components_Lambda_j!AI58)</f>
        <v>28.351485829406037</v>
      </c>
      <c r="F58" s="11">
        <f>(1-Background_Calculations!$B$11)*(Inequality_Components_Lambda_j!F58+Inequality_Components_Lambda_j!L58-Inequality_Components_Lambda_j!R58+Inequality_Components_Lambda_j!X58+Inequality_Components_Lambda_j!AD58-Inequality_Components_Lambda_j!AJ58)</f>
        <v>22.683930033848732</v>
      </c>
      <c r="G58" s="11">
        <f>(1-Background_Calculations!$B$11)*(Inequality_Components_Lambda_j!G58+Inequality_Components_Lambda_j!M58-Inequality_Components_Lambda_j!S58+Inequality_Components_Lambda_j!Y58+Inequality_Components_Lambda_j!AE58-Inequality_Components_Lambda_j!AK58)</f>
        <v>26.700328313711942</v>
      </c>
      <c r="H58" s="11">
        <f t="shared" si="3"/>
        <v>238.40261639266035</v>
      </c>
      <c r="I58" s="27">
        <f>(H58-H74)/Background_Calculations!$B$10</f>
        <v>-4.9562866663906238E-9</v>
      </c>
    </row>
    <row r="59" spans="1:9" x14ac:dyDescent="0.25">
      <c r="A59" s="8">
        <v>7</v>
      </c>
      <c r="B59" s="11">
        <f>(1-Background_Calculations!$B$11)*(Inequality_Components_Lambda_j!B59+Inequality_Components_Lambda_j!H59-Inequality_Components_Lambda_j!N59+Inequality_Components_Lambda_j!T59+Inequality_Components_Lambda_j!Z59-Inequality_Components_Lambda_j!AF59)</f>
        <v>110.96677083006587</v>
      </c>
      <c r="C59" s="11">
        <f>(1-Background_Calculations!$B$11)*(Inequality_Components_Lambda_j!C59+Inequality_Components_Lambda_j!I59-Inequality_Components_Lambda_j!O59+Inequality_Components_Lambda_j!U59+Inequality_Components_Lambda_j!AA59-Inequality_Components_Lambda_j!AG59)</f>
        <v>22.312761765703993</v>
      </c>
      <c r="D59" s="11">
        <f>(1-Background_Calculations!$B$11)*(Inequality_Components_Lambda_j!D59+Inequality_Components_Lambda_j!J59-Inequality_Components_Lambda_j!P59+Inequality_Components_Lambda_j!V59+Inequality_Components_Lambda_j!AB59-Inequality_Components_Lambda_j!AH59)</f>
        <v>27.364665911211851</v>
      </c>
      <c r="E59" s="11">
        <f>(1-Background_Calculations!$B$11)*(Inequality_Components_Lambda_j!E59+Inequality_Components_Lambda_j!K59-Inequality_Components_Lambda_j!Q59+Inequality_Components_Lambda_j!W59+Inequality_Components_Lambda_j!AC59-Inequality_Components_Lambda_j!AI59)</f>
        <v>28.348020556396424</v>
      </c>
      <c r="F59" s="11">
        <f>(1-Background_Calculations!$B$11)*(Inequality_Components_Lambda_j!F59+Inequality_Components_Lambda_j!L59-Inequality_Components_Lambda_j!R59+Inequality_Components_Lambda_j!X59+Inequality_Components_Lambda_j!AD59-Inequality_Components_Lambda_j!AJ59)</f>
        <v>22.681154312130339</v>
      </c>
      <c r="G59" s="11">
        <f>(1-Background_Calculations!$B$11)*(Inequality_Components_Lambda_j!G59+Inequality_Components_Lambda_j!M59-Inequality_Components_Lambda_j!S59+Inequality_Components_Lambda_j!Y59+Inequality_Components_Lambda_j!AE59-Inequality_Components_Lambda_j!AK59)</f>
        <v>26.696717129608086</v>
      </c>
      <c r="H59" s="11">
        <f t="shared" si="3"/>
        <v>238.37009050511656</v>
      </c>
      <c r="I59" s="27">
        <f>(H59-H75)/Background_Calculations!$B$10</f>
        <v>-6.6353315588416229E-9</v>
      </c>
    </row>
    <row r="60" spans="1:9" x14ac:dyDescent="0.25">
      <c r="A60" s="8">
        <v>8</v>
      </c>
      <c r="B60" s="11">
        <f>(1-Background_Calculations!$B$11)*(Inequality_Components_Lambda_j!B60+Inequality_Components_Lambda_j!H60-Inequality_Components_Lambda_j!N60+Inequality_Components_Lambda_j!T60+Inequality_Components_Lambda_j!Z60-Inequality_Components_Lambda_j!AF60)</f>
        <v>110.94873110046625</v>
      </c>
      <c r="C60" s="11">
        <f>(1-Background_Calculations!$B$11)*(Inequality_Components_Lambda_j!C60+Inequality_Components_Lambda_j!I60-Inequality_Components_Lambda_j!O60+Inequality_Components_Lambda_j!U60+Inequality_Components_Lambda_j!AA60-Inequality_Components_Lambda_j!AG60)</f>
        <v>22.309903827459529</v>
      </c>
      <c r="D60" s="11">
        <f>(1-Background_Calculations!$B$11)*(Inequality_Components_Lambda_j!D60+Inequality_Components_Lambda_j!J60-Inequality_Components_Lambda_j!P60+Inequality_Components_Lambda_j!V60+Inequality_Components_Lambda_j!AB60-Inequality_Components_Lambda_j!AH60)</f>
        <v>27.360941055296362</v>
      </c>
      <c r="E60" s="11">
        <f>(1-Background_Calculations!$B$11)*(Inequality_Components_Lambda_j!E60+Inequality_Components_Lambda_j!K60-Inequality_Components_Lambda_j!Q60+Inequality_Components_Lambda_j!W60+Inequality_Components_Lambda_j!AC60-Inequality_Components_Lambda_j!AI60)</f>
        <v>28.344345440950615</v>
      </c>
      <c r="F60" s="11">
        <f>(1-Background_Calculations!$B$11)*(Inequality_Components_Lambda_j!F60+Inequality_Components_Lambda_j!L60-Inequality_Components_Lambda_j!R60+Inequality_Components_Lambda_j!X60+Inequality_Components_Lambda_j!AD60-Inequality_Components_Lambda_j!AJ60)</f>
        <v>22.678209903634862</v>
      </c>
      <c r="G60" s="11">
        <f>(1-Background_Calculations!$B$11)*(Inequality_Components_Lambda_j!G60+Inequality_Components_Lambda_j!M60-Inequality_Components_Lambda_j!S60+Inequality_Components_Lambda_j!Y60+Inequality_Components_Lambda_j!AE60-Inequality_Components_Lambda_j!AK60)</f>
        <v>26.692821383601373</v>
      </c>
      <c r="H60" s="11">
        <f t="shared" si="3"/>
        <v>238.33495271140899</v>
      </c>
      <c r="I60" s="27">
        <f>(H60-H76)/Background_Calculations!$B$10</f>
        <v>-8.4492077513754915E-9</v>
      </c>
    </row>
    <row r="61" spans="1:9" x14ac:dyDescent="0.25">
      <c r="A61" s="8">
        <v>9</v>
      </c>
      <c r="B61" s="11">
        <f>(1-Background_Calculations!$B$11)*(Inequality_Components_Lambda_j!B61+Inequality_Components_Lambda_j!H61-Inequality_Components_Lambda_j!N61+Inequality_Components_Lambda_j!T61+Inequality_Components_Lambda_j!Z61-Inequality_Components_Lambda_j!AF61)</f>
        <v>110.93062228967405</v>
      </c>
      <c r="C61" s="11">
        <f>(1-Background_Calculations!$B$11)*(Inequality_Components_Lambda_j!C61+Inequality_Components_Lambda_j!I61-Inequality_Components_Lambda_j!O61+Inequality_Components_Lambda_j!U61+Inequality_Components_Lambda_j!AA61-Inequality_Components_Lambda_j!AG61)</f>
        <v>22.307038848998033</v>
      </c>
      <c r="D61" s="11">
        <f>(1-Background_Calculations!$B$11)*(Inequality_Components_Lambda_j!D61+Inequality_Components_Lambda_j!J61-Inequality_Components_Lambda_j!P61+Inequality_Components_Lambda_j!V61+Inequality_Components_Lambda_j!AB61-Inequality_Components_Lambda_j!AH61)</f>
        <v>27.357205607950775</v>
      </c>
      <c r="E61" s="11">
        <f>(1-Background_Calculations!$B$11)*(Inequality_Components_Lambda_j!E61+Inequality_Components_Lambda_j!K61-Inequality_Components_Lambda_j!Q61+Inequality_Components_Lambda_j!W61+Inequality_Components_Lambda_j!AC61-Inequality_Components_Lambda_j!AI61)</f>
        <v>28.340660988531774</v>
      </c>
      <c r="F61" s="11">
        <f>(1-Background_Calculations!$B$11)*(Inequality_Components_Lambda_j!F61+Inequality_Components_Lambda_j!L61-Inequality_Components_Lambda_j!R61+Inequality_Components_Lambda_j!X61+Inequality_Components_Lambda_j!AD61-Inequality_Components_Lambda_j!AJ61)</f>
        <v>22.675257989394055</v>
      </c>
      <c r="G61" s="11">
        <f>(1-Background_Calculations!$B$11)*(Inequality_Components_Lambda_j!G61+Inequality_Components_Lambda_j!M61-Inequality_Components_Lambda_j!S61+Inequality_Components_Lambda_j!Y61+Inequality_Components_Lambda_j!AE61-Inequality_Components_Lambda_j!AK61)</f>
        <v>26.688912975966925</v>
      </c>
      <c r="H61" s="11">
        <f t="shared" si="3"/>
        <v>238.29969870051562</v>
      </c>
      <c r="I61" s="27">
        <f>(H61-H77)/Background_Calculations!$B$10</f>
        <v>-1.026908328434105E-8</v>
      </c>
    </row>
    <row r="62" spans="1:9" x14ac:dyDescent="0.25">
      <c r="A62" s="8">
        <v>10</v>
      </c>
      <c r="B62" s="11">
        <f>(1-Background_Calculations!$B$11)*(Inequality_Components_Lambda_j!B62+Inequality_Components_Lambda_j!H62-Inequality_Components_Lambda_j!N62+Inequality_Components_Lambda_j!T62+Inequality_Components_Lambda_j!Z62-Inequality_Components_Lambda_j!AF62)</f>
        <v>110.91326848048102</v>
      </c>
      <c r="C62" s="11">
        <f>(1-Background_Calculations!$B$11)*(Inequality_Components_Lambda_j!C62+Inequality_Components_Lambda_j!I62-Inequality_Components_Lambda_j!O62+Inequality_Components_Lambda_j!U62+Inequality_Components_Lambda_j!AA62-Inequality_Components_Lambda_j!AG62)</f>
        <v>22.304250814418477</v>
      </c>
      <c r="D62" s="11">
        <f>(1-Background_Calculations!$B$11)*(Inequality_Components_Lambda_j!D62+Inequality_Components_Lambda_j!J62-Inequality_Components_Lambda_j!P62+Inequality_Components_Lambda_j!V62+Inequality_Components_Lambda_j!AB62-Inequality_Components_Lambda_j!AH62)</f>
        <v>27.353585916375497</v>
      </c>
      <c r="E62" s="11">
        <f>(1-Background_Calculations!$B$11)*(Inequality_Components_Lambda_j!E62+Inequality_Components_Lambda_j!K62-Inequality_Components_Lambda_j!Q62+Inequality_Components_Lambda_j!W62+Inequality_Components_Lambda_j!AC62-Inequality_Components_Lambda_j!AI62)</f>
        <v>28.337078581681411</v>
      </c>
      <c r="F62" s="11">
        <f>(1-Background_Calculations!$B$11)*(Inequality_Components_Lambda_j!F62+Inequality_Components_Lambda_j!L62-Inequality_Components_Lambda_j!R62+Inequality_Components_Lambda_j!X62+Inequality_Components_Lambda_j!AD62-Inequality_Components_Lambda_j!AJ62)</f>
        <v>22.672388106883208</v>
      </c>
      <c r="G62" s="11">
        <f>(1-Background_Calculations!$B$11)*(Inequality_Components_Lambda_j!G62+Inequality_Components_Lambda_j!M62-Inequality_Components_Lambda_j!S62+Inequality_Components_Lambda_j!Y62+Inequality_Components_Lambda_j!AE62-Inequality_Components_Lambda_j!AK62)</f>
        <v>26.685142949689777</v>
      </c>
      <c r="H62" s="11">
        <f t="shared" si="3"/>
        <v>238.26571484952936</v>
      </c>
      <c r="I62" s="27">
        <f>(H62-H78)/Background_Calculations!$B$10</f>
        <v>-1.2023390875409414E-8</v>
      </c>
    </row>
    <row r="63" spans="1:9" x14ac:dyDescent="0.25">
      <c r="A63" s="8">
        <v>11</v>
      </c>
      <c r="B63" s="11">
        <f>(1-Background_Calculations!$B$11)*(Inequality_Components_Lambda_j!B63+Inequality_Components_Lambda_j!H63-Inequality_Components_Lambda_j!N63+Inequality_Components_Lambda_j!T63+Inequality_Components_Lambda_j!Z63-Inequality_Components_Lambda_j!AF63)</f>
        <v>110.8970127177388</v>
      </c>
      <c r="C63" s="11">
        <f>(1-Background_Calculations!$B$11)*(Inequality_Components_Lambda_j!C63+Inequality_Components_Lambda_j!I63-Inequality_Components_Lambda_j!O63+Inequality_Components_Lambda_j!U63+Inequality_Components_Lambda_j!AA63-Inequality_Components_Lambda_j!AG63)</f>
        <v>22.301574684180032</v>
      </c>
      <c r="D63" s="11">
        <f>(1-Background_Calculations!$B$11)*(Inequality_Components_Lambda_j!D63+Inequality_Components_Lambda_j!J63-Inequality_Components_Lambda_j!P63+Inequality_Components_Lambda_j!V63+Inequality_Components_Lambda_j!AB63-Inequality_Components_Lambda_j!AH63)</f>
        <v>27.350134575718787</v>
      </c>
      <c r="E63" s="11">
        <f>(1-Background_Calculations!$B$11)*(Inequality_Components_Lambda_j!E63+Inequality_Components_Lambda_j!K63-Inequality_Components_Lambda_j!Q63+Inequality_Components_Lambda_j!W63+Inequality_Components_Lambda_j!AC63-Inequality_Components_Lambda_j!AI63)</f>
        <v>28.333644586138266</v>
      </c>
      <c r="F63" s="11">
        <f>(1-Background_Calculations!$B$11)*(Inequality_Components_Lambda_j!F63+Inequality_Components_Lambda_j!L63-Inequality_Components_Lambda_j!R63+Inequality_Components_Lambda_j!X63+Inequality_Components_Lambda_j!AD63-Inequality_Components_Lambda_j!AJ63)</f>
        <v>22.669637528291773</v>
      </c>
      <c r="G63" s="11">
        <f>(1-Background_Calculations!$B$11)*(Inequality_Components_Lambda_j!G63+Inequality_Components_Lambda_j!M63-Inequality_Components_Lambda_j!S63+Inequality_Components_Lambda_j!Y63+Inequality_Components_Lambda_j!AE63-Inequality_Components_Lambda_j!AK63)</f>
        <v>26.681574180149617</v>
      </c>
      <c r="H63" s="11">
        <f t="shared" si="3"/>
        <v>238.23357827221727</v>
      </c>
      <c r="I63" s="27">
        <f>(H63-H79)/Background_Calculations!$B$10</f>
        <v>-1.3682338872572651E-8</v>
      </c>
    </row>
    <row r="64" spans="1:9" x14ac:dyDescent="0.25">
      <c r="A64" s="8">
        <v>12</v>
      </c>
      <c r="B64" s="11">
        <f>(1-Background_Calculations!$B$11)*(Inequality_Components_Lambda_j!B64+Inequality_Components_Lambda_j!H64-Inequality_Components_Lambda_j!N64+Inequality_Components_Lambda_j!T64+Inequality_Components_Lambda_j!Z64-Inequality_Components_Lambda_j!AF64)</f>
        <v>110.88191149182313</v>
      </c>
      <c r="C64" s="11">
        <f>(1-Background_Calculations!$B$11)*(Inequality_Components_Lambda_j!C64+Inequality_Components_Lambda_j!I64-Inequality_Components_Lambda_j!O64+Inequality_Components_Lambda_j!U64+Inequality_Components_Lambda_j!AA64-Inequality_Components_Lambda_j!AG64)</f>
        <v>22.299016215341755</v>
      </c>
      <c r="D64" s="11">
        <f>(1-Background_Calculations!$B$11)*(Inequality_Components_Lambda_j!D64+Inequality_Components_Lambda_j!J64-Inequality_Components_Lambda_j!P64+Inequality_Components_Lambda_j!V64+Inequality_Components_Lambda_j!AB64-Inequality_Components_Lambda_j!AH64)</f>
        <v>27.346860247004653</v>
      </c>
      <c r="E64" s="11">
        <f>(1-Background_Calculations!$B$11)*(Inequality_Components_Lambda_j!E64+Inequality_Components_Lambda_j!K64-Inequality_Components_Lambda_j!Q64+Inequality_Components_Lambda_j!W64+Inequality_Components_Lambda_j!AC64-Inequality_Components_Lambda_j!AI64)</f>
        <v>28.330366637108035</v>
      </c>
      <c r="F64" s="11">
        <f>(1-Background_Calculations!$B$11)*(Inequality_Components_Lambda_j!F64+Inequality_Components_Lambda_j!L64-Inequality_Components_Lambda_j!R64+Inequality_Components_Lambda_j!X64+Inequality_Components_Lambda_j!AD64-Inequality_Components_Lambda_j!AJ64)</f>
        <v>22.6670123913594</v>
      </c>
      <c r="G64" s="11">
        <f>(1-Background_Calculations!$B$11)*(Inequality_Components_Lambda_j!G64+Inequality_Components_Lambda_j!M64-Inequality_Components_Lambda_j!S64+Inequality_Components_Lambda_j!Y64+Inequality_Components_Lambda_j!AE64-Inequality_Components_Lambda_j!AK64)</f>
        <v>26.678217021251474</v>
      </c>
      <c r="H64" s="11">
        <f t="shared" si="3"/>
        <v>238.20338400388846</v>
      </c>
      <c r="I64" s="27">
        <f>(H64-H80)/Background_Calculations!$B$10</f>
        <v>-1.5241021382021273E-8</v>
      </c>
    </row>
    <row r="65" spans="1:9" x14ac:dyDescent="0.25">
      <c r="A65" s="8">
        <v>13</v>
      </c>
      <c r="B65" s="11">
        <f>(1-Background_Calculations!$B$11)*(Inequality_Components_Lambda_j!B65+Inequality_Components_Lambda_j!H65-Inequality_Components_Lambda_j!N65+Inequality_Components_Lambda_j!T65+Inequality_Components_Lambda_j!Z65-Inequality_Components_Lambda_j!AF65)</f>
        <v>110.86787275363589</v>
      </c>
      <c r="C65" s="11">
        <f>(1-Background_Calculations!$B$11)*(Inequality_Components_Lambda_j!C65+Inequality_Components_Lambda_j!I65-Inequality_Components_Lambda_j!O65+Inequality_Components_Lambda_j!U65+Inequality_Components_Lambda_j!AA65-Inequality_Components_Lambda_j!AG65)</f>
        <v>22.296566026976574</v>
      </c>
      <c r="D65" s="11">
        <f>(1-Background_Calculations!$B$11)*(Inequality_Components_Lambda_j!D65+Inequality_Components_Lambda_j!J65-Inequality_Components_Lambda_j!P65+Inequality_Components_Lambda_j!V65+Inequality_Components_Lambda_j!AB65-Inequality_Components_Lambda_j!AH65)</f>
        <v>27.343748817396399</v>
      </c>
      <c r="E65" s="11">
        <f>(1-Background_Calculations!$B$11)*(Inequality_Components_Lambda_j!E65+Inequality_Components_Lambda_j!K65-Inequality_Components_Lambda_j!Q65+Inequality_Components_Lambda_j!W65+Inequality_Components_Lambda_j!AC65-Inequality_Components_Lambda_j!AI65)</f>
        <v>28.327232293289185</v>
      </c>
      <c r="F65" s="11">
        <f>(1-Background_Calculations!$B$11)*(Inequality_Components_Lambda_j!F65+Inequality_Components_Lambda_j!L65-Inequality_Components_Lambda_j!R65+Inequality_Components_Lambda_j!X65+Inequality_Components_Lambda_j!AD65-Inequality_Components_Lambda_j!AJ65)</f>
        <v>22.664502694853287</v>
      </c>
      <c r="G65" s="11">
        <f>(1-Background_Calculations!$B$11)*(Inequality_Components_Lambda_j!G65+Inequality_Components_Lambda_j!M65-Inequality_Components_Lambda_j!S65+Inequality_Components_Lambda_j!Y65+Inequality_Components_Lambda_j!AE65-Inequality_Components_Lambda_j!AK65)</f>
        <v>26.675054601667998</v>
      </c>
      <c r="H65" s="11">
        <f t="shared" si="3"/>
        <v>238.17497718781934</v>
      </c>
      <c r="I65" s="27">
        <f>(H65-H81)/Background_Calculations!$B$10</f>
        <v>-1.6707432386715579E-8</v>
      </c>
    </row>
    <row r="66" spans="1:9" x14ac:dyDescent="0.25">
      <c r="A66" s="8">
        <v>14</v>
      </c>
      <c r="B66" s="11">
        <f>(1-Background_Calculations!$B$11)*(Inequality_Components_Lambda_j!B66+Inequality_Components_Lambda_j!H66-Inequality_Components_Lambda_j!N66+Inequality_Components_Lambda_j!T66+Inequality_Components_Lambda_j!Z66-Inequality_Components_Lambda_j!AF66)</f>
        <v>110.85474039906659</v>
      </c>
      <c r="C66" s="11">
        <f>(1-Background_Calculations!$B$11)*(Inequality_Components_Lambda_j!C66+Inequality_Components_Lambda_j!I66-Inequality_Components_Lambda_j!O66+Inequality_Components_Lambda_j!U66+Inequality_Components_Lambda_j!AA66-Inequality_Components_Lambda_j!AG66)</f>
        <v>22.294208210169529</v>
      </c>
      <c r="D66" s="11">
        <f>(1-Background_Calculations!$B$11)*(Inequality_Components_Lambda_j!D66+Inequality_Components_Lambda_j!J66-Inequality_Components_Lambda_j!P66+Inequality_Components_Lambda_j!V66+Inequality_Components_Lambda_j!AB66-Inequality_Components_Lambda_j!AH66)</f>
        <v>27.340776353234062</v>
      </c>
      <c r="E66" s="11">
        <f>(1-Background_Calculations!$B$11)*(Inequality_Components_Lambda_j!E66+Inequality_Components_Lambda_j!K66-Inequality_Components_Lambda_j!Q66+Inequality_Components_Lambda_j!W66+Inequality_Components_Lambda_j!AC66-Inequality_Components_Lambda_j!AI66)</f>
        <v>28.324220455742712</v>
      </c>
      <c r="F66" s="11">
        <f>(1-Background_Calculations!$B$11)*(Inequality_Components_Lambda_j!F66+Inequality_Components_Lambda_j!L66-Inequality_Components_Lambda_j!R66+Inequality_Components_Lambda_j!X66+Inequality_Components_Lambda_j!AD66-Inequality_Components_Lambda_j!AJ66)</f>
        <v>22.662091477895139</v>
      </c>
      <c r="G66" s="11">
        <f>(1-Background_Calculations!$B$11)*(Inequality_Components_Lambda_j!G66+Inequality_Components_Lambda_j!M66-Inequality_Components_Lambda_j!S66+Inequality_Components_Lambda_j!Y66+Inequality_Components_Lambda_j!AE66-Inequality_Components_Lambda_j!AK66)</f>
        <v>26.672058309673435</v>
      </c>
      <c r="H66" s="11">
        <f t="shared" si="3"/>
        <v>238.14809520578146</v>
      </c>
      <c r="I66" s="27">
        <f>(H66-H82)/Background_Calculations!$B$10</f>
        <v>-1.8095128712569867E-8</v>
      </c>
    </row>
    <row r="67" spans="1:9" x14ac:dyDescent="0.25">
      <c r="B67" s="22" t="s">
        <v>21</v>
      </c>
      <c r="C67" s="22"/>
      <c r="D67" s="22"/>
      <c r="E67" s="22"/>
      <c r="F67" s="22"/>
      <c r="G67" s="22"/>
      <c r="H67" s="22"/>
    </row>
    <row r="68" spans="1:9" x14ac:dyDescent="0.25">
      <c r="A68" s="8">
        <v>0</v>
      </c>
      <c r="B68" s="11">
        <f>Adjusted_RE!B$9*(1-Background_Calculations!$B$11)*(Background_Calculations!$B$10*(Background_Calculations!$B$9*Background_Calculations!B$3*(1-Background_Calculations!B$6)/(1-Background_Calculations!$B$11))*Quarantine_Input!$B$24)</f>
        <v>111.02007185710565</v>
      </c>
      <c r="C68" s="11">
        <f>Adjusted_RE!C$9*(1-Background_Calculations!$B$11)*(Background_Calculations!$B$10*(Background_Calculations!$B$9*Background_Calculations!C$3*(1-Background_Calculations!C$6)/(1-Background_Calculations!$B$11))*Quarantine_Input!$B$24)</f>
        <v>22.325561524829656</v>
      </c>
      <c r="D68" s="11">
        <f>Adjusted_RE!D$9*(1-Background_Calculations!$B$11)*(Background_Calculations!$B$10*(Background_Calculations!$B$9*Background_Calculations!D$3*(1-Background_Calculations!D$6)/(1-Background_Calculations!$B$11))*Quarantine_Input!$B$24)</f>
        <v>27.379897185344795</v>
      </c>
      <c r="E68" s="11">
        <f>Adjusted_RE!E$9*(1-Background_Calculations!$B$11)*(Background_Calculations!$B$10*(Background_Calculations!$B$9*Background_Calculations!E$3*(1-Background_Calculations!E$6)/(1-Background_Calculations!$B$11))*Quarantine_Input!$B$24)</f>
        <v>28.364871814193769</v>
      </c>
      <c r="F68" s="11">
        <f>Adjusted_RE!F$9*(1-Background_Calculations!$B$11)*(Background_Calculations!$B$10*(Background_Calculations!$B$9*Background_Calculations!F$3*(1-Background_Calculations!F$6)/(1-Background_Calculations!$B$11))*Quarantine_Input!$B$24)</f>
        <v>22.694629220635576</v>
      </c>
      <c r="G68" s="11">
        <f>Adjusted_RE!G$9*(1-Background_Calculations!$B$11)*(Background_Calculations!$B$10*(Background_Calculations!$B$9*Background_Calculations!G$3*(1-Background_Calculations!G$6)/(1-Background_Calculations!$B$11))*Quarantine_Input!$B$24)</f>
        <v>26.713596292965526</v>
      </c>
      <c r="H68" s="11">
        <f>SUM(B68:G68)</f>
        <v>238.49862789507495</v>
      </c>
    </row>
    <row r="69" spans="1:9" x14ac:dyDescent="0.25">
      <c r="A69" s="8">
        <v>1</v>
      </c>
      <c r="B69" s="11">
        <f>Adjusted_RE!B$9*(1-Background_Calculations!$B$11)*(Background_Calculations!$B$10*(Background_Calculations!$B$9*Background_Calculations!B$3*(1-Background_Calculations!B$6)/(1-Background_Calculations!$B$11))*Quarantine_Input!$B$24)</f>
        <v>111.02007185710565</v>
      </c>
      <c r="C69" s="11">
        <f>Adjusted_RE!C$9*(1-Background_Calculations!$B$11)*(Background_Calculations!$B$10*(Background_Calculations!$B$9*Background_Calculations!C$3*(1-Background_Calculations!C$6)/(1-Background_Calculations!$B$11))*Quarantine_Input!$B$24)</f>
        <v>22.325561524829656</v>
      </c>
      <c r="D69" s="11">
        <f>Adjusted_RE!D$9*(1-Background_Calculations!$B$11)*(Background_Calculations!$B$10*(Background_Calculations!$B$9*Background_Calculations!D$3*(1-Background_Calculations!D$6)/(1-Background_Calculations!$B$11))*Quarantine_Input!$B$24)</f>
        <v>27.379897185344795</v>
      </c>
      <c r="E69" s="11">
        <f>Adjusted_RE!E$9*(1-Background_Calculations!$B$11)*(Background_Calculations!$B$10*(Background_Calculations!$B$9*Background_Calculations!E$3*(1-Background_Calculations!E$6)/(1-Background_Calculations!$B$11))*Quarantine_Input!$B$24)</f>
        <v>28.364871814193769</v>
      </c>
      <c r="F69" s="11">
        <f>Adjusted_RE!F$9*(1-Background_Calculations!$B$11)*(Background_Calculations!$B$10*(Background_Calculations!$B$9*Background_Calculations!F$3*(1-Background_Calculations!F$6)/(1-Background_Calculations!$B$11))*Quarantine_Input!$B$24)</f>
        <v>22.694629220635576</v>
      </c>
      <c r="G69" s="11">
        <f>Adjusted_RE!G$9*(1-Background_Calculations!$B$11)*(Background_Calculations!$B$10*(Background_Calculations!$B$9*Background_Calculations!G$3*(1-Background_Calculations!G$6)/(1-Background_Calculations!$B$11))*Quarantine_Input!$B$24)</f>
        <v>26.713596292965526</v>
      </c>
      <c r="H69" s="11">
        <f t="shared" ref="H69:H82" si="4">SUM(B69:G69)</f>
        <v>238.49862789507495</v>
      </c>
    </row>
    <row r="70" spans="1:9" x14ac:dyDescent="0.25">
      <c r="A70" s="8">
        <v>2</v>
      </c>
      <c r="B70" s="11">
        <f>Adjusted_RE!B$9*(1-Background_Calculations!$B$11)*(Background_Calculations!$B$10*(Background_Calculations!$B$9*Background_Calculations!B$3*(1-Background_Calculations!B$6)/(1-Background_Calculations!$B$11))*Quarantine_Input!$B$24)</f>
        <v>111.02007185710565</v>
      </c>
      <c r="C70" s="11">
        <f>Adjusted_RE!C$9*(1-Background_Calculations!$B$11)*(Background_Calculations!$B$10*(Background_Calculations!$B$9*Background_Calculations!C$3*(1-Background_Calculations!C$6)/(1-Background_Calculations!$B$11))*Quarantine_Input!$B$24)</f>
        <v>22.325561524829656</v>
      </c>
      <c r="D70" s="11">
        <f>Adjusted_RE!D$9*(1-Background_Calculations!$B$11)*(Background_Calculations!$B$10*(Background_Calculations!$B$9*Background_Calculations!D$3*(1-Background_Calculations!D$6)/(1-Background_Calculations!$B$11))*Quarantine_Input!$B$24)</f>
        <v>27.379897185344795</v>
      </c>
      <c r="E70" s="11">
        <f>Adjusted_RE!E$9*(1-Background_Calculations!$B$11)*(Background_Calculations!$B$10*(Background_Calculations!$B$9*Background_Calculations!E$3*(1-Background_Calculations!E$6)/(1-Background_Calculations!$B$11))*Quarantine_Input!$B$24)</f>
        <v>28.364871814193769</v>
      </c>
      <c r="F70" s="11">
        <f>Adjusted_RE!F$9*(1-Background_Calculations!$B$11)*(Background_Calculations!$B$10*(Background_Calculations!$B$9*Background_Calculations!F$3*(1-Background_Calculations!F$6)/(1-Background_Calculations!$B$11))*Quarantine_Input!$B$24)</f>
        <v>22.694629220635576</v>
      </c>
      <c r="G70" s="11">
        <f>Adjusted_RE!G$9*(1-Background_Calculations!$B$11)*(Background_Calculations!$B$10*(Background_Calculations!$B$9*Background_Calculations!G$3*(1-Background_Calculations!G$6)/(1-Background_Calculations!$B$11))*Quarantine_Input!$B$24)</f>
        <v>26.713596292965526</v>
      </c>
      <c r="H70" s="11">
        <f t="shared" si="4"/>
        <v>238.49862789507495</v>
      </c>
    </row>
    <row r="71" spans="1:9" x14ac:dyDescent="0.25">
      <c r="A71" s="8">
        <v>3</v>
      </c>
      <c r="B71" s="11">
        <f>Adjusted_RE!B$9*(1-Background_Calculations!$B$11)*(Background_Calculations!$B$10*(Background_Calculations!$B$9*Background_Calculations!B$3*(1-Background_Calculations!B$6)/(1-Background_Calculations!$B$11))*Quarantine_Input!$B$24)</f>
        <v>111.02007185710565</v>
      </c>
      <c r="C71" s="11">
        <f>Adjusted_RE!C$9*(1-Background_Calculations!$B$11)*(Background_Calculations!$B$10*(Background_Calculations!$B$9*Background_Calculations!C$3*(1-Background_Calculations!C$6)/(1-Background_Calculations!$B$11))*Quarantine_Input!$B$24)</f>
        <v>22.325561524829656</v>
      </c>
      <c r="D71" s="11">
        <f>Adjusted_RE!D$9*(1-Background_Calculations!$B$11)*(Background_Calculations!$B$10*(Background_Calculations!$B$9*Background_Calculations!D$3*(1-Background_Calculations!D$6)/(1-Background_Calculations!$B$11))*Quarantine_Input!$B$24)</f>
        <v>27.379897185344795</v>
      </c>
      <c r="E71" s="11">
        <f>Adjusted_RE!E$9*(1-Background_Calculations!$B$11)*(Background_Calculations!$B$10*(Background_Calculations!$B$9*Background_Calculations!E$3*(1-Background_Calculations!E$6)/(1-Background_Calculations!$B$11))*Quarantine_Input!$B$24)</f>
        <v>28.364871814193769</v>
      </c>
      <c r="F71" s="11">
        <f>Adjusted_RE!F$9*(1-Background_Calculations!$B$11)*(Background_Calculations!$B$10*(Background_Calculations!$B$9*Background_Calculations!F$3*(1-Background_Calculations!F$6)/(1-Background_Calculations!$B$11))*Quarantine_Input!$B$24)</f>
        <v>22.694629220635576</v>
      </c>
      <c r="G71" s="11">
        <f>Adjusted_RE!G$9*(1-Background_Calculations!$B$11)*(Background_Calculations!$B$10*(Background_Calculations!$B$9*Background_Calculations!G$3*(1-Background_Calculations!G$6)/(1-Background_Calculations!$B$11))*Quarantine_Input!$B$24)</f>
        <v>26.713596292965526</v>
      </c>
      <c r="H71" s="11">
        <f t="shared" si="4"/>
        <v>238.49862789507495</v>
      </c>
    </row>
    <row r="72" spans="1:9" x14ac:dyDescent="0.25">
      <c r="A72" s="8">
        <v>4</v>
      </c>
      <c r="B72" s="11">
        <f>Adjusted_RE!B$9*(1-Background_Calculations!$B$11)*(Background_Calculations!$B$10*(Background_Calculations!$B$9*Background_Calculations!B$3*(1-Background_Calculations!B$6)/(1-Background_Calculations!$B$11))*Quarantine_Input!$B$24)</f>
        <v>111.02007185710565</v>
      </c>
      <c r="C72" s="11">
        <f>Adjusted_RE!C$9*(1-Background_Calculations!$B$11)*(Background_Calculations!$B$10*(Background_Calculations!$B$9*Background_Calculations!C$3*(1-Background_Calculations!C$6)/(1-Background_Calculations!$B$11))*Quarantine_Input!$B$24)</f>
        <v>22.325561524829656</v>
      </c>
      <c r="D72" s="11">
        <f>Adjusted_RE!D$9*(1-Background_Calculations!$B$11)*(Background_Calculations!$B$10*(Background_Calculations!$B$9*Background_Calculations!D$3*(1-Background_Calculations!D$6)/(1-Background_Calculations!$B$11))*Quarantine_Input!$B$24)</f>
        <v>27.379897185344795</v>
      </c>
      <c r="E72" s="11">
        <f>Adjusted_RE!E$9*(1-Background_Calculations!$B$11)*(Background_Calculations!$B$10*(Background_Calculations!$B$9*Background_Calculations!E$3*(1-Background_Calculations!E$6)/(1-Background_Calculations!$B$11))*Quarantine_Input!$B$24)</f>
        <v>28.364871814193769</v>
      </c>
      <c r="F72" s="11">
        <f>Adjusted_RE!F$9*(1-Background_Calculations!$B$11)*(Background_Calculations!$B$10*(Background_Calculations!$B$9*Background_Calculations!F$3*(1-Background_Calculations!F$6)/(1-Background_Calculations!$B$11))*Quarantine_Input!$B$24)</f>
        <v>22.694629220635576</v>
      </c>
      <c r="G72" s="11">
        <f>Adjusted_RE!G$9*(1-Background_Calculations!$B$11)*(Background_Calculations!$B$10*(Background_Calculations!$B$9*Background_Calculations!G$3*(1-Background_Calculations!G$6)/(1-Background_Calculations!$B$11))*Quarantine_Input!$B$24)</f>
        <v>26.713596292965526</v>
      </c>
      <c r="H72" s="11">
        <f t="shared" si="4"/>
        <v>238.49862789507495</v>
      </c>
    </row>
    <row r="73" spans="1:9" x14ac:dyDescent="0.25">
      <c r="A73" s="8">
        <v>5</v>
      </c>
      <c r="B73" s="11">
        <f>Adjusted_RE!B$9*(1-Background_Calculations!$B$11)*(Background_Calculations!$B$10*(Background_Calculations!$B$9*Background_Calculations!B$3*(1-Background_Calculations!B$6)/(1-Background_Calculations!$B$11))*Quarantine_Input!$B$24)</f>
        <v>111.02007185710565</v>
      </c>
      <c r="C73" s="11">
        <f>Adjusted_RE!C$9*(1-Background_Calculations!$B$11)*(Background_Calculations!$B$10*(Background_Calculations!$B$9*Background_Calculations!C$3*(1-Background_Calculations!C$6)/(1-Background_Calculations!$B$11))*Quarantine_Input!$B$24)</f>
        <v>22.325561524829656</v>
      </c>
      <c r="D73" s="11">
        <f>Adjusted_RE!D$9*(1-Background_Calculations!$B$11)*(Background_Calculations!$B$10*(Background_Calculations!$B$9*Background_Calculations!D$3*(1-Background_Calculations!D$6)/(1-Background_Calculations!$B$11))*Quarantine_Input!$B$24)</f>
        <v>27.379897185344795</v>
      </c>
      <c r="E73" s="11">
        <f>Adjusted_RE!E$9*(1-Background_Calculations!$B$11)*(Background_Calculations!$B$10*(Background_Calculations!$B$9*Background_Calculations!E$3*(1-Background_Calculations!E$6)/(1-Background_Calculations!$B$11))*Quarantine_Input!$B$24)</f>
        <v>28.364871814193769</v>
      </c>
      <c r="F73" s="11">
        <f>Adjusted_RE!F$9*(1-Background_Calculations!$B$11)*(Background_Calculations!$B$10*(Background_Calculations!$B$9*Background_Calculations!F$3*(1-Background_Calculations!F$6)/(1-Background_Calculations!$B$11))*Quarantine_Input!$B$24)</f>
        <v>22.694629220635576</v>
      </c>
      <c r="G73" s="11">
        <f>Adjusted_RE!G$9*(1-Background_Calculations!$B$11)*(Background_Calculations!$B$10*(Background_Calculations!$B$9*Background_Calculations!G$3*(1-Background_Calculations!G$6)/(1-Background_Calculations!$B$11))*Quarantine_Input!$B$24)</f>
        <v>26.713596292965526</v>
      </c>
      <c r="H73" s="11">
        <f t="shared" si="4"/>
        <v>238.49862789507495</v>
      </c>
    </row>
    <row r="74" spans="1:9" x14ac:dyDescent="0.25">
      <c r="A74" s="8">
        <v>6</v>
      </c>
      <c r="B74" s="11">
        <f>Adjusted_RE!B$9*(1-Background_Calculations!$B$11)*(Background_Calculations!$B$10*(Background_Calculations!$B$9*Background_Calculations!B$3*(1-Background_Calculations!B$6)/(1-Background_Calculations!$B$11))*Quarantine_Input!$B$24)</f>
        <v>111.02007185710565</v>
      </c>
      <c r="C74" s="11">
        <f>Adjusted_RE!C$9*(1-Background_Calculations!$B$11)*(Background_Calculations!$B$10*(Background_Calculations!$B$9*Background_Calculations!C$3*(1-Background_Calculations!C$6)/(1-Background_Calculations!$B$11))*Quarantine_Input!$B$24)</f>
        <v>22.325561524829656</v>
      </c>
      <c r="D74" s="11">
        <f>Adjusted_RE!D$9*(1-Background_Calculations!$B$11)*(Background_Calculations!$B$10*(Background_Calculations!$B$9*Background_Calculations!D$3*(1-Background_Calculations!D$6)/(1-Background_Calculations!$B$11))*Quarantine_Input!$B$24)</f>
        <v>27.379897185344795</v>
      </c>
      <c r="E74" s="11">
        <f>Adjusted_RE!E$9*(1-Background_Calculations!$B$11)*(Background_Calculations!$B$10*(Background_Calculations!$B$9*Background_Calculations!E$3*(1-Background_Calculations!E$6)/(1-Background_Calculations!$B$11))*Quarantine_Input!$B$24)</f>
        <v>28.364871814193769</v>
      </c>
      <c r="F74" s="11">
        <f>Adjusted_RE!F$9*(1-Background_Calculations!$B$11)*(Background_Calculations!$B$10*(Background_Calculations!$B$9*Background_Calculations!F$3*(1-Background_Calculations!F$6)/(1-Background_Calculations!$B$11))*Quarantine_Input!$B$24)</f>
        <v>22.694629220635576</v>
      </c>
      <c r="G74" s="11">
        <f>Adjusted_RE!G$9*(1-Background_Calculations!$B$11)*(Background_Calculations!$B$10*(Background_Calculations!$B$9*Background_Calculations!G$3*(1-Background_Calculations!G$6)/(1-Background_Calculations!$B$11))*Quarantine_Input!$B$24)</f>
        <v>26.713596292965526</v>
      </c>
      <c r="H74" s="11">
        <f t="shared" si="4"/>
        <v>238.49862789507495</v>
      </c>
    </row>
    <row r="75" spans="1:9" x14ac:dyDescent="0.25">
      <c r="A75" s="8">
        <v>7</v>
      </c>
      <c r="B75" s="11">
        <f>Adjusted_RE!B$9*(1-Background_Calculations!$B$11)*(Background_Calculations!$B$10*(Background_Calculations!$B$9*Background_Calculations!B$3*(1-Background_Calculations!B$6)/(1-Background_Calculations!$B$11))*Quarantine_Input!$B$24)</f>
        <v>111.02007185710565</v>
      </c>
      <c r="C75" s="11">
        <f>Adjusted_RE!C$9*(1-Background_Calculations!$B$11)*(Background_Calculations!$B$10*(Background_Calculations!$B$9*Background_Calculations!C$3*(1-Background_Calculations!C$6)/(1-Background_Calculations!$B$11))*Quarantine_Input!$B$24)</f>
        <v>22.325561524829656</v>
      </c>
      <c r="D75" s="11">
        <f>Adjusted_RE!D$9*(1-Background_Calculations!$B$11)*(Background_Calculations!$B$10*(Background_Calculations!$B$9*Background_Calculations!D$3*(1-Background_Calculations!D$6)/(1-Background_Calculations!$B$11))*Quarantine_Input!$B$24)</f>
        <v>27.379897185344795</v>
      </c>
      <c r="E75" s="11">
        <f>Adjusted_RE!E$9*(1-Background_Calculations!$B$11)*(Background_Calculations!$B$10*(Background_Calculations!$B$9*Background_Calculations!E$3*(1-Background_Calculations!E$6)/(1-Background_Calculations!$B$11))*Quarantine_Input!$B$24)</f>
        <v>28.364871814193769</v>
      </c>
      <c r="F75" s="11">
        <f>Adjusted_RE!F$9*(1-Background_Calculations!$B$11)*(Background_Calculations!$B$10*(Background_Calculations!$B$9*Background_Calculations!F$3*(1-Background_Calculations!F$6)/(1-Background_Calculations!$B$11))*Quarantine_Input!$B$24)</f>
        <v>22.694629220635576</v>
      </c>
      <c r="G75" s="11">
        <f>Adjusted_RE!G$9*(1-Background_Calculations!$B$11)*(Background_Calculations!$B$10*(Background_Calculations!$B$9*Background_Calculations!G$3*(1-Background_Calculations!G$6)/(1-Background_Calculations!$B$11))*Quarantine_Input!$B$24)</f>
        <v>26.713596292965526</v>
      </c>
      <c r="H75" s="11">
        <f t="shared" si="4"/>
        <v>238.49862789507495</v>
      </c>
    </row>
    <row r="76" spans="1:9" x14ac:dyDescent="0.25">
      <c r="A76" s="8">
        <v>8</v>
      </c>
      <c r="B76" s="11">
        <f>Adjusted_RE!B$9*(1-Background_Calculations!$B$11)*(Background_Calculations!$B$10*(Background_Calculations!$B$9*Background_Calculations!B$3*(1-Background_Calculations!B$6)/(1-Background_Calculations!$B$11))*Quarantine_Input!$B$24)</f>
        <v>111.02007185710565</v>
      </c>
      <c r="C76" s="11">
        <f>Adjusted_RE!C$9*(1-Background_Calculations!$B$11)*(Background_Calculations!$B$10*(Background_Calculations!$B$9*Background_Calculations!C$3*(1-Background_Calculations!C$6)/(1-Background_Calculations!$B$11))*Quarantine_Input!$B$24)</f>
        <v>22.325561524829656</v>
      </c>
      <c r="D76" s="11">
        <f>Adjusted_RE!D$9*(1-Background_Calculations!$B$11)*(Background_Calculations!$B$10*(Background_Calculations!$B$9*Background_Calculations!D$3*(1-Background_Calculations!D$6)/(1-Background_Calculations!$B$11))*Quarantine_Input!$B$24)</f>
        <v>27.379897185344795</v>
      </c>
      <c r="E76" s="11">
        <f>Adjusted_RE!E$9*(1-Background_Calculations!$B$11)*(Background_Calculations!$B$10*(Background_Calculations!$B$9*Background_Calculations!E$3*(1-Background_Calculations!E$6)/(1-Background_Calculations!$B$11))*Quarantine_Input!$B$24)</f>
        <v>28.364871814193769</v>
      </c>
      <c r="F76" s="11">
        <f>Adjusted_RE!F$9*(1-Background_Calculations!$B$11)*(Background_Calculations!$B$10*(Background_Calculations!$B$9*Background_Calculations!F$3*(1-Background_Calculations!F$6)/(1-Background_Calculations!$B$11))*Quarantine_Input!$B$24)</f>
        <v>22.694629220635576</v>
      </c>
      <c r="G76" s="11">
        <f>Adjusted_RE!G$9*(1-Background_Calculations!$B$11)*(Background_Calculations!$B$10*(Background_Calculations!$B$9*Background_Calculations!G$3*(1-Background_Calculations!G$6)/(1-Background_Calculations!$B$11))*Quarantine_Input!$B$24)</f>
        <v>26.713596292965526</v>
      </c>
      <c r="H76" s="11">
        <f t="shared" si="4"/>
        <v>238.49862789507495</v>
      </c>
    </row>
    <row r="77" spans="1:9" x14ac:dyDescent="0.25">
      <c r="A77" s="8">
        <v>9</v>
      </c>
      <c r="B77" s="11">
        <f>Adjusted_RE!B$9*(1-Background_Calculations!$B$11)*(Background_Calculations!$B$10*(Background_Calculations!$B$9*Background_Calculations!B$3*(1-Background_Calculations!B$6)/(1-Background_Calculations!$B$11))*Quarantine_Input!$B$24)</f>
        <v>111.02007185710565</v>
      </c>
      <c r="C77" s="11">
        <f>Adjusted_RE!C$9*(1-Background_Calculations!$B$11)*(Background_Calculations!$B$10*(Background_Calculations!$B$9*Background_Calculations!C$3*(1-Background_Calculations!C$6)/(1-Background_Calculations!$B$11))*Quarantine_Input!$B$24)</f>
        <v>22.325561524829656</v>
      </c>
      <c r="D77" s="11">
        <f>Adjusted_RE!D$9*(1-Background_Calculations!$B$11)*(Background_Calculations!$B$10*(Background_Calculations!$B$9*Background_Calculations!D$3*(1-Background_Calculations!D$6)/(1-Background_Calculations!$B$11))*Quarantine_Input!$B$24)</f>
        <v>27.379897185344795</v>
      </c>
      <c r="E77" s="11">
        <f>Adjusted_RE!E$9*(1-Background_Calculations!$B$11)*(Background_Calculations!$B$10*(Background_Calculations!$B$9*Background_Calculations!E$3*(1-Background_Calculations!E$6)/(1-Background_Calculations!$B$11))*Quarantine_Input!$B$24)</f>
        <v>28.364871814193769</v>
      </c>
      <c r="F77" s="11">
        <f>Adjusted_RE!F$9*(1-Background_Calculations!$B$11)*(Background_Calculations!$B$10*(Background_Calculations!$B$9*Background_Calculations!F$3*(1-Background_Calculations!F$6)/(1-Background_Calculations!$B$11))*Quarantine_Input!$B$24)</f>
        <v>22.694629220635576</v>
      </c>
      <c r="G77" s="11">
        <f>Adjusted_RE!G$9*(1-Background_Calculations!$B$11)*(Background_Calculations!$B$10*(Background_Calculations!$B$9*Background_Calculations!G$3*(1-Background_Calculations!G$6)/(1-Background_Calculations!$B$11))*Quarantine_Input!$B$24)</f>
        <v>26.713596292965526</v>
      </c>
      <c r="H77" s="11">
        <f t="shared" si="4"/>
        <v>238.49862789507495</v>
      </c>
    </row>
    <row r="78" spans="1:9" x14ac:dyDescent="0.25">
      <c r="A78" s="8">
        <v>10</v>
      </c>
      <c r="B78" s="11">
        <f>Adjusted_RE!B$9*(1-Background_Calculations!$B$11)*(Background_Calculations!$B$10*(Background_Calculations!$B$9*Background_Calculations!B$3*(1-Background_Calculations!B$6)/(1-Background_Calculations!$B$11))*Quarantine_Input!$B$24)</f>
        <v>111.02007185710565</v>
      </c>
      <c r="C78" s="11">
        <f>Adjusted_RE!C$9*(1-Background_Calculations!$B$11)*(Background_Calculations!$B$10*(Background_Calculations!$B$9*Background_Calculations!C$3*(1-Background_Calculations!C$6)/(1-Background_Calculations!$B$11))*Quarantine_Input!$B$24)</f>
        <v>22.325561524829656</v>
      </c>
      <c r="D78" s="11">
        <f>Adjusted_RE!D$9*(1-Background_Calculations!$B$11)*(Background_Calculations!$B$10*(Background_Calculations!$B$9*Background_Calculations!D$3*(1-Background_Calculations!D$6)/(1-Background_Calculations!$B$11))*Quarantine_Input!$B$24)</f>
        <v>27.379897185344795</v>
      </c>
      <c r="E78" s="11">
        <f>Adjusted_RE!E$9*(1-Background_Calculations!$B$11)*(Background_Calculations!$B$10*(Background_Calculations!$B$9*Background_Calculations!E$3*(1-Background_Calculations!E$6)/(1-Background_Calculations!$B$11))*Quarantine_Input!$B$24)</f>
        <v>28.364871814193769</v>
      </c>
      <c r="F78" s="11">
        <f>Adjusted_RE!F$9*(1-Background_Calculations!$B$11)*(Background_Calculations!$B$10*(Background_Calculations!$B$9*Background_Calculations!F$3*(1-Background_Calculations!F$6)/(1-Background_Calculations!$B$11))*Quarantine_Input!$B$24)</f>
        <v>22.694629220635576</v>
      </c>
      <c r="G78" s="11">
        <f>Adjusted_RE!G$9*(1-Background_Calculations!$B$11)*(Background_Calculations!$B$10*(Background_Calculations!$B$9*Background_Calculations!G$3*(1-Background_Calculations!G$6)/(1-Background_Calculations!$B$11))*Quarantine_Input!$B$24)</f>
        <v>26.713596292965526</v>
      </c>
      <c r="H78" s="11">
        <f t="shared" si="4"/>
        <v>238.49862789507495</v>
      </c>
    </row>
    <row r="79" spans="1:9" x14ac:dyDescent="0.25">
      <c r="A79" s="8">
        <v>11</v>
      </c>
      <c r="B79" s="11">
        <f>Adjusted_RE!B$9*(1-Background_Calculations!$B$11)*(Background_Calculations!$B$10*(Background_Calculations!$B$9*Background_Calculations!B$3*(1-Background_Calculations!B$6)/(1-Background_Calculations!$B$11))*Quarantine_Input!$B$24)</f>
        <v>111.02007185710565</v>
      </c>
      <c r="C79" s="11">
        <f>Adjusted_RE!C$9*(1-Background_Calculations!$B$11)*(Background_Calculations!$B$10*(Background_Calculations!$B$9*Background_Calculations!C$3*(1-Background_Calculations!C$6)/(1-Background_Calculations!$B$11))*Quarantine_Input!$B$24)</f>
        <v>22.325561524829656</v>
      </c>
      <c r="D79" s="11">
        <f>Adjusted_RE!D$9*(1-Background_Calculations!$B$11)*(Background_Calculations!$B$10*(Background_Calculations!$B$9*Background_Calculations!D$3*(1-Background_Calculations!D$6)/(1-Background_Calculations!$B$11))*Quarantine_Input!$B$24)</f>
        <v>27.379897185344795</v>
      </c>
      <c r="E79" s="11">
        <f>Adjusted_RE!E$9*(1-Background_Calculations!$B$11)*(Background_Calculations!$B$10*(Background_Calculations!$B$9*Background_Calculations!E$3*(1-Background_Calculations!E$6)/(1-Background_Calculations!$B$11))*Quarantine_Input!$B$24)</f>
        <v>28.364871814193769</v>
      </c>
      <c r="F79" s="11">
        <f>Adjusted_RE!F$9*(1-Background_Calculations!$B$11)*(Background_Calculations!$B$10*(Background_Calculations!$B$9*Background_Calculations!F$3*(1-Background_Calculations!F$6)/(1-Background_Calculations!$B$11))*Quarantine_Input!$B$24)</f>
        <v>22.694629220635576</v>
      </c>
      <c r="G79" s="11">
        <f>Adjusted_RE!G$9*(1-Background_Calculations!$B$11)*(Background_Calculations!$B$10*(Background_Calculations!$B$9*Background_Calculations!G$3*(1-Background_Calculations!G$6)/(1-Background_Calculations!$B$11))*Quarantine_Input!$B$24)</f>
        <v>26.713596292965526</v>
      </c>
      <c r="H79" s="11">
        <f t="shared" si="4"/>
        <v>238.49862789507495</v>
      </c>
    </row>
    <row r="80" spans="1:9" x14ac:dyDescent="0.25">
      <c r="A80" s="8">
        <v>12</v>
      </c>
      <c r="B80" s="11">
        <f>Adjusted_RE!B$9*(1-Background_Calculations!$B$11)*(Background_Calculations!$B$10*(Background_Calculations!$B$9*Background_Calculations!B$3*(1-Background_Calculations!B$6)/(1-Background_Calculations!$B$11))*Quarantine_Input!$B$24)</f>
        <v>111.02007185710565</v>
      </c>
      <c r="C80" s="11">
        <f>Adjusted_RE!C$9*(1-Background_Calculations!$B$11)*(Background_Calculations!$B$10*(Background_Calculations!$B$9*Background_Calculations!C$3*(1-Background_Calculations!C$6)/(1-Background_Calculations!$B$11))*Quarantine_Input!$B$24)</f>
        <v>22.325561524829656</v>
      </c>
      <c r="D80" s="11">
        <f>Adjusted_RE!D$9*(1-Background_Calculations!$B$11)*(Background_Calculations!$B$10*(Background_Calculations!$B$9*Background_Calculations!D$3*(1-Background_Calculations!D$6)/(1-Background_Calculations!$B$11))*Quarantine_Input!$B$24)</f>
        <v>27.379897185344795</v>
      </c>
      <c r="E80" s="11">
        <f>Adjusted_RE!E$9*(1-Background_Calculations!$B$11)*(Background_Calculations!$B$10*(Background_Calculations!$B$9*Background_Calculations!E$3*(1-Background_Calculations!E$6)/(1-Background_Calculations!$B$11))*Quarantine_Input!$B$24)</f>
        <v>28.364871814193769</v>
      </c>
      <c r="F80" s="11">
        <f>Adjusted_RE!F$9*(1-Background_Calculations!$B$11)*(Background_Calculations!$B$10*(Background_Calculations!$B$9*Background_Calculations!F$3*(1-Background_Calculations!F$6)/(1-Background_Calculations!$B$11))*Quarantine_Input!$B$24)</f>
        <v>22.694629220635576</v>
      </c>
      <c r="G80" s="11">
        <f>Adjusted_RE!G$9*(1-Background_Calculations!$B$11)*(Background_Calculations!$B$10*(Background_Calculations!$B$9*Background_Calculations!G$3*(1-Background_Calculations!G$6)/(1-Background_Calculations!$B$11))*Quarantine_Input!$B$24)</f>
        <v>26.713596292965526</v>
      </c>
      <c r="H80" s="11">
        <f t="shared" si="4"/>
        <v>238.49862789507495</v>
      </c>
    </row>
    <row r="81" spans="1:8" x14ac:dyDescent="0.25">
      <c r="A81" s="8">
        <v>13</v>
      </c>
      <c r="B81" s="11">
        <f>Adjusted_RE!B$9*(1-Background_Calculations!$B$11)*(Background_Calculations!$B$10*(Background_Calculations!$B$9*Background_Calculations!B$3*(1-Background_Calculations!B$6)/(1-Background_Calculations!$B$11))*Quarantine_Input!$B$24)</f>
        <v>111.02007185710565</v>
      </c>
      <c r="C81" s="11">
        <f>Adjusted_RE!C$9*(1-Background_Calculations!$B$11)*(Background_Calculations!$B$10*(Background_Calculations!$B$9*Background_Calculations!C$3*(1-Background_Calculations!C$6)/(1-Background_Calculations!$B$11))*Quarantine_Input!$B$24)</f>
        <v>22.325561524829656</v>
      </c>
      <c r="D81" s="11">
        <f>Adjusted_RE!D$9*(1-Background_Calculations!$B$11)*(Background_Calculations!$B$10*(Background_Calculations!$B$9*Background_Calculations!D$3*(1-Background_Calculations!D$6)/(1-Background_Calculations!$B$11))*Quarantine_Input!$B$24)</f>
        <v>27.379897185344795</v>
      </c>
      <c r="E81" s="11">
        <f>Adjusted_RE!E$9*(1-Background_Calculations!$B$11)*(Background_Calculations!$B$10*(Background_Calculations!$B$9*Background_Calculations!E$3*(1-Background_Calculations!E$6)/(1-Background_Calculations!$B$11))*Quarantine_Input!$B$24)</f>
        <v>28.364871814193769</v>
      </c>
      <c r="F81" s="11">
        <f>Adjusted_RE!F$9*(1-Background_Calculations!$B$11)*(Background_Calculations!$B$10*(Background_Calculations!$B$9*Background_Calculations!F$3*(1-Background_Calculations!F$6)/(1-Background_Calculations!$B$11))*Quarantine_Input!$B$24)</f>
        <v>22.694629220635576</v>
      </c>
      <c r="G81" s="11">
        <f>Adjusted_RE!G$9*(1-Background_Calculations!$B$11)*(Background_Calculations!$B$10*(Background_Calculations!$B$9*Background_Calculations!G$3*(1-Background_Calculations!G$6)/(1-Background_Calculations!$B$11))*Quarantine_Input!$B$24)</f>
        <v>26.713596292965526</v>
      </c>
      <c r="H81" s="11">
        <f t="shared" si="4"/>
        <v>238.49862789507495</v>
      </c>
    </row>
    <row r="82" spans="1:8" x14ac:dyDescent="0.25">
      <c r="A82" s="8">
        <v>14</v>
      </c>
      <c r="B82" s="11">
        <f>Adjusted_RE!B$9*(1-Background_Calculations!$B$11)*(Background_Calculations!$B$10*(Background_Calculations!$B$9*Background_Calculations!B$3*(1-Background_Calculations!B$6)/(1-Background_Calculations!$B$11))*Quarantine_Input!$B$24)</f>
        <v>111.02007185710565</v>
      </c>
      <c r="C82" s="11">
        <f>Adjusted_RE!C$9*(1-Background_Calculations!$B$11)*(Background_Calculations!$B$10*(Background_Calculations!$B$9*Background_Calculations!C$3*(1-Background_Calculations!C$6)/(1-Background_Calculations!$B$11))*Quarantine_Input!$B$24)</f>
        <v>22.325561524829656</v>
      </c>
      <c r="D82" s="11">
        <f>Adjusted_RE!D$9*(1-Background_Calculations!$B$11)*(Background_Calculations!$B$10*(Background_Calculations!$B$9*Background_Calculations!D$3*(1-Background_Calculations!D$6)/(1-Background_Calculations!$B$11))*Quarantine_Input!$B$24)</f>
        <v>27.379897185344795</v>
      </c>
      <c r="E82" s="11">
        <f>Adjusted_RE!E$9*(1-Background_Calculations!$B$11)*(Background_Calculations!$B$10*(Background_Calculations!$B$9*Background_Calculations!E$3*(1-Background_Calculations!E$6)/(1-Background_Calculations!$B$11))*Quarantine_Input!$B$24)</f>
        <v>28.364871814193769</v>
      </c>
      <c r="F82" s="11">
        <f>Adjusted_RE!F$9*(1-Background_Calculations!$B$11)*(Background_Calculations!$B$10*(Background_Calculations!$B$9*Background_Calculations!F$3*(1-Background_Calculations!F$6)/(1-Background_Calculations!$B$11))*Quarantine_Input!$B$24)</f>
        <v>22.694629220635576</v>
      </c>
      <c r="G82" s="11">
        <f>Adjusted_RE!G$9*(1-Background_Calculations!$B$11)*(Background_Calculations!$B$10*(Background_Calculations!$B$9*Background_Calculations!G$3*(1-Background_Calculations!G$6)/(1-Background_Calculations!$B$11))*Quarantine_Input!$B$24)</f>
        <v>26.713596292965526</v>
      </c>
      <c r="H82" s="11">
        <f t="shared" si="4"/>
        <v>238.49862789507495</v>
      </c>
    </row>
  </sheetData>
  <mergeCells count="6">
    <mergeCell ref="B67:H67"/>
    <mergeCell ref="A1:H1"/>
    <mergeCell ref="A2:H2"/>
    <mergeCell ref="A19:H19"/>
    <mergeCell ref="A35:H35"/>
    <mergeCell ref="A51:H5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DE64A-064F-481D-9FBF-B445490B2E7D}">
  <dimension ref="A1:AK66"/>
  <sheetViews>
    <sheetView workbookViewId="0">
      <selection activeCell="N52" sqref="N52"/>
    </sheetView>
  </sheetViews>
  <sheetFormatPr defaultRowHeight="15" x14ac:dyDescent="0.25"/>
  <cols>
    <col min="1" max="1" width="25.5703125" style="8" bestFit="1" customWidth="1"/>
    <col min="2" max="2" width="21.7109375" style="14" customWidth="1"/>
    <col min="3" max="3" width="10.5703125" style="14" bestFit="1" customWidth="1"/>
    <col min="4" max="7" width="11.5703125" style="14" bestFit="1" customWidth="1"/>
    <col min="8" max="13" width="9.5703125" style="15" bestFit="1" customWidth="1"/>
    <col min="14" max="14" width="12.28515625" style="14" bestFit="1" customWidth="1"/>
    <col min="15" max="19" width="9.5703125" style="14" bestFit="1" customWidth="1"/>
    <col min="20" max="20" width="15.7109375" style="15" bestFit="1" customWidth="1"/>
    <col min="21" max="25" width="9.5703125" style="15" bestFit="1" customWidth="1"/>
    <col min="26" max="31" width="9.5703125" style="14" bestFit="1" customWidth="1"/>
    <col min="32" max="32" width="12.28515625" style="15" bestFit="1" customWidth="1"/>
    <col min="33" max="37" width="9.5703125" style="15" bestFit="1" customWidth="1"/>
    <col min="38" max="16384" width="9.140625" style="12"/>
  </cols>
  <sheetData>
    <row r="1" spans="1:37" x14ac:dyDescent="0.25">
      <c r="B1" s="26" t="s">
        <v>53</v>
      </c>
      <c r="C1" s="26"/>
      <c r="D1" s="26"/>
      <c r="E1" s="26"/>
      <c r="F1" s="26"/>
      <c r="G1" s="26"/>
      <c r="H1" s="25" t="s">
        <v>55</v>
      </c>
      <c r="I1" s="25"/>
      <c r="J1" s="25"/>
      <c r="K1" s="25"/>
      <c r="L1" s="25"/>
      <c r="M1" s="25"/>
      <c r="N1" s="26" t="s">
        <v>56</v>
      </c>
      <c r="O1" s="26"/>
      <c r="P1" s="26"/>
      <c r="Q1" s="26"/>
      <c r="R1" s="26"/>
      <c r="S1" s="26"/>
      <c r="T1" s="25" t="s">
        <v>57</v>
      </c>
      <c r="U1" s="25"/>
      <c r="V1" s="25"/>
      <c r="W1" s="25"/>
      <c r="X1" s="25"/>
      <c r="Y1" s="25"/>
      <c r="Z1" s="26" t="s">
        <v>58</v>
      </c>
      <c r="AA1" s="26"/>
      <c r="AB1" s="26"/>
      <c r="AC1" s="26"/>
      <c r="AD1" s="26"/>
      <c r="AE1" s="26"/>
      <c r="AF1" s="25" t="s">
        <v>59</v>
      </c>
      <c r="AG1" s="25"/>
      <c r="AH1" s="25"/>
      <c r="AI1" s="25"/>
      <c r="AJ1" s="25"/>
      <c r="AK1" s="25"/>
    </row>
    <row r="2" spans="1:37" x14ac:dyDescent="0.25">
      <c r="A2" s="24" t="s">
        <v>17</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row>
    <row r="3" spans="1:37" x14ac:dyDescent="0.25">
      <c r="A3" s="13" t="s">
        <v>54</v>
      </c>
      <c r="B3" s="14" t="s">
        <v>9</v>
      </c>
      <c r="C3" s="14" t="s">
        <v>10</v>
      </c>
      <c r="D3" s="14" t="s">
        <v>11</v>
      </c>
      <c r="E3" s="14" t="s">
        <v>12</v>
      </c>
      <c r="F3" s="14" t="s">
        <v>13</v>
      </c>
      <c r="G3" s="14" t="s">
        <v>14</v>
      </c>
      <c r="H3" s="15" t="s">
        <v>9</v>
      </c>
      <c r="I3" s="15" t="s">
        <v>10</v>
      </c>
      <c r="J3" s="15" t="s">
        <v>11</v>
      </c>
      <c r="K3" s="15" t="s">
        <v>12</v>
      </c>
      <c r="L3" s="15" t="s">
        <v>13</v>
      </c>
      <c r="M3" s="15" t="s">
        <v>14</v>
      </c>
      <c r="N3" s="14" t="s">
        <v>9</v>
      </c>
      <c r="O3" s="14" t="s">
        <v>10</v>
      </c>
      <c r="P3" s="14" t="s">
        <v>11</v>
      </c>
      <c r="Q3" s="14" t="s">
        <v>12</v>
      </c>
      <c r="R3" s="14" t="s">
        <v>13</v>
      </c>
      <c r="S3" s="14" t="s">
        <v>14</v>
      </c>
      <c r="T3" s="15" t="s">
        <v>9</v>
      </c>
      <c r="U3" s="15" t="s">
        <v>10</v>
      </c>
      <c r="V3" s="15" t="s">
        <v>11</v>
      </c>
      <c r="W3" s="15" t="s">
        <v>12</v>
      </c>
      <c r="X3" s="15" t="s">
        <v>13</v>
      </c>
      <c r="Y3" s="15" t="s">
        <v>14</v>
      </c>
      <c r="Z3" s="14" t="s">
        <v>9</v>
      </c>
      <c r="AA3" s="14" t="s">
        <v>10</v>
      </c>
      <c r="AB3" s="14" t="s">
        <v>11</v>
      </c>
      <c r="AC3" s="14" t="s">
        <v>12</v>
      </c>
      <c r="AD3" s="14" t="s">
        <v>13</v>
      </c>
      <c r="AE3" s="14" t="s">
        <v>14</v>
      </c>
      <c r="AF3" s="15" t="s">
        <v>9</v>
      </c>
      <c r="AG3" s="15" t="s">
        <v>10</v>
      </c>
      <c r="AH3" s="15" t="s">
        <v>11</v>
      </c>
      <c r="AI3" s="15" t="s">
        <v>12</v>
      </c>
      <c r="AJ3" s="15" t="s">
        <v>13</v>
      </c>
      <c r="AK3" s="15" t="s">
        <v>14</v>
      </c>
    </row>
    <row r="4" spans="1:37" x14ac:dyDescent="0.25">
      <c r="A4" s="8">
        <v>0</v>
      </c>
      <c r="B4" s="14">
        <f>Adjusted_RE!B$9*Background_Calculations!$B$10*(1-Background_Calculations!B$7*(Quarantine_Input!$B$30+Quarantine_Input!$B$25*Inequality_Components_Lambda_j!$A4))*(Background_Calculations!$B$9*Background_Calculations!B$3*(1-Background_Calculations!B$6)/(1-Background_Calculations!$B$11))*Quarantine_Input!$B$24</f>
        <v>427.7066474628507</v>
      </c>
      <c r="C4" s="14">
        <f>Adjusted_RE!C$9*Background_Calculations!$B$10*(1-Background_Calculations!C$7*(Quarantine_Input!$B$30+Quarantine_Input!$B$25*Inequality_Components_Lambda_j!$A4))*(Background_Calculations!$B$9*Background_Calculations!C$3*(1-Background_Calculations!C$6)/(1-Background_Calculations!$B$11))*Quarantine_Input!$B$24</f>
        <v>86.009591894344865</v>
      </c>
      <c r="D4" s="14">
        <f>Adjusted_RE!D$9*Background_Calculations!$B$10*(1-Background_Calculations!D$7*(Quarantine_Input!$B$30+Quarantine_Input!$B$25*Inequality_Components_Lambda_j!$A4))*(Background_Calculations!$B$9*Background_Calculations!D$3*(1-Background_Calculations!D$6)/(1-Background_Calculations!$B$11))*Quarantine_Input!$B$24</f>
        <v>105.48150291322159</v>
      </c>
      <c r="E4" s="14">
        <f>Adjusted_RE!E$9*Background_Calculations!$B$10*(1-Background_Calculations!E$7*(Quarantine_Input!$B$30+Quarantine_Input!$B$25*Inequality_Components_Lambda_j!$A4))*(Background_Calculations!$B$9*Background_Calculations!E$3*(1-Background_Calculations!E$6)/(1-Background_Calculations!$B$11))*Quarantine_Input!$B$24</f>
        <v>109.27613382359603</v>
      </c>
      <c r="F4" s="14">
        <f>Adjusted_RE!F$9*Background_Calculations!$B$10*(1-Background_Calculations!F$7*(Quarantine_Input!$B$30+Quarantine_Input!$B$25*Inequality_Components_Lambda_j!$A4))*(Background_Calculations!$B$9*Background_Calculations!F$3*(1-Background_Calculations!F$6)/(1-Background_Calculations!$B$11))*Quarantine_Input!$B$24</f>
        <v>87.431431244828815</v>
      </c>
      <c r="G4" s="14">
        <f>Adjusted_RE!G$9*Background_Calculations!$B$10*(1-Background_Calculations!G$7*(Quarantine_Input!$B$30+Quarantine_Input!$B$25*Inequality_Components_Lambda_j!$A4))*(Background_Calculations!$B$9*Background_Calculations!G$3*(1-Background_Calculations!G$6)/(1-Background_Calculations!$B$11))*Quarantine_Input!$B$24</f>
        <v>102.91456779857097</v>
      </c>
      <c r="H4" s="15">
        <f>Adjusted_RE!B$9*Background_Calculations!B$20*Quarantine_Input!$B$29*Background_Calculations!$B$23*(Background_Calculations!$B$9*Background_Calculations!B$16*(1-Background_Calculations!B$19)/(1-Background_Calculations!$B$11))*Quarantine_Input!$B$24</f>
        <v>0.14255001542898071</v>
      </c>
      <c r="I4" s="15">
        <f>Adjusted_RE!C$9*Background_Calculations!C$20*Quarantine_Input!$B$29*Background_Calculations!$B$23*(Background_Calculations!$B$9*Background_Calculations!C$16*(1-Background_Calculations!C$19)/(1-Background_Calculations!$B$11))*Quarantine_Input!$B$24</f>
        <v>2.8903542426339572E-2</v>
      </c>
      <c r="J4" s="15">
        <f>Adjusted_RE!D$9*Background_Calculations!D$20*Quarantine_Input!$B$29*Background_Calculations!$B$23*(Background_Calculations!$B$9*Background_Calculations!D$16*(1-Background_Calculations!D$19)/(1-Background_Calculations!$B$11))*Quarantine_Input!$B$24</f>
        <v>3.5430855870689518E-2</v>
      </c>
      <c r="K4" s="15">
        <f>Adjusted_RE!E$9*Background_Calculations!E$20*Quarantine_Input!$B$29*Background_Calculations!$B$23*(Background_Calculations!$B$9*Background_Calculations!E$16*(1-Background_Calculations!E$19)/(1-Background_Calculations!$B$11))*Quarantine_Input!$B$24</f>
        <v>3.6705570532510709E-2</v>
      </c>
      <c r="L4" s="15">
        <f>Adjusted_RE!F$9*Background_Calculations!F$20*Quarantine_Input!$B$29*Background_Calculations!$B$23*(Background_Calculations!$B$9*Background_Calculations!F$16*(1-Background_Calculations!F$19)/(1-Background_Calculations!$B$11))*Quarantine_Input!$B$24</f>
        <v>2.9382538421216908E-2</v>
      </c>
      <c r="M4" s="15">
        <f>Adjusted_RE!G$9*Background_Calculations!G$20*Quarantine_Input!$B$29*Background_Calculations!$B$23*(Background_Calculations!$B$9*Background_Calculations!G$16*(1-Background_Calculations!G$19)/(1-Background_Calculations!$B$11))*Quarantine_Input!$B$24</f>
        <v>3.4578228211592205E-2</v>
      </c>
      <c r="N4" s="14">
        <f>Background_Calculations!$B$10*Background_Calculations!B$7*Background_Calculations!B$3*Quarantine_Input!B$6*PQT_No_Test!B$22*Quarantine_Input!$B$24</f>
        <v>5.4840911501232027E-2</v>
      </c>
      <c r="O4" s="14">
        <f>Background_Calculations!$B$10*Background_Calculations!C$7*Background_Calculations!C$3*Quarantine_Input!C$6*PQT_No_Test!C$22*Quarantine_Input!$B$24</f>
        <v>6.0582587815831857E-3</v>
      </c>
      <c r="P4" s="14">
        <f>Background_Calculations!$B$10*Background_Calculations!D$7*Background_Calculations!D$3*Quarantine_Input!D$6*PQT_No_Test!D$22*Quarantine_Input!$B$24</f>
        <v>9.1120656205415755E-3</v>
      </c>
      <c r="Q4" s="14">
        <f>Background_Calculations!$B$10*Background_Calculations!E$7*Background_Calculations!E$3*Quarantine_Input!E$6*PQT_No_Test!E$22*Quarantine_Input!$B$24</f>
        <v>9.3456082575895851E-3</v>
      </c>
      <c r="R4" s="14">
        <f>Background_Calculations!$B$10*Background_Calculations!F$7*Background_Calculations!F$3*Quarantine_Input!F$6*PQT_No_Test!F$22*Quarantine_Input!$B$24</f>
        <v>7.5145494573589907E-3</v>
      </c>
      <c r="S4" s="14">
        <f>Background_Calculations!$B$10*Background_Calculations!G$7*Background_Calculations!G$3*Quarantine_Input!G$6*PQT_No_Test!G$22*Quarantine_Input!$B$24</f>
        <v>1.5865544938793729E-2</v>
      </c>
      <c r="T4" s="15">
        <f>Background_Calculations!$B$10*Background_Calculations!B$7*Background_Calculations!B$3*Quarantine_Input!B$14*(1-Background_Calculations!B$6)/(1-Background_Calculations!B$19)*Quarantine_Input!$B$24*(Quarantine_Input!$B$25*PQT_No_Test!B24+(1-Quarantine_Input!$B$25)*PQT_No_Test!B$22)</f>
        <v>2.2162805042300464</v>
      </c>
      <c r="U4" s="15">
        <f>Background_Calculations!$B$10*Background_Calculations!C$7*Background_Calculations!C$3*Quarantine_Input!C$14*(1-Background_Calculations!C$6)/(1-Background_Calculations!C$19)*Quarantine_Input!$B$24*(Quarantine_Input!$B$25*PQT_No_Test!C24+(1-Quarantine_Input!$B$25)*PQT_No_Test!C$22)</f>
        <v>0.24282028491198196</v>
      </c>
      <c r="V4" s="15">
        <f>Background_Calculations!$B$10*Background_Calculations!D$7*Background_Calculations!D$3*Quarantine_Input!D$14*(1-Background_Calculations!D$6)/(1-Background_Calculations!D$19)*Quarantine_Input!$B$24*(Quarantine_Input!$B$25*PQT_No_Test!D24+(1-Quarantine_Input!$B$25)*PQT_No_Test!D$22)</f>
        <v>0.36538678366443189</v>
      </c>
      <c r="W4" s="15">
        <f>Background_Calculations!$B$10*Background_Calculations!E$7*Background_Calculations!E$3*Quarantine_Input!E$14*(1-Background_Calculations!E$6)/(1-Background_Calculations!E$19)*Quarantine_Input!$B$24*(Quarantine_Input!$B$25*PQT_No_Test!E24+(1-Quarantine_Input!$B$25)*PQT_No_Test!E$22)</f>
        <v>0.37475052088926675</v>
      </c>
      <c r="X4" s="15">
        <f>Background_Calculations!$B$10*Background_Calculations!F$7*Background_Calculations!F$3*Quarantine_Input!F$14*(1-Background_Calculations!F$6)/(1-Background_Calculations!F$19)*Quarantine_Input!$B$24*(Quarantine_Input!$B$25*PQT_No_Test!F24+(1-Quarantine_Input!$B$25)*PQT_No_Test!F$22)</f>
        <v>0.30117751965933998</v>
      </c>
      <c r="Y4" s="15">
        <f>Background_Calculations!$B$10*Background_Calculations!G$7*Background_Calculations!G$3*Quarantine_Input!G$14*(1-Background_Calculations!G$6)/(1-Background_Calculations!G$19)*Quarantine_Input!$B$24*(Quarantine_Input!$B$25*PQT_No_Test!G24+(1-Quarantine_Input!$B$25)*PQT_No_Test!G$22)</f>
        <v>0.63601951589304984</v>
      </c>
      <c r="Z4" s="14">
        <f>Background_Calculations!$B$23*Background_Calculations!B$20*Background_Calculations!B$16*Quarantine_Input!B$14*Quarantine_Input!$B$24*(Quarantine_Input!$B$25*PQT_No_Test!B24+(1-Quarantine_Input!$B$25)*PQT_No_Test!B$22)</f>
        <v>2.1936364600492779</v>
      </c>
      <c r="AA4" s="14">
        <f>Background_Calculations!$B$23*Background_Calculations!C$20*Background_Calculations!C$16*Quarantine_Input!C$14*Quarantine_Input!$B$24*(Quarantine_Input!$B$25*PQT_No_Test!C24+(1-Quarantine_Input!$B$25)*PQT_No_Test!C$22)</f>
        <v>0.24233035126332744</v>
      </c>
      <c r="AB4" s="14">
        <f>Background_Calculations!$B$23*Background_Calculations!D$20*Background_Calculations!D$16*Quarantine_Input!D$14*Quarantine_Input!$B$24*(Quarantine_Input!$B$25*PQT_No_Test!D24+(1-Quarantine_Input!$B$25)*PQT_No_Test!D$22)</f>
        <v>0.36448262482166294</v>
      </c>
      <c r="AC4" s="14">
        <f>Background_Calculations!$B$23*Background_Calculations!E$20*Background_Calculations!E$16*Quarantine_Input!E$14*Quarantine_Input!$B$24*(Quarantine_Input!$B$25*PQT_No_Test!E24+(1-Quarantine_Input!$B$25)*PQT_No_Test!E$22)</f>
        <v>0.37382433030358464</v>
      </c>
      <c r="AD4" s="14">
        <f>Background_Calculations!$B$23*Background_Calculations!F$20*Background_Calculations!F$16*Quarantine_Input!F$14*Quarantine_Input!$B$24*(Quarantine_Input!$B$25*PQT_No_Test!F24+(1-Quarantine_Input!$B$25)*PQT_No_Test!F$22)</f>
        <v>0.3005819782943584</v>
      </c>
      <c r="AE4" s="14">
        <f>Background_Calculations!$B$23*Background_Calculations!G$20*Background_Calculations!G$16*Quarantine_Input!G$14*Quarantine_Input!$B$24*(Quarantine_Input!$B$25*PQT_No_Test!G24+(1-Quarantine_Input!$B$25)*PQT_No_Test!G$22)</f>
        <v>0.63462179755174997</v>
      </c>
      <c r="AF4" s="15">
        <f>Background_Calculations!$B$23*Background_Calculations!B$20*Background_Calculations!B$16*Quarantine_Input!B$6*(1-Background_Calculations!B$19)/(1-Background_Calculations!B$6)*PQT_No_Test!B$22*Quarantine_Input!$B$24</f>
        <v>5.4280594329927531E-2</v>
      </c>
      <c r="AG4" s="15">
        <f>Background_Calculations!$B$23*Background_Calculations!C$20*Background_Calculations!C$16*Quarantine_Input!C$6*(1-Background_Calculations!C$19)/(1-Background_Calculations!C$6)*PQT_No_Test!C$22*Quarantine_Input!$B$24</f>
        <v>6.0460351536007467E-3</v>
      </c>
      <c r="AH4" s="15">
        <f>Background_Calculations!$B$23*Background_Calculations!D$20*Background_Calculations!D$16*Quarantine_Input!D$6*(1-Background_Calculations!D$19)/(1-Background_Calculations!D$6)*PQT_No_Test!D$22*Quarantine_Input!$B$24</f>
        <v>9.0895175835707873E-3</v>
      </c>
      <c r="AI4" s="15">
        <f>Background_Calculations!$B$23*Background_Calculations!E$20*Background_Calculations!E$16*Quarantine_Input!E$6*(1-Background_Calculations!E$19)/(1-Background_Calculations!E$6)*PQT_No_Test!E$22*Quarantine_Input!$B$24</f>
        <v>9.3225107196192245E-3</v>
      </c>
      <c r="AJ4" s="15">
        <f>Background_Calculations!$B$23*Background_Calculations!F$20*Background_Calculations!F$16*Quarantine_Input!F$6*(1-Background_Calculations!F$19)/(1-Background_Calculations!F$6)*PQT_No_Test!F$22*Quarantine_Input!$B$24</f>
        <v>7.4996903634727006E-3</v>
      </c>
      <c r="AK4" s="15">
        <f>Background_Calculations!$B$23*Background_Calculations!G$20*Background_Calculations!G$16*Quarantine_Input!G$6*(1-Background_Calculations!G$19)/(1-Background_Calculations!G$6)*PQT_No_Test!G$22*Quarantine_Input!$B$24</f>
        <v>1.5830678771008716E-2</v>
      </c>
    </row>
    <row r="5" spans="1:37" x14ac:dyDescent="0.25">
      <c r="A5" s="8">
        <v>1</v>
      </c>
      <c r="B5" s="14">
        <f>Adjusted_RE!B$9*Background_Calculations!$B$10*(1-Background_Calculations!B$7*(Quarantine_Input!$B$30+Quarantine_Input!$B$25*Inequality_Components_Lambda_j!$A5))*(Background_Calculations!$B$9*Background_Calculations!B$3*(1-Background_Calculations!B$6)/(1-Background_Calculations!$B$11))*Quarantine_Input!$B$24</f>
        <v>427.66703522099749</v>
      </c>
      <c r="C5" s="14">
        <f>Adjusted_RE!C$9*Background_Calculations!$B$10*(1-Background_Calculations!C$7*(Quarantine_Input!$B$30+Quarantine_Input!$B$25*Inequality_Components_Lambda_j!$A5))*(Background_Calculations!$B$9*Background_Calculations!C$3*(1-Background_Calculations!C$6)/(1-Background_Calculations!$B$11))*Quarantine_Input!$B$24</f>
        <v>86.00162607764311</v>
      </c>
      <c r="D5" s="14">
        <f>Adjusted_RE!D$9*Background_Calculations!$B$10*(1-Background_Calculations!D$7*(Quarantine_Input!$B$30+Quarantine_Input!$B$25*Inequality_Components_Lambda_j!$A5))*(Background_Calculations!$B$9*Background_Calculations!D$3*(1-Background_Calculations!D$6)/(1-Background_Calculations!$B$11))*Quarantine_Input!$B$24</f>
        <v>105.47173369679902</v>
      </c>
      <c r="E5" s="14">
        <f>Adjusted_RE!E$9*Background_Calculations!$B$10*(1-Background_Calculations!E$7*(Quarantine_Input!$B$30+Quarantine_Input!$B$25*Inequality_Components_Lambda_j!$A5))*(Background_Calculations!$B$9*Background_Calculations!E$3*(1-Background_Calculations!E$6)/(1-Background_Calculations!$B$11))*Quarantine_Input!$B$24</f>
        <v>109.26601316573981</v>
      </c>
      <c r="F5" s="14">
        <f>Adjusted_RE!F$9*Background_Calculations!$B$10*(1-Background_Calculations!F$7*(Quarantine_Input!$B$30+Quarantine_Input!$B$25*Inequality_Components_Lambda_j!$A5))*(Background_Calculations!$B$9*Background_Calculations!F$3*(1-Background_Calculations!F$6)/(1-Background_Calculations!$B$11))*Quarantine_Input!$B$24</f>
        <v>87.423333743841667</v>
      </c>
      <c r="G5" s="14">
        <f>Adjusted_RE!G$9*Background_Calculations!$B$10*(1-Background_Calculations!G$7*(Quarantine_Input!$B$30+Quarantine_Input!$B$25*Inequality_Components_Lambda_j!$A5))*(Background_Calculations!$B$9*Background_Calculations!G$3*(1-Background_Calculations!G$6)/(1-Background_Calculations!$B$11))*Quarantine_Input!$B$24</f>
        <v>102.90503631998854</v>
      </c>
      <c r="H5" s="15">
        <f>Adjusted_RE!B$9*Background_Calculations!B$20*Quarantine_Input!$B$29*Background_Calculations!$B$23*(Background_Calculations!$B$9*Background_Calculations!B$16*(1-Background_Calculations!B$19)/(1-Background_Calculations!$B$11))*Quarantine_Input!$B$24</f>
        <v>0.14255001542898071</v>
      </c>
      <c r="I5" s="15">
        <f>Adjusted_RE!C$9*Background_Calculations!C$20*Quarantine_Input!$B$29*Background_Calculations!$B$23*(Background_Calculations!$B$9*Background_Calculations!C$16*(1-Background_Calculations!C$19)/(1-Background_Calculations!$B$11))*Quarantine_Input!$B$24</f>
        <v>2.8903542426339572E-2</v>
      </c>
      <c r="J5" s="15">
        <f>Adjusted_RE!D$9*Background_Calculations!D$20*Quarantine_Input!$B$29*Background_Calculations!$B$23*(Background_Calculations!$B$9*Background_Calculations!D$16*(1-Background_Calculations!D$19)/(1-Background_Calculations!$B$11))*Quarantine_Input!$B$24</f>
        <v>3.5430855870689518E-2</v>
      </c>
      <c r="K5" s="15">
        <f>Adjusted_RE!E$9*Background_Calculations!E$20*Quarantine_Input!$B$29*Background_Calculations!$B$23*(Background_Calculations!$B$9*Background_Calculations!E$16*(1-Background_Calculations!E$19)/(1-Background_Calculations!$B$11))*Quarantine_Input!$B$24</f>
        <v>3.6705570532510709E-2</v>
      </c>
      <c r="L5" s="15">
        <f>Adjusted_RE!F$9*Background_Calculations!F$20*Quarantine_Input!$B$29*Background_Calculations!$B$23*(Background_Calculations!$B$9*Background_Calculations!F$16*(1-Background_Calculations!F$19)/(1-Background_Calculations!$B$11))*Quarantine_Input!$B$24</f>
        <v>2.9382538421216908E-2</v>
      </c>
      <c r="M5" s="15">
        <f>Adjusted_RE!G$9*Background_Calculations!G$20*Quarantine_Input!$B$29*Background_Calculations!$B$23*(Background_Calculations!$B$9*Background_Calculations!G$16*(1-Background_Calculations!G$19)/(1-Background_Calculations!$B$11))*Quarantine_Input!$B$24</f>
        <v>3.4578228211592205E-2</v>
      </c>
      <c r="N5" s="14">
        <f>Background_Calculations!$B$10*Background_Calculations!B$7*Background_Calculations!B$3*Quarantine_Input!B$6*PQT_No_Test!B$22*Quarantine_Input!$B$24</f>
        <v>5.4840911501232027E-2</v>
      </c>
      <c r="O5" s="14">
        <f>Background_Calculations!$B$10*Background_Calculations!C$7*Background_Calculations!C$3*Quarantine_Input!C$6*PQT_No_Test!C$22*Quarantine_Input!$B$24</f>
        <v>6.0582587815831857E-3</v>
      </c>
      <c r="P5" s="14">
        <f>Background_Calculations!$B$10*Background_Calculations!D$7*Background_Calculations!D$3*Quarantine_Input!D$6*PQT_No_Test!D$22*Quarantine_Input!$B$24</f>
        <v>9.1120656205415755E-3</v>
      </c>
      <c r="Q5" s="14">
        <f>Background_Calculations!$B$10*Background_Calculations!E$7*Background_Calculations!E$3*Quarantine_Input!E$6*PQT_No_Test!E$22*Quarantine_Input!$B$24</f>
        <v>9.3456082575895851E-3</v>
      </c>
      <c r="R5" s="14">
        <f>Background_Calculations!$B$10*Background_Calculations!F$7*Background_Calculations!F$3*Quarantine_Input!F$6*PQT_No_Test!F$22*Quarantine_Input!$B$24</f>
        <v>7.5145494573589907E-3</v>
      </c>
      <c r="S5" s="14">
        <f>Background_Calculations!$B$10*Background_Calculations!G$7*Background_Calculations!G$3*Quarantine_Input!G$6*PQT_No_Test!G$22*Quarantine_Input!$B$24</f>
        <v>1.5865544938793729E-2</v>
      </c>
      <c r="T5" s="15">
        <f>Background_Calculations!$B$10*Background_Calculations!B$7*Background_Calculations!B$3*Quarantine_Input!B$14*(1-Background_Calculations!B$6)/(1-Background_Calculations!B$19)*Quarantine_Input!$B$24*(Quarantine_Input!$B$25*PQT_No_Test!B25+(1-Quarantine_Input!$B$25)*PQT_No_Test!B$22)</f>
        <v>1.8189080079179245</v>
      </c>
      <c r="U5" s="15">
        <f>Background_Calculations!$B$10*Background_Calculations!C$7*Background_Calculations!C$3*Quarantine_Input!C$14*(1-Background_Calculations!C$6)/(1-Background_Calculations!C$19)*Quarantine_Input!$B$24*(Quarantine_Input!$B$25*PQT_No_Test!C25+(1-Quarantine_Input!$B$25)*PQT_No_Test!C$22)</f>
        <v>0.19818125322575439</v>
      </c>
      <c r="V5" s="15">
        <f>Background_Calculations!$B$10*Background_Calculations!D$7*Background_Calculations!D$3*Quarantine_Input!D$14*(1-Background_Calculations!D$6)/(1-Background_Calculations!D$19)*Quarantine_Input!$B$24*(Quarantine_Input!$B$25*PQT_No_Test!D25+(1-Quarantine_Input!$B$25)*PQT_No_Test!D$22)</f>
        <v>0.29821565659142962</v>
      </c>
      <c r="W5" s="15">
        <f>Background_Calculations!$B$10*Background_Calculations!E$7*Background_Calculations!E$3*Quarantine_Input!E$14*(1-Background_Calculations!E$6)/(1-Background_Calculations!E$19)*Quarantine_Input!$B$24*(Quarantine_Input!$B$25*PQT_No_Test!E25+(1-Quarantine_Input!$B$25)*PQT_No_Test!E$22)</f>
        <v>0.3028524834618328</v>
      </c>
      <c r="X5" s="15">
        <f>Background_Calculations!$B$10*Background_Calculations!F$7*Background_Calculations!F$3*Quarantine_Input!F$14*(1-Background_Calculations!F$6)/(1-Background_Calculations!F$19)*Quarantine_Input!$B$24*(Quarantine_Input!$B$25*PQT_No_Test!F25+(1-Quarantine_Input!$B$25)*PQT_No_Test!F$22)</f>
        <v>0.24339488461620573</v>
      </c>
      <c r="Y5" s="15">
        <f>Background_Calculations!$B$10*Background_Calculations!G$7*Background_Calculations!G$3*Quarantine_Input!G$14*(1-Background_Calculations!G$6)/(1-Background_Calculations!G$19)*Quarantine_Input!$B$24*(Quarantine_Input!$B$25*PQT_No_Test!G25+(1-Quarantine_Input!$B$25)*PQT_No_Test!G$22)</f>
        <v>0.50771888169364698</v>
      </c>
      <c r="Z5" s="14">
        <f>Background_Calculations!$B$23*Background_Calculations!B$20*Background_Calculations!B$16*Quarantine_Input!B$14*Quarantine_Input!$B$24*(Quarantine_Input!$B$25*PQT_No_Test!B25+(1-Quarantine_Input!$B$25)*PQT_No_Test!B$22)</f>
        <v>1.8003239734451062</v>
      </c>
      <c r="AA5" s="14">
        <f>Background_Calculations!$B$23*Background_Calculations!C$20*Background_Calculations!C$16*Quarantine_Input!C$14*Quarantine_Input!$B$24*(Quarantine_Input!$B$25*PQT_No_Test!C25+(1-Quarantine_Input!$B$25)*PQT_No_Test!C$22)</f>
        <v>0.19778138686152946</v>
      </c>
      <c r="AB5" s="14">
        <f>Background_Calculations!$B$23*Background_Calculations!D$20*Background_Calculations!D$16*Quarantine_Input!D$14*Quarantine_Input!$B$24*(Quarantine_Input!$B$25*PQT_No_Test!D25+(1-Quarantine_Input!$B$25)*PQT_No_Test!D$22)</f>
        <v>0.29747771440245624</v>
      </c>
      <c r="AC5" s="14">
        <f>Background_Calculations!$B$23*Background_Calculations!E$20*Background_Calculations!E$16*Quarantine_Input!E$14*Quarantine_Input!$B$24*(Quarantine_Input!$B$25*PQT_No_Test!E25+(1-Quarantine_Input!$B$25)*PQT_No_Test!E$22)</f>
        <v>0.30210398785369547</v>
      </c>
      <c r="AD5" s="14">
        <f>Background_Calculations!$B$23*Background_Calculations!F$20*Background_Calculations!F$16*Quarantine_Input!F$14*Quarantine_Input!$B$24*(Quarantine_Input!$B$25*PQT_No_Test!F25+(1-Quarantine_Input!$B$25)*PQT_No_Test!F$22)</f>
        <v>0.24291360127879785</v>
      </c>
      <c r="AE5" s="14">
        <f>Background_Calculations!$B$23*Background_Calculations!G$20*Background_Calculations!G$16*Quarantine_Input!G$14*Quarantine_Input!$B$24*(Quarantine_Input!$B$25*PQT_No_Test!G25+(1-Quarantine_Input!$B$25)*PQT_No_Test!G$22)</f>
        <v>0.50660311719989393</v>
      </c>
      <c r="AF5" s="15">
        <f>Background_Calculations!$B$23*Background_Calculations!B$20*Background_Calculations!B$16*Quarantine_Input!B$6*(1-Background_Calculations!B$19)/(1-Background_Calculations!B$6)*PQT_No_Test!B$22*Quarantine_Input!$B$24</f>
        <v>5.4280594329927531E-2</v>
      </c>
      <c r="AG5" s="15">
        <f>Background_Calculations!$B$23*Background_Calculations!C$20*Background_Calculations!C$16*Quarantine_Input!C$6*(1-Background_Calculations!C$19)/(1-Background_Calculations!C$6)*PQT_No_Test!C$22*Quarantine_Input!$B$24</f>
        <v>6.0460351536007467E-3</v>
      </c>
      <c r="AH5" s="15">
        <f>Background_Calculations!$B$23*Background_Calculations!D$20*Background_Calculations!D$16*Quarantine_Input!D$6*(1-Background_Calculations!D$19)/(1-Background_Calculations!D$6)*PQT_No_Test!D$22*Quarantine_Input!$B$24</f>
        <v>9.0895175835707873E-3</v>
      </c>
      <c r="AI5" s="15">
        <f>Background_Calculations!$B$23*Background_Calculations!E$20*Background_Calculations!E$16*Quarantine_Input!E$6*(1-Background_Calculations!E$19)/(1-Background_Calculations!E$6)*PQT_No_Test!E$22*Quarantine_Input!$B$24</f>
        <v>9.3225107196192245E-3</v>
      </c>
      <c r="AJ5" s="15">
        <f>Background_Calculations!$B$23*Background_Calculations!F$20*Background_Calculations!F$16*Quarantine_Input!F$6*(1-Background_Calculations!F$19)/(1-Background_Calculations!F$6)*PQT_No_Test!F$22*Quarantine_Input!$B$24</f>
        <v>7.4996903634727006E-3</v>
      </c>
      <c r="AK5" s="15">
        <f>Background_Calculations!$B$23*Background_Calculations!G$20*Background_Calculations!G$16*Quarantine_Input!G$6*(1-Background_Calculations!G$19)/(1-Background_Calculations!G$6)*PQT_No_Test!G$22*Quarantine_Input!$B$24</f>
        <v>1.5830678771008716E-2</v>
      </c>
    </row>
    <row r="6" spans="1:37" x14ac:dyDescent="0.25">
      <c r="A6" s="8">
        <v>2</v>
      </c>
      <c r="B6" s="14">
        <f>Adjusted_RE!B$9*Background_Calculations!$B$10*(1-Background_Calculations!B$7*(Quarantine_Input!$B$30+Quarantine_Input!$B$25*Inequality_Components_Lambda_j!$A6))*(Background_Calculations!$B$9*Background_Calculations!B$3*(1-Background_Calculations!B$6)/(1-Background_Calculations!$B$11))*Quarantine_Input!$B$24</f>
        <v>427.62742297914423</v>
      </c>
      <c r="C6" s="14">
        <f>Adjusted_RE!C$9*Background_Calculations!$B$10*(1-Background_Calculations!C$7*(Quarantine_Input!$B$30+Quarantine_Input!$B$25*Inequality_Components_Lambda_j!$A6))*(Background_Calculations!$B$9*Background_Calculations!C$3*(1-Background_Calculations!C$6)/(1-Background_Calculations!$B$11))*Quarantine_Input!$B$24</f>
        <v>85.99366026094134</v>
      </c>
      <c r="D6" s="14">
        <f>Adjusted_RE!D$9*Background_Calculations!$B$10*(1-Background_Calculations!D$7*(Quarantine_Input!$B$30+Quarantine_Input!$B$25*Inequality_Components_Lambda_j!$A6))*(Background_Calculations!$B$9*Background_Calculations!D$3*(1-Background_Calculations!D$6)/(1-Background_Calculations!$B$11))*Quarantine_Input!$B$24</f>
        <v>105.46196448037645</v>
      </c>
      <c r="E6" s="14">
        <f>Adjusted_RE!E$9*Background_Calculations!$B$10*(1-Background_Calculations!E$7*(Quarantine_Input!$B$30+Quarantine_Input!$B$25*Inequality_Components_Lambda_j!$A6))*(Background_Calculations!$B$9*Background_Calculations!E$3*(1-Background_Calculations!E$6)/(1-Background_Calculations!$B$11))*Quarantine_Input!$B$24</f>
        <v>109.25589250788359</v>
      </c>
      <c r="F6" s="14">
        <f>Adjusted_RE!F$9*Background_Calculations!$B$10*(1-Background_Calculations!F$7*(Quarantine_Input!$B$30+Quarantine_Input!$B$25*Inequality_Components_Lambda_j!$A6))*(Background_Calculations!$B$9*Background_Calculations!F$3*(1-Background_Calculations!F$6)/(1-Background_Calculations!$B$11))*Quarantine_Input!$B$24</f>
        <v>87.415236242854519</v>
      </c>
      <c r="G6" s="14">
        <f>Adjusted_RE!G$9*Background_Calculations!$B$10*(1-Background_Calculations!G$7*(Quarantine_Input!$B$30+Quarantine_Input!$B$25*Inequality_Components_Lambda_j!$A6))*(Background_Calculations!$B$9*Background_Calculations!G$3*(1-Background_Calculations!G$6)/(1-Background_Calculations!$B$11))*Quarantine_Input!$B$24</f>
        <v>102.89550484140609</v>
      </c>
      <c r="H6" s="15">
        <f>Adjusted_RE!B$9*Background_Calculations!B$20*Quarantine_Input!$B$29*Background_Calculations!$B$23*(Background_Calculations!$B$9*Background_Calculations!B$16*(1-Background_Calculations!B$19)/(1-Background_Calculations!$B$11))*Quarantine_Input!$B$24</f>
        <v>0.14255001542898071</v>
      </c>
      <c r="I6" s="15">
        <f>Adjusted_RE!C$9*Background_Calculations!C$20*Quarantine_Input!$B$29*Background_Calculations!$B$23*(Background_Calculations!$B$9*Background_Calculations!C$16*(1-Background_Calculations!C$19)/(1-Background_Calculations!$B$11))*Quarantine_Input!$B$24</f>
        <v>2.8903542426339572E-2</v>
      </c>
      <c r="J6" s="15">
        <f>Adjusted_RE!D$9*Background_Calculations!D$20*Quarantine_Input!$B$29*Background_Calculations!$B$23*(Background_Calculations!$B$9*Background_Calculations!D$16*(1-Background_Calculations!D$19)/(1-Background_Calculations!$B$11))*Quarantine_Input!$B$24</f>
        <v>3.5430855870689518E-2</v>
      </c>
      <c r="K6" s="15">
        <f>Adjusted_RE!E$9*Background_Calculations!E$20*Quarantine_Input!$B$29*Background_Calculations!$B$23*(Background_Calculations!$B$9*Background_Calculations!E$16*(1-Background_Calculations!E$19)/(1-Background_Calculations!$B$11))*Quarantine_Input!$B$24</f>
        <v>3.6705570532510709E-2</v>
      </c>
      <c r="L6" s="15">
        <f>Adjusted_RE!F$9*Background_Calculations!F$20*Quarantine_Input!$B$29*Background_Calculations!$B$23*(Background_Calculations!$B$9*Background_Calculations!F$16*(1-Background_Calculations!F$19)/(1-Background_Calculations!$B$11))*Quarantine_Input!$B$24</f>
        <v>2.9382538421216908E-2</v>
      </c>
      <c r="M6" s="15">
        <f>Adjusted_RE!G$9*Background_Calculations!G$20*Quarantine_Input!$B$29*Background_Calculations!$B$23*(Background_Calculations!$B$9*Background_Calculations!G$16*(1-Background_Calculations!G$19)/(1-Background_Calculations!$B$11))*Quarantine_Input!$B$24</f>
        <v>3.4578228211592205E-2</v>
      </c>
      <c r="N6" s="14">
        <f>Background_Calculations!$B$10*Background_Calculations!B$7*Background_Calculations!B$3*Quarantine_Input!B$6*PQT_No_Test!B$22*Quarantine_Input!$B$24</f>
        <v>5.4840911501232027E-2</v>
      </c>
      <c r="O6" s="14">
        <f>Background_Calculations!$B$10*Background_Calculations!C$7*Background_Calculations!C$3*Quarantine_Input!C$6*PQT_No_Test!C$22*Quarantine_Input!$B$24</f>
        <v>6.0582587815831857E-3</v>
      </c>
      <c r="P6" s="14">
        <f>Background_Calculations!$B$10*Background_Calculations!D$7*Background_Calculations!D$3*Quarantine_Input!D$6*PQT_No_Test!D$22*Quarantine_Input!$B$24</f>
        <v>9.1120656205415755E-3</v>
      </c>
      <c r="Q6" s="14">
        <f>Background_Calculations!$B$10*Background_Calculations!E$7*Background_Calculations!E$3*Quarantine_Input!E$6*PQT_No_Test!E$22*Quarantine_Input!$B$24</f>
        <v>9.3456082575895851E-3</v>
      </c>
      <c r="R6" s="14">
        <f>Background_Calculations!$B$10*Background_Calculations!F$7*Background_Calculations!F$3*Quarantine_Input!F$6*PQT_No_Test!F$22*Quarantine_Input!$B$24</f>
        <v>7.5145494573589907E-3</v>
      </c>
      <c r="S6" s="14">
        <f>Background_Calculations!$B$10*Background_Calculations!G$7*Background_Calculations!G$3*Quarantine_Input!G$6*PQT_No_Test!G$22*Quarantine_Input!$B$24</f>
        <v>1.5865544938793729E-2</v>
      </c>
      <c r="T6" s="15">
        <f>Background_Calculations!$B$10*Background_Calculations!B$7*Background_Calculations!B$3*Quarantine_Input!B$14*(1-Background_Calculations!B$6)/(1-Background_Calculations!B$19)*Quarantine_Input!$B$24*(Quarantine_Input!$B$25*PQT_No_Test!B26+(1-Quarantine_Input!$B$25)*PQT_No_Test!B$22)</f>
        <v>1.4218406037466738</v>
      </c>
      <c r="U6" s="15">
        <f>Background_Calculations!$B$10*Background_Calculations!C$7*Background_Calculations!C$3*Quarantine_Input!C$14*(1-Background_Calculations!C$6)/(1-Background_Calculations!C$19)*Quarantine_Input!$B$24*(Quarantine_Input!$B$25*PQT_No_Test!C26+(1-Quarantine_Input!$B$25)*PQT_No_Test!C$22)</f>
        <v>0.15357792771847187</v>
      </c>
      <c r="V6" s="15">
        <f>Background_Calculations!$B$10*Background_Calculations!D$7*Background_Calculations!D$3*Quarantine_Input!D$14*(1-Background_Calculations!D$6)/(1-Background_Calculations!D$19)*Quarantine_Input!$B$24*(Quarantine_Input!$B$25*PQT_No_Test!D26+(1-Quarantine_Input!$B$25)*PQT_No_Test!D$22)</f>
        <v>0.23109825882644791</v>
      </c>
      <c r="W6" s="15">
        <f>Background_Calculations!$B$10*Background_Calculations!E$7*Background_Calculations!E$3*Quarantine_Input!E$14*(1-Background_Calculations!E$6)/(1-Background_Calculations!E$19)*Quarantine_Input!$B$24*(Quarantine_Input!$B$25*PQT_No_Test!E26+(1-Quarantine_Input!$B$25)*PQT_No_Test!E$22)</f>
        <v>0.23101576919203134</v>
      </c>
      <c r="X6" s="15">
        <f>Background_Calculations!$B$10*Background_Calculations!F$7*Background_Calculations!F$3*Quarantine_Input!F$14*(1-Background_Calculations!F$6)/(1-Background_Calculations!F$19)*Quarantine_Input!$B$24*(Quarantine_Input!$B$25*PQT_No_Test!F26+(1-Quarantine_Input!$B$25)*PQT_No_Test!F$22)</f>
        <v>0.18566153344456451</v>
      </c>
      <c r="Y6" s="15">
        <f>Background_Calculations!$B$10*Background_Calculations!G$7*Background_Calculations!G$3*Quarantine_Input!G$14*(1-Background_Calculations!G$6)/(1-Background_Calculations!G$19)*Quarantine_Input!$B$24*(Quarantine_Input!$B$25*PQT_No_Test!G26+(1-Quarantine_Input!$B$25)*PQT_No_Test!G$22)</f>
        <v>0.37953530725817197</v>
      </c>
      <c r="Z6" s="14">
        <f>Background_Calculations!$B$23*Background_Calculations!B$20*Background_Calculations!B$16*Quarantine_Input!B$14*Quarantine_Input!$B$24*(Quarantine_Input!$B$25*PQT_No_Test!B26+(1-Quarantine_Input!$B$25)*PQT_No_Test!B$22)</f>
        <v>1.407313461813241</v>
      </c>
      <c r="AA6" s="14">
        <f>Background_Calculations!$B$23*Background_Calculations!C$20*Background_Calculations!C$16*Quarantine_Input!C$14*Quarantine_Input!$B$24*(Quarantine_Input!$B$25*PQT_No_Test!C26+(1-Quarantine_Input!$B$25)*PQT_No_Test!C$22)</f>
        <v>0.15326805659503098</v>
      </c>
      <c r="AB6" s="14">
        <f>Background_Calculations!$B$23*Background_Calculations!D$20*Background_Calculations!D$16*Quarantine_Input!D$14*Quarantine_Input!$B$24*(Quarantine_Input!$B$25*PQT_No_Test!D26+(1-Quarantine_Input!$B$25)*PQT_No_Test!D$22)</f>
        <v>0.23052640033673763</v>
      </c>
      <c r="AC6" s="14">
        <f>Background_Calculations!$B$23*Background_Calculations!E$20*Background_Calculations!E$16*Quarantine_Input!E$14*Quarantine_Input!$B$24*(Quarantine_Input!$B$25*PQT_No_Test!E26+(1-Quarantine_Input!$B$25)*PQT_No_Test!E$22)</f>
        <v>0.23044481700212632</v>
      </c>
      <c r="AD6" s="14">
        <f>Background_Calculations!$B$23*Background_Calculations!F$20*Background_Calculations!F$16*Quarantine_Input!F$14*Quarantine_Input!$B$24*(Quarantine_Input!$B$25*PQT_No_Test!F26+(1-Quarantine_Input!$B$25)*PQT_No_Test!F$22)</f>
        <v>0.18529441068195851</v>
      </c>
      <c r="AE6" s="14">
        <f>Background_Calculations!$B$23*Background_Calculations!G$20*Background_Calculations!G$16*Quarantine_Input!G$14*Quarantine_Input!$B$24*(Quarantine_Input!$B$25*PQT_No_Test!G26+(1-Quarantine_Input!$B$25)*PQT_No_Test!G$22)</f>
        <v>0.37870123936108746</v>
      </c>
      <c r="AF6" s="15">
        <f>Background_Calculations!$B$23*Background_Calculations!B$20*Background_Calculations!B$16*Quarantine_Input!B$6*(1-Background_Calculations!B$19)/(1-Background_Calculations!B$6)*PQT_No_Test!B$22*Quarantine_Input!$B$24</f>
        <v>5.4280594329927531E-2</v>
      </c>
      <c r="AG6" s="15">
        <f>Background_Calculations!$B$23*Background_Calculations!C$20*Background_Calculations!C$16*Quarantine_Input!C$6*(1-Background_Calculations!C$19)/(1-Background_Calculations!C$6)*PQT_No_Test!C$22*Quarantine_Input!$B$24</f>
        <v>6.0460351536007467E-3</v>
      </c>
      <c r="AH6" s="15">
        <f>Background_Calculations!$B$23*Background_Calculations!D$20*Background_Calculations!D$16*Quarantine_Input!D$6*(1-Background_Calculations!D$19)/(1-Background_Calculations!D$6)*PQT_No_Test!D$22*Quarantine_Input!$B$24</f>
        <v>9.0895175835707873E-3</v>
      </c>
      <c r="AI6" s="15">
        <f>Background_Calculations!$B$23*Background_Calculations!E$20*Background_Calculations!E$16*Quarantine_Input!E$6*(1-Background_Calculations!E$19)/(1-Background_Calculations!E$6)*PQT_No_Test!E$22*Quarantine_Input!$B$24</f>
        <v>9.3225107196192245E-3</v>
      </c>
      <c r="AJ6" s="15">
        <f>Background_Calculations!$B$23*Background_Calculations!F$20*Background_Calculations!F$16*Quarantine_Input!F$6*(1-Background_Calculations!F$19)/(1-Background_Calculations!F$6)*PQT_No_Test!F$22*Quarantine_Input!$B$24</f>
        <v>7.4996903634727006E-3</v>
      </c>
      <c r="AK6" s="15">
        <f>Background_Calculations!$B$23*Background_Calculations!G$20*Background_Calculations!G$16*Quarantine_Input!G$6*(1-Background_Calculations!G$19)/(1-Background_Calculations!G$6)*PQT_No_Test!G$22*Quarantine_Input!$B$24</f>
        <v>1.5830678771008716E-2</v>
      </c>
    </row>
    <row r="7" spans="1:37" x14ac:dyDescent="0.25">
      <c r="A7" s="8">
        <v>3</v>
      </c>
      <c r="B7" s="14">
        <f>Adjusted_RE!B$9*Background_Calculations!$B$10*(1-Background_Calculations!B$7*(Quarantine_Input!$B$30+Quarantine_Input!$B$25*Inequality_Components_Lambda_j!$A7))*(Background_Calculations!$B$9*Background_Calculations!B$3*(1-Background_Calculations!B$6)/(1-Background_Calculations!$B$11))*Quarantine_Input!$B$24</f>
        <v>427.58781073729097</v>
      </c>
      <c r="C7" s="14">
        <f>Adjusted_RE!C$9*Background_Calculations!$B$10*(1-Background_Calculations!C$7*(Quarantine_Input!$B$30+Quarantine_Input!$B$25*Inequality_Components_Lambda_j!$A7))*(Background_Calculations!$B$9*Background_Calculations!C$3*(1-Background_Calculations!C$6)/(1-Background_Calculations!$B$11))*Quarantine_Input!$B$24</f>
        <v>85.985694444239584</v>
      </c>
      <c r="D7" s="14">
        <f>Adjusted_RE!D$9*Background_Calculations!$B$10*(1-Background_Calculations!D$7*(Quarantine_Input!$B$30+Quarantine_Input!$B$25*Inequality_Components_Lambda_j!$A7))*(Background_Calculations!$B$9*Background_Calculations!D$3*(1-Background_Calculations!D$6)/(1-Background_Calculations!$B$11))*Quarantine_Input!$B$24</f>
        <v>105.45219526395387</v>
      </c>
      <c r="E7" s="14">
        <f>Adjusted_RE!E$9*Background_Calculations!$B$10*(1-Background_Calculations!E$7*(Quarantine_Input!$B$30+Quarantine_Input!$B$25*Inequality_Components_Lambda_j!$A7))*(Background_Calculations!$B$9*Background_Calculations!E$3*(1-Background_Calculations!E$6)/(1-Background_Calculations!$B$11))*Quarantine_Input!$B$24</f>
        <v>109.24577185002735</v>
      </c>
      <c r="F7" s="14">
        <f>Adjusted_RE!F$9*Background_Calculations!$B$10*(1-Background_Calculations!F$7*(Quarantine_Input!$B$30+Quarantine_Input!$B$25*Inequality_Components_Lambda_j!$A7))*(Background_Calculations!$B$9*Background_Calculations!F$3*(1-Background_Calculations!F$6)/(1-Background_Calculations!$B$11))*Quarantine_Input!$B$24</f>
        <v>87.407138741867342</v>
      </c>
      <c r="G7" s="14">
        <f>Adjusted_RE!G$9*Background_Calculations!$B$10*(1-Background_Calculations!G$7*(Quarantine_Input!$B$30+Quarantine_Input!$B$25*Inequality_Components_Lambda_j!$A7))*(Background_Calculations!$B$9*Background_Calculations!G$3*(1-Background_Calculations!G$6)/(1-Background_Calculations!$B$11))*Quarantine_Input!$B$24</f>
        <v>102.88597336282368</v>
      </c>
      <c r="H7" s="15">
        <f>Adjusted_RE!B$9*Background_Calculations!B$20*Quarantine_Input!$B$29*Background_Calculations!$B$23*(Background_Calculations!$B$9*Background_Calculations!B$16*(1-Background_Calculations!B$19)/(1-Background_Calculations!$B$11))*Quarantine_Input!$B$24</f>
        <v>0.14255001542898071</v>
      </c>
      <c r="I7" s="15">
        <f>Adjusted_RE!C$9*Background_Calculations!C$20*Quarantine_Input!$B$29*Background_Calculations!$B$23*(Background_Calculations!$B$9*Background_Calculations!C$16*(1-Background_Calculations!C$19)/(1-Background_Calculations!$B$11))*Quarantine_Input!$B$24</f>
        <v>2.8903542426339572E-2</v>
      </c>
      <c r="J7" s="15">
        <f>Adjusted_RE!D$9*Background_Calculations!D$20*Quarantine_Input!$B$29*Background_Calculations!$B$23*(Background_Calculations!$B$9*Background_Calculations!D$16*(1-Background_Calculations!D$19)/(1-Background_Calculations!$B$11))*Quarantine_Input!$B$24</f>
        <v>3.5430855870689518E-2</v>
      </c>
      <c r="K7" s="15">
        <f>Adjusted_RE!E$9*Background_Calculations!E$20*Quarantine_Input!$B$29*Background_Calculations!$B$23*(Background_Calculations!$B$9*Background_Calculations!E$16*(1-Background_Calculations!E$19)/(1-Background_Calculations!$B$11))*Quarantine_Input!$B$24</f>
        <v>3.6705570532510709E-2</v>
      </c>
      <c r="L7" s="15">
        <f>Adjusted_RE!F$9*Background_Calculations!F$20*Quarantine_Input!$B$29*Background_Calculations!$B$23*(Background_Calculations!$B$9*Background_Calculations!F$16*(1-Background_Calculations!F$19)/(1-Background_Calculations!$B$11))*Quarantine_Input!$B$24</f>
        <v>2.9382538421216908E-2</v>
      </c>
      <c r="M7" s="15">
        <f>Adjusted_RE!G$9*Background_Calculations!G$20*Quarantine_Input!$B$29*Background_Calculations!$B$23*(Background_Calculations!$B$9*Background_Calculations!G$16*(1-Background_Calculations!G$19)/(1-Background_Calculations!$B$11))*Quarantine_Input!$B$24</f>
        <v>3.4578228211592205E-2</v>
      </c>
      <c r="N7" s="14">
        <f>Background_Calculations!$B$10*Background_Calculations!B$7*Background_Calculations!B$3*Quarantine_Input!B$6*PQT_No_Test!B$22*Quarantine_Input!$B$24</f>
        <v>5.4840911501232027E-2</v>
      </c>
      <c r="O7" s="14">
        <f>Background_Calculations!$B$10*Background_Calculations!C$7*Background_Calculations!C$3*Quarantine_Input!C$6*PQT_No_Test!C$22*Quarantine_Input!$B$24</f>
        <v>6.0582587815831857E-3</v>
      </c>
      <c r="P7" s="14">
        <f>Background_Calculations!$B$10*Background_Calculations!D$7*Background_Calculations!D$3*Quarantine_Input!D$6*PQT_No_Test!D$22*Quarantine_Input!$B$24</f>
        <v>9.1120656205415755E-3</v>
      </c>
      <c r="Q7" s="14">
        <f>Background_Calculations!$B$10*Background_Calculations!E$7*Background_Calculations!E$3*Quarantine_Input!E$6*PQT_No_Test!E$22*Quarantine_Input!$B$24</f>
        <v>9.3456082575895851E-3</v>
      </c>
      <c r="R7" s="14">
        <f>Background_Calculations!$B$10*Background_Calculations!F$7*Background_Calculations!F$3*Quarantine_Input!F$6*PQT_No_Test!F$22*Quarantine_Input!$B$24</f>
        <v>7.5145494573589907E-3</v>
      </c>
      <c r="S7" s="14">
        <f>Background_Calculations!$B$10*Background_Calculations!G$7*Background_Calculations!G$3*Quarantine_Input!G$6*PQT_No_Test!G$22*Quarantine_Input!$B$24</f>
        <v>1.5865544938793729E-2</v>
      </c>
      <c r="T7" s="15">
        <f>Background_Calculations!$B$10*Background_Calculations!B$7*Background_Calculations!B$3*Quarantine_Input!B$14*(1-Background_Calculations!B$6)/(1-Background_Calculations!B$19)*Quarantine_Input!$B$24*(Quarantine_Input!$B$25*PQT_No_Test!B27+(1-Quarantine_Input!$B$25)*PQT_No_Test!B$22)</f>
        <v>1.0319823275044928</v>
      </c>
      <c r="U7" s="15">
        <f>Background_Calculations!$B$10*Background_Calculations!C$7*Background_Calculations!C$3*Quarantine_Input!C$14*(1-Background_Calculations!C$6)/(1-Background_Calculations!C$19)*Quarantine_Input!$B$24*(Quarantine_Input!$B$25*PQT_No_Test!C27+(1-Quarantine_Input!$B$25)*PQT_No_Test!C$22)</f>
        <v>0.10981848018919274</v>
      </c>
      <c r="V7" s="15">
        <f>Background_Calculations!$B$10*Background_Calculations!D$7*Background_Calculations!D$3*Quarantine_Input!D$14*(1-Background_Calculations!D$6)/(1-Background_Calculations!D$19)*Quarantine_Input!$B$24*(Quarantine_Input!$B$25*PQT_No_Test!D27+(1-Quarantine_Input!$B$25)*PQT_No_Test!D$22)</f>
        <v>0.16525069673561377</v>
      </c>
      <c r="W7" s="15">
        <f>Background_Calculations!$B$10*Background_Calculations!E$7*Background_Calculations!E$3*Quarantine_Input!E$14*(1-Background_Calculations!E$6)/(1-Background_Calculations!E$19)*Quarantine_Input!$B$24*(Quarantine_Input!$B$25*PQT_No_Test!E27+(1-Quarantine_Input!$B$25)*PQT_No_Test!E$22)</f>
        <v>0.16062878270965636</v>
      </c>
      <c r="X7" s="15">
        <f>Background_Calculations!$B$10*Background_Calculations!F$7*Background_Calculations!F$3*Quarantine_Input!F$14*(1-Background_Calculations!F$6)/(1-Background_Calculations!F$19)*Quarantine_Input!$B$24*(Quarantine_Input!$B$25*PQT_No_Test!F27+(1-Quarantine_Input!$B$25)*PQT_No_Test!F$22)</f>
        <v>0.12909329184545232</v>
      </c>
      <c r="Y7" s="15">
        <f>Background_Calculations!$B$10*Background_Calculations!G$7*Background_Calculations!G$3*Quarantine_Input!G$14*(1-Background_Calculations!G$6)/(1-Background_Calculations!G$19)*Quarantine_Input!$B$24*(Quarantine_Input!$B$25*PQT_No_Test!G27+(1-Quarantine_Input!$B$25)*PQT_No_Test!G$22)</f>
        <v>0.25411990511174465</v>
      </c>
      <c r="Z7" s="14">
        <f>Background_Calculations!$B$23*Background_Calculations!B$20*Background_Calculations!B$16*Quarantine_Input!B$14*Quarantine_Input!$B$24*(Quarantine_Input!$B$25*PQT_No_Test!B27+(1-Quarantine_Input!$B$25)*PQT_No_Test!B$22)</f>
        <v>1.021438421454161</v>
      </c>
      <c r="AA7" s="14">
        <f>Background_Calculations!$B$23*Background_Calculations!C$20*Background_Calculations!C$16*Quarantine_Input!C$14*Quarantine_Input!$B$24*(Quarantine_Input!$B$25*PQT_No_Test!C27+(1-Quarantine_Input!$B$25)*PQT_No_Test!C$22)</f>
        <v>0.109596901630761</v>
      </c>
      <c r="AB7" s="14">
        <f>Background_Calculations!$B$23*Background_Calculations!D$20*Background_Calculations!D$16*Quarantine_Input!D$14*Quarantine_Input!$B$24*(Quarantine_Input!$B$25*PQT_No_Test!D27+(1-Quarantine_Input!$B$25)*PQT_No_Test!D$22)</f>
        <v>0.16484177970465611</v>
      </c>
      <c r="AC7" s="14">
        <f>Background_Calculations!$B$23*Background_Calculations!E$20*Background_Calculations!E$16*Quarantine_Input!E$14*Quarantine_Input!$B$24*(Quarantine_Input!$B$25*PQT_No_Test!E27+(1-Quarantine_Input!$B$25)*PQT_No_Test!E$22)</f>
        <v>0.16023179095636347</v>
      </c>
      <c r="AD7" s="14">
        <f>Background_Calculations!$B$23*Background_Calculations!F$20*Background_Calculations!F$16*Quarantine_Input!F$14*Quarantine_Input!$B$24*(Quarantine_Input!$B$25*PQT_No_Test!F27+(1-Quarantine_Input!$B$25)*PQT_No_Test!F$22)</f>
        <v>0.12883802579730047</v>
      </c>
      <c r="AE7" s="14">
        <f>Background_Calculations!$B$23*Background_Calculations!G$20*Background_Calculations!G$16*Quarantine_Input!G$14*Quarantine_Input!$B$24*(Quarantine_Input!$B$25*PQT_No_Test!G27+(1-Quarantine_Input!$B$25)*PQT_No_Test!G$22)</f>
        <v>0.25356145046784062</v>
      </c>
      <c r="AF7" s="15">
        <f>Background_Calculations!$B$23*Background_Calculations!B$20*Background_Calculations!B$16*Quarantine_Input!B$6*(1-Background_Calculations!B$19)/(1-Background_Calculations!B$6)*PQT_No_Test!B$22*Quarantine_Input!$B$24</f>
        <v>5.4280594329927531E-2</v>
      </c>
      <c r="AG7" s="15">
        <f>Background_Calculations!$B$23*Background_Calculations!C$20*Background_Calculations!C$16*Quarantine_Input!C$6*(1-Background_Calculations!C$19)/(1-Background_Calculations!C$6)*PQT_No_Test!C$22*Quarantine_Input!$B$24</f>
        <v>6.0460351536007467E-3</v>
      </c>
      <c r="AH7" s="15">
        <f>Background_Calculations!$B$23*Background_Calculations!D$20*Background_Calculations!D$16*Quarantine_Input!D$6*(1-Background_Calculations!D$19)/(1-Background_Calculations!D$6)*PQT_No_Test!D$22*Quarantine_Input!$B$24</f>
        <v>9.0895175835707873E-3</v>
      </c>
      <c r="AI7" s="15">
        <f>Background_Calculations!$B$23*Background_Calculations!E$20*Background_Calculations!E$16*Quarantine_Input!E$6*(1-Background_Calculations!E$19)/(1-Background_Calculations!E$6)*PQT_No_Test!E$22*Quarantine_Input!$B$24</f>
        <v>9.3225107196192245E-3</v>
      </c>
      <c r="AJ7" s="15">
        <f>Background_Calculations!$B$23*Background_Calculations!F$20*Background_Calculations!F$16*Quarantine_Input!F$6*(1-Background_Calculations!F$19)/(1-Background_Calculations!F$6)*PQT_No_Test!F$22*Quarantine_Input!$B$24</f>
        <v>7.4996903634727006E-3</v>
      </c>
      <c r="AK7" s="15">
        <f>Background_Calculations!$B$23*Background_Calculations!G$20*Background_Calculations!G$16*Quarantine_Input!G$6*(1-Background_Calculations!G$19)/(1-Background_Calculations!G$6)*PQT_No_Test!G$22*Quarantine_Input!$B$24</f>
        <v>1.5830678771008716E-2</v>
      </c>
    </row>
    <row r="8" spans="1:37" x14ac:dyDescent="0.25">
      <c r="A8" s="8">
        <v>4</v>
      </c>
      <c r="B8" s="14">
        <f>Adjusted_RE!B$9*Background_Calculations!$B$10*(1-Background_Calculations!B$7*(Quarantine_Input!$B$30+Quarantine_Input!$B$25*Inequality_Components_Lambda_j!$A8))*(Background_Calculations!$B$9*Background_Calculations!B$3*(1-Background_Calculations!B$6)/(1-Background_Calculations!$B$11))*Quarantine_Input!$B$24</f>
        <v>427.54819849543776</v>
      </c>
      <c r="C8" s="14">
        <f>Adjusted_RE!C$9*Background_Calculations!$B$10*(1-Background_Calculations!C$7*(Quarantine_Input!$B$30+Quarantine_Input!$B$25*Inequality_Components_Lambda_j!$A8))*(Background_Calculations!$B$9*Background_Calculations!C$3*(1-Background_Calculations!C$6)/(1-Background_Calculations!$B$11))*Quarantine_Input!$B$24</f>
        <v>85.977728627537815</v>
      </c>
      <c r="D8" s="14">
        <f>Adjusted_RE!D$9*Background_Calculations!$B$10*(1-Background_Calculations!D$7*(Quarantine_Input!$B$30+Quarantine_Input!$B$25*Inequality_Components_Lambda_j!$A8))*(Background_Calculations!$B$9*Background_Calculations!D$3*(1-Background_Calculations!D$6)/(1-Background_Calculations!$B$11))*Quarantine_Input!$B$24</f>
        <v>105.4424260475313</v>
      </c>
      <c r="E8" s="14">
        <f>Adjusted_RE!E$9*Background_Calculations!$B$10*(1-Background_Calculations!E$7*(Quarantine_Input!$B$30+Quarantine_Input!$B$25*Inequality_Components_Lambda_j!$A8))*(Background_Calculations!$B$9*Background_Calculations!E$3*(1-Background_Calculations!E$6)/(1-Background_Calculations!$B$11))*Quarantine_Input!$B$24</f>
        <v>109.23565119217113</v>
      </c>
      <c r="F8" s="14">
        <f>Adjusted_RE!F$9*Background_Calculations!$B$10*(1-Background_Calculations!F$7*(Quarantine_Input!$B$30+Quarantine_Input!$B$25*Inequality_Components_Lambda_j!$A8))*(Background_Calculations!$B$9*Background_Calculations!F$3*(1-Background_Calculations!F$6)/(1-Background_Calculations!$B$11))*Quarantine_Input!$B$24</f>
        <v>87.399041240880194</v>
      </c>
      <c r="G8" s="14">
        <f>Adjusted_RE!G$9*Background_Calculations!$B$10*(1-Background_Calculations!G$7*(Quarantine_Input!$B$30+Quarantine_Input!$B$25*Inequality_Components_Lambda_j!$A8))*(Background_Calculations!$B$9*Background_Calculations!G$3*(1-Background_Calculations!G$6)/(1-Background_Calculations!$B$11))*Quarantine_Input!$B$24</f>
        <v>102.87644188424122</v>
      </c>
      <c r="H8" s="15">
        <f>Adjusted_RE!B$9*Background_Calculations!B$20*Quarantine_Input!$B$29*Background_Calculations!$B$23*(Background_Calculations!$B$9*Background_Calculations!B$16*(1-Background_Calculations!B$19)/(1-Background_Calculations!$B$11))*Quarantine_Input!$B$24</f>
        <v>0.14255001542898071</v>
      </c>
      <c r="I8" s="15">
        <f>Adjusted_RE!C$9*Background_Calculations!C$20*Quarantine_Input!$B$29*Background_Calculations!$B$23*(Background_Calculations!$B$9*Background_Calculations!C$16*(1-Background_Calculations!C$19)/(1-Background_Calculations!$B$11))*Quarantine_Input!$B$24</f>
        <v>2.8903542426339572E-2</v>
      </c>
      <c r="J8" s="15">
        <f>Adjusted_RE!D$9*Background_Calculations!D$20*Quarantine_Input!$B$29*Background_Calculations!$B$23*(Background_Calculations!$B$9*Background_Calculations!D$16*(1-Background_Calculations!D$19)/(1-Background_Calculations!$B$11))*Quarantine_Input!$B$24</f>
        <v>3.5430855870689518E-2</v>
      </c>
      <c r="K8" s="15">
        <f>Adjusted_RE!E$9*Background_Calculations!E$20*Quarantine_Input!$B$29*Background_Calculations!$B$23*(Background_Calculations!$B$9*Background_Calculations!E$16*(1-Background_Calculations!E$19)/(1-Background_Calculations!$B$11))*Quarantine_Input!$B$24</f>
        <v>3.6705570532510709E-2</v>
      </c>
      <c r="L8" s="15">
        <f>Adjusted_RE!F$9*Background_Calculations!F$20*Quarantine_Input!$B$29*Background_Calculations!$B$23*(Background_Calculations!$B$9*Background_Calculations!F$16*(1-Background_Calculations!F$19)/(1-Background_Calculations!$B$11))*Quarantine_Input!$B$24</f>
        <v>2.9382538421216908E-2</v>
      </c>
      <c r="M8" s="15">
        <f>Adjusted_RE!G$9*Background_Calculations!G$20*Quarantine_Input!$B$29*Background_Calculations!$B$23*(Background_Calculations!$B$9*Background_Calculations!G$16*(1-Background_Calculations!G$19)/(1-Background_Calculations!$B$11))*Quarantine_Input!$B$24</f>
        <v>3.4578228211592205E-2</v>
      </c>
      <c r="N8" s="14">
        <f>Background_Calculations!$B$10*Background_Calculations!B$7*Background_Calculations!B$3*Quarantine_Input!B$6*PQT_No_Test!B$22*Quarantine_Input!$B$24</f>
        <v>5.4840911501232027E-2</v>
      </c>
      <c r="O8" s="14">
        <f>Background_Calculations!$B$10*Background_Calculations!C$7*Background_Calculations!C$3*Quarantine_Input!C$6*PQT_No_Test!C$22*Quarantine_Input!$B$24</f>
        <v>6.0582587815831857E-3</v>
      </c>
      <c r="P8" s="14">
        <f>Background_Calculations!$B$10*Background_Calculations!D$7*Background_Calculations!D$3*Quarantine_Input!D$6*PQT_No_Test!D$22*Quarantine_Input!$B$24</f>
        <v>9.1120656205415755E-3</v>
      </c>
      <c r="Q8" s="14">
        <f>Background_Calculations!$B$10*Background_Calculations!E$7*Background_Calculations!E$3*Quarantine_Input!E$6*PQT_No_Test!E$22*Quarantine_Input!$B$24</f>
        <v>9.3456082575895851E-3</v>
      </c>
      <c r="R8" s="14">
        <f>Background_Calculations!$B$10*Background_Calculations!F$7*Background_Calculations!F$3*Quarantine_Input!F$6*PQT_No_Test!F$22*Quarantine_Input!$B$24</f>
        <v>7.5145494573589907E-3</v>
      </c>
      <c r="S8" s="14">
        <f>Background_Calculations!$B$10*Background_Calculations!G$7*Background_Calculations!G$3*Quarantine_Input!G$6*PQT_No_Test!G$22*Quarantine_Input!$B$24</f>
        <v>1.5865544938793729E-2</v>
      </c>
      <c r="T8" s="15">
        <f>Background_Calculations!$B$10*Background_Calculations!B$7*Background_Calculations!B$3*Quarantine_Input!B$14*(1-Background_Calculations!B$6)/(1-Background_Calculations!B$19)*Quarantine_Input!$B$24*(Quarantine_Input!$B$25*PQT_No_Test!B28+(1-Quarantine_Input!$B$25)*PQT_No_Test!B$22)</f>
        <v>0.70803434621374384</v>
      </c>
      <c r="U8" s="15">
        <f>Background_Calculations!$B$10*Background_Calculations!C$7*Background_Calculations!C$3*Quarantine_Input!C$14*(1-Background_Calculations!C$6)/(1-Background_Calculations!C$19)*Quarantine_Input!$B$24*(Quarantine_Input!$B$25*PQT_No_Test!C28+(1-Quarantine_Input!$B$25)*PQT_No_Test!C$22)</f>
        <v>7.3774132789015609E-2</v>
      </c>
      <c r="V8" s="15">
        <f>Background_Calculations!$B$10*Background_Calculations!D$7*Background_Calculations!D$3*Quarantine_Input!D$14*(1-Background_Calculations!D$6)/(1-Background_Calculations!D$19)*Quarantine_Input!$B$24*(Quarantine_Input!$B$25*PQT_No_Test!D28+(1-Quarantine_Input!$B$25)*PQT_No_Test!D$22)</f>
        <v>0.11101252560996798</v>
      </c>
      <c r="W8" s="15">
        <f>Background_Calculations!$B$10*Background_Calculations!E$7*Background_Calculations!E$3*Quarantine_Input!E$14*(1-Background_Calculations!E$6)/(1-Background_Calculations!E$19)*Quarantine_Input!$B$24*(Quarantine_Input!$B$25*PQT_No_Test!E28+(1-Quarantine_Input!$B$25)*PQT_No_Test!E$22)</f>
        <v>0.10349544886325523</v>
      </c>
      <c r="X8" s="15">
        <f>Background_Calculations!$B$10*Background_Calculations!F$7*Background_Calculations!F$3*Quarantine_Input!F$14*(1-Background_Calculations!F$6)/(1-Background_Calculations!F$19)*Quarantine_Input!$B$24*(Quarantine_Input!$B$25*PQT_No_Test!F28+(1-Quarantine_Input!$B$25)*PQT_No_Test!F$22)</f>
        <v>8.3176675807411879E-2</v>
      </c>
      <c r="Y8" s="15">
        <f>Background_Calculations!$B$10*Background_Calculations!G$7*Background_Calculations!G$3*Quarantine_Input!G$14*(1-Background_Calculations!G$6)/(1-Background_Calculations!G$19)*Quarantine_Input!$B$24*(Quarantine_Input!$B$25*PQT_No_Test!G28+(1-Quarantine_Input!$B$25)*PQT_No_Test!G$22)</f>
        <v>0.15401086215771589</v>
      </c>
      <c r="Z8" s="14">
        <f>Background_Calculations!$B$23*Background_Calculations!B$20*Background_Calculations!B$16*Quarantine_Input!B$14*Quarantine_Input!$B$24*(Quarantine_Input!$B$25*PQT_No_Test!B28+(1-Quarantine_Input!$B$25)*PQT_No_Test!B$22)</f>
        <v>0.70080026145481344</v>
      </c>
      <c r="AA8" s="14">
        <f>Background_Calculations!$B$23*Background_Calculations!C$20*Background_Calculations!C$16*Quarantine_Input!C$14*Quarantine_Input!$B$24*(Quarantine_Input!$B$25*PQT_No_Test!C28+(1-Quarantine_Input!$B$25)*PQT_No_Test!C$22)</f>
        <v>7.3625280191849996E-2</v>
      </c>
      <c r="AB8" s="14">
        <f>Background_Calculations!$B$23*Background_Calculations!D$20*Background_Calculations!D$16*Quarantine_Input!D$14*Quarantine_Input!$B$24*(Quarantine_Input!$B$25*PQT_No_Test!D28+(1-Quarantine_Input!$B$25)*PQT_No_Test!D$22)</f>
        <v>0.1107378223060287</v>
      </c>
      <c r="AC8" s="14">
        <f>Background_Calculations!$B$23*Background_Calculations!E$20*Background_Calculations!E$16*Quarantine_Input!E$14*Quarantine_Input!$B$24*(Quarantine_Input!$B$25*PQT_No_Test!E28+(1-Quarantine_Input!$B$25)*PQT_No_Test!E$22)</f>
        <v>0.10323966133247175</v>
      </c>
      <c r="AD8" s="14">
        <f>Background_Calculations!$B$23*Background_Calculations!F$20*Background_Calculations!F$16*Quarantine_Input!F$14*Quarantine_Input!$B$24*(Quarantine_Input!$B$25*PQT_No_Test!F28+(1-Quarantine_Input!$B$25)*PQT_No_Test!F$22)</f>
        <v>8.3012204199102574E-2</v>
      </c>
      <c r="AE8" s="14">
        <f>Background_Calculations!$B$23*Background_Calculations!G$20*Background_Calculations!G$16*Quarantine_Input!G$14*Quarantine_Input!$B$24*(Quarantine_Input!$B$25*PQT_No_Test!G28+(1-Quarantine_Input!$B$25)*PQT_No_Test!G$22)</f>
        <v>0.15367240743829585</v>
      </c>
      <c r="AF8" s="15">
        <f>Background_Calculations!$B$23*Background_Calculations!B$20*Background_Calculations!B$16*Quarantine_Input!B$6*(1-Background_Calculations!B$19)/(1-Background_Calculations!B$6)*PQT_No_Test!B$22*Quarantine_Input!$B$24</f>
        <v>5.4280594329927531E-2</v>
      </c>
      <c r="AG8" s="15">
        <f>Background_Calculations!$B$23*Background_Calculations!C$20*Background_Calculations!C$16*Quarantine_Input!C$6*(1-Background_Calculations!C$19)/(1-Background_Calculations!C$6)*PQT_No_Test!C$22*Quarantine_Input!$B$24</f>
        <v>6.0460351536007467E-3</v>
      </c>
      <c r="AH8" s="15">
        <f>Background_Calculations!$B$23*Background_Calculations!D$20*Background_Calculations!D$16*Quarantine_Input!D$6*(1-Background_Calculations!D$19)/(1-Background_Calculations!D$6)*PQT_No_Test!D$22*Quarantine_Input!$B$24</f>
        <v>9.0895175835707873E-3</v>
      </c>
      <c r="AI8" s="15">
        <f>Background_Calculations!$B$23*Background_Calculations!E$20*Background_Calculations!E$16*Quarantine_Input!E$6*(1-Background_Calculations!E$19)/(1-Background_Calculations!E$6)*PQT_No_Test!E$22*Quarantine_Input!$B$24</f>
        <v>9.3225107196192245E-3</v>
      </c>
      <c r="AJ8" s="15">
        <f>Background_Calculations!$B$23*Background_Calculations!F$20*Background_Calculations!F$16*Quarantine_Input!F$6*(1-Background_Calculations!F$19)/(1-Background_Calculations!F$6)*PQT_No_Test!F$22*Quarantine_Input!$B$24</f>
        <v>7.4996903634727006E-3</v>
      </c>
      <c r="AK8" s="15">
        <f>Background_Calculations!$B$23*Background_Calculations!G$20*Background_Calculations!G$16*Quarantine_Input!G$6*(1-Background_Calculations!G$19)/(1-Background_Calculations!G$6)*PQT_No_Test!G$22*Quarantine_Input!$B$24</f>
        <v>1.5830678771008716E-2</v>
      </c>
    </row>
    <row r="9" spans="1:37" x14ac:dyDescent="0.25">
      <c r="A9" s="8">
        <v>5</v>
      </c>
      <c r="B9" s="14">
        <f>Adjusted_RE!B$9*Background_Calculations!$B$10*(1-Background_Calculations!B$7*(Quarantine_Input!$B$30+Quarantine_Input!$B$25*Inequality_Components_Lambda_j!$A9))*(Background_Calculations!$B$9*Background_Calculations!B$3*(1-Background_Calculations!B$6)/(1-Background_Calculations!$B$11))*Quarantine_Input!$B$24</f>
        <v>427.50858625358461</v>
      </c>
      <c r="C9" s="14">
        <f>Adjusted_RE!C$9*Background_Calculations!$B$10*(1-Background_Calculations!C$7*(Quarantine_Input!$B$30+Quarantine_Input!$B$25*Inequality_Components_Lambda_j!$A9))*(Background_Calculations!$B$9*Background_Calculations!C$3*(1-Background_Calculations!C$6)/(1-Background_Calculations!$B$11))*Quarantine_Input!$B$24</f>
        <v>85.969762810836045</v>
      </c>
      <c r="D9" s="14">
        <f>Adjusted_RE!D$9*Background_Calculations!$B$10*(1-Background_Calculations!D$7*(Quarantine_Input!$B$30+Quarantine_Input!$B$25*Inequality_Components_Lambda_j!$A9))*(Background_Calculations!$B$9*Background_Calculations!D$3*(1-Background_Calculations!D$6)/(1-Background_Calculations!$B$11))*Quarantine_Input!$B$24</f>
        <v>105.43265683110873</v>
      </c>
      <c r="E9" s="14">
        <f>Adjusted_RE!E$9*Background_Calculations!$B$10*(1-Background_Calculations!E$7*(Quarantine_Input!$B$30+Quarantine_Input!$B$25*Inequality_Components_Lambda_j!$A9))*(Background_Calculations!$B$9*Background_Calculations!E$3*(1-Background_Calculations!E$6)/(1-Background_Calculations!$B$11))*Quarantine_Input!$B$24</f>
        <v>109.22553053431491</v>
      </c>
      <c r="F9" s="14">
        <f>Adjusted_RE!F$9*Background_Calculations!$B$10*(1-Background_Calculations!F$7*(Quarantine_Input!$B$30+Quarantine_Input!$B$25*Inequality_Components_Lambda_j!$A9))*(Background_Calculations!$B$9*Background_Calculations!F$3*(1-Background_Calculations!F$6)/(1-Background_Calculations!$B$11))*Quarantine_Input!$B$24</f>
        <v>87.390943739893046</v>
      </c>
      <c r="G9" s="14">
        <f>Adjusted_RE!G$9*Background_Calculations!$B$10*(1-Background_Calculations!G$7*(Quarantine_Input!$B$30+Quarantine_Input!$B$25*Inequality_Components_Lambda_j!$A9))*(Background_Calculations!$B$9*Background_Calculations!G$3*(1-Background_Calculations!G$6)/(1-Background_Calculations!$B$11))*Quarantine_Input!$B$24</f>
        <v>102.8669104056588</v>
      </c>
      <c r="H9" s="15">
        <f>Adjusted_RE!B$9*Background_Calculations!B$20*Quarantine_Input!$B$29*Background_Calculations!$B$23*(Background_Calculations!$B$9*Background_Calculations!B$16*(1-Background_Calculations!B$19)/(1-Background_Calculations!$B$11))*Quarantine_Input!$B$24</f>
        <v>0.14255001542898071</v>
      </c>
      <c r="I9" s="15">
        <f>Adjusted_RE!C$9*Background_Calculations!C$20*Quarantine_Input!$B$29*Background_Calculations!$B$23*(Background_Calculations!$B$9*Background_Calculations!C$16*(1-Background_Calculations!C$19)/(1-Background_Calculations!$B$11))*Quarantine_Input!$B$24</f>
        <v>2.8903542426339572E-2</v>
      </c>
      <c r="J9" s="15">
        <f>Adjusted_RE!D$9*Background_Calculations!D$20*Quarantine_Input!$B$29*Background_Calculations!$B$23*(Background_Calculations!$B$9*Background_Calculations!D$16*(1-Background_Calculations!D$19)/(1-Background_Calculations!$B$11))*Quarantine_Input!$B$24</f>
        <v>3.5430855870689518E-2</v>
      </c>
      <c r="K9" s="15">
        <f>Adjusted_RE!E$9*Background_Calculations!E$20*Quarantine_Input!$B$29*Background_Calculations!$B$23*(Background_Calculations!$B$9*Background_Calculations!E$16*(1-Background_Calculations!E$19)/(1-Background_Calculations!$B$11))*Quarantine_Input!$B$24</f>
        <v>3.6705570532510709E-2</v>
      </c>
      <c r="L9" s="15">
        <f>Adjusted_RE!F$9*Background_Calculations!F$20*Quarantine_Input!$B$29*Background_Calculations!$B$23*(Background_Calculations!$B$9*Background_Calculations!F$16*(1-Background_Calculations!F$19)/(1-Background_Calculations!$B$11))*Quarantine_Input!$B$24</f>
        <v>2.9382538421216908E-2</v>
      </c>
      <c r="M9" s="15">
        <f>Adjusted_RE!G$9*Background_Calculations!G$20*Quarantine_Input!$B$29*Background_Calculations!$B$23*(Background_Calculations!$B$9*Background_Calculations!G$16*(1-Background_Calculations!G$19)/(1-Background_Calculations!$B$11))*Quarantine_Input!$B$24</f>
        <v>3.4578228211592205E-2</v>
      </c>
      <c r="N9" s="14">
        <f>Background_Calculations!$B$10*Background_Calculations!B$7*Background_Calculations!B$3*Quarantine_Input!B$6*PQT_No_Test!B$22*Quarantine_Input!$B$24</f>
        <v>5.4840911501232027E-2</v>
      </c>
      <c r="O9" s="14">
        <f>Background_Calculations!$B$10*Background_Calculations!C$7*Background_Calculations!C$3*Quarantine_Input!C$6*PQT_No_Test!C$22*Quarantine_Input!$B$24</f>
        <v>6.0582587815831857E-3</v>
      </c>
      <c r="P9" s="14">
        <f>Background_Calculations!$B$10*Background_Calculations!D$7*Background_Calculations!D$3*Quarantine_Input!D$6*PQT_No_Test!D$22*Quarantine_Input!$B$24</f>
        <v>9.1120656205415755E-3</v>
      </c>
      <c r="Q9" s="14">
        <f>Background_Calculations!$B$10*Background_Calculations!E$7*Background_Calculations!E$3*Quarantine_Input!E$6*PQT_No_Test!E$22*Quarantine_Input!$B$24</f>
        <v>9.3456082575895851E-3</v>
      </c>
      <c r="R9" s="14">
        <f>Background_Calculations!$B$10*Background_Calculations!F$7*Background_Calculations!F$3*Quarantine_Input!F$6*PQT_No_Test!F$22*Quarantine_Input!$B$24</f>
        <v>7.5145494573589907E-3</v>
      </c>
      <c r="S9" s="14">
        <f>Background_Calculations!$B$10*Background_Calculations!G$7*Background_Calculations!G$3*Quarantine_Input!G$6*PQT_No_Test!G$22*Quarantine_Input!$B$24</f>
        <v>1.5865544938793729E-2</v>
      </c>
      <c r="T9" s="15">
        <f>Background_Calculations!$B$10*Background_Calculations!B$7*Background_Calculations!B$3*Quarantine_Input!B$14*(1-Background_Calculations!B$6)/(1-Background_Calculations!B$19)*Quarantine_Input!$B$24*(Quarantine_Input!$B$25*PQT_No_Test!B29+(1-Quarantine_Input!$B$25)*PQT_No_Test!B$22)</f>
        <v>0.48456462390379235</v>
      </c>
      <c r="U9" s="15">
        <f>Background_Calculations!$B$10*Background_Calculations!C$7*Background_Calculations!C$3*Quarantine_Input!C$14*(1-Background_Calculations!C$6)/(1-Background_Calculations!C$19)*Quarantine_Input!$B$24*(Quarantine_Input!$B$25*PQT_No_Test!C29+(1-Quarantine_Input!$B$25)*PQT_No_Test!C$22)</f>
        <v>4.9491371514351748E-2</v>
      </c>
      <c r="V9" s="15">
        <f>Background_Calculations!$B$10*Background_Calculations!D$7*Background_Calculations!D$3*Quarantine_Input!D$14*(1-Background_Calculations!D$6)/(1-Background_Calculations!D$19)*Quarantine_Input!$B$24*(Quarantine_Input!$B$25*PQT_No_Test!D29+(1-Quarantine_Input!$B$25)*PQT_No_Test!D$22)</f>
        <v>7.4472744578672298E-2</v>
      </c>
      <c r="W9" s="15">
        <f>Background_Calculations!$B$10*Background_Calculations!E$7*Background_Calculations!E$3*Quarantine_Input!E$14*(1-Background_Calculations!E$6)/(1-Background_Calculations!E$19)*Quarantine_Input!$B$24*(Quarantine_Input!$B$25*PQT_No_Test!E29+(1-Quarantine_Input!$B$25)*PQT_No_Test!E$22)</f>
        <v>6.6567542951945238E-2</v>
      </c>
      <c r="X9" s="15">
        <f>Background_Calculations!$B$10*Background_Calculations!F$7*Background_Calculations!F$3*Quarantine_Input!F$14*(1-Background_Calculations!F$6)/(1-Background_Calculations!F$19)*Quarantine_Input!$B$24*(Quarantine_Input!$B$25*PQT_No_Test!F29+(1-Quarantine_Input!$B$25)*PQT_No_Test!F$22)</f>
        <v>5.3498651392155178E-2</v>
      </c>
      <c r="Y9" s="15">
        <f>Background_Calculations!$B$10*Background_Calculations!G$7*Background_Calculations!G$3*Quarantine_Input!G$14*(1-Background_Calculations!G$6)/(1-Background_Calculations!G$19)*Quarantine_Input!$B$24*(Quarantine_Input!$B$25*PQT_No_Test!G29+(1-Quarantine_Input!$B$25)*PQT_No_Test!G$22)</f>
        <v>9.2482522275721513E-2</v>
      </c>
      <c r="Z9" s="14">
        <f>Background_Calculations!$B$23*Background_Calculations!B$20*Background_Calculations!B$16*Quarantine_Input!B$14*Quarantine_Input!$B$24*(Quarantine_Input!$B$25*PQT_No_Test!B29+(1-Quarantine_Input!$B$25)*PQT_No_Test!B$22)</f>
        <v>0.47961376017910928</v>
      </c>
      <c r="AA9" s="14">
        <f>Background_Calculations!$B$23*Background_Calculations!C$20*Background_Calculations!C$16*Quarantine_Input!C$14*Quarantine_Input!$B$24*(Quarantine_Input!$B$25*PQT_No_Test!C29+(1-Quarantine_Input!$B$25)*PQT_No_Test!C$22)</f>
        <v>4.9391513760574171E-2</v>
      </c>
      <c r="AB9" s="14">
        <f>Background_Calculations!$B$23*Background_Calculations!D$20*Background_Calculations!D$16*Quarantine_Input!D$14*Quarantine_Input!$B$24*(Quarantine_Input!$B$25*PQT_No_Test!D29+(1-Quarantine_Input!$B$25)*PQT_No_Test!D$22)</f>
        <v>7.4288459887581995E-2</v>
      </c>
      <c r="AC9" s="14">
        <f>Background_Calculations!$B$23*Background_Calculations!E$20*Background_Calculations!E$16*Quarantine_Input!E$14*Quarantine_Input!$B$24*(Quarantine_Input!$B$25*PQT_No_Test!E29+(1-Quarantine_Input!$B$25)*PQT_No_Test!E$22)</f>
        <v>6.6403022215729107E-2</v>
      </c>
      <c r="AD9" s="14">
        <f>Background_Calculations!$B$23*Background_Calculations!F$20*Background_Calculations!F$16*Quarantine_Input!F$14*Quarantine_Input!$B$24*(Quarantine_Input!$B$25*PQT_No_Test!F29+(1-Quarantine_Input!$B$25)*PQT_No_Test!F$22)</f>
        <v>5.3392864413396614E-2</v>
      </c>
      <c r="AE9" s="14">
        <f>Background_Calculations!$B$23*Background_Calculations!G$20*Background_Calculations!G$16*Quarantine_Input!G$14*Quarantine_Input!$B$24*(Quarantine_Input!$B$25*PQT_No_Test!G29+(1-Quarantine_Input!$B$25)*PQT_No_Test!G$22)</f>
        <v>9.2279282415301589E-2</v>
      </c>
      <c r="AF9" s="15">
        <f>Background_Calculations!$B$23*Background_Calculations!B$20*Background_Calculations!B$16*Quarantine_Input!B$6*(1-Background_Calculations!B$19)/(1-Background_Calculations!B$6)*PQT_No_Test!B$22*Quarantine_Input!$B$24</f>
        <v>5.4280594329927531E-2</v>
      </c>
      <c r="AG9" s="15">
        <f>Background_Calculations!$B$23*Background_Calculations!C$20*Background_Calculations!C$16*Quarantine_Input!C$6*(1-Background_Calculations!C$19)/(1-Background_Calculations!C$6)*PQT_No_Test!C$22*Quarantine_Input!$B$24</f>
        <v>6.0460351536007467E-3</v>
      </c>
      <c r="AH9" s="15">
        <f>Background_Calculations!$B$23*Background_Calculations!D$20*Background_Calculations!D$16*Quarantine_Input!D$6*(1-Background_Calculations!D$19)/(1-Background_Calculations!D$6)*PQT_No_Test!D$22*Quarantine_Input!$B$24</f>
        <v>9.0895175835707873E-3</v>
      </c>
      <c r="AI9" s="15">
        <f>Background_Calculations!$B$23*Background_Calculations!E$20*Background_Calculations!E$16*Quarantine_Input!E$6*(1-Background_Calculations!E$19)/(1-Background_Calculations!E$6)*PQT_No_Test!E$22*Quarantine_Input!$B$24</f>
        <v>9.3225107196192245E-3</v>
      </c>
      <c r="AJ9" s="15">
        <f>Background_Calculations!$B$23*Background_Calculations!F$20*Background_Calculations!F$16*Quarantine_Input!F$6*(1-Background_Calculations!F$19)/(1-Background_Calculations!F$6)*PQT_No_Test!F$22*Quarantine_Input!$B$24</f>
        <v>7.4996903634727006E-3</v>
      </c>
      <c r="AK9" s="15">
        <f>Background_Calculations!$B$23*Background_Calculations!G$20*Background_Calculations!G$16*Quarantine_Input!G$6*(1-Background_Calculations!G$19)/(1-Background_Calculations!G$6)*PQT_No_Test!G$22*Quarantine_Input!$B$24</f>
        <v>1.5830678771008716E-2</v>
      </c>
    </row>
    <row r="10" spans="1:37" x14ac:dyDescent="0.25">
      <c r="A10" s="8">
        <v>6</v>
      </c>
      <c r="B10" s="14">
        <f>Adjusted_RE!B$9*Background_Calculations!$B$10*(1-Background_Calculations!B$7*(Quarantine_Input!$B$30+Quarantine_Input!$B$25*Inequality_Components_Lambda_j!$A10))*(Background_Calculations!$B$9*Background_Calculations!B$3*(1-Background_Calculations!B$6)/(1-Background_Calculations!$B$11))*Quarantine_Input!$B$24</f>
        <v>427.46897401173135</v>
      </c>
      <c r="C10" s="14">
        <f>Adjusted_RE!C$9*Background_Calculations!$B$10*(1-Background_Calculations!C$7*(Quarantine_Input!$B$30+Quarantine_Input!$B$25*Inequality_Components_Lambda_j!$A10))*(Background_Calculations!$B$9*Background_Calculations!C$3*(1-Background_Calculations!C$6)/(1-Background_Calculations!$B$11))*Quarantine_Input!$B$24</f>
        <v>85.961796994134289</v>
      </c>
      <c r="D10" s="14">
        <f>Adjusted_RE!D$9*Background_Calculations!$B$10*(1-Background_Calculations!D$7*(Quarantine_Input!$B$30+Quarantine_Input!$B$25*Inequality_Components_Lambda_j!$A10))*(Background_Calculations!$B$9*Background_Calculations!D$3*(1-Background_Calculations!D$6)/(1-Background_Calculations!$B$11))*Quarantine_Input!$B$24</f>
        <v>105.42288761468615</v>
      </c>
      <c r="E10" s="14">
        <f>Adjusted_RE!E$9*Background_Calculations!$B$10*(1-Background_Calculations!E$7*(Quarantine_Input!$B$30+Quarantine_Input!$B$25*Inequality_Components_Lambda_j!$A10))*(Background_Calculations!$B$9*Background_Calculations!E$3*(1-Background_Calculations!E$6)/(1-Background_Calculations!$B$11))*Quarantine_Input!$B$24</f>
        <v>109.21540987645869</v>
      </c>
      <c r="F10" s="14">
        <f>Adjusted_RE!F$9*Background_Calculations!$B$10*(1-Background_Calculations!F$7*(Quarantine_Input!$B$30+Quarantine_Input!$B$25*Inequality_Components_Lambda_j!$A10))*(Background_Calculations!$B$9*Background_Calculations!F$3*(1-Background_Calculations!F$6)/(1-Background_Calculations!$B$11))*Quarantine_Input!$B$24</f>
        <v>87.382846238905898</v>
      </c>
      <c r="G10" s="14">
        <f>Adjusted_RE!G$9*Background_Calculations!$B$10*(1-Background_Calculations!G$7*(Quarantine_Input!$B$30+Quarantine_Input!$B$25*Inequality_Components_Lambda_j!$A10))*(Background_Calculations!$B$9*Background_Calculations!G$3*(1-Background_Calculations!G$6)/(1-Background_Calculations!$B$11))*Quarantine_Input!$B$24</f>
        <v>102.85737892707638</v>
      </c>
      <c r="H10" s="15">
        <f>Adjusted_RE!B$9*Background_Calculations!B$20*Quarantine_Input!$B$29*Background_Calculations!$B$23*(Background_Calculations!$B$9*Background_Calculations!B$16*(1-Background_Calculations!B$19)/(1-Background_Calculations!$B$11))*Quarantine_Input!$B$24</f>
        <v>0.14255001542898071</v>
      </c>
      <c r="I10" s="15">
        <f>Adjusted_RE!C$9*Background_Calculations!C$20*Quarantine_Input!$B$29*Background_Calculations!$B$23*(Background_Calculations!$B$9*Background_Calculations!C$16*(1-Background_Calculations!C$19)/(1-Background_Calculations!$B$11))*Quarantine_Input!$B$24</f>
        <v>2.8903542426339572E-2</v>
      </c>
      <c r="J10" s="15">
        <f>Adjusted_RE!D$9*Background_Calculations!D$20*Quarantine_Input!$B$29*Background_Calculations!$B$23*(Background_Calculations!$B$9*Background_Calculations!D$16*(1-Background_Calculations!D$19)/(1-Background_Calculations!$B$11))*Quarantine_Input!$B$24</f>
        <v>3.5430855870689518E-2</v>
      </c>
      <c r="K10" s="15">
        <f>Adjusted_RE!E$9*Background_Calculations!E$20*Quarantine_Input!$B$29*Background_Calculations!$B$23*(Background_Calculations!$B$9*Background_Calculations!E$16*(1-Background_Calculations!E$19)/(1-Background_Calculations!$B$11))*Quarantine_Input!$B$24</f>
        <v>3.6705570532510709E-2</v>
      </c>
      <c r="L10" s="15">
        <f>Adjusted_RE!F$9*Background_Calculations!F$20*Quarantine_Input!$B$29*Background_Calculations!$B$23*(Background_Calculations!$B$9*Background_Calculations!F$16*(1-Background_Calculations!F$19)/(1-Background_Calculations!$B$11))*Quarantine_Input!$B$24</f>
        <v>2.9382538421216908E-2</v>
      </c>
      <c r="M10" s="15">
        <f>Adjusted_RE!G$9*Background_Calculations!G$20*Quarantine_Input!$B$29*Background_Calculations!$B$23*(Background_Calculations!$B$9*Background_Calculations!G$16*(1-Background_Calculations!G$19)/(1-Background_Calculations!$B$11))*Quarantine_Input!$B$24</f>
        <v>3.4578228211592205E-2</v>
      </c>
      <c r="N10" s="14">
        <f>Background_Calculations!$B$10*Background_Calculations!B$7*Background_Calculations!B$3*Quarantine_Input!B$6*PQT_No_Test!B$22*Quarantine_Input!$B$24</f>
        <v>5.4840911501232027E-2</v>
      </c>
      <c r="O10" s="14">
        <f>Background_Calculations!$B$10*Background_Calculations!C$7*Background_Calculations!C$3*Quarantine_Input!C$6*PQT_No_Test!C$22*Quarantine_Input!$B$24</f>
        <v>6.0582587815831857E-3</v>
      </c>
      <c r="P10" s="14">
        <f>Background_Calculations!$B$10*Background_Calculations!D$7*Background_Calculations!D$3*Quarantine_Input!D$6*PQT_No_Test!D$22*Quarantine_Input!$B$24</f>
        <v>9.1120656205415755E-3</v>
      </c>
      <c r="Q10" s="14">
        <f>Background_Calculations!$B$10*Background_Calculations!E$7*Background_Calculations!E$3*Quarantine_Input!E$6*PQT_No_Test!E$22*Quarantine_Input!$B$24</f>
        <v>9.3456082575895851E-3</v>
      </c>
      <c r="R10" s="14">
        <f>Background_Calculations!$B$10*Background_Calculations!F$7*Background_Calculations!F$3*Quarantine_Input!F$6*PQT_No_Test!F$22*Quarantine_Input!$B$24</f>
        <v>7.5145494573589907E-3</v>
      </c>
      <c r="S10" s="14">
        <f>Background_Calculations!$B$10*Background_Calculations!G$7*Background_Calculations!G$3*Quarantine_Input!G$6*PQT_No_Test!G$22*Quarantine_Input!$B$24</f>
        <v>1.5865544938793729E-2</v>
      </c>
      <c r="T10" s="15">
        <f>Background_Calculations!$B$10*Background_Calculations!B$7*Background_Calculations!B$3*Quarantine_Input!B$14*(1-Background_Calculations!B$6)/(1-Background_Calculations!B$19)*Quarantine_Input!$B$24*(Quarantine_Input!$B$25*PQT_No_Test!B30+(1-Quarantine_Input!$B$25)*PQT_No_Test!B$22)</f>
        <v>0.34540762122834295</v>
      </c>
      <c r="U10" s="15">
        <f>Background_Calculations!$B$10*Background_Calculations!C$7*Background_Calculations!C$3*Quarantine_Input!C$14*(1-Background_Calculations!C$6)/(1-Background_Calculations!C$19)*Quarantine_Input!$B$24*(Quarantine_Input!$B$25*PQT_No_Test!C30+(1-Quarantine_Input!$B$25)*PQT_No_Test!C$22)</f>
        <v>3.5056792881855384E-2</v>
      </c>
      <c r="V10" s="15">
        <f>Background_Calculations!$B$10*Background_Calculations!D$7*Background_Calculations!D$3*Quarantine_Input!D$14*(1-Background_Calculations!D$6)/(1-Background_Calculations!D$19)*Quarantine_Input!$B$24*(Quarantine_Input!$B$25*PQT_No_Test!D30+(1-Quarantine_Input!$B$25)*PQT_No_Test!D$22)</f>
        <v>5.2752136426058589E-2</v>
      </c>
      <c r="W10" s="15">
        <f>Background_Calculations!$B$10*Background_Calculations!E$7*Background_Calculations!E$3*Quarantine_Input!E$14*(1-Background_Calculations!E$6)/(1-Background_Calculations!E$19)*Quarantine_Input!$B$24*(Quarantine_Input!$B$25*PQT_No_Test!E30+(1-Quarantine_Input!$B$25)*PQT_No_Test!E$22)</f>
        <v>4.6504062340608991E-2</v>
      </c>
      <c r="X10" s="15">
        <f>Background_Calculations!$B$10*Background_Calculations!F$7*Background_Calculations!F$3*Quarantine_Input!F$14*(1-Background_Calculations!F$6)/(1-Background_Calculations!F$19)*Quarantine_Input!$B$24*(Quarantine_Input!$B$25*PQT_No_Test!F30+(1-Quarantine_Input!$B$25)*PQT_No_Test!F$22)</f>
        <v>3.7374139244936495E-2</v>
      </c>
      <c r="Y10" s="15">
        <f>Background_Calculations!$B$10*Background_Calculations!G$7*Background_Calculations!G$3*Quarantine_Input!G$14*(1-Background_Calculations!G$6)/(1-Background_Calculations!G$19)*Quarantine_Input!$B$24*(Quarantine_Input!$B$25*PQT_No_Test!G30+(1-Quarantine_Input!$B$25)*PQT_No_Test!G$22)</f>
        <v>6.305431128027468E-2</v>
      </c>
      <c r="Z10" s="14">
        <f>Background_Calculations!$B$23*Background_Calculations!B$20*Background_Calculations!B$16*Quarantine_Input!B$14*Quarantine_Input!$B$24*(Quarantine_Input!$B$25*PQT_No_Test!B30+(1-Quarantine_Input!$B$25)*PQT_No_Test!B$22)</f>
        <v>0.34187854383017952</v>
      </c>
      <c r="AA10" s="14">
        <f>Background_Calculations!$B$23*Background_Calculations!C$20*Background_Calculations!C$16*Quarantine_Input!C$14*Quarantine_Input!$B$24*(Quarantine_Input!$B$25*PQT_No_Test!C30+(1-Quarantine_Input!$B$25)*PQT_No_Test!C$22)</f>
        <v>3.4986059489655642E-2</v>
      </c>
      <c r="AB10" s="14">
        <f>Background_Calculations!$B$23*Background_Calculations!D$20*Background_Calculations!D$16*Quarantine_Input!D$14*Quarantine_Input!$B$24*(Quarantine_Input!$B$25*PQT_No_Test!D30+(1-Quarantine_Input!$B$25)*PQT_No_Test!D$22)</f>
        <v>5.2621599929510376E-2</v>
      </c>
      <c r="AC10" s="14">
        <f>Background_Calculations!$B$23*Background_Calculations!E$20*Background_Calculations!E$16*Quarantine_Input!E$14*Quarantine_Input!$B$24*(Quarantine_Input!$B$25*PQT_No_Test!E30+(1-Quarantine_Input!$B$25)*PQT_No_Test!E$22)</f>
        <v>4.6389128211541904E-2</v>
      </c>
      <c r="AD10" s="14">
        <f>Background_Calculations!$B$23*Background_Calculations!F$20*Background_Calculations!F$16*Quarantine_Input!F$14*Quarantine_Input!$B$24*(Quarantine_Input!$B$25*PQT_No_Test!F30+(1-Quarantine_Input!$B$25)*PQT_No_Test!F$22)</f>
        <v>3.7300236498389816E-2</v>
      </c>
      <c r="AE10" s="14">
        <f>Background_Calculations!$B$23*Background_Calculations!G$20*Background_Calculations!G$16*Quarantine_Input!G$14*Quarantine_Input!$B$24*(Quarantine_Input!$B$25*PQT_No_Test!G30+(1-Quarantine_Input!$B$25)*PQT_No_Test!G$22)</f>
        <v>6.2915742942083477E-2</v>
      </c>
      <c r="AF10" s="15">
        <f>Background_Calculations!$B$23*Background_Calculations!B$20*Background_Calculations!B$16*Quarantine_Input!B$6*(1-Background_Calculations!B$19)/(1-Background_Calculations!B$6)*PQT_No_Test!B$22*Quarantine_Input!$B$24</f>
        <v>5.4280594329927531E-2</v>
      </c>
      <c r="AG10" s="15">
        <f>Background_Calculations!$B$23*Background_Calculations!C$20*Background_Calculations!C$16*Quarantine_Input!C$6*(1-Background_Calculations!C$19)/(1-Background_Calculations!C$6)*PQT_No_Test!C$22*Quarantine_Input!$B$24</f>
        <v>6.0460351536007467E-3</v>
      </c>
      <c r="AH10" s="15">
        <f>Background_Calculations!$B$23*Background_Calculations!D$20*Background_Calculations!D$16*Quarantine_Input!D$6*(1-Background_Calculations!D$19)/(1-Background_Calculations!D$6)*PQT_No_Test!D$22*Quarantine_Input!$B$24</f>
        <v>9.0895175835707873E-3</v>
      </c>
      <c r="AI10" s="15">
        <f>Background_Calculations!$B$23*Background_Calculations!E$20*Background_Calculations!E$16*Quarantine_Input!E$6*(1-Background_Calculations!E$19)/(1-Background_Calculations!E$6)*PQT_No_Test!E$22*Quarantine_Input!$B$24</f>
        <v>9.3225107196192245E-3</v>
      </c>
      <c r="AJ10" s="15">
        <f>Background_Calculations!$B$23*Background_Calculations!F$20*Background_Calculations!F$16*Quarantine_Input!F$6*(1-Background_Calculations!F$19)/(1-Background_Calculations!F$6)*PQT_No_Test!F$22*Quarantine_Input!$B$24</f>
        <v>7.4996903634727006E-3</v>
      </c>
      <c r="AK10" s="15">
        <f>Background_Calculations!$B$23*Background_Calculations!G$20*Background_Calculations!G$16*Quarantine_Input!G$6*(1-Background_Calculations!G$19)/(1-Background_Calculations!G$6)*PQT_No_Test!G$22*Quarantine_Input!$B$24</f>
        <v>1.5830678771008716E-2</v>
      </c>
    </row>
    <row r="11" spans="1:37" x14ac:dyDescent="0.25">
      <c r="A11" s="8">
        <v>7</v>
      </c>
      <c r="B11" s="14">
        <f>Adjusted_RE!B$9*Background_Calculations!$B$10*(1-Background_Calculations!B$7*(Quarantine_Input!$B$30+Quarantine_Input!$B$25*Inequality_Components_Lambda_j!$A11))*(Background_Calculations!$B$9*Background_Calculations!B$3*(1-Background_Calculations!B$6)/(1-Background_Calculations!$B$11))*Quarantine_Input!$B$24</f>
        <v>427.42936176987814</v>
      </c>
      <c r="C11" s="14">
        <f>Adjusted_RE!C$9*Background_Calculations!$B$10*(1-Background_Calculations!C$7*(Quarantine_Input!$B$30+Quarantine_Input!$B$25*Inequality_Components_Lambda_j!$A11))*(Background_Calculations!$B$9*Background_Calculations!C$3*(1-Background_Calculations!C$6)/(1-Background_Calculations!$B$11))*Quarantine_Input!$B$24</f>
        <v>85.953831177432519</v>
      </c>
      <c r="D11" s="14">
        <f>Adjusted_RE!D$9*Background_Calculations!$B$10*(1-Background_Calculations!D$7*(Quarantine_Input!$B$30+Quarantine_Input!$B$25*Inequality_Components_Lambda_j!$A11))*(Background_Calculations!$B$9*Background_Calculations!D$3*(1-Background_Calculations!D$6)/(1-Background_Calculations!$B$11))*Quarantine_Input!$B$24</f>
        <v>105.41311839826358</v>
      </c>
      <c r="E11" s="14">
        <f>Adjusted_RE!E$9*Background_Calculations!$B$10*(1-Background_Calculations!E$7*(Quarantine_Input!$B$30+Quarantine_Input!$B$25*Inequality_Components_Lambda_j!$A11))*(Background_Calculations!$B$9*Background_Calculations!E$3*(1-Background_Calculations!E$6)/(1-Background_Calculations!$B$11))*Quarantine_Input!$B$24</f>
        <v>109.20528921860245</v>
      </c>
      <c r="F11" s="14">
        <f>Adjusted_RE!F$9*Background_Calculations!$B$10*(1-Background_Calculations!F$7*(Quarantine_Input!$B$30+Quarantine_Input!$B$25*Inequality_Components_Lambda_j!$A11))*(Background_Calculations!$B$9*Background_Calculations!F$3*(1-Background_Calculations!F$6)/(1-Background_Calculations!$B$11))*Quarantine_Input!$B$24</f>
        <v>87.374748737918722</v>
      </c>
      <c r="G11" s="14">
        <f>Adjusted_RE!G$9*Background_Calculations!$B$10*(1-Background_Calculations!G$7*(Quarantine_Input!$B$30+Quarantine_Input!$B$25*Inequality_Components_Lambda_j!$A11))*(Background_Calculations!$B$9*Background_Calculations!G$3*(1-Background_Calculations!G$6)/(1-Background_Calculations!$B$11))*Quarantine_Input!$B$24</f>
        <v>102.84784744849392</v>
      </c>
      <c r="H11" s="15">
        <f>Adjusted_RE!B$9*Background_Calculations!B$20*Quarantine_Input!$B$29*Background_Calculations!$B$23*(Background_Calculations!$B$9*Background_Calculations!B$16*(1-Background_Calculations!B$19)/(1-Background_Calculations!$B$11))*Quarantine_Input!$B$24</f>
        <v>0.14255001542898071</v>
      </c>
      <c r="I11" s="15">
        <f>Adjusted_RE!C$9*Background_Calculations!C$20*Quarantine_Input!$B$29*Background_Calculations!$B$23*(Background_Calculations!$B$9*Background_Calculations!C$16*(1-Background_Calculations!C$19)/(1-Background_Calculations!$B$11))*Quarantine_Input!$B$24</f>
        <v>2.8903542426339572E-2</v>
      </c>
      <c r="J11" s="15">
        <f>Adjusted_RE!D$9*Background_Calculations!D$20*Quarantine_Input!$B$29*Background_Calculations!$B$23*(Background_Calculations!$B$9*Background_Calculations!D$16*(1-Background_Calculations!D$19)/(1-Background_Calculations!$B$11))*Quarantine_Input!$B$24</f>
        <v>3.5430855870689518E-2</v>
      </c>
      <c r="K11" s="15">
        <f>Adjusted_RE!E$9*Background_Calculations!E$20*Quarantine_Input!$B$29*Background_Calculations!$B$23*(Background_Calculations!$B$9*Background_Calculations!E$16*(1-Background_Calculations!E$19)/(1-Background_Calculations!$B$11))*Quarantine_Input!$B$24</f>
        <v>3.6705570532510709E-2</v>
      </c>
      <c r="L11" s="15">
        <f>Adjusted_RE!F$9*Background_Calculations!F$20*Quarantine_Input!$B$29*Background_Calculations!$B$23*(Background_Calculations!$B$9*Background_Calculations!F$16*(1-Background_Calculations!F$19)/(1-Background_Calculations!$B$11))*Quarantine_Input!$B$24</f>
        <v>2.9382538421216908E-2</v>
      </c>
      <c r="M11" s="15">
        <f>Adjusted_RE!G$9*Background_Calculations!G$20*Quarantine_Input!$B$29*Background_Calculations!$B$23*(Background_Calculations!$B$9*Background_Calculations!G$16*(1-Background_Calculations!G$19)/(1-Background_Calculations!$B$11))*Quarantine_Input!$B$24</f>
        <v>3.4578228211592205E-2</v>
      </c>
      <c r="N11" s="14">
        <f>Background_Calculations!$B$10*Background_Calculations!B$7*Background_Calculations!B$3*Quarantine_Input!B$6*PQT_No_Test!B$22*Quarantine_Input!$B$24</f>
        <v>5.4840911501232027E-2</v>
      </c>
      <c r="O11" s="14">
        <f>Background_Calculations!$B$10*Background_Calculations!C$7*Background_Calculations!C$3*Quarantine_Input!C$6*PQT_No_Test!C$22*Quarantine_Input!$B$24</f>
        <v>6.0582587815831857E-3</v>
      </c>
      <c r="P11" s="14">
        <f>Background_Calculations!$B$10*Background_Calculations!D$7*Background_Calculations!D$3*Quarantine_Input!D$6*PQT_No_Test!D$22*Quarantine_Input!$B$24</f>
        <v>9.1120656205415755E-3</v>
      </c>
      <c r="Q11" s="14">
        <f>Background_Calculations!$B$10*Background_Calculations!E$7*Background_Calculations!E$3*Quarantine_Input!E$6*PQT_No_Test!E$22*Quarantine_Input!$B$24</f>
        <v>9.3456082575895851E-3</v>
      </c>
      <c r="R11" s="14">
        <f>Background_Calculations!$B$10*Background_Calculations!F$7*Background_Calculations!F$3*Quarantine_Input!F$6*PQT_No_Test!F$22*Quarantine_Input!$B$24</f>
        <v>7.5145494573589907E-3</v>
      </c>
      <c r="S11" s="14">
        <f>Background_Calculations!$B$10*Background_Calculations!G$7*Background_Calculations!G$3*Quarantine_Input!G$6*PQT_No_Test!G$22*Quarantine_Input!$B$24</f>
        <v>1.5865544938793729E-2</v>
      </c>
      <c r="T11" s="15">
        <f>Background_Calculations!$B$10*Background_Calculations!B$7*Background_Calculations!B$3*Quarantine_Input!B$14*(1-Background_Calculations!B$6)/(1-Background_Calculations!B$19)*Quarantine_Input!$B$24*(Quarantine_Input!$B$25*PQT_No_Test!B31+(1-Quarantine_Input!$B$25)*PQT_No_Test!B$22)</f>
        <v>0.24987073505290966</v>
      </c>
      <c r="U11" s="15">
        <f>Background_Calculations!$B$10*Background_Calculations!C$7*Background_Calculations!C$3*Quarantine_Input!C$14*(1-Background_Calculations!C$6)/(1-Background_Calculations!C$19)*Quarantine_Input!$B$24*(Quarantine_Input!$B$25*PQT_No_Test!C31+(1-Quarantine_Input!$B$25)*PQT_No_Test!C$22)</f>
        <v>2.5360374431912004E-2</v>
      </c>
      <c r="V11" s="15">
        <f>Background_Calculations!$B$10*Background_Calculations!D$7*Background_Calculations!D$3*Quarantine_Input!D$14*(1-Background_Calculations!D$6)/(1-Background_Calculations!D$19)*Quarantine_Input!$B$24*(Quarantine_Input!$B$25*PQT_No_Test!D31+(1-Quarantine_Input!$B$25)*PQT_No_Test!D$22)</f>
        <v>3.8161332565608781E-2</v>
      </c>
      <c r="W11" s="15">
        <f>Background_Calculations!$B$10*Background_Calculations!E$7*Background_Calculations!E$3*Quarantine_Input!E$14*(1-Background_Calculations!E$6)/(1-Background_Calculations!E$19)*Quarantine_Input!$B$24*(Quarantine_Input!$B$25*PQT_No_Test!E31+(1-Quarantine_Input!$B$25)*PQT_No_Test!E$22)</f>
        <v>3.3641424004111707E-2</v>
      </c>
      <c r="X11" s="15">
        <f>Background_Calculations!$B$10*Background_Calculations!F$7*Background_Calculations!F$3*Quarantine_Input!F$14*(1-Background_Calculations!F$6)/(1-Background_Calculations!F$19)*Quarantine_Input!$B$24*(Quarantine_Input!$B$25*PQT_No_Test!F31+(1-Quarantine_Input!$B$25)*PQT_No_Test!F$22)</f>
        <v>2.7036761991213923E-2</v>
      </c>
      <c r="Y11" s="15">
        <f>Background_Calculations!$B$10*Background_Calculations!G$7*Background_Calculations!G$3*Quarantine_Input!G$14*(1-Background_Calculations!G$6)/(1-Background_Calculations!G$19)*Quarantine_Input!$B$24*(Quarantine_Input!$B$25*PQT_No_Test!G31+(1-Quarantine_Input!$B$25)*PQT_No_Test!G$22)</f>
        <v>4.5614011213266102E-2</v>
      </c>
      <c r="Z11" s="14">
        <f>Background_Calculations!$B$23*Background_Calculations!B$20*Background_Calculations!B$16*Quarantine_Input!B$14*Quarantine_Input!$B$24*(Quarantine_Input!$B$25*PQT_No_Test!B31+(1-Quarantine_Input!$B$25)*PQT_No_Test!B$22)</f>
        <v>0.24731777122309664</v>
      </c>
      <c r="AA11" s="14">
        <f>Background_Calculations!$B$23*Background_Calculations!C$20*Background_Calculations!C$16*Quarantine_Input!C$14*Quarantine_Input!$B$24*(Quarantine_Input!$B$25*PQT_No_Test!C31+(1-Quarantine_Input!$B$25)*PQT_No_Test!C$22)</f>
        <v>2.530920530993698E-2</v>
      </c>
      <c r="AB11" s="14">
        <f>Background_Calculations!$B$23*Background_Calculations!D$20*Background_Calculations!D$16*Quarantine_Input!D$14*Quarantine_Input!$B$24*(Quarantine_Input!$B$25*PQT_No_Test!D31+(1-Quarantine_Input!$B$25)*PQT_No_Test!D$22)</f>
        <v>3.8066901382452667E-2</v>
      </c>
      <c r="AC11" s="14">
        <f>Background_Calculations!$B$23*Background_Calculations!E$20*Background_Calculations!E$16*Quarantine_Input!E$14*Quarantine_Input!$B$24*(Quarantine_Input!$B$25*PQT_No_Test!E31+(1-Quarantine_Input!$B$25)*PQT_No_Test!E$22)</f>
        <v>3.3558279702864013E-2</v>
      </c>
      <c r="AD11" s="14">
        <f>Background_Calculations!$B$23*Background_Calculations!F$20*Background_Calculations!F$16*Quarantine_Input!F$14*Quarantine_Input!$B$24*(Quarantine_Input!$B$25*PQT_No_Test!F31+(1-Quarantine_Input!$B$25)*PQT_No_Test!F$22)</f>
        <v>2.6983300132044811E-2</v>
      </c>
      <c r="AE11" s="14">
        <f>Background_Calculations!$B$23*Background_Calculations!G$20*Background_Calculations!G$16*Quarantine_Input!G$14*Quarantine_Input!$B$24*(Quarantine_Input!$B$25*PQT_No_Test!G31+(1-Quarantine_Input!$B$25)*PQT_No_Test!G$22)</f>
        <v>4.5513769729318046E-2</v>
      </c>
      <c r="AF11" s="15">
        <f>Background_Calculations!$B$23*Background_Calculations!B$20*Background_Calculations!B$16*Quarantine_Input!B$6*(1-Background_Calculations!B$19)/(1-Background_Calculations!B$6)*PQT_No_Test!B$22*Quarantine_Input!$B$24</f>
        <v>5.4280594329927531E-2</v>
      </c>
      <c r="AG11" s="15">
        <f>Background_Calculations!$B$23*Background_Calculations!C$20*Background_Calculations!C$16*Quarantine_Input!C$6*(1-Background_Calculations!C$19)/(1-Background_Calculations!C$6)*PQT_No_Test!C$22*Quarantine_Input!$B$24</f>
        <v>6.0460351536007467E-3</v>
      </c>
      <c r="AH11" s="15">
        <f>Background_Calculations!$B$23*Background_Calculations!D$20*Background_Calculations!D$16*Quarantine_Input!D$6*(1-Background_Calculations!D$19)/(1-Background_Calculations!D$6)*PQT_No_Test!D$22*Quarantine_Input!$B$24</f>
        <v>9.0895175835707873E-3</v>
      </c>
      <c r="AI11" s="15">
        <f>Background_Calculations!$B$23*Background_Calculations!E$20*Background_Calculations!E$16*Quarantine_Input!E$6*(1-Background_Calculations!E$19)/(1-Background_Calculations!E$6)*PQT_No_Test!E$22*Quarantine_Input!$B$24</f>
        <v>9.3225107196192245E-3</v>
      </c>
      <c r="AJ11" s="15">
        <f>Background_Calculations!$B$23*Background_Calculations!F$20*Background_Calculations!F$16*Quarantine_Input!F$6*(1-Background_Calculations!F$19)/(1-Background_Calculations!F$6)*PQT_No_Test!F$22*Quarantine_Input!$B$24</f>
        <v>7.4996903634727006E-3</v>
      </c>
      <c r="AK11" s="15">
        <f>Background_Calculations!$B$23*Background_Calculations!G$20*Background_Calculations!G$16*Quarantine_Input!G$6*(1-Background_Calculations!G$19)/(1-Background_Calculations!G$6)*PQT_No_Test!G$22*Quarantine_Input!$B$24</f>
        <v>1.5830678771008716E-2</v>
      </c>
    </row>
    <row r="12" spans="1:37" x14ac:dyDescent="0.25">
      <c r="A12" s="8">
        <v>8</v>
      </c>
      <c r="B12" s="14">
        <f>Adjusted_RE!B$9*Background_Calculations!$B$10*(1-Background_Calculations!B$7*(Quarantine_Input!$B$30+Quarantine_Input!$B$25*Inequality_Components_Lambda_j!$A12))*(Background_Calculations!$B$9*Background_Calculations!B$3*(1-Background_Calculations!B$6)/(1-Background_Calculations!$B$11))*Quarantine_Input!$B$24</f>
        <v>427.38974952802494</v>
      </c>
      <c r="C12" s="14">
        <f>Adjusted_RE!C$9*Background_Calculations!$B$10*(1-Background_Calculations!C$7*(Quarantine_Input!$B$30+Quarantine_Input!$B$25*Inequality_Components_Lambda_j!$A12))*(Background_Calculations!$B$9*Background_Calculations!C$3*(1-Background_Calculations!C$6)/(1-Background_Calculations!$B$11))*Quarantine_Input!$B$24</f>
        <v>85.94586536073075</v>
      </c>
      <c r="D12" s="14">
        <f>Adjusted_RE!D$9*Background_Calculations!$B$10*(1-Background_Calculations!D$7*(Quarantine_Input!$B$30+Quarantine_Input!$B$25*Inequality_Components_Lambda_j!$A12))*(Background_Calculations!$B$9*Background_Calculations!D$3*(1-Background_Calculations!D$6)/(1-Background_Calculations!$B$11))*Quarantine_Input!$B$24</f>
        <v>105.40334918184101</v>
      </c>
      <c r="E12" s="14">
        <f>Adjusted_RE!E$9*Background_Calculations!$B$10*(1-Background_Calculations!E$7*(Quarantine_Input!$B$30+Quarantine_Input!$B$25*Inequality_Components_Lambda_j!$A12))*(Background_Calculations!$B$9*Background_Calculations!E$3*(1-Background_Calculations!E$6)/(1-Background_Calculations!$B$11))*Quarantine_Input!$B$24</f>
        <v>109.19516856074623</v>
      </c>
      <c r="F12" s="14">
        <f>Adjusted_RE!F$9*Background_Calculations!$B$10*(1-Background_Calculations!F$7*(Quarantine_Input!$B$30+Quarantine_Input!$B$25*Inequality_Components_Lambda_j!$A12))*(Background_Calculations!$B$9*Background_Calculations!F$3*(1-Background_Calculations!F$6)/(1-Background_Calculations!$B$11))*Quarantine_Input!$B$24</f>
        <v>87.366651236931574</v>
      </c>
      <c r="G12" s="14">
        <f>Adjusted_RE!G$9*Background_Calculations!$B$10*(1-Background_Calculations!G$7*(Quarantine_Input!$B$30+Quarantine_Input!$B$25*Inequality_Components_Lambda_j!$A12))*(Background_Calculations!$B$9*Background_Calculations!G$3*(1-Background_Calculations!G$6)/(1-Background_Calculations!$B$11))*Quarantine_Input!$B$24</f>
        <v>102.83831596991151</v>
      </c>
      <c r="H12" s="15">
        <f>Adjusted_RE!B$9*Background_Calculations!B$20*Quarantine_Input!$B$29*Background_Calculations!$B$23*(Background_Calculations!$B$9*Background_Calculations!B$16*(1-Background_Calculations!B$19)/(1-Background_Calculations!$B$11))*Quarantine_Input!$B$24</f>
        <v>0.14255001542898071</v>
      </c>
      <c r="I12" s="15">
        <f>Adjusted_RE!C$9*Background_Calculations!C$20*Quarantine_Input!$B$29*Background_Calculations!$B$23*(Background_Calculations!$B$9*Background_Calculations!C$16*(1-Background_Calculations!C$19)/(1-Background_Calculations!$B$11))*Quarantine_Input!$B$24</f>
        <v>2.8903542426339572E-2</v>
      </c>
      <c r="J12" s="15">
        <f>Adjusted_RE!D$9*Background_Calculations!D$20*Quarantine_Input!$B$29*Background_Calculations!$B$23*(Background_Calculations!$B$9*Background_Calculations!D$16*(1-Background_Calculations!D$19)/(1-Background_Calculations!$B$11))*Quarantine_Input!$B$24</f>
        <v>3.5430855870689518E-2</v>
      </c>
      <c r="K12" s="15">
        <f>Adjusted_RE!E$9*Background_Calculations!E$20*Quarantine_Input!$B$29*Background_Calculations!$B$23*(Background_Calculations!$B$9*Background_Calculations!E$16*(1-Background_Calculations!E$19)/(1-Background_Calculations!$B$11))*Quarantine_Input!$B$24</f>
        <v>3.6705570532510709E-2</v>
      </c>
      <c r="L12" s="15">
        <f>Adjusted_RE!F$9*Background_Calculations!F$20*Quarantine_Input!$B$29*Background_Calculations!$B$23*(Background_Calculations!$B$9*Background_Calculations!F$16*(1-Background_Calculations!F$19)/(1-Background_Calculations!$B$11))*Quarantine_Input!$B$24</f>
        <v>2.9382538421216908E-2</v>
      </c>
      <c r="M12" s="15">
        <f>Adjusted_RE!G$9*Background_Calculations!G$20*Quarantine_Input!$B$29*Background_Calculations!$B$23*(Background_Calculations!$B$9*Background_Calculations!G$16*(1-Background_Calculations!G$19)/(1-Background_Calculations!$B$11))*Quarantine_Input!$B$24</f>
        <v>3.4578228211592205E-2</v>
      </c>
      <c r="N12" s="14">
        <f>Background_Calculations!$B$10*Background_Calculations!B$7*Background_Calculations!B$3*Quarantine_Input!B$6*PQT_No_Test!B$22*Quarantine_Input!$B$24</f>
        <v>5.4840911501232027E-2</v>
      </c>
      <c r="O12" s="14">
        <f>Background_Calculations!$B$10*Background_Calculations!C$7*Background_Calculations!C$3*Quarantine_Input!C$6*PQT_No_Test!C$22*Quarantine_Input!$B$24</f>
        <v>6.0582587815831857E-3</v>
      </c>
      <c r="P12" s="14">
        <f>Background_Calculations!$B$10*Background_Calculations!D$7*Background_Calculations!D$3*Quarantine_Input!D$6*PQT_No_Test!D$22*Quarantine_Input!$B$24</f>
        <v>9.1120656205415755E-3</v>
      </c>
      <c r="Q12" s="14">
        <f>Background_Calculations!$B$10*Background_Calculations!E$7*Background_Calculations!E$3*Quarantine_Input!E$6*PQT_No_Test!E$22*Quarantine_Input!$B$24</f>
        <v>9.3456082575895851E-3</v>
      </c>
      <c r="R12" s="14">
        <f>Background_Calculations!$B$10*Background_Calculations!F$7*Background_Calculations!F$3*Quarantine_Input!F$6*PQT_No_Test!F$22*Quarantine_Input!$B$24</f>
        <v>7.5145494573589907E-3</v>
      </c>
      <c r="S12" s="14">
        <f>Background_Calculations!$B$10*Background_Calculations!G$7*Background_Calculations!G$3*Quarantine_Input!G$6*PQT_No_Test!G$22*Quarantine_Input!$B$24</f>
        <v>1.5865544938793729E-2</v>
      </c>
      <c r="T12" s="15">
        <f>Background_Calculations!$B$10*Background_Calculations!B$7*Background_Calculations!B$3*Quarantine_Input!B$14*(1-Background_Calculations!B$6)/(1-Background_Calculations!B$19)*Quarantine_Input!$B$24*(Quarantine_Input!$B$25*PQT_No_Test!B32+(1-Quarantine_Input!$B$25)*PQT_No_Test!B$22)</f>
        <v>0.17987097533388999</v>
      </c>
      <c r="U12" s="15">
        <f>Background_Calculations!$B$10*Background_Calculations!C$7*Background_Calculations!C$3*Quarantine_Input!C$14*(1-Background_Calculations!C$6)/(1-Background_Calculations!C$19)*Quarantine_Input!$B$24*(Quarantine_Input!$B$25*PQT_No_Test!C32+(1-Quarantine_Input!$B$25)*PQT_No_Test!C$22)</f>
        <v>1.8255820486279634E-2</v>
      </c>
      <c r="V12" s="15">
        <f>Background_Calculations!$B$10*Background_Calculations!D$7*Background_Calculations!D$3*Quarantine_Input!D$14*(1-Background_Calculations!D$6)/(1-Background_Calculations!D$19)*Quarantine_Input!$B$24*(Quarantine_Input!$B$25*PQT_No_Test!D32+(1-Quarantine_Input!$B$25)*PQT_No_Test!D$22)</f>
        <v>2.7470668412463456E-2</v>
      </c>
      <c r="W12" s="15">
        <f>Background_Calculations!$B$10*Background_Calculations!E$7*Background_Calculations!E$3*Quarantine_Input!E$14*(1-Background_Calculations!E$6)/(1-Background_Calculations!E$19)*Quarantine_Input!$B$24*(Quarantine_Input!$B$25*PQT_No_Test!E32+(1-Quarantine_Input!$B$25)*PQT_No_Test!E$22)</f>
        <v>2.4216984617903333E-2</v>
      </c>
      <c r="X12" s="15">
        <f>Background_Calculations!$B$10*Background_Calculations!F$7*Background_Calculations!F$3*Quarantine_Input!F$14*(1-Background_Calculations!F$6)/(1-Background_Calculations!F$19)*Quarantine_Input!$B$24*(Quarantine_Input!$B$25*PQT_No_Test!F32+(1-Quarantine_Input!$B$25)*PQT_No_Test!F$22)</f>
        <v>1.9462578313543345E-2</v>
      </c>
      <c r="Y12" s="15">
        <f>Background_Calculations!$B$10*Background_Calculations!G$7*Background_Calculations!G$3*Quarantine_Input!G$14*(1-Background_Calculations!G$6)/(1-Background_Calculations!G$19)*Quarantine_Input!$B$24*(Quarantine_Input!$B$25*PQT_No_Test!G32+(1-Quarantine_Input!$B$25)*PQT_No_Test!G$22)</f>
        <v>3.2835524672722688E-2</v>
      </c>
      <c r="Z12" s="14">
        <f>Background_Calculations!$B$23*Background_Calculations!B$20*Background_Calculations!B$16*Quarantine_Input!B$14*Quarantine_Input!$B$24*(Quarantine_Input!$B$25*PQT_No_Test!B32+(1-Quarantine_Input!$B$25)*PQT_No_Test!B$22)</f>
        <v>0.17803320872243236</v>
      </c>
      <c r="AA12" s="14">
        <f>Background_Calculations!$B$23*Background_Calculations!C$20*Background_Calculations!C$16*Quarantine_Input!C$14*Quarantine_Input!$B$24*(Quarantine_Input!$B$25*PQT_No_Test!C32+(1-Quarantine_Input!$B$25)*PQT_No_Test!C$22)</f>
        <v>1.8218986081183424E-2</v>
      </c>
      <c r="AB12" s="14">
        <f>Background_Calculations!$B$23*Background_Calculations!D$20*Background_Calculations!D$16*Quarantine_Input!D$14*Quarantine_Input!$B$24*(Quarantine_Input!$B$25*PQT_No_Test!D32+(1-Quarantine_Input!$B$25)*PQT_No_Test!D$22)</f>
        <v>2.7402691548295558E-2</v>
      </c>
      <c r="AC12" s="14">
        <f>Background_Calculations!$B$23*Background_Calculations!E$20*Background_Calculations!E$16*Quarantine_Input!E$14*Quarantine_Input!$B$24*(Quarantine_Input!$B$25*PQT_No_Test!E32+(1-Quarantine_Input!$B$25)*PQT_No_Test!E$22)</f>
        <v>2.4157132684639877E-2</v>
      </c>
      <c r="AD12" s="14">
        <f>Background_Calculations!$B$23*Background_Calculations!F$20*Background_Calculations!F$16*Quarantine_Input!F$14*Quarantine_Input!$B$24*(Quarantine_Input!$B$25*PQT_No_Test!F32+(1-Quarantine_Input!$B$25)*PQT_No_Test!F$22)</f>
        <v>1.9424093467569386E-2</v>
      </c>
      <c r="AE12" s="14">
        <f>Background_Calculations!$B$23*Background_Calculations!G$20*Background_Calculations!G$16*Quarantine_Input!G$14*Quarantine_Input!$B$24*(Quarantine_Input!$B$25*PQT_No_Test!G32+(1-Quarantine_Input!$B$25)*PQT_No_Test!G$22)</f>
        <v>3.2763365228028876E-2</v>
      </c>
      <c r="AF12" s="15">
        <f>Background_Calculations!$B$23*Background_Calculations!B$20*Background_Calculations!B$16*Quarantine_Input!B$6*(1-Background_Calculations!B$19)/(1-Background_Calculations!B$6)*PQT_No_Test!B$22*Quarantine_Input!$B$24</f>
        <v>5.4280594329927531E-2</v>
      </c>
      <c r="AG12" s="15">
        <f>Background_Calculations!$B$23*Background_Calculations!C$20*Background_Calculations!C$16*Quarantine_Input!C$6*(1-Background_Calculations!C$19)/(1-Background_Calculations!C$6)*PQT_No_Test!C$22*Quarantine_Input!$B$24</f>
        <v>6.0460351536007467E-3</v>
      </c>
      <c r="AH12" s="15">
        <f>Background_Calculations!$B$23*Background_Calculations!D$20*Background_Calculations!D$16*Quarantine_Input!D$6*(1-Background_Calculations!D$19)/(1-Background_Calculations!D$6)*PQT_No_Test!D$22*Quarantine_Input!$B$24</f>
        <v>9.0895175835707873E-3</v>
      </c>
      <c r="AI12" s="15">
        <f>Background_Calculations!$B$23*Background_Calculations!E$20*Background_Calculations!E$16*Quarantine_Input!E$6*(1-Background_Calculations!E$19)/(1-Background_Calculations!E$6)*PQT_No_Test!E$22*Quarantine_Input!$B$24</f>
        <v>9.3225107196192245E-3</v>
      </c>
      <c r="AJ12" s="15">
        <f>Background_Calculations!$B$23*Background_Calculations!F$20*Background_Calculations!F$16*Quarantine_Input!F$6*(1-Background_Calculations!F$19)/(1-Background_Calculations!F$6)*PQT_No_Test!F$22*Quarantine_Input!$B$24</f>
        <v>7.4996903634727006E-3</v>
      </c>
      <c r="AK12" s="15">
        <f>Background_Calculations!$B$23*Background_Calculations!G$20*Background_Calculations!G$16*Quarantine_Input!G$6*(1-Background_Calculations!G$19)/(1-Background_Calculations!G$6)*PQT_No_Test!G$22*Quarantine_Input!$B$24</f>
        <v>1.5830678771008716E-2</v>
      </c>
    </row>
    <row r="13" spans="1:37" x14ac:dyDescent="0.25">
      <c r="A13" s="8">
        <v>9</v>
      </c>
      <c r="B13" s="14">
        <f>Adjusted_RE!B$9*Background_Calculations!$B$10*(1-Background_Calculations!B$7*(Quarantine_Input!$B$30+Quarantine_Input!$B$25*Inequality_Components_Lambda_j!$A13))*(Background_Calculations!$B$9*Background_Calculations!B$3*(1-Background_Calculations!B$6)/(1-Background_Calculations!$B$11))*Quarantine_Input!$B$24</f>
        <v>427.35013728617162</v>
      </c>
      <c r="C13" s="14">
        <f>Adjusted_RE!C$9*Background_Calculations!$B$10*(1-Background_Calculations!C$7*(Quarantine_Input!$B$30+Quarantine_Input!$B$25*Inequality_Components_Lambda_j!$A13))*(Background_Calculations!$B$9*Background_Calculations!C$3*(1-Background_Calculations!C$6)/(1-Background_Calculations!$B$11))*Quarantine_Input!$B$24</f>
        <v>85.937899544028994</v>
      </c>
      <c r="D13" s="14">
        <f>Adjusted_RE!D$9*Background_Calculations!$B$10*(1-Background_Calculations!D$7*(Quarantine_Input!$B$30+Quarantine_Input!$B$25*Inequality_Components_Lambda_j!$A13))*(Background_Calculations!$B$9*Background_Calculations!D$3*(1-Background_Calculations!D$6)/(1-Background_Calculations!$B$11))*Quarantine_Input!$B$24</f>
        <v>105.39357996541841</v>
      </c>
      <c r="E13" s="14">
        <f>Adjusted_RE!E$9*Background_Calculations!$B$10*(1-Background_Calculations!E$7*(Quarantine_Input!$B$30+Quarantine_Input!$B$25*Inequality_Components_Lambda_j!$A13))*(Background_Calculations!$B$9*Background_Calculations!E$3*(1-Background_Calculations!E$6)/(1-Background_Calculations!$B$11))*Quarantine_Input!$B$24</f>
        <v>109.18504790288998</v>
      </c>
      <c r="F13" s="14">
        <f>Adjusted_RE!F$9*Background_Calculations!$B$10*(1-Background_Calculations!F$7*(Quarantine_Input!$B$30+Quarantine_Input!$B$25*Inequality_Components_Lambda_j!$A13))*(Background_Calculations!$B$9*Background_Calculations!F$3*(1-Background_Calculations!F$6)/(1-Background_Calculations!$B$11))*Quarantine_Input!$B$24</f>
        <v>87.358553735944426</v>
      </c>
      <c r="G13" s="14">
        <f>Adjusted_RE!G$9*Background_Calculations!$B$10*(1-Background_Calculations!G$7*(Quarantine_Input!$B$30+Quarantine_Input!$B$25*Inequality_Components_Lambda_j!$A13))*(Background_Calculations!$B$9*Background_Calculations!G$3*(1-Background_Calculations!G$6)/(1-Background_Calculations!$B$11))*Quarantine_Input!$B$24</f>
        <v>102.82878449132906</v>
      </c>
      <c r="H13" s="15">
        <f>Adjusted_RE!B$9*Background_Calculations!B$20*Quarantine_Input!$B$29*Background_Calculations!$B$23*(Background_Calculations!$B$9*Background_Calculations!B$16*(1-Background_Calculations!B$19)/(1-Background_Calculations!$B$11))*Quarantine_Input!$B$24</f>
        <v>0.14255001542898071</v>
      </c>
      <c r="I13" s="15">
        <f>Adjusted_RE!C$9*Background_Calculations!C$20*Quarantine_Input!$B$29*Background_Calculations!$B$23*(Background_Calculations!$B$9*Background_Calculations!C$16*(1-Background_Calculations!C$19)/(1-Background_Calculations!$B$11))*Quarantine_Input!$B$24</f>
        <v>2.8903542426339572E-2</v>
      </c>
      <c r="J13" s="15">
        <f>Adjusted_RE!D$9*Background_Calculations!D$20*Quarantine_Input!$B$29*Background_Calculations!$B$23*(Background_Calculations!$B$9*Background_Calculations!D$16*(1-Background_Calculations!D$19)/(1-Background_Calculations!$B$11))*Quarantine_Input!$B$24</f>
        <v>3.5430855870689518E-2</v>
      </c>
      <c r="K13" s="15">
        <f>Adjusted_RE!E$9*Background_Calculations!E$20*Quarantine_Input!$B$29*Background_Calculations!$B$23*(Background_Calculations!$B$9*Background_Calculations!E$16*(1-Background_Calculations!E$19)/(1-Background_Calculations!$B$11))*Quarantine_Input!$B$24</f>
        <v>3.6705570532510709E-2</v>
      </c>
      <c r="L13" s="15">
        <f>Adjusted_RE!F$9*Background_Calculations!F$20*Quarantine_Input!$B$29*Background_Calculations!$B$23*(Background_Calculations!$B$9*Background_Calculations!F$16*(1-Background_Calculations!F$19)/(1-Background_Calculations!$B$11))*Quarantine_Input!$B$24</f>
        <v>2.9382538421216908E-2</v>
      </c>
      <c r="M13" s="15">
        <f>Adjusted_RE!G$9*Background_Calculations!G$20*Quarantine_Input!$B$29*Background_Calculations!$B$23*(Background_Calculations!$B$9*Background_Calculations!G$16*(1-Background_Calculations!G$19)/(1-Background_Calculations!$B$11))*Quarantine_Input!$B$24</f>
        <v>3.4578228211592205E-2</v>
      </c>
      <c r="N13" s="14">
        <f>Background_Calculations!$B$10*Background_Calculations!B$7*Background_Calculations!B$3*Quarantine_Input!B$6*PQT_No_Test!B$22*Quarantine_Input!$B$24</f>
        <v>5.4840911501232027E-2</v>
      </c>
      <c r="O13" s="14">
        <f>Background_Calculations!$B$10*Background_Calculations!C$7*Background_Calculations!C$3*Quarantine_Input!C$6*PQT_No_Test!C$22*Quarantine_Input!$B$24</f>
        <v>6.0582587815831857E-3</v>
      </c>
      <c r="P13" s="14">
        <f>Background_Calculations!$B$10*Background_Calculations!D$7*Background_Calculations!D$3*Quarantine_Input!D$6*PQT_No_Test!D$22*Quarantine_Input!$B$24</f>
        <v>9.1120656205415755E-3</v>
      </c>
      <c r="Q13" s="14">
        <f>Background_Calculations!$B$10*Background_Calculations!E$7*Background_Calculations!E$3*Quarantine_Input!E$6*PQT_No_Test!E$22*Quarantine_Input!$B$24</f>
        <v>9.3456082575895851E-3</v>
      </c>
      <c r="R13" s="14">
        <f>Background_Calculations!$B$10*Background_Calculations!F$7*Background_Calculations!F$3*Quarantine_Input!F$6*PQT_No_Test!F$22*Quarantine_Input!$B$24</f>
        <v>7.5145494573589907E-3</v>
      </c>
      <c r="S13" s="14">
        <f>Background_Calculations!$B$10*Background_Calculations!G$7*Background_Calculations!G$3*Quarantine_Input!G$6*PQT_No_Test!G$22*Quarantine_Input!$B$24</f>
        <v>1.5865544938793729E-2</v>
      </c>
      <c r="T13" s="15">
        <f>Background_Calculations!$B$10*Background_Calculations!B$7*Background_Calculations!B$3*Quarantine_Input!B$14*(1-Background_Calculations!B$6)/(1-Background_Calculations!B$19)*Quarantine_Input!$B$24*(Quarantine_Input!$B$25*PQT_No_Test!B33+(1-Quarantine_Input!$B$25)*PQT_No_Test!B$22)</f>
        <v>0.1289108663188113</v>
      </c>
      <c r="U13" s="15">
        <f>Background_Calculations!$B$10*Background_Calculations!C$7*Background_Calculations!C$3*Quarantine_Input!C$14*(1-Background_Calculations!C$6)/(1-Background_Calculations!C$19)*Quarantine_Input!$B$24*(Quarantine_Input!$B$25*PQT_No_Test!C33+(1-Quarantine_Input!$B$25)*PQT_No_Test!C$22)</f>
        <v>1.3083676395696981E-2</v>
      </c>
      <c r="V13" s="15">
        <f>Background_Calculations!$B$10*Background_Calculations!D$7*Background_Calculations!D$3*Quarantine_Input!D$14*(1-Background_Calculations!D$6)/(1-Background_Calculations!D$19)*Quarantine_Input!$B$24*(Quarantine_Input!$B$25*PQT_No_Test!D33+(1-Quarantine_Input!$B$25)*PQT_No_Test!D$22)</f>
        <v>1.9687821544492667E-2</v>
      </c>
      <c r="W13" s="15">
        <f>Background_Calculations!$B$10*Background_Calculations!E$7*Background_Calculations!E$3*Quarantine_Input!E$14*(1-Background_Calculations!E$6)/(1-Background_Calculations!E$19)*Quarantine_Input!$B$24*(Quarantine_Input!$B$25*PQT_No_Test!E33+(1-Quarantine_Input!$B$25)*PQT_No_Test!E$22)</f>
        <v>1.7355954516443058E-2</v>
      </c>
      <c r="X13" s="15">
        <f>Background_Calculations!$B$10*Background_Calculations!F$7*Background_Calculations!F$3*Quarantine_Input!F$14*(1-Background_Calculations!F$6)/(1-Background_Calculations!F$19)*Quarantine_Input!$B$24*(Quarantine_Input!$B$25*PQT_No_Test!F33+(1-Quarantine_Input!$B$25)*PQT_No_Test!F$22)</f>
        <v>1.3948541873080431E-2</v>
      </c>
      <c r="Y13" s="15">
        <f>Background_Calculations!$B$10*Background_Calculations!G$7*Background_Calculations!G$3*Quarantine_Input!G$14*(1-Background_Calculations!G$6)/(1-Background_Calculations!G$19)*Quarantine_Input!$B$24*(Quarantine_Input!$B$25*PQT_No_Test!G33+(1-Quarantine_Input!$B$25)*PQT_No_Test!G$22)</f>
        <v>2.3532734637903861E-2</v>
      </c>
      <c r="Z13" s="14">
        <f>Background_Calculations!$B$23*Background_Calculations!B$20*Background_Calculations!B$16*Quarantine_Input!B$14*Quarantine_Input!$B$24*(Quarantine_Input!$B$25*PQT_No_Test!B33+(1-Quarantine_Input!$B$25)*PQT_No_Test!B$22)</f>
        <v>0.12759376618336687</v>
      </c>
      <c r="AA13" s="14">
        <f>Background_Calculations!$B$23*Background_Calculations!C$20*Background_Calculations!C$16*Quarantine_Input!C$14*Quarantine_Input!$B$24*(Quarantine_Input!$B$25*PQT_No_Test!C33+(1-Quarantine_Input!$B$25)*PQT_No_Test!C$22)</f>
        <v>1.3057277722634382E-2</v>
      </c>
      <c r="AB13" s="14">
        <f>Background_Calculations!$B$23*Background_Calculations!D$20*Background_Calculations!D$16*Quarantine_Input!D$14*Quarantine_Input!$B$24*(Quarantine_Input!$B$25*PQT_No_Test!D33+(1-Quarantine_Input!$B$25)*PQT_No_Test!D$22)</f>
        <v>1.9639103531854701E-2</v>
      </c>
      <c r="AC13" s="14">
        <f>Background_Calculations!$B$23*Background_Calculations!E$20*Background_Calculations!E$16*Quarantine_Input!E$14*Quarantine_Input!$B$24*(Quarantine_Input!$B$25*PQT_No_Test!E33+(1-Quarantine_Input!$B$25)*PQT_No_Test!E$22)</f>
        <v>1.7313059521552827E-2</v>
      </c>
      <c r="AD13" s="14">
        <f>Background_Calculations!$B$23*Background_Calculations!F$20*Background_Calculations!F$16*Quarantine_Input!F$14*Quarantine_Input!$B$24*(Quarantine_Input!$B$25*PQT_No_Test!F33+(1-Quarantine_Input!$B$25)*PQT_No_Test!F$22)</f>
        <v>1.3920960353463716E-2</v>
      </c>
      <c r="AE13" s="14">
        <f>Background_Calculations!$B$23*Background_Calculations!G$20*Background_Calculations!G$16*Quarantine_Input!G$14*Quarantine_Input!$B$24*(Quarantine_Input!$B$25*PQT_No_Test!G33+(1-Quarantine_Input!$B$25)*PQT_No_Test!G$22)</f>
        <v>2.3481019031696155E-2</v>
      </c>
      <c r="AF13" s="15">
        <f>Background_Calculations!$B$23*Background_Calculations!B$20*Background_Calculations!B$16*Quarantine_Input!B$6*(1-Background_Calculations!B$19)/(1-Background_Calculations!B$6)*PQT_No_Test!B$22*Quarantine_Input!$B$24</f>
        <v>5.4280594329927531E-2</v>
      </c>
      <c r="AG13" s="15">
        <f>Background_Calculations!$B$23*Background_Calculations!C$20*Background_Calculations!C$16*Quarantine_Input!C$6*(1-Background_Calculations!C$19)/(1-Background_Calculations!C$6)*PQT_No_Test!C$22*Quarantine_Input!$B$24</f>
        <v>6.0460351536007467E-3</v>
      </c>
      <c r="AH13" s="15">
        <f>Background_Calculations!$B$23*Background_Calculations!D$20*Background_Calculations!D$16*Quarantine_Input!D$6*(1-Background_Calculations!D$19)/(1-Background_Calculations!D$6)*PQT_No_Test!D$22*Quarantine_Input!$B$24</f>
        <v>9.0895175835707873E-3</v>
      </c>
      <c r="AI13" s="15">
        <f>Background_Calculations!$B$23*Background_Calculations!E$20*Background_Calculations!E$16*Quarantine_Input!E$6*(1-Background_Calculations!E$19)/(1-Background_Calculations!E$6)*PQT_No_Test!E$22*Quarantine_Input!$B$24</f>
        <v>9.3225107196192245E-3</v>
      </c>
      <c r="AJ13" s="15">
        <f>Background_Calculations!$B$23*Background_Calculations!F$20*Background_Calculations!F$16*Quarantine_Input!F$6*(1-Background_Calculations!F$19)/(1-Background_Calculations!F$6)*PQT_No_Test!F$22*Quarantine_Input!$B$24</f>
        <v>7.4996903634727006E-3</v>
      </c>
      <c r="AK13" s="15">
        <f>Background_Calculations!$B$23*Background_Calculations!G$20*Background_Calculations!G$16*Quarantine_Input!G$6*(1-Background_Calculations!G$19)/(1-Background_Calculations!G$6)*PQT_No_Test!G$22*Quarantine_Input!$B$24</f>
        <v>1.5830678771008716E-2</v>
      </c>
    </row>
    <row r="14" spans="1:37" x14ac:dyDescent="0.25">
      <c r="A14" s="8">
        <v>10</v>
      </c>
      <c r="B14" s="14">
        <f>Adjusted_RE!B$9*Background_Calculations!$B$10*(1-Background_Calculations!B$7*(Quarantine_Input!$B$30+Quarantine_Input!$B$25*Inequality_Components_Lambda_j!$A14))*(Background_Calculations!$B$9*Background_Calculations!B$3*(1-Background_Calculations!B$6)/(1-Background_Calculations!$B$11))*Quarantine_Input!$B$24</f>
        <v>427.31052504431847</v>
      </c>
      <c r="C14" s="14">
        <f>Adjusted_RE!C$9*Background_Calculations!$B$10*(1-Background_Calculations!C$7*(Quarantine_Input!$B$30+Quarantine_Input!$B$25*Inequality_Components_Lambda_j!$A14))*(Background_Calculations!$B$9*Background_Calculations!C$3*(1-Background_Calculations!C$6)/(1-Background_Calculations!$B$11))*Quarantine_Input!$B$24</f>
        <v>85.929933727327224</v>
      </c>
      <c r="D14" s="14">
        <f>Adjusted_RE!D$9*Background_Calculations!$B$10*(1-Background_Calculations!D$7*(Quarantine_Input!$B$30+Quarantine_Input!$B$25*Inequality_Components_Lambda_j!$A14))*(Background_Calculations!$B$9*Background_Calculations!D$3*(1-Background_Calculations!D$6)/(1-Background_Calculations!$B$11))*Quarantine_Input!$B$24</f>
        <v>105.38381074899584</v>
      </c>
      <c r="E14" s="14">
        <f>Adjusted_RE!E$9*Background_Calculations!$B$10*(1-Background_Calculations!E$7*(Quarantine_Input!$B$30+Quarantine_Input!$B$25*Inequality_Components_Lambda_j!$A14))*(Background_Calculations!$B$9*Background_Calculations!E$3*(1-Background_Calculations!E$6)/(1-Background_Calculations!$B$11))*Quarantine_Input!$B$24</f>
        <v>109.17492724503376</v>
      </c>
      <c r="F14" s="14">
        <f>Adjusted_RE!F$9*Background_Calculations!$B$10*(1-Background_Calculations!F$7*(Quarantine_Input!$B$30+Quarantine_Input!$B$25*Inequality_Components_Lambda_j!$A14))*(Background_Calculations!$B$9*Background_Calculations!F$3*(1-Background_Calculations!F$6)/(1-Background_Calculations!$B$11))*Quarantine_Input!$B$24</f>
        <v>87.350456234957278</v>
      </c>
      <c r="G14" s="14">
        <f>Adjusted_RE!G$9*Background_Calculations!$B$10*(1-Background_Calculations!G$7*(Quarantine_Input!$B$30+Quarantine_Input!$B$25*Inequality_Components_Lambda_j!$A14))*(Background_Calculations!$B$9*Background_Calculations!G$3*(1-Background_Calculations!G$6)/(1-Background_Calculations!$B$11))*Quarantine_Input!$B$24</f>
        <v>102.81925301274663</v>
      </c>
      <c r="H14" s="15">
        <f>Adjusted_RE!B$9*Background_Calculations!B$20*Quarantine_Input!$B$29*Background_Calculations!$B$23*(Background_Calculations!$B$9*Background_Calculations!B$16*(1-Background_Calculations!B$19)/(1-Background_Calculations!$B$11))*Quarantine_Input!$B$24</f>
        <v>0.14255001542898071</v>
      </c>
      <c r="I14" s="15">
        <f>Adjusted_RE!C$9*Background_Calculations!C$20*Quarantine_Input!$B$29*Background_Calculations!$B$23*(Background_Calculations!$B$9*Background_Calculations!C$16*(1-Background_Calculations!C$19)/(1-Background_Calculations!$B$11))*Quarantine_Input!$B$24</f>
        <v>2.8903542426339572E-2</v>
      </c>
      <c r="J14" s="15">
        <f>Adjusted_RE!D$9*Background_Calculations!D$20*Quarantine_Input!$B$29*Background_Calculations!$B$23*(Background_Calculations!$B$9*Background_Calculations!D$16*(1-Background_Calculations!D$19)/(1-Background_Calculations!$B$11))*Quarantine_Input!$B$24</f>
        <v>3.5430855870689518E-2</v>
      </c>
      <c r="K14" s="15">
        <f>Adjusted_RE!E$9*Background_Calculations!E$20*Quarantine_Input!$B$29*Background_Calculations!$B$23*(Background_Calculations!$B$9*Background_Calculations!E$16*(1-Background_Calculations!E$19)/(1-Background_Calculations!$B$11))*Quarantine_Input!$B$24</f>
        <v>3.6705570532510709E-2</v>
      </c>
      <c r="L14" s="15">
        <f>Adjusted_RE!F$9*Background_Calculations!F$20*Quarantine_Input!$B$29*Background_Calculations!$B$23*(Background_Calculations!$B$9*Background_Calculations!F$16*(1-Background_Calculations!F$19)/(1-Background_Calculations!$B$11))*Quarantine_Input!$B$24</f>
        <v>2.9382538421216908E-2</v>
      </c>
      <c r="M14" s="15">
        <f>Adjusted_RE!G$9*Background_Calculations!G$20*Quarantine_Input!$B$29*Background_Calculations!$B$23*(Background_Calculations!$B$9*Background_Calculations!G$16*(1-Background_Calculations!G$19)/(1-Background_Calculations!$B$11))*Quarantine_Input!$B$24</f>
        <v>3.4578228211592205E-2</v>
      </c>
      <c r="N14" s="14">
        <f>Background_Calculations!$B$10*Background_Calculations!B$7*Background_Calculations!B$3*Quarantine_Input!B$6*PQT_No_Test!B$22*Quarantine_Input!$B$24</f>
        <v>5.4840911501232027E-2</v>
      </c>
      <c r="O14" s="14">
        <f>Background_Calculations!$B$10*Background_Calculations!C$7*Background_Calculations!C$3*Quarantine_Input!C$6*PQT_No_Test!C$22*Quarantine_Input!$B$24</f>
        <v>6.0582587815831857E-3</v>
      </c>
      <c r="P14" s="14">
        <f>Background_Calculations!$B$10*Background_Calculations!D$7*Background_Calculations!D$3*Quarantine_Input!D$6*PQT_No_Test!D$22*Quarantine_Input!$B$24</f>
        <v>9.1120656205415755E-3</v>
      </c>
      <c r="Q14" s="14">
        <f>Background_Calculations!$B$10*Background_Calculations!E$7*Background_Calculations!E$3*Quarantine_Input!E$6*PQT_No_Test!E$22*Quarantine_Input!$B$24</f>
        <v>9.3456082575895851E-3</v>
      </c>
      <c r="R14" s="14">
        <f>Background_Calculations!$B$10*Background_Calculations!F$7*Background_Calculations!F$3*Quarantine_Input!F$6*PQT_No_Test!F$22*Quarantine_Input!$B$24</f>
        <v>7.5145494573589907E-3</v>
      </c>
      <c r="S14" s="14">
        <f>Background_Calculations!$B$10*Background_Calculations!G$7*Background_Calculations!G$3*Quarantine_Input!G$6*PQT_No_Test!G$22*Quarantine_Input!$B$24</f>
        <v>1.5865544938793729E-2</v>
      </c>
      <c r="T14" s="15">
        <f>Background_Calculations!$B$10*Background_Calculations!B$7*Background_Calculations!B$3*Quarantine_Input!B$14*(1-Background_Calculations!B$6)/(1-Background_Calculations!B$19)*Quarantine_Input!$B$24*(Quarantine_Input!$B$25*PQT_No_Test!B34+(1-Quarantine_Input!$B$25)*PQT_No_Test!B$22)</f>
        <v>9.1992750586660038E-2</v>
      </c>
      <c r="U14" s="15">
        <f>Background_Calculations!$B$10*Background_Calculations!C$7*Background_Calculations!C$3*Quarantine_Input!C$14*(1-Background_Calculations!C$6)/(1-Background_Calculations!C$19)*Quarantine_Input!$B$24*(Quarantine_Input!$B$25*PQT_No_Test!C34+(1-Quarantine_Input!$B$25)*PQT_No_Test!C$22)</f>
        <v>9.3367100369124417E-3</v>
      </c>
      <c r="V14" s="15">
        <f>Background_Calculations!$B$10*Background_Calculations!D$7*Background_Calculations!D$3*Quarantine_Input!D$14*(1-Background_Calculations!D$6)/(1-Background_Calculations!D$19)*Quarantine_Input!$B$24*(Quarantine_Input!$B$25*PQT_No_Test!D34+(1-Quarantine_Input!$B$25)*PQT_No_Test!D$22)</f>
        <v>1.4049528241149491E-2</v>
      </c>
      <c r="W14" s="15">
        <f>Background_Calculations!$B$10*Background_Calculations!E$7*Background_Calculations!E$3*Quarantine_Input!E$14*(1-Background_Calculations!E$6)/(1-Background_Calculations!E$19)*Quarantine_Input!$B$24*(Quarantine_Input!$B$25*PQT_No_Test!E34+(1-Quarantine_Input!$B$25)*PQT_No_Test!E$22)</f>
        <v>1.2385472540972099E-2</v>
      </c>
      <c r="X14" s="15">
        <f>Background_Calculations!$B$10*Background_Calculations!F$7*Background_Calculations!F$3*Quarantine_Input!F$14*(1-Background_Calculations!F$6)/(1-Background_Calculations!F$19)*Quarantine_Input!$B$24*(Quarantine_Input!$B$25*PQT_No_Test!F34+(1-Quarantine_Input!$B$25)*PQT_No_Test!F$22)</f>
        <v>9.9538911669746991E-3</v>
      </c>
      <c r="Y14" s="15">
        <f>Background_Calculations!$B$10*Background_Calculations!G$7*Background_Calculations!G$3*Quarantine_Input!G$14*(1-Background_Calculations!G$6)/(1-Background_Calculations!G$19)*Quarantine_Input!$B$24*(Quarantine_Input!$B$25*PQT_No_Test!G34+(1-Quarantine_Input!$B$25)*PQT_No_Test!G$22)</f>
        <v>1.6793316575911037E-2</v>
      </c>
      <c r="Z14" s="14">
        <f>Background_Calculations!$B$23*Background_Calculations!B$20*Background_Calculations!B$16*Quarantine_Input!B$14*Quarantine_Input!$B$24*(Quarantine_Input!$B$25*PQT_No_Test!B34+(1-Quarantine_Input!$B$25)*PQT_No_Test!B$22)</f>
        <v>9.1052847941386184E-2</v>
      </c>
      <c r="AA14" s="14">
        <f>Background_Calculations!$B$23*Background_Calculations!C$20*Background_Calculations!C$16*Quarantine_Input!C$14*Quarantine_Input!$B$24*(Quarantine_Input!$B$25*PQT_No_Test!C34+(1-Quarantine_Input!$B$25)*PQT_No_Test!C$22)</f>
        <v>9.3178715431825147E-3</v>
      </c>
      <c r="AB14" s="14">
        <f>Background_Calculations!$B$23*Background_Calculations!D$20*Background_Calculations!D$16*Quarantine_Input!D$14*Quarantine_Input!$B$24*(Quarantine_Input!$B$25*PQT_No_Test!D34+(1-Quarantine_Input!$B$25)*PQT_No_Test!D$22)</f>
        <v>1.4014762327975046E-2</v>
      </c>
      <c r="AC14" s="14">
        <f>Background_Calculations!$B$23*Background_Calculations!E$20*Background_Calculations!E$16*Quarantine_Input!E$14*Quarantine_Input!$B$24*(Quarantine_Input!$B$25*PQT_No_Test!E34+(1-Quarantine_Input!$B$25)*PQT_No_Test!E$22)</f>
        <v>1.2354862021633923E-2</v>
      </c>
      <c r="AD14" s="14">
        <f>Background_Calculations!$B$23*Background_Calculations!F$20*Background_Calculations!F$16*Quarantine_Input!F$14*Quarantine_Input!$B$24*(Quarantine_Input!$B$25*PQT_No_Test!F34+(1-Quarantine_Input!$B$25)*PQT_No_Test!F$22)</f>
        <v>9.934208575992599E-3</v>
      </c>
      <c r="AE14" s="14">
        <f>Background_Calculations!$B$23*Background_Calculations!G$20*Background_Calculations!G$16*Quarantine_Input!G$14*Quarantine_Input!$B$24*(Quarantine_Input!$B$25*PQT_No_Test!G34+(1-Quarantine_Input!$B$25)*PQT_No_Test!G$22)</f>
        <v>1.6756411534473041E-2</v>
      </c>
      <c r="AF14" s="15">
        <f>Background_Calculations!$B$23*Background_Calculations!B$20*Background_Calculations!B$16*Quarantine_Input!B$6*(1-Background_Calculations!B$19)/(1-Background_Calculations!B$6)*PQT_No_Test!B$22*Quarantine_Input!$B$24</f>
        <v>5.4280594329927531E-2</v>
      </c>
      <c r="AG14" s="15">
        <f>Background_Calculations!$B$23*Background_Calculations!C$20*Background_Calculations!C$16*Quarantine_Input!C$6*(1-Background_Calculations!C$19)/(1-Background_Calculations!C$6)*PQT_No_Test!C$22*Quarantine_Input!$B$24</f>
        <v>6.0460351536007467E-3</v>
      </c>
      <c r="AH14" s="15">
        <f>Background_Calculations!$B$23*Background_Calculations!D$20*Background_Calculations!D$16*Quarantine_Input!D$6*(1-Background_Calculations!D$19)/(1-Background_Calculations!D$6)*PQT_No_Test!D$22*Quarantine_Input!$B$24</f>
        <v>9.0895175835707873E-3</v>
      </c>
      <c r="AI14" s="15">
        <f>Background_Calculations!$B$23*Background_Calculations!E$20*Background_Calculations!E$16*Quarantine_Input!E$6*(1-Background_Calculations!E$19)/(1-Background_Calculations!E$6)*PQT_No_Test!E$22*Quarantine_Input!$B$24</f>
        <v>9.3225107196192245E-3</v>
      </c>
      <c r="AJ14" s="15">
        <f>Background_Calculations!$B$23*Background_Calculations!F$20*Background_Calculations!F$16*Quarantine_Input!F$6*(1-Background_Calculations!F$19)/(1-Background_Calculations!F$6)*PQT_No_Test!F$22*Quarantine_Input!$B$24</f>
        <v>7.4996903634727006E-3</v>
      </c>
      <c r="AK14" s="15">
        <f>Background_Calculations!$B$23*Background_Calculations!G$20*Background_Calculations!G$16*Quarantine_Input!G$6*(1-Background_Calculations!G$19)/(1-Background_Calculations!G$6)*PQT_No_Test!G$22*Quarantine_Input!$B$24</f>
        <v>1.5830678771008716E-2</v>
      </c>
    </row>
    <row r="15" spans="1:37" x14ac:dyDescent="0.25">
      <c r="A15" s="8">
        <v>11</v>
      </c>
      <c r="B15" s="14">
        <f>Adjusted_RE!B$9*Background_Calculations!$B$10*(1-Background_Calculations!B$7*(Quarantine_Input!$B$30+Quarantine_Input!$B$25*Inequality_Components_Lambda_j!$A15))*(Background_Calculations!$B$9*Background_Calculations!B$3*(1-Background_Calculations!B$6)/(1-Background_Calculations!$B$11))*Quarantine_Input!$B$24</f>
        <v>427.27091280246532</v>
      </c>
      <c r="C15" s="14">
        <f>Adjusted_RE!C$9*Background_Calculations!$B$10*(1-Background_Calculations!C$7*(Quarantine_Input!$B$30+Quarantine_Input!$B$25*Inequality_Components_Lambda_j!$A15))*(Background_Calculations!$B$9*Background_Calculations!C$3*(1-Background_Calculations!C$6)/(1-Background_Calculations!$B$11))*Quarantine_Input!$B$24</f>
        <v>85.921967910625469</v>
      </c>
      <c r="D15" s="14">
        <f>Adjusted_RE!D$9*Background_Calculations!$B$10*(1-Background_Calculations!D$7*(Quarantine_Input!$B$30+Quarantine_Input!$B$25*Inequality_Components_Lambda_j!$A15))*(Background_Calculations!$B$9*Background_Calculations!D$3*(1-Background_Calculations!D$6)/(1-Background_Calculations!$B$11))*Quarantine_Input!$B$24</f>
        <v>105.37404153257324</v>
      </c>
      <c r="E15" s="14">
        <f>Adjusted_RE!E$9*Background_Calculations!$B$10*(1-Background_Calculations!E$7*(Quarantine_Input!$B$30+Quarantine_Input!$B$25*Inequality_Components_Lambda_j!$A15))*(Background_Calculations!$B$9*Background_Calculations!E$3*(1-Background_Calculations!E$6)/(1-Background_Calculations!$B$11))*Quarantine_Input!$B$24</f>
        <v>109.16480658717754</v>
      </c>
      <c r="F15" s="14">
        <f>Adjusted_RE!F$9*Background_Calculations!$B$10*(1-Background_Calculations!F$7*(Quarantine_Input!$B$30+Quarantine_Input!$B$25*Inequality_Components_Lambda_j!$A15))*(Background_Calculations!$B$9*Background_Calculations!F$3*(1-Background_Calculations!F$6)/(1-Background_Calculations!$B$11))*Quarantine_Input!$B$24</f>
        <v>87.342358733970116</v>
      </c>
      <c r="G15" s="14">
        <f>Adjusted_RE!G$9*Background_Calculations!$B$10*(1-Background_Calculations!G$7*(Quarantine_Input!$B$30+Quarantine_Input!$B$25*Inequality_Components_Lambda_j!$A15))*(Background_Calculations!$B$9*Background_Calculations!G$3*(1-Background_Calculations!G$6)/(1-Background_Calculations!$B$11))*Quarantine_Input!$B$24</f>
        <v>102.80972153416421</v>
      </c>
      <c r="H15" s="15">
        <f>Adjusted_RE!B$9*Background_Calculations!B$20*Quarantine_Input!$B$29*Background_Calculations!$B$23*(Background_Calculations!$B$9*Background_Calculations!B$16*(1-Background_Calculations!B$19)/(1-Background_Calculations!$B$11))*Quarantine_Input!$B$24</f>
        <v>0.14255001542898071</v>
      </c>
      <c r="I15" s="15">
        <f>Adjusted_RE!C$9*Background_Calculations!C$20*Quarantine_Input!$B$29*Background_Calculations!$B$23*(Background_Calculations!$B$9*Background_Calculations!C$16*(1-Background_Calculations!C$19)/(1-Background_Calculations!$B$11))*Quarantine_Input!$B$24</f>
        <v>2.8903542426339572E-2</v>
      </c>
      <c r="J15" s="15">
        <f>Adjusted_RE!D$9*Background_Calculations!D$20*Quarantine_Input!$B$29*Background_Calculations!$B$23*(Background_Calculations!$B$9*Background_Calculations!D$16*(1-Background_Calculations!D$19)/(1-Background_Calculations!$B$11))*Quarantine_Input!$B$24</f>
        <v>3.5430855870689518E-2</v>
      </c>
      <c r="K15" s="15">
        <f>Adjusted_RE!E$9*Background_Calculations!E$20*Quarantine_Input!$B$29*Background_Calculations!$B$23*(Background_Calculations!$B$9*Background_Calculations!E$16*(1-Background_Calculations!E$19)/(1-Background_Calculations!$B$11))*Quarantine_Input!$B$24</f>
        <v>3.6705570532510709E-2</v>
      </c>
      <c r="L15" s="15">
        <f>Adjusted_RE!F$9*Background_Calculations!F$20*Quarantine_Input!$B$29*Background_Calculations!$B$23*(Background_Calculations!$B$9*Background_Calculations!F$16*(1-Background_Calculations!F$19)/(1-Background_Calculations!$B$11))*Quarantine_Input!$B$24</f>
        <v>2.9382538421216908E-2</v>
      </c>
      <c r="M15" s="15">
        <f>Adjusted_RE!G$9*Background_Calculations!G$20*Quarantine_Input!$B$29*Background_Calculations!$B$23*(Background_Calculations!$B$9*Background_Calculations!G$16*(1-Background_Calculations!G$19)/(1-Background_Calculations!$B$11))*Quarantine_Input!$B$24</f>
        <v>3.4578228211592205E-2</v>
      </c>
      <c r="N15" s="14">
        <f>Background_Calculations!$B$10*Background_Calculations!B$7*Background_Calculations!B$3*Quarantine_Input!B$6*PQT_No_Test!B$22*Quarantine_Input!$B$24</f>
        <v>5.4840911501232027E-2</v>
      </c>
      <c r="O15" s="14">
        <f>Background_Calculations!$B$10*Background_Calculations!C$7*Background_Calculations!C$3*Quarantine_Input!C$6*PQT_No_Test!C$22*Quarantine_Input!$B$24</f>
        <v>6.0582587815831857E-3</v>
      </c>
      <c r="P15" s="14">
        <f>Background_Calculations!$B$10*Background_Calculations!D$7*Background_Calculations!D$3*Quarantine_Input!D$6*PQT_No_Test!D$22*Quarantine_Input!$B$24</f>
        <v>9.1120656205415755E-3</v>
      </c>
      <c r="Q15" s="14">
        <f>Background_Calculations!$B$10*Background_Calculations!E$7*Background_Calculations!E$3*Quarantine_Input!E$6*PQT_No_Test!E$22*Quarantine_Input!$B$24</f>
        <v>9.3456082575895851E-3</v>
      </c>
      <c r="R15" s="14">
        <f>Background_Calculations!$B$10*Background_Calculations!F$7*Background_Calculations!F$3*Quarantine_Input!F$6*PQT_No_Test!F$22*Quarantine_Input!$B$24</f>
        <v>7.5145494573589907E-3</v>
      </c>
      <c r="S15" s="14">
        <f>Background_Calculations!$B$10*Background_Calculations!G$7*Background_Calculations!G$3*Quarantine_Input!G$6*PQT_No_Test!G$22*Quarantine_Input!$B$24</f>
        <v>1.5865544938793729E-2</v>
      </c>
      <c r="T15" s="15">
        <f>Background_Calculations!$B$10*Background_Calculations!B$7*Background_Calculations!B$3*Quarantine_Input!B$14*(1-Background_Calculations!B$6)/(1-Background_Calculations!B$19)*Quarantine_Input!$B$24*(Quarantine_Input!$B$25*PQT_No_Test!B35+(1-Quarantine_Input!$B$25)*PQT_No_Test!B$22)</f>
        <v>6.5353728443638889E-2</v>
      </c>
      <c r="U15" s="15">
        <f>Background_Calculations!$B$10*Background_Calculations!C$7*Background_Calculations!C$3*Quarantine_Input!C$14*(1-Background_Calculations!C$6)/(1-Background_Calculations!C$19)*Quarantine_Input!$B$24*(Quarantine_Input!$B$25*PQT_No_Test!C35+(1-Quarantine_Input!$B$25)*PQT_No_Test!C$22)</f>
        <v>6.6330097580304054E-3</v>
      </c>
      <c r="V15" s="15">
        <f>Background_Calculations!$B$10*Background_Calculations!D$7*Background_Calculations!D$3*Quarantine_Input!D$14*(1-Background_Calculations!D$6)/(1-Background_Calculations!D$19)*Quarantine_Input!$B$24*(Quarantine_Input!$B$25*PQT_No_Test!D35+(1-Quarantine_Input!$B$25)*PQT_No_Test!D$22)</f>
        <v>9.9811022887978176E-3</v>
      </c>
      <c r="W15" s="15">
        <f>Background_Calculations!$B$10*Background_Calculations!E$7*Background_Calculations!E$3*Quarantine_Input!E$14*(1-Background_Calculations!E$6)/(1-Background_Calculations!E$19)*Quarantine_Input!$B$24*(Quarantine_Input!$B$25*PQT_No_Test!E35+(1-Quarantine_Input!$B$25)*PQT_No_Test!E$22)</f>
        <v>8.7989195227543698E-3</v>
      </c>
      <c r="X15" s="15">
        <f>Background_Calculations!$B$10*Background_Calculations!F$7*Background_Calculations!F$3*Quarantine_Input!F$14*(1-Background_Calculations!F$6)/(1-Background_Calculations!F$19)*Quarantine_Input!$B$24*(Quarantine_Input!$B$25*PQT_No_Test!F35+(1-Quarantine_Input!$B$25)*PQT_No_Test!F$22)</f>
        <v>7.071469177032449E-3</v>
      </c>
      <c r="Y15" s="15">
        <f>Background_Calculations!$B$10*Background_Calculations!G$7*Background_Calculations!G$3*Quarantine_Input!G$14*(1-Background_Calculations!G$6)/(1-Background_Calculations!G$19)*Quarantine_Input!$B$24*(Quarantine_Input!$B$25*PQT_No_Test!G35+(1-Quarantine_Input!$B$25)*PQT_No_Test!G$22)</f>
        <v>1.1930351513256087E-2</v>
      </c>
      <c r="Z15" s="14">
        <f>Background_Calculations!$B$23*Background_Calculations!B$20*Background_Calculations!B$16*Quarantine_Input!B$14*Quarantine_Input!$B$24*(Quarantine_Input!$B$25*PQT_No_Test!B35+(1-Quarantine_Input!$B$25)*PQT_No_Test!B$22)</f>
        <v>6.4686000368861726E-2</v>
      </c>
      <c r="AA15" s="14">
        <f>Background_Calculations!$B$23*Background_Calculations!C$20*Background_Calculations!C$16*Quarantine_Input!C$14*Quarantine_Input!$B$24*(Quarantine_Input!$B$25*PQT_No_Test!C35+(1-Quarantine_Input!$B$25)*PQT_No_Test!C$22)</f>
        <v>6.6196264664594778E-3</v>
      </c>
      <c r="AB15" s="14">
        <f>Background_Calculations!$B$23*Background_Calculations!D$20*Background_Calculations!D$16*Quarantine_Input!D$14*Quarantine_Input!$B$24*(Quarantine_Input!$B$25*PQT_No_Test!D35+(1-Quarantine_Input!$B$25)*PQT_No_Test!D$22)</f>
        <v>9.9564037985993177E-3</v>
      </c>
      <c r="AC15" s="14">
        <f>Background_Calculations!$B$23*Background_Calculations!E$20*Background_Calculations!E$16*Quarantine_Input!E$14*Quarantine_Input!$B$24*(Quarantine_Input!$B$25*PQT_No_Test!E35+(1-Quarantine_Input!$B$25)*PQT_No_Test!E$22)</f>
        <v>8.7771731182215325E-3</v>
      </c>
      <c r="AD15" s="14">
        <f>Background_Calculations!$B$23*Background_Calculations!F$20*Background_Calculations!F$16*Quarantine_Input!F$14*Quarantine_Input!$B$24*(Quarantine_Input!$B$25*PQT_No_Test!F35+(1-Quarantine_Input!$B$25)*PQT_No_Test!F$22)</f>
        <v>7.0574862197025703E-3</v>
      </c>
      <c r="AE15" s="14">
        <f>Background_Calculations!$B$23*Background_Calculations!G$20*Background_Calculations!G$16*Quarantine_Input!G$14*Quarantine_Input!$B$24*(Quarantine_Input!$B$25*PQT_No_Test!G35+(1-Quarantine_Input!$B$25)*PQT_No_Test!G$22)</f>
        <v>1.190413333800903E-2</v>
      </c>
      <c r="AF15" s="15">
        <f>Background_Calculations!$B$23*Background_Calculations!B$20*Background_Calculations!B$16*Quarantine_Input!B$6*(1-Background_Calculations!B$19)/(1-Background_Calculations!B$6)*PQT_No_Test!B$22*Quarantine_Input!$B$24</f>
        <v>5.4280594329927531E-2</v>
      </c>
      <c r="AG15" s="15">
        <f>Background_Calculations!$B$23*Background_Calculations!C$20*Background_Calculations!C$16*Quarantine_Input!C$6*(1-Background_Calculations!C$19)/(1-Background_Calculations!C$6)*PQT_No_Test!C$22*Quarantine_Input!$B$24</f>
        <v>6.0460351536007467E-3</v>
      </c>
      <c r="AH15" s="15">
        <f>Background_Calculations!$B$23*Background_Calculations!D$20*Background_Calculations!D$16*Quarantine_Input!D$6*(1-Background_Calculations!D$19)/(1-Background_Calculations!D$6)*PQT_No_Test!D$22*Quarantine_Input!$B$24</f>
        <v>9.0895175835707873E-3</v>
      </c>
      <c r="AI15" s="15">
        <f>Background_Calculations!$B$23*Background_Calculations!E$20*Background_Calculations!E$16*Quarantine_Input!E$6*(1-Background_Calculations!E$19)/(1-Background_Calculations!E$6)*PQT_No_Test!E$22*Quarantine_Input!$B$24</f>
        <v>9.3225107196192245E-3</v>
      </c>
      <c r="AJ15" s="15">
        <f>Background_Calculations!$B$23*Background_Calculations!F$20*Background_Calculations!F$16*Quarantine_Input!F$6*(1-Background_Calculations!F$19)/(1-Background_Calculations!F$6)*PQT_No_Test!F$22*Quarantine_Input!$B$24</f>
        <v>7.4996903634727006E-3</v>
      </c>
      <c r="AK15" s="15">
        <f>Background_Calculations!$B$23*Background_Calculations!G$20*Background_Calculations!G$16*Quarantine_Input!G$6*(1-Background_Calculations!G$19)/(1-Background_Calculations!G$6)*PQT_No_Test!G$22*Quarantine_Input!$B$24</f>
        <v>1.5830678771008716E-2</v>
      </c>
    </row>
    <row r="16" spans="1:37" x14ac:dyDescent="0.25">
      <c r="A16" s="8">
        <v>12</v>
      </c>
      <c r="B16" s="14">
        <f>Adjusted_RE!B$9*Background_Calculations!$B$10*(1-Background_Calculations!B$7*(Quarantine_Input!$B$30+Quarantine_Input!$B$25*Inequality_Components_Lambda_j!$A16))*(Background_Calculations!$B$9*Background_Calculations!B$3*(1-Background_Calculations!B$6)/(1-Background_Calculations!$B$11))*Quarantine_Input!$B$24</f>
        <v>427.231300560612</v>
      </c>
      <c r="C16" s="14">
        <f>Adjusted_RE!C$9*Background_Calculations!$B$10*(1-Background_Calculations!C$7*(Quarantine_Input!$B$30+Quarantine_Input!$B$25*Inequality_Components_Lambda_j!$A16))*(Background_Calculations!$B$9*Background_Calculations!C$3*(1-Background_Calculations!C$6)/(1-Background_Calculations!$B$11))*Quarantine_Input!$B$24</f>
        <v>85.914002093923699</v>
      </c>
      <c r="D16" s="14">
        <f>Adjusted_RE!D$9*Background_Calculations!$B$10*(1-Background_Calculations!D$7*(Quarantine_Input!$B$30+Quarantine_Input!$B$25*Inequality_Components_Lambda_j!$A16))*(Background_Calculations!$B$9*Background_Calculations!D$3*(1-Background_Calculations!D$6)/(1-Background_Calculations!$B$11))*Quarantine_Input!$B$24</f>
        <v>105.36427231615068</v>
      </c>
      <c r="E16" s="14">
        <f>Adjusted_RE!E$9*Background_Calculations!$B$10*(1-Background_Calculations!E$7*(Quarantine_Input!$B$30+Quarantine_Input!$B$25*Inequality_Components_Lambda_j!$A16))*(Background_Calculations!$B$9*Background_Calculations!E$3*(1-Background_Calculations!E$6)/(1-Background_Calculations!$B$11))*Quarantine_Input!$B$24</f>
        <v>109.15468592932132</v>
      </c>
      <c r="F16" s="14">
        <f>Adjusted_RE!F$9*Background_Calculations!$B$10*(1-Background_Calculations!F$7*(Quarantine_Input!$B$30+Quarantine_Input!$B$25*Inequality_Components_Lambda_j!$A16))*(Background_Calculations!$B$9*Background_Calculations!F$3*(1-Background_Calculations!F$6)/(1-Background_Calculations!$B$11))*Quarantine_Input!$B$24</f>
        <v>87.334261232982954</v>
      </c>
      <c r="G16" s="14">
        <f>Adjusted_RE!G$9*Background_Calculations!$B$10*(1-Background_Calculations!G$7*(Quarantine_Input!$B$30+Quarantine_Input!$B$25*Inequality_Components_Lambda_j!$A16))*(Background_Calculations!$B$9*Background_Calculations!G$3*(1-Background_Calculations!G$6)/(1-Background_Calculations!$B$11))*Quarantine_Input!$B$24</f>
        <v>102.80019005558177</v>
      </c>
      <c r="H16" s="15">
        <f>Adjusted_RE!B$9*Background_Calculations!B$20*Quarantine_Input!$B$29*Background_Calculations!$B$23*(Background_Calculations!$B$9*Background_Calculations!B$16*(1-Background_Calculations!B$19)/(1-Background_Calculations!$B$11))*Quarantine_Input!$B$24</f>
        <v>0.14255001542898071</v>
      </c>
      <c r="I16" s="15">
        <f>Adjusted_RE!C$9*Background_Calculations!C$20*Quarantine_Input!$B$29*Background_Calculations!$B$23*(Background_Calculations!$B$9*Background_Calculations!C$16*(1-Background_Calculations!C$19)/(1-Background_Calculations!$B$11))*Quarantine_Input!$B$24</f>
        <v>2.8903542426339572E-2</v>
      </c>
      <c r="J16" s="15">
        <f>Adjusted_RE!D$9*Background_Calculations!D$20*Quarantine_Input!$B$29*Background_Calculations!$B$23*(Background_Calculations!$B$9*Background_Calculations!D$16*(1-Background_Calculations!D$19)/(1-Background_Calculations!$B$11))*Quarantine_Input!$B$24</f>
        <v>3.5430855870689518E-2</v>
      </c>
      <c r="K16" s="15">
        <f>Adjusted_RE!E$9*Background_Calculations!E$20*Quarantine_Input!$B$29*Background_Calculations!$B$23*(Background_Calculations!$B$9*Background_Calculations!E$16*(1-Background_Calculations!E$19)/(1-Background_Calculations!$B$11))*Quarantine_Input!$B$24</f>
        <v>3.6705570532510709E-2</v>
      </c>
      <c r="L16" s="15">
        <f>Adjusted_RE!F$9*Background_Calculations!F$20*Quarantine_Input!$B$29*Background_Calculations!$B$23*(Background_Calculations!$B$9*Background_Calculations!F$16*(1-Background_Calculations!F$19)/(1-Background_Calculations!$B$11))*Quarantine_Input!$B$24</f>
        <v>2.9382538421216908E-2</v>
      </c>
      <c r="M16" s="15">
        <f>Adjusted_RE!G$9*Background_Calculations!G$20*Quarantine_Input!$B$29*Background_Calculations!$B$23*(Background_Calculations!$B$9*Background_Calculations!G$16*(1-Background_Calculations!G$19)/(1-Background_Calculations!$B$11))*Quarantine_Input!$B$24</f>
        <v>3.4578228211592205E-2</v>
      </c>
      <c r="N16" s="14">
        <f>Background_Calculations!$B$10*Background_Calculations!B$7*Background_Calculations!B$3*Quarantine_Input!B$6*PQT_No_Test!B$22*Quarantine_Input!$B$24</f>
        <v>5.4840911501232027E-2</v>
      </c>
      <c r="O16" s="14">
        <f>Background_Calculations!$B$10*Background_Calculations!C$7*Background_Calculations!C$3*Quarantine_Input!C$6*PQT_No_Test!C$22*Quarantine_Input!$B$24</f>
        <v>6.0582587815831857E-3</v>
      </c>
      <c r="P16" s="14">
        <f>Background_Calculations!$B$10*Background_Calculations!D$7*Background_Calculations!D$3*Quarantine_Input!D$6*PQT_No_Test!D$22*Quarantine_Input!$B$24</f>
        <v>9.1120656205415755E-3</v>
      </c>
      <c r="Q16" s="14">
        <f>Background_Calculations!$B$10*Background_Calculations!E$7*Background_Calculations!E$3*Quarantine_Input!E$6*PQT_No_Test!E$22*Quarantine_Input!$B$24</f>
        <v>9.3456082575895851E-3</v>
      </c>
      <c r="R16" s="14">
        <f>Background_Calculations!$B$10*Background_Calculations!F$7*Background_Calculations!F$3*Quarantine_Input!F$6*PQT_No_Test!F$22*Quarantine_Input!$B$24</f>
        <v>7.5145494573589907E-3</v>
      </c>
      <c r="S16" s="14">
        <f>Background_Calculations!$B$10*Background_Calculations!G$7*Background_Calculations!G$3*Quarantine_Input!G$6*PQT_No_Test!G$22*Quarantine_Input!$B$24</f>
        <v>1.5865544938793729E-2</v>
      </c>
      <c r="T16" s="15">
        <f>Background_Calculations!$B$10*Background_Calculations!B$7*Background_Calculations!B$3*Quarantine_Input!B$14*(1-Background_Calculations!B$6)/(1-Background_Calculations!B$19)*Quarantine_Input!$B$24*(Quarantine_Input!$B$25*PQT_No_Test!B36+(1-Quarantine_Input!$B$25)*PQT_No_Test!B$22)</f>
        <v>4.6197913187542176E-2</v>
      </c>
      <c r="U16" s="15">
        <f>Background_Calculations!$B$10*Background_Calculations!C$7*Background_Calculations!C$3*Quarantine_Input!C$14*(1-Background_Calculations!C$6)/(1-Background_Calculations!C$19)*Quarantine_Input!$B$24*(Quarantine_Input!$B$25*PQT_No_Test!C36+(1-Quarantine_Input!$B$25)*PQT_No_Test!C$22)</f>
        <v>4.6888099006910586E-3</v>
      </c>
      <c r="V16" s="15">
        <f>Background_Calculations!$B$10*Background_Calculations!D$7*Background_Calculations!D$3*Quarantine_Input!D$14*(1-Background_Calculations!D$6)/(1-Background_Calculations!D$19)*Quarantine_Input!$B$24*(Quarantine_Input!$B$25*PQT_No_Test!D36+(1-Quarantine_Input!$B$25)*PQT_No_Test!D$22)</f>
        <v>7.0555438539595863E-3</v>
      </c>
      <c r="W16" s="15">
        <f>Background_Calculations!$B$10*Background_Calculations!E$7*Background_Calculations!E$3*Quarantine_Input!E$14*(1-Background_Calculations!E$6)/(1-Background_Calculations!E$19)*Quarantine_Input!$B$24*(Quarantine_Input!$B$25*PQT_No_Test!E36+(1-Quarantine_Input!$B$25)*PQT_No_Test!E$22)</f>
        <v>6.2198703874551736E-3</v>
      </c>
      <c r="X16" s="15">
        <f>Background_Calculations!$B$10*Background_Calculations!F$7*Background_Calculations!F$3*Quarantine_Input!F$14*(1-Background_Calculations!F$6)/(1-Background_Calculations!F$19)*Quarantine_Input!$B$24*(Quarantine_Input!$B$25*PQT_No_Test!F36+(1-Quarantine_Input!$B$25)*PQT_No_Test!F$22)</f>
        <v>4.9987525873242357E-3</v>
      </c>
      <c r="Y16" s="15">
        <f>Background_Calculations!$B$10*Background_Calculations!G$7*Background_Calculations!G$3*Quarantine_Input!G$14*(1-Background_Calculations!G$6)/(1-Background_Calculations!G$19)*Quarantine_Input!$B$24*(Quarantine_Input!$B$25*PQT_No_Test!G36+(1-Quarantine_Input!$B$25)*PQT_No_Test!G$22)</f>
        <v>8.4334491180803224E-3</v>
      </c>
      <c r="Z16" s="14">
        <f>Background_Calculations!$B$23*Background_Calculations!B$20*Background_Calculations!B$16*Quarantine_Input!B$14*Quarantine_Input!$B$24*(Quarantine_Input!$B$25*PQT_No_Test!B36+(1-Quarantine_Input!$B$25)*PQT_No_Test!B$22)</f>
        <v>4.5725902724389443E-2</v>
      </c>
      <c r="AA16" s="14">
        <f>Background_Calculations!$B$23*Background_Calculations!C$20*Background_Calculations!C$16*Quarantine_Input!C$14*Quarantine_Input!$B$24*(Quarantine_Input!$B$25*PQT_No_Test!C36+(1-Quarantine_Input!$B$25)*PQT_No_Test!C$22)</f>
        <v>4.679349382417943E-3</v>
      </c>
      <c r="AB16" s="14">
        <f>Background_Calculations!$B$23*Background_Calculations!D$20*Background_Calculations!D$16*Quarantine_Input!D$14*Quarantine_Input!$B$24*(Quarantine_Input!$B$25*PQT_No_Test!D36+(1-Quarantine_Input!$B$25)*PQT_No_Test!D$22)</f>
        <v>7.038084732143182E-3</v>
      </c>
      <c r="AC16" s="14">
        <f>Background_Calculations!$B$23*Background_Calculations!E$20*Background_Calculations!E$16*Quarantine_Input!E$14*Quarantine_Input!$B$24*(Quarantine_Input!$B$25*PQT_No_Test!E36+(1-Quarantine_Input!$B$25)*PQT_No_Test!E$22)</f>
        <v>6.2044980662016806E-3</v>
      </c>
      <c r="AD16" s="14">
        <f>Background_Calculations!$B$23*Background_Calculations!F$20*Background_Calculations!F$16*Quarantine_Input!F$14*Quarantine_Input!$B$24*(Quarantine_Input!$B$25*PQT_No_Test!F36+(1-Quarantine_Input!$B$25)*PQT_No_Test!F$22)</f>
        <v>4.988868171175157E-3</v>
      </c>
      <c r="AE16" s="14">
        <f>Background_Calculations!$B$23*Background_Calculations!G$20*Background_Calculations!G$16*Quarantine_Input!G$14*Quarantine_Input!$B$24*(Quarantine_Input!$B$25*PQT_No_Test!G36+(1-Quarantine_Input!$B$25)*PQT_No_Test!G$22)</f>
        <v>8.4149157457258442E-3</v>
      </c>
      <c r="AF16" s="15">
        <f>Background_Calculations!$B$23*Background_Calculations!B$20*Background_Calculations!B$16*Quarantine_Input!B$6*(1-Background_Calculations!B$19)/(1-Background_Calculations!B$6)*PQT_No_Test!B$22*Quarantine_Input!$B$24</f>
        <v>5.4280594329927531E-2</v>
      </c>
      <c r="AG16" s="15">
        <f>Background_Calculations!$B$23*Background_Calculations!C$20*Background_Calculations!C$16*Quarantine_Input!C$6*(1-Background_Calculations!C$19)/(1-Background_Calculations!C$6)*PQT_No_Test!C$22*Quarantine_Input!$B$24</f>
        <v>6.0460351536007467E-3</v>
      </c>
      <c r="AH16" s="15">
        <f>Background_Calculations!$B$23*Background_Calculations!D$20*Background_Calculations!D$16*Quarantine_Input!D$6*(1-Background_Calculations!D$19)/(1-Background_Calculations!D$6)*PQT_No_Test!D$22*Quarantine_Input!$B$24</f>
        <v>9.0895175835707873E-3</v>
      </c>
      <c r="AI16" s="15">
        <f>Background_Calculations!$B$23*Background_Calculations!E$20*Background_Calculations!E$16*Quarantine_Input!E$6*(1-Background_Calculations!E$19)/(1-Background_Calculations!E$6)*PQT_No_Test!E$22*Quarantine_Input!$B$24</f>
        <v>9.3225107196192245E-3</v>
      </c>
      <c r="AJ16" s="15">
        <f>Background_Calculations!$B$23*Background_Calculations!F$20*Background_Calculations!F$16*Quarantine_Input!F$6*(1-Background_Calculations!F$19)/(1-Background_Calculations!F$6)*PQT_No_Test!F$22*Quarantine_Input!$B$24</f>
        <v>7.4996903634727006E-3</v>
      </c>
      <c r="AK16" s="15">
        <f>Background_Calculations!$B$23*Background_Calculations!G$20*Background_Calculations!G$16*Quarantine_Input!G$6*(1-Background_Calculations!G$19)/(1-Background_Calculations!G$6)*PQT_No_Test!G$22*Quarantine_Input!$B$24</f>
        <v>1.5830678771008716E-2</v>
      </c>
    </row>
    <row r="17" spans="1:37" x14ac:dyDescent="0.25">
      <c r="A17" s="8">
        <v>13</v>
      </c>
      <c r="B17" s="14">
        <f>Adjusted_RE!B$9*Background_Calculations!$B$10*(1-Background_Calculations!B$7*(Quarantine_Input!$B$30+Quarantine_Input!$B$25*Inequality_Components_Lambda_j!$A17))*(Background_Calculations!$B$9*Background_Calculations!B$3*(1-Background_Calculations!B$6)/(1-Background_Calculations!$B$11))*Quarantine_Input!$B$24</f>
        <v>427.19168831875885</v>
      </c>
      <c r="C17" s="14">
        <f>Adjusted_RE!C$9*Background_Calculations!$B$10*(1-Background_Calculations!C$7*(Quarantine_Input!$B$30+Quarantine_Input!$B$25*Inequality_Components_Lambda_j!$A17))*(Background_Calculations!$B$9*Background_Calculations!C$3*(1-Background_Calculations!C$6)/(1-Background_Calculations!$B$11))*Quarantine_Input!$B$24</f>
        <v>85.906036277221915</v>
      </c>
      <c r="D17" s="14">
        <f>Adjusted_RE!D$9*Background_Calculations!$B$10*(1-Background_Calculations!D$7*(Quarantine_Input!$B$30+Quarantine_Input!$B$25*Inequality_Components_Lambda_j!$A17))*(Background_Calculations!$B$9*Background_Calculations!D$3*(1-Background_Calculations!D$6)/(1-Background_Calculations!$B$11))*Quarantine_Input!$B$24</f>
        <v>105.35450309972809</v>
      </c>
      <c r="E17" s="14">
        <f>Adjusted_RE!E$9*Background_Calculations!$B$10*(1-Background_Calculations!E$7*(Quarantine_Input!$B$30+Quarantine_Input!$B$25*Inequality_Components_Lambda_j!$A17))*(Background_Calculations!$B$9*Background_Calculations!E$3*(1-Background_Calculations!E$6)/(1-Background_Calculations!$B$11))*Quarantine_Input!$B$24</f>
        <v>109.14456527146508</v>
      </c>
      <c r="F17" s="14">
        <f>Adjusted_RE!F$9*Background_Calculations!$B$10*(1-Background_Calculations!F$7*(Quarantine_Input!$B$30+Quarantine_Input!$B$25*Inequality_Components_Lambda_j!$A17))*(Background_Calculations!$B$9*Background_Calculations!F$3*(1-Background_Calculations!F$6)/(1-Background_Calculations!$B$11))*Quarantine_Input!$B$24</f>
        <v>87.326163731995791</v>
      </c>
      <c r="G17" s="14">
        <f>Adjusted_RE!G$9*Background_Calculations!$B$10*(1-Background_Calculations!G$7*(Quarantine_Input!$B$30+Quarantine_Input!$B$25*Inequality_Components_Lambda_j!$A17))*(Background_Calculations!$B$9*Background_Calculations!G$3*(1-Background_Calculations!G$6)/(1-Background_Calculations!$B$11))*Quarantine_Input!$B$24</f>
        <v>102.79065857699933</v>
      </c>
      <c r="H17" s="15">
        <f>Adjusted_RE!B$9*Background_Calculations!B$20*Quarantine_Input!$B$29*Background_Calculations!$B$23*(Background_Calculations!$B$9*Background_Calculations!B$16*(1-Background_Calculations!B$19)/(1-Background_Calculations!$B$11))*Quarantine_Input!$B$24</f>
        <v>0.14255001542898071</v>
      </c>
      <c r="I17" s="15">
        <f>Adjusted_RE!C$9*Background_Calculations!C$20*Quarantine_Input!$B$29*Background_Calculations!$B$23*(Background_Calculations!$B$9*Background_Calculations!C$16*(1-Background_Calculations!C$19)/(1-Background_Calculations!$B$11))*Quarantine_Input!$B$24</f>
        <v>2.8903542426339572E-2</v>
      </c>
      <c r="J17" s="15">
        <f>Adjusted_RE!D$9*Background_Calculations!D$20*Quarantine_Input!$B$29*Background_Calculations!$B$23*(Background_Calculations!$B$9*Background_Calculations!D$16*(1-Background_Calculations!D$19)/(1-Background_Calculations!$B$11))*Quarantine_Input!$B$24</f>
        <v>3.5430855870689518E-2</v>
      </c>
      <c r="K17" s="15">
        <f>Adjusted_RE!E$9*Background_Calculations!E$20*Quarantine_Input!$B$29*Background_Calculations!$B$23*(Background_Calculations!$B$9*Background_Calculations!E$16*(1-Background_Calculations!E$19)/(1-Background_Calculations!$B$11))*Quarantine_Input!$B$24</f>
        <v>3.6705570532510709E-2</v>
      </c>
      <c r="L17" s="15">
        <f>Adjusted_RE!F$9*Background_Calculations!F$20*Quarantine_Input!$B$29*Background_Calculations!$B$23*(Background_Calculations!$B$9*Background_Calculations!F$16*(1-Background_Calculations!F$19)/(1-Background_Calculations!$B$11))*Quarantine_Input!$B$24</f>
        <v>2.9382538421216908E-2</v>
      </c>
      <c r="M17" s="15">
        <f>Adjusted_RE!G$9*Background_Calculations!G$20*Quarantine_Input!$B$29*Background_Calculations!$B$23*(Background_Calculations!$B$9*Background_Calculations!G$16*(1-Background_Calculations!G$19)/(1-Background_Calculations!$B$11))*Quarantine_Input!$B$24</f>
        <v>3.4578228211592205E-2</v>
      </c>
      <c r="N17" s="14">
        <f>Background_Calculations!$B$10*Background_Calculations!B$7*Background_Calculations!B$3*Quarantine_Input!B$6*PQT_No_Test!B$22*Quarantine_Input!$B$24</f>
        <v>5.4840911501232027E-2</v>
      </c>
      <c r="O17" s="14">
        <f>Background_Calculations!$B$10*Background_Calculations!C$7*Background_Calculations!C$3*Quarantine_Input!C$6*PQT_No_Test!C$22*Quarantine_Input!$B$24</f>
        <v>6.0582587815831857E-3</v>
      </c>
      <c r="P17" s="14">
        <f>Background_Calculations!$B$10*Background_Calculations!D$7*Background_Calculations!D$3*Quarantine_Input!D$6*PQT_No_Test!D$22*Quarantine_Input!$B$24</f>
        <v>9.1120656205415755E-3</v>
      </c>
      <c r="Q17" s="14">
        <f>Background_Calculations!$B$10*Background_Calculations!E$7*Background_Calculations!E$3*Quarantine_Input!E$6*PQT_No_Test!E$22*Quarantine_Input!$B$24</f>
        <v>9.3456082575895851E-3</v>
      </c>
      <c r="R17" s="14">
        <f>Background_Calculations!$B$10*Background_Calculations!F$7*Background_Calculations!F$3*Quarantine_Input!F$6*PQT_No_Test!F$22*Quarantine_Input!$B$24</f>
        <v>7.5145494573589907E-3</v>
      </c>
      <c r="S17" s="14">
        <f>Background_Calculations!$B$10*Background_Calculations!G$7*Background_Calculations!G$3*Quarantine_Input!G$6*PQT_No_Test!G$22*Quarantine_Input!$B$24</f>
        <v>1.5865544938793729E-2</v>
      </c>
      <c r="T17" s="15">
        <f>Background_Calculations!$B$10*Background_Calculations!B$7*Background_Calculations!B$3*Quarantine_Input!B$14*(1-Background_Calculations!B$6)/(1-Background_Calculations!B$19)*Quarantine_Input!$B$24*(Quarantine_Input!$B$25*PQT_No_Test!B37+(1-Quarantine_Input!$B$25)*PQT_No_Test!B$22)</f>
        <v>3.2467316228424505E-2</v>
      </c>
      <c r="U17" s="15">
        <f>Background_Calculations!$B$10*Background_Calculations!C$7*Background_Calculations!C$3*Quarantine_Input!C$14*(1-Background_Calculations!C$6)/(1-Background_Calculations!C$19)*Quarantine_Input!$B$24*(Quarantine_Input!$B$25*PQT_No_Test!C37+(1-Quarantine_Input!$B$25)*PQT_No_Test!C$22)</f>
        <v>3.2952370199646982E-3</v>
      </c>
      <c r="V17" s="15">
        <f>Background_Calculations!$B$10*Background_Calculations!D$7*Background_Calculations!D$3*Quarantine_Input!D$14*(1-Background_Calculations!D$6)/(1-Background_Calculations!D$19)*Quarantine_Input!$B$24*(Quarantine_Input!$B$25*PQT_No_Test!D37+(1-Quarantine_Input!$B$25)*PQT_No_Test!D$22)</f>
        <v>4.9585480742406259E-3</v>
      </c>
      <c r="W17" s="15">
        <f>Background_Calculations!$B$10*Background_Calculations!E$7*Background_Calculations!E$3*Quarantine_Input!E$14*(1-Background_Calculations!E$6)/(1-Background_Calculations!E$19)*Quarantine_Input!$B$24*(Quarantine_Input!$B$25*PQT_No_Test!E37+(1-Quarantine_Input!$B$25)*PQT_No_Test!E$22)</f>
        <v>4.3712472022172776E-3</v>
      </c>
      <c r="X17" s="15">
        <f>Background_Calculations!$B$10*Background_Calculations!F$7*Background_Calculations!F$3*Quarantine_Input!F$14*(1-Background_Calculations!F$6)/(1-Background_Calculations!F$19)*Quarantine_Input!$B$24*(Quarantine_Input!$B$25*PQT_No_Test!F37+(1-Quarantine_Input!$B$25)*PQT_No_Test!F$22)</f>
        <v>3.5130608679544485E-3</v>
      </c>
      <c r="Y17" s="15">
        <f>Background_Calculations!$B$10*Background_Calculations!G$7*Background_Calculations!G$3*Quarantine_Input!G$14*(1-Background_Calculations!G$6)/(1-Background_Calculations!G$19)*Quarantine_Input!$B$24*(Quarantine_Input!$B$25*PQT_No_Test!G37+(1-Quarantine_Input!$B$25)*PQT_No_Test!G$22)</f>
        <v>5.9269226794183023E-3</v>
      </c>
      <c r="Z17" s="14">
        <f>Background_Calculations!$B$23*Background_Calculations!B$20*Background_Calculations!B$16*Quarantine_Input!B$14*Quarantine_Input!$B$24*(Quarantine_Input!$B$25*PQT_No_Test!B37+(1-Quarantine_Input!$B$25)*PQT_No_Test!B$22)</f>
        <v>3.2135593171841996E-2</v>
      </c>
      <c r="AA17" s="14">
        <f>Background_Calculations!$B$23*Background_Calculations!C$20*Background_Calculations!C$16*Quarantine_Input!C$14*Quarantine_Input!$B$24*(Quarantine_Input!$B$25*PQT_No_Test!C37+(1-Quarantine_Input!$B$25)*PQT_No_Test!C$22)</f>
        <v>3.2885882859145016E-3</v>
      </c>
      <c r="AB17" s="14">
        <f>Background_Calculations!$B$23*Background_Calculations!D$20*Background_Calculations!D$16*Quarantine_Input!D$14*Quarantine_Input!$B$24*(Quarantine_Input!$B$25*PQT_No_Test!D37+(1-Quarantine_Input!$B$25)*PQT_No_Test!D$22)</f>
        <v>4.9462780215483622E-3</v>
      </c>
      <c r="AC17" s="14">
        <f>Background_Calculations!$B$23*Background_Calculations!E$20*Background_Calculations!E$16*Quarantine_Input!E$14*Quarantine_Input!$B$24*(Quarantine_Input!$B$25*PQT_No_Test!E37+(1-Quarantine_Input!$B$25)*PQT_No_Test!E$22)</f>
        <v>4.3604437268898099E-3</v>
      </c>
      <c r="AD17" s="14">
        <f>Background_Calculations!$B$23*Background_Calculations!F$20*Background_Calculations!F$16*Quarantine_Input!F$14*Quarantine_Input!$B$24*(Quarantine_Input!$B$25*PQT_No_Test!F37+(1-Quarantine_Input!$B$25)*PQT_No_Test!F$22)</f>
        <v>3.5061142237728655E-3</v>
      </c>
      <c r="AE17" s="14">
        <f>Background_Calculations!$B$23*Background_Calculations!G$20*Background_Calculations!G$16*Quarantine_Input!G$14*Quarantine_Input!$B$24*(Quarantine_Input!$B$25*PQT_No_Test!G37+(1-Quarantine_Input!$B$25)*PQT_No_Test!G$22)</f>
        <v>5.9138976568687074E-3</v>
      </c>
      <c r="AF17" s="15">
        <f>Background_Calculations!$B$23*Background_Calculations!B$20*Background_Calculations!B$16*Quarantine_Input!B$6*(1-Background_Calculations!B$19)/(1-Background_Calculations!B$6)*PQT_No_Test!B$22*Quarantine_Input!$B$24</f>
        <v>5.4280594329927531E-2</v>
      </c>
      <c r="AG17" s="15">
        <f>Background_Calculations!$B$23*Background_Calculations!C$20*Background_Calculations!C$16*Quarantine_Input!C$6*(1-Background_Calculations!C$19)/(1-Background_Calculations!C$6)*PQT_No_Test!C$22*Quarantine_Input!$B$24</f>
        <v>6.0460351536007467E-3</v>
      </c>
      <c r="AH17" s="15">
        <f>Background_Calculations!$B$23*Background_Calculations!D$20*Background_Calculations!D$16*Quarantine_Input!D$6*(1-Background_Calculations!D$19)/(1-Background_Calculations!D$6)*PQT_No_Test!D$22*Quarantine_Input!$B$24</f>
        <v>9.0895175835707873E-3</v>
      </c>
      <c r="AI17" s="15">
        <f>Background_Calculations!$B$23*Background_Calculations!E$20*Background_Calculations!E$16*Quarantine_Input!E$6*(1-Background_Calculations!E$19)/(1-Background_Calculations!E$6)*PQT_No_Test!E$22*Quarantine_Input!$B$24</f>
        <v>9.3225107196192245E-3</v>
      </c>
      <c r="AJ17" s="15">
        <f>Background_Calculations!$B$23*Background_Calculations!F$20*Background_Calculations!F$16*Quarantine_Input!F$6*(1-Background_Calculations!F$19)/(1-Background_Calculations!F$6)*PQT_No_Test!F$22*Quarantine_Input!$B$24</f>
        <v>7.4996903634727006E-3</v>
      </c>
      <c r="AK17" s="15">
        <f>Background_Calculations!$B$23*Background_Calculations!G$20*Background_Calculations!G$16*Quarantine_Input!G$6*(1-Background_Calculations!G$19)/(1-Background_Calculations!G$6)*PQT_No_Test!G$22*Quarantine_Input!$B$24</f>
        <v>1.5830678771008716E-2</v>
      </c>
    </row>
    <row r="18" spans="1:37" x14ac:dyDescent="0.25">
      <c r="A18" s="8">
        <v>14</v>
      </c>
      <c r="B18" s="14">
        <f>Adjusted_RE!B$9*Background_Calculations!$B$10*(1-Background_Calculations!B$7*(Quarantine_Input!$B$30+Quarantine_Input!$B$25*Inequality_Components_Lambda_j!$A18))*(Background_Calculations!$B$9*Background_Calculations!B$3*(1-Background_Calculations!B$6)/(1-Background_Calculations!$B$11))*Quarantine_Input!$B$24</f>
        <v>427.15207607690559</v>
      </c>
      <c r="C18" s="14">
        <f>Adjusted_RE!C$9*Background_Calculations!$B$10*(1-Background_Calculations!C$7*(Quarantine_Input!$B$30+Quarantine_Input!$B$25*Inequality_Components_Lambda_j!$A18))*(Background_Calculations!$B$9*Background_Calculations!C$3*(1-Background_Calculations!C$6)/(1-Background_Calculations!$B$11))*Quarantine_Input!$B$24</f>
        <v>85.898070460520159</v>
      </c>
      <c r="D18" s="14">
        <f>Adjusted_RE!D$9*Background_Calculations!$B$10*(1-Background_Calculations!D$7*(Quarantine_Input!$B$30+Quarantine_Input!$B$25*Inequality_Components_Lambda_j!$A18))*(Background_Calculations!$B$9*Background_Calculations!D$3*(1-Background_Calculations!D$6)/(1-Background_Calculations!$B$11))*Quarantine_Input!$B$24</f>
        <v>105.34473388330552</v>
      </c>
      <c r="E18" s="14">
        <f>Adjusted_RE!E$9*Background_Calculations!$B$10*(1-Background_Calculations!E$7*(Quarantine_Input!$B$30+Quarantine_Input!$B$25*Inequality_Components_Lambda_j!$A18))*(Background_Calculations!$B$9*Background_Calculations!E$3*(1-Background_Calculations!E$6)/(1-Background_Calculations!$B$11))*Quarantine_Input!$B$24</f>
        <v>109.13444461360886</v>
      </c>
      <c r="F18" s="14">
        <f>Adjusted_RE!F$9*Background_Calculations!$B$10*(1-Background_Calculations!F$7*(Quarantine_Input!$B$30+Quarantine_Input!$B$25*Inequality_Components_Lambda_j!$A18))*(Background_Calculations!$B$9*Background_Calculations!F$3*(1-Background_Calculations!F$6)/(1-Background_Calculations!$B$11))*Quarantine_Input!$B$24</f>
        <v>87.318066231008657</v>
      </c>
      <c r="G18" s="14">
        <f>Adjusted_RE!G$9*Background_Calculations!$B$10*(1-Background_Calculations!G$7*(Quarantine_Input!$B$30+Quarantine_Input!$B$25*Inequality_Components_Lambda_j!$A18))*(Background_Calculations!$B$9*Background_Calculations!G$3*(1-Background_Calculations!G$6)/(1-Background_Calculations!$B$11))*Quarantine_Input!$B$24</f>
        <v>102.7811270984169</v>
      </c>
      <c r="H18" s="15">
        <f>Adjusted_RE!B$9*Background_Calculations!B$20*Quarantine_Input!$B$29*Background_Calculations!$B$23*(Background_Calculations!$B$9*Background_Calculations!B$16*(1-Background_Calculations!B$19)/(1-Background_Calculations!$B$11))*Quarantine_Input!$B$24</f>
        <v>0.14255001542898071</v>
      </c>
      <c r="I18" s="15">
        <f>Adjusted_RE!C$9*Background_Calculations!C$20*Quarantine_Input!$B$29*Background_Calculations!$B$23*(Background_Calculations!$B$9*Background_Calculations!C$16*(1-Background_Calculations!C$19)/(1-Background_Calculations!$B$11))*Quarantine_Input!$B$24</f>
        <v>2.8903542426339572E-2</v>
      </c>
      <c r="J18" s="15">
        <f>Adjusted_RE!D$9*Background_Calculations!D$20*Quarantine_Input!$B$29*Background_Calculations!$B$23*(Background_Calculations!$B$9*Background_Calculations!D$16*(1-Background_Calculations!D$19)/(1-Background_Calculations!$B$11))*Quarantine_Input!$B$24</f>
        <v>3.5430855870689518E-2</v>
      </c>
      <c r="K18" s="15">
        <f>Adjusted_RE!E$9*Background_Calculations!E$20*Quarantine_Input!$B$29*Background_Calculations!$B$23*(Background_Calculations!$B$9*Background_Calculations!E$16*(1-Background_Calculations!E$19)/(1-Background_Calculations!$B$11))*Quarantine_Input!$B$24</f>
        <v>3.6705570532510709E-2</v>
      </c>
      <c r="L18" s="15">
        <f>Adjusted_RE!F$9*Background_Calculations!F$20*Quarantine_Input!$B$29*Background_Calculations!$B$23*(Background_Calculations!$B$9*Background_Calculations!F$16*(1-Background_Calculations!F$19)/(1-Background_Calculations!$B$11))*Quarantine_Input!$B$24</f>
        <v>2.9382538421216908E-2</v>
      </c>
      <c r="M18" s="15">
        <f>Adjusted_RE!G$9*Background_Calculations!G$20*Quarantine_Input!$B$29*Background_Calculations!$B$23*(Background_Calculations!$B$9*Background_Calculations!G$16*(1-Background_Calculations!G$19)/(1-Background_Calculations!$B$11))*Quarantine_Input!$B$24</f>
        <v>3.4578228211592205E-2</v>
      </c>
      <c r="N18" s="14">
        <f>Background_Calculations!$B$10*Background_Calculations!B$7*Background_Calculations!B$3*Quarantine_Input!B$6*PQT_No_Test!B$22*Quarantine_Input!$B$24</f>
        <v>5.4840911501232027E-2</v>
      </c>
      <c r="O18" s="14">
        <f>Background_Calculations!$B$10*Background_Calculations!C$7*Background_Calculations!C$3*Quarantine_Input!C$6*PQT_No_Test!C$22*Quarantine_Input!$B$24</f>
        <v>6.0582587815831857E-3</v>
      </c>
      <c r="P18" s="14">
        <f>Background_Calculations!$B$10*Background_Calculations!D$7*Background_Calculations!D$3*Quarantine_Input!D$6*PQT_No_Test!D$22*Quarantine_Input!$B$24</f>
        <v>9.1120656205415755E-3</v>
      </c>
      <c r="Q18" s="14">
        <f>Background_Calculations!$B$10*Background_Calculations!E$7*Background_Calculations!E$3*Quarantine_Input!E$6*PQT_No_Test!E$22*Quarantine_Input!$B$24</f>
        <v>9.3456082575895851E-3</v>
      </c>
      <c r="R18" s="14">
        <f>Background_Calculations!$B$10*Background_Calculations!F$7*Background_Calculations!F$3*Quarantine_Input!F$6*PQT_No_Test!F$22*Quarantine_Input!$B$24</f>
        <v>7.5145494573589907E-3</v>
      </c>
      <c r="S18" s="14">
        <f>Background_Calculations!$B$10*Background_Calculations!G$7*Background_Calculations!G$3*Quarantine_Input!G$6*PQT_No_Test!G$22*Quarantine_Input!$B$24</f>
        <v>1.5865544938793729E-2</v>
      </c>
      <c r="T18" s="15">
        <f>Background_Calculations!$B$10*Background_Calculations!B$7*Background_Calculations!B$3*Quarantine_Input!B$14*(1-Background_Calculations!B$6)/(1-Background_Calculations!B$19)*Quarantine_Input!$B$24*(Quarantine_Input!$B$25*PQT_No_Test!B38+(1-Quarantine_Input!$B$25)*PQT_No_Test!B$22)</f>
        <v>2.2656978111622882E-2</v>
      </c>
      <c r="U18" s="15">
        <f>Background_Calculations!$B$10*Background_Calculations!C$7*Background_Calculations!C$3*Quarantine_Input!C$14*(1-Background_Calculations!C$6)/(1-Background_Calculations!C$19)*Quarantine_Input!$B$24*(Quarantine_Input!$B$25*PQT_No_Test!C38+(1-Quarantine_Input!$B$25)*PQT_No_Test!C$22)</f>
        <v>2.299546796805647E-3</v>
      </c>
      <c r="V18" s="15">
        <f>Background_Calculations!$B$10*Background_Calculations!D$7*Background_Calculations!D$3*Quarantine_Input!D$14*(1-Background_Calculations!D$6)/(1-Background_Calculations!D$19)*Quarantine_Input!$B$24*(Quarantine_Input!$B$25*PQT_No_Test!D38+(1-Quarantine_Input!$B$25)*PQT_No_Test!D$22)</f>
        <v>3.4602710736264413E-3</v>
      </c>
      <c r="W18" s="15">
        <f>Background_Calculations!$B$10*Background_Calculations!E$7*Background_Calculations!E$3*Quarantine_Input!E$14*(1-Background_Calculations!E$6)/(1-Background_Calculations!E$19)*Quarantine_Input!$B$24*(Quarantine_Input!$B$25*PQT_No_Test!E38+(1-Quarantine_Input!$B$25)*PQT_No_Test!E$22)</f>
        <v>3.0504292835396929E-3</v>
      </c>
      <c r="X18" s="15">
        <f>Background_Calculations!$B$10*Background_Calculations!F$7*Background_Calculations!F$3*Quarantine_Input!F$14*(1-Background_Calculations!F$6)/(1-Background_Calculations!F$19)*Quarantine_Input!$B$24*(Quarantine_Input!$B$25*PQT_No_Test!F38+(1-Quarantine_Input!$B$25)*PQT_No_Test!F$22)</f>
        <v>2.4515528979989617E-3</v>
      </c>
      <c r="Y18" s="15">
        <f>Background_Calculations!$B$10*Background_Calculations!G$7*Background_Calculations!G$3*Quarantine_Input!G$14*(1-Background_Calculations!G$6)/(1-Background_Calculations!G$19)*Quarantine_Input!$B$24*(Quarantine_Input!$B$25*PQT_No_Test!G38+(1-Quarantine_Input!$B$25)*PQT_No_Test!G$22)</f>
        <v>4.1360411951541828E-3</v>
      </c>
      <c r="Z18" s="14">
        <f>Background_Calculations!$B$23*Background_Calculations!B$20*Background_Calculations!B$16*Quarantine_Input!B$14*Quarantine_Input!$B$24*(Quarantine_Input!$B$25*PQT_No_Test!B38+(1-Quarantine_Input!$B$25)*PQT_No_Test!B$22)</f>
        <v>2.2425488635275881E-2</v>
      </c>
      <c r="AA18" s="14">
        <f>Background_Calculations!$B$23*Background_Calculations!C$20*Background_Calculations!C$16*Quarantine_Input!C$14*Quarantine_Input!$B$24*(Quarantine_Input!$B$25*PQT_No_Test!C38+(1-Quarantine_Input!$B$25)*PQT_No_Test!C$22)</f>
        <v>2.2949070470713148E-3</v>
      </c>
      <c r="AB18" s="14">
        <f>Background_Calculations!$B$23*Background_Calculations!D$20*Background_Calculations!D$16*Quarantine_Input!D$14*Quarantine_Input!$B$24*(Quarantine_Input!$B$25*PQT_No_Test!D38+(1-Quarantine_Input!$B$25)*PQT_No_Test!D$22)</f>
        <v>3.4517085452880594E-3</v>
      </c>
      <c r="AC18" s="14">
        <f>Background_Calculations!$B$23*Background_Calculations!E$20*Background_Calculations!E$16*Quarantine_Input!E$14*Quarantine_Input!$B$24*(Quarantine_Input!$B$25*PQT_No_Test!E38+(1-Quarantine_Input!$B$25)*PQT_No_Test!E$22)</f>
        <v>3.0428901909241601E-3</v>
      </c>
      <c r="AD18" s="14">
        <f>Background_Calculations!$B$23*Background_Calculations!F$20*Background_Calculations!F$16*Quarantine_Input!F$14*Quarantine_Input!$B$24*(Quarantine_Input!$B$25*PQT_No_Test!F38+(1-Quarantine_Input!$B$25)*PQT_No_Test!F$22)</f>
        <v>2.4467052547855824E-3</v>
      </c>
      <c r="AE18" s="14">
        <f>Background_Calculations!$B$23*Background_Calculations!G$20*Background_Calculations!G$16*Quarantine_Input!G$14*Quarantine_Input!$B$24*(Quarantine_Input!$B$25*PQT_No_Test!G38+(1-Quarantine_Input!$B$25)*PQT_No_Test!G$22)</f>
        <v>4.1269518189725081E-3</v>
      </c>
      <c r="AF18" s="15">
        <f>Background_Calculations!$B$23*Background_Calculations!B$20*Background_Calculations!B$16*Quarantine_Input!B$6*(1-Background_Calculations!B$19)/(1-Background_Calculations!B$6)*PQT_No_Test!B$22*Quarantine_Input!$B$24</f>
        <v>5.4280594329927531E-2</v>
      </c>
      <c r="AG18" s="15">
        <f>Background_Calculations!$B$23*Background_Calculations!C$20*Background_Calculations!C$16*Quarantine_Input!C$6*(1-Background_Calculations!C$19)/(1-Background_Calculations!C$6)*PQT_No_Test!C$22*Quarantine_Input!$B$24</f>
        <v>6.0460351536007467E-3</v>
      </c>
      <c r="AH18" s="15">
        <f>Background_Calculations!$B$23*Background_Calculations!D$20*Background_Calculations!D$16*Quarantine_Input!D$6*(1-Background_Calculations!D$19)/(1-Background_Calculations!D$6)*PQT_No_Test!D$22*Quarantine_Input!$B$24</f>
        <v>9.0895175835707873E-3</v>
      </c>
      <c r="AI18" s="15">
        <f>Background_Calculations!$B$23*Background_Calculations!E$20*Background_Calculations!E$16*Quarantine_Input!E$6*(1-Background_Calculations!E$19)/(1-Background_Calculations!E$6)*PQT_No_Test!E$22*Quarantine_Input!$B$24</f>
        <v>9.3225107196192245E-3</v>
      </c>
      <c r="AJ18" s="15">
        <f>Background_Calculations!$B$23*Background_Calculations!F$20*Background_Calculations!F$16*Quarantine_Input!F$6*(1-Background_Calculations!F$19)/(1-Background_Calculations!F$6)*PQT_No_Test!F$22*Quarantine_Input!$B$24</f>
        <v>7.4996903634727006E-3</v>
      </c>
      <c r="AK18" s="15">
        <f>Background_Calculations!$B$23*Background_Calculations!G$20*Background_Calculations!G$16*Quarantine_Input!G$6*(1-Background_Calculations!G$19)/(1-Background_Calculations!G$6)*PQT_No_Test!G$22*Quarantine_Input!$B$24</f>
        <v>1.5830678771008716E-2</v>
      </c>
    </row>
    <row r="19" spans="1:37" x14ac:dyDescent="0.25">
      <c r="A19" s="24" t="s">
        <v>50</v>
      </c>
      <c r="B19" s="24"/>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row>
    <row r="20" spans="1:37" x14ac:dyDescent="0.25">
      <c r="A20" s="8">
        <v>0</v>
      </c>
      <c r="B20" s="14">
        <f>Adjusted_RE!B$9*Background_Calculations!$B$10*(1-Background_Calculations!B$7*(Quarantine_Input!$B$30+Quarantine_Input!$B$25*Inequality_Components_Lambda_j!$A4))*(Background_Calculations!$B$9*Background_Calculations!B$3*(1-Background_Calculations!B$6)/(1-Background_Calculations!$B$11))*Quarantine_Input!$B$24</f>
        <v>427.7066474628507</v>
      </c>
      <c r="C20" s="14">
        <f>Adjusted_RE!C$9*Background_Calculations!$B$10*(1-Background_Calculations!C$7*(Quarantine_Input!$B$30+Quarantine_Input!$B$25*Inequality_Components_Lambda_j!$A4))*(Background_Calculations!$B$9*Background_Calculations!C$3*(1-Background_Calculations!C$6)/(1-Background_Calculations!$B$11))*Quarantine_Input!$B$24</f>
        <v>86.009591894344865</v>
      </c>
      <c r="D20" s="14">
        <f>Adjusted_RE!D$9*Background_Calculations!$B$10*(1-Background_Calculations!D$7*(Quarantine_Input!$B$30+Quarantine_Input!$B$25*Inequality_Components_Lambda_j!$A4))*(Background_Calculations!$B$9*Background_Calculations!D$3*(1-Background_Calculations!D$6)/(1-Background_Calculations!$B$11))*Quarantine_Input!$B$24</f>
        <v>105.48150291322159</v>
      </c>
      <c r="E20" s="14">
        <f>Adjusted_RE!E$9*Background_Calculations!$B$10*(1-Background_Calculations!E$7*(Quarantine_Input!$B$30+Quarantine_Input!$B$25*Inequality_Components_Lambda_j!$A4))*(Background_Calculations!$B$9*Background_Calculations!E$3*(1-Background_Calculations!E$6)/(1-Background_Calculations!$B$11))*Quarantine_Input!$B$24</f>
        <v>109.27613382359603</v>
      </c>
      <c r="F20" s="14">
        <f>Adjusted_RE!F$9*Background_Calculations!$B$10*(1-Background_Calculations!F$7*(Quarantine_Input!$B$30+Quarantine_Input!$B$25*Inequality_Components_Lambda_j!$A4))*(Background_Calculations!$B$9*Background_Calculations!F$3*(1-Background_Calculations!F$6)/(1-Background_Calculations!$B$11))*Quarantine_Input!$B$24</f>
        <v>87.431431244828815</v>
      </c>
      <c r="G20" s="14">
        <f>Adjusted_RE!G$9*Background_Calculations!$B$10*(1-Background_Calculations!G$7*(Quarantine_Input!$B$30+Quarantine_Input!$B$25*Inequality_Components_Lambda_j!$A4))*(Background_Calculations!$B$9*Background_Calculations!G$3*(1-Background_Calculations!G$6)/(1-Background_Calculations!$B$11))*Quarantine_Input!$B$24</f>
        <v>102.91456779857097</v>
      </c>
      <c r="H20" s="15">
        <f>Adjusted_RE!B$9*Background_Calculations!B$20*Quarantine_Input!$B$29*Background_Calculations!$B$23*(Background_Calculations!$B$9*Background_Calculations!B$16*(1-Background_Calculations!B$19)/(1-Background_Calculations!$B$11))*Quarantine_Input!$B$24</f>
        <v>0.14255001542898071</v>
      </c>
      <c r="I20" s="15">
        <f>Adjusted_RE!C$9*Background_Calculations!C$20*Quarantine_Input!$B$29*Background_Calculations!$B$23*(Background_Calculations!$B$9*Background_Calculations!C$16*(1-Background_Calculations!C$19)/(1-Background_Calculations!$B$11))*Quarantine_Input!$B$24</f>
        <v>2.8903542426339572E-2</v>
      </c>
      <c r="J20" s="15">
        <f>Adjusted_RE!D$9*Background_Calculations!D$20*Quarantine_Input!$B$29*Background_Calculations!$B$23*(Background_Calculations!$B$9*Background_Calculations!D$16*(1-Background_Calculations!D$19)/(1-Background_Calculations!$B$11))*Quarantine_Input!$B$24</f>
        <v>3.5430855870689518E-2</v>
      </c>
      <c r="K20" s="15">
        <f>Adjusted_RE!E$9*Background_Calculations!E$20*Quarantine_Input!$B$29*Background_Calculations!$B$23*(Background_Calculations!$B$9*Background_Calculations!E$16*(1-Background_Calculations!E$19)/(1-Background_Calculations!$B$11))*Quarantine_Input!$B$24</f>
        <v>3.6705570532510709E-2</v>
      </c>
      <c r="L20" s="15">
        <f>Adjusted_RE!F$9*Background_Calculations!F$20*Quarantine_Input!$B$29*Background_Calculations!$B$23*(Background_Calculations!$B$9*Background_Calculations!F$16*(1-Background_Calculations!F$19)/(1-Background_Calculations!$B$11))*Quarantine_Input!$B$24</f>
        <v>2.9382538421216908E-2</v>
      </c>
      <c r="M20" s="15">
        <f>Adjusted_RE!G$9*Background_Calculations!G$20*Quarantine_Input!$B$29*Background_Calculations!$B$23*(Background_Calculations!$B$9*Background_Calculations!G$16*(1-Background_Calculations!G$19)/(1-Background_Calculations!$B$11))*Quarantine_Input!$B$24</f>
        <v>3.4578228211592205E-2</v>
      </c>
      <c r="N20" s="14">
        <f>Background_Calculations!$B$10*Background_Calculations!B$7*Background_Calculations!B$3*Quarantine_Input!B$6*PQT_No_Test!B$22*Quarantine_Input!$B$24</f>
        <v>5.4840911501232027E-2</v>
      </c>
      <c r="O20" s="14">
        <f>Background_Calculations!$B$10*Background_Calculations!C$7*Background_Calculations!C$3*Quarantine_Input!C$6*PQT_No_Test!C$22*Quarantine_Input!$B$24</f>
        <v>6.0582587815831857E-3</v>
      </c>
      <c r="P20" s="14">
        <f>Background_Calculations!$B$10*Background_Calculations!D$7*Background_Calculations!D$3*Quarantine_Input!D$6*PQT_No_Test!D$22*Quarantine_Input!$B$24</f>
        <v>9.1120656205415755E-3</v>
      </c>
      <c r="Q20" s="14">
        <f>Background_Calculations!$B$10*Background_Calculations!E$7*Background_Calculations!E$3*Quarantine_Input!E$6*PQT_No_Test!E$22*Quarantine_Input!$B$24</f>
        <v>9.3456082575895851E-3</v>
      </c>
      <c r="R20" s="14">
        <f>Background_Calculations!$B$10*Background_Calculations!F$7*Background_Calculations!F$3*Quarantine_Input!F$6*PQT_No_Test!F$22*Quarantine_Input!$B$24</f>
        <v>7.5145494573589907E-3</v>
      </c>
      <c r="S20" s="14">
        <f>Background_Calculations!$B$10*Background_Calculations!G$7*Background_Calculations!G$3*Quarantine_Input!G$6*PQT_No_Test!G$22*Quarantine_Input!$B$24</f>
        <v>1.5865544938793729E-2</v>
      </c>
      <c r="T20" s="15">
        <f>Background_Calculations!$B$10*Background_Calculations!B$7*Background_Calculations!B$3*Quarantine_Input!B$14*(1-Background_Calculations!B$6)/(1-Background_Calculations!B$19)*Quarantine_Input!$B$24*(Quarantine_Input!$B$25*PQT_RTPCR_Exit!B24+(1-Quarantine_Input!$B$25)*PQT_No_Test!B$22)</f>
        <v>1.1557083457340651</v>
      </c>
      <c r="U20" s="15">
        <f>Background_Calculations!$B$10*Background_Calculations!C$7*Background_Calculations!C$3*Quarantine_Input!C$14*(1-Background_Calculations!C$6)/(1-Background_Calculations!C$19)*Quarantine_Input!$B$24*(Quarantine_Input!$B$25*PQT_RTPCR_Exit!C24+(1-Quarantine_Input!$B$25)*PQT_No_Test!C$22)</f>
        <v>0.12831406703017681</v>
      </c>
      <c r="V20" s="15">
        <f>Background_Calculations!$B$10*Background_Calculations!D$7*Background_Calculations!D$3*Quarantine_Input!D$14*(1-Background_Calculations!D$6)/(1-Background_Calculations!D$19)*Quarantine_Input!$B$24*(Quarantine_Input!$B$25*PQT_RTPCR_Exit!D24+(1-Quarantine_Input!$B$25)*PQT_No_Test!D$22)</f>
        <v>0.19308215649303492</v>
      </c>
      <c r="W20" s="15">
        <f>Background_Calculations!$B$10*Background_Calculations!E$7*Background_Calculations!E$3*Quarantine_Input!E$14*(1-Background_Calculations!E$6)/(1-Background_Calculations!E$19)*Quarantine_Input!$B$24*(Quarantine_Input!$B$25*PQT_RTPCR_Exit!E24+(1-Quarantine_Input!$B$25)*PQT_No_Test!E$22)</f>
        <v>0.20264530516279206</v>
      </c>
      <c r="X20" s="15">
        <f>Background_Calculations!$B$10*Background_Calculations!F$7*Background_Calculations!F$3*Quarantine_Input!F$14*(1-Background_Calculations!F$6)/(1-Background_Calculations!F$19)*Quarantine_Input!$B$24*(Quarantine_Input!$B$25*PQT_RTPCR_Exit!F24+(1-Quarantine_Input!$B$25)*PQT_No_Test!F$22)</f>
        <v>0.16286090873126197</v>
      </c>
      <c r="Y20" s="15">
        <f>Background_Calculations!$B$10*Background_Calculations!G$7*Background_Calculations!G$3*Quarantine_Input!G$14*(1-Background_Calculations!G$6)/(1-Background_Calculations!G$19)*Quarantine_Input!$B$24*(Quarantine_Input!$B$25*PQT_RTPCR_Exit!G24+(1-Quarantine_Input!$B$25)*PQT_No_Test!G$22)</f>
        <v>0.35356371842511924</v>
      </c>
      <c r="Z20" s="14">
        <f>Background_Calculations!$B$23*Background_Calculations!B$20*Background_Calculations!B$16*Quarantine_Input!B$14*Quarantine_Input!$B$24*(Quarantine_Input!$B$25*PQT_RTPCR_Exit!B24+(1-Quarantine_Input!$B$25)*PQT_No_Test!B$22)</f>
        <v>1.1439003138577137</v>
      </c>
      <c r="AA20" s="14">
        <f>Background_Calculations!$B$23*Background_Calculations!C$20*Background_Calculations!C$16*Quarantine_Input!C$14*Quarantine_Input!$B$24*(Quarantine_Input!$B$25*PQT_RTPCR_Exit!C24+(1-Quarantine_Input!$B$25)*PQT_No_Test!C$22)</f>
        <v>0.1280551702948543</v>
      </c>
      <c r="AB20" s="14">
        <f>Background_Calculations!$B$23*Background_Calculations!D$20*Background_Calculations!D$16*Quarantine_Input!D$14*Quarantine_Input!$B$24*(Quarantine_Input!$B$25*PQT_RTPCR_Exit!D24+(1-Quarantine_Input!$B$25)*PQT_No_Test!D$22)</f>
        <v>0.19260436981059595</v>
      </c>
      <c r="AC20" s="14">
        <f>Background_Calculations!$B$23*Background_Calculations!E$20*Background_Calculations!E$16*Quarantine_Input!E$14*Quarantine_Input!$B$24*(Quarantine_Input!$B$25*PQT_RTPCR_Exit!E24+(1-Quarantine_Input!$B$25)*PQT_No_Test!E$22)</f>
        <v>0.20214447017147816</v>
      </c>
      <c r="AD20" s="14">
        <f>Background_Calculations!$B$23*Background_Calculations!F$20*Background_Calculations!F$16*Quarantine_Input!F$14*Quarantine_Input!$B$24*(Quarantine_Input!$B$25*PQT_RTPCR_Exit!F24+(1-Quarantine_Input!$B$25)*PQT_No_Test!F$22)</f>
        <v>0.16253887138930609</v>
      </c>
      <c r="AE20" s="14">
        <f>Background_Calculations!$B$23*Background_Calculations!G$20*Background_Calculations!G$16*Quarantine_Input!G$14*Quarantine_Input!$B$24*(Quarantine_Input!$B$25*PQT_RTPCR_Exit!G24+(1-Quarantine_Input!$B$25)*PQT_No_Test!G$22)</f>
        <v>0.35278672576732778</v>
      </c>
      <c r="AF20" s="15">
        <f>Background_Calculations!$B$23*Background_Calculations!B$20*Background_Calculations!B$16*Quarantine_Input!B$6*(1-Background_Calculations!B$19)/(1-Background_Calculations!B$6)*PQT_No_Test!B$22*Quarantine_Input!$B$24</f>
        <v>5.4280594329927531E-2</v>
      </c>
      <c r="AG20" s="15">
        <f>Background_Calculations!$B$23*Background_Calculations!C$20*Background_Calculations!C$16*Quarantine_Input!C$6*(1-Background_Calculations!C$19)/(1-Background_Calculations!C$6)*PQT_No_Test!C$22*Quarantine_Input!$B$24</f>
        <v>6.0460351536007467E-3</v>
      </c>
      <c r="AH20" s="15">
        <f>Background_Calculations!$B$23*Background_Calculations!D$20*Background_Calculations!D$16*Quarantine_Input!D$6*(1-Background_Calculations!D$19)/(1-Background_Calculations!D$6)*PQT_No_Test!D$22*Quarantine_Input!$B$24</f>
        <v>9.0895175835707873E-3</v>
      </c>
      <c r="AI20" s="15">
        <f>Background_Calculations!$B$23*Background_Calculations!E$20*Background_Calculations!E$16*Quarantine_Input!E$6*(1-Background_Calculations!E$19)/(1-Background_Calculations!E$6)*PQT_No_Test!E$22*Quarantine_Input!$B$24</f>
        <v>9.3225107196192245E-3</v>
      </c>
      <c r="AJ20" s="15">
        <f>Background_Calculations!$B$23*Background_Calculations!F$20*Background_Calculations!F$16*Quarantine_Input!F$6*(1-Background_Calculations!F$19)/(1-Background_Calculations!F$6)*PQT_No_Test!F$22*Quarantine_Input!$B$24</f>
        <v>7.4996903634727006E-3</v>
      </c>
      <c r="AK20" s="15">
        <f>Background_Calculations!$B$23*Background_Calculations!G$20*Background_Calculations!G$16*Quarantine_Input!G$6*(1-Background_Calculations!G$19)/(1-Background_Calculations!G$6)*PQT_No_Test!G$22*Quarantine_Input!$B$24</f>
        <v>1.5830678771008716E-2</v>
      </c>
    </row>
    <row r="21" spans="1:37" x14ac:dyDescent="0.25">
      <c r="A21" s="8">
        <v>1</v>
      </c>
      <c r="B21" s="14">
        <f>Adjusted_RE!B$9*Background_Calculations!$B$10*(1-Background_Calculations!B$7*(Quarantine_Input!$B$30+Quarantine_Input!$B$25*Inequality_Components_Lambda_j!$A5))*(Background_Calculations!$B$9*Background_Calculations!B$3*(1-Background_Calculations!B$6)/(1-Background_Calculations!$B$11))*Quarantine_Input!$B$24</f>
        <v>427.66703522099749</v>
      </c>
      <c r="C21" s="14">
        <f>Adjusted_RE!C$9*Background_Calculations!$B$10*(1-Background_Calculations!C$7*(Quarantine_Input!$B$30+Quarantine_Input!$B$25*Inequality_Components_Lambda_j!$A5))*(Background_Calculations!$B$9*Background_Calculations!C$3*(1-Background_Calculations!C$6)/(1-Background_Calculations!$B$11))*Quarantine_Input!$B$24</f>
        <v>86.00162607764311</v>
      </c>
      <c r="D21" s="14">
        <f>Adjusted_RE!D$9*Background_Calculations!$B$10*(1-Background_Calculations!D$7*(Quarantine_Input!$B$30+Quarantine_Input!$B$25*Inequality_Components_Lambda_j!$A5))*(Background_Calculations!$B$9*Background_Calculations!D$3*(1-Background_Calculations!D$6)/(1-Background_Calculations!$B$11))*Quarantine_Input!$B$24</f>
        <v>105.47173369679902</v>
      </c>
      <c r="E21" s="14">
        <f>Adjusted_RE!E$9*Background_Calculations!$B$10*(1-Background_Calculations!E$7*(Quarantine_Input!$B$30+Quarantine_Input!$B$25*Inequality_Components_Lambda_j!$A5))*(Background_Calculations!$B$9*Background_Calculations!E$3*(1-Background_Calculations!E$6)/(1-Background_Calculations!$B$11))*Quarantine_Input!$B$24</f>
        <v>109.26601316573981</v>
      </c>
      <c r="F21" s="14">
        <f>Adjusted_RE!F$9*Background_Calculations!$B$10*(1-Background_Calculations!F$7*(Quarantine_Input!$B$30+Quarantine_Input!$B$25*Inequality_Components_Lambda_j!$A5))*(Background_Calculations!$B$9*Background_Calculations!F$3*(1-Background_Calculations!F$6)/(1-Background_Calculations!$B$11))*Quarantine_Input!$B$24</f>
        <v>87.423333743841667</v>
      </c>
      <c r="G21" s="14">
        <f>Adjusted_RE!G$9*Background_Calculations!$B$10*(1-Background_Calculations!G$7*(Quarantine_Input!$B$30+Quarantine_Input!$B$25*Inequality_Components_Lambda_j!$A5))*(Background_Calculations!$B$9*Background_Calculations!G$3*(1-Background_Calculations!G$6)/(1-Background_Calculations!$B$11))*Quarantine_Input!$B$24</f>
        <v>102.90503631998854</v>
      </c>
      <c r="H21" s="15">
        <f>Adjusted_RE!B$9*Background_Calculations!B$20*Quarantine_Input!$B$29*Background_Calculations!$B$23*(Background_Calculations!$B$9*Background_Calculations!B$16*(1-Background_Calculations!B$19)/(1-Background_Calculations!$B$11))*Quarantine_Input!$B$24</f>
        <v>0.14255001542898071</v>
      </c>
      <c r="I21" s="15">
        <f>Adjusted_RE!C$9*Background_Calculations!C$20*Quarantine_Input!$B$29*Background_Calculations!$B$23*(Background_Calculations!$B$9*Background_Calculations!C$16*(1-Background_Calculations!C$19)/(1-Background_Calculations!$B$11))*Quarantine_Input!$B$24</f>
        <v>2.8903542426339572E-2</v>
      </c>
      <c r="J21" s="15">
        <f>Adjusted_RE!D$9*Background_Calculations!D$20*Quarantine_Input!$B$29*Background_Calculations!$B$23*(Background_Calculations!$B$9*Background_Calculations!D$16*(1-Background_Calculations!D$19)/(1-Background_Calculations!$B$11))*Quarantine_Input!$B$24</f>
        <v>3.5430855870689518E-2</v>
      </c>
      <c r="K21" s="15">
        <f>Adjusted_RE!E$9*Background_Calculations!E$20*Quarantine_Input!$B$29*Background_Calculations!$B$23*(Background_Calculations!$B$9*Background_Calculations!E$16*(1-Background_Calculations!E$19)/(1-Background_Calculations!$B$11))*Quarantine_Input!$B$24</f>
        <v>3.6705570532510709E-2</v>
      </c>
      <c r="L21" s="15">
        <f>Adjusted_RE!F$9*Background_Calculations!F$20*Quarantine_Input!$B$29*Background_Calculations!$B$23*(Background_Calculations!$B$9*Background_Calculations!F$16*(1-Background_Calculations!F$19)/(1-Background_Calculations!$B$11))*Quarantine_Input!$B$24</f>
        <v>2.9382538421216908E-2</v>
      </c>
      <c r="M21" s="15">
        <f>Adjusted_RE!G$9*Background_Calculations!G$20*Quarantine_Input!$B$29*Background_Calculations!$B$23*(Background_Calculations!$B$9*Background_Calculations!G$16*(1-Background_Calculations!G$19)/(1-Background_Calculations!$B$11))*Quarantine_Input!$B$24</f>
        <v>3.4578228211592205E-2</v>
      </c>
      <c r="N21" s="14">
        <f>Background_Calculations!$B$10*Background_Calculations!B$7*Background_Calculations!B$3*Quarantine_Input!B$6*PQT_No_Test!B$22*Quarantine_Input!$B$24</f>
        <v>5.4840911501232027E-2</v>
      </c>
      <c r="O21" s="14">
        <f>Background_Calculations!$B$10*Background_Calculations!C$7*Background_Calculations!C$3*Quarantine_Input!C$6*PQT_No_Test!C$22*Quarantine_Input!$B$24</f>
        <v>6.0582587815831857E-3</v>
      </c>
      <c r="P21" s="14">
        <f>Background_Calculations!$B$10*Background_Calculations!D$7*Background_Calculations!D$3*Quarantine_Input!D$6*PQT_No_Test!D$22*Quarantine_Input!$B$24</f>
        <v>9.1120656205415755E-3</v>
      </c>
      <c r="Q21" s="14">
        <f>Background_Calculations!$B$10*Background_Calculations!E$7*Background_Calculations!E$3*Quarantine_Input!E$6*PQT_No_Test!E$22*Quarantine_Input!$B$24</f>
        <v>9.3456082575895851E-3</v>
      </c>
      <c r="R21" s="14">
        <f>Background_Calculations!$B$10*Background_Calculations!F$7*Background_Calculations!F$3*Quarantine_Input!F$6*PQT_No_Test!F$22*Quarantine_Input!$B$24</f>
        <v>7.5145494573589907E-3</v>
      </c>
      <c r="S21" s="14">
        <f>Background_Calculations!$B$10*Background_Calculations!G$7*Background_Calculations!G$3*Quarantine_Input!G$6*PQT_No_Test!G$22*Quarantine_Input!$B$24</f>
        <v>1.5865544938793729E-2</v>
      </c>
      <c r="T21" s="15">
        <f>Background_Calculations!$B$10*Background_Calculations!B$7*Background_Calculations!B$3*Quarantine_Input!B$14*(1-Background_Calculations!B$6)/(1-Background_Calculations!B$19)*Quarantine_Input!$B$24*(Quarantine_Input!$B$25*PQT_RTPCR_Exit!B25+(1-Quarantine_Input!$B$25)*PQT_No_Test!B$22)</f>
        <v>0.75829507664227058</v>
      </c>
      <c r="U21" s="15">
        <f>Background_Calculations!$B$10*Background_Calculations!C$7*Background_Calculations!C$3*Quarantine_Input!C$14*(1-Background_Calculations!C$6)/(1-Background_Calculations!C$19)*Quarantine_Input!$B$24*(Quarantine_Input!$B$25*PQT_RTPCR_Exit!C25+(1-Quarantine_Input!$B$25)*PQT_No_Test!C$22)</f>
        <v>8.3669607510936536E-2</v>
      </c>
      <c r="V21" s="15">
        <f>Background_Calculations!$B$10*Background_Calculations!D$7*Background_Calculations!D$3*Quarantine_Input!D$14*(1-Background_Calculations!D$6)/(1-Background_Calculations!D$19)*Quarantine_Input!$B$24*(Quarantine_Input!$B$25*PQT_RTPCR_Exit!D25+(1-Quarantine_Input!$B$25)*PQT_No_Test!D$22)</f>
        <v>0.1259028618221423</v>
      </c>
      <c r="W21" s="15">
        <f>Background_Calculations!$B$10*Background_Calculations!E$7*Background_Calculations!E$3*Quarantine_Input!E$14*(1-Background_Calculations!E$6)/(1-Background_Calculations!E$19)*Quarantine_Input!$B$24*(Quarantine_Input!$B$25*PQT_RTPCR_Exit!E25+(1-Quarantine_Input!$B$25)*PQT_No_Test!E$22)</f>
        <v>0.13073627090916473</v>
      </c>
      <c r="X21" s="15">
        <f>Background_Calculations!$B$10*Background_Calculations!F$7*Background_Calculations!F$3*Quarantine_Input!F$14*(1-Background_Calculations!F$6)/(1-Background_Calculations!F$19)*Quarantine_Input!$B$24*(Quarantine_Input!$B$25*PQT_RTPCR_Exit!F25+(1-Quarantine_Input!$B$25)*PQT_No_Test!F$22)</f>
        <v>0.10506943581692429</v>
      </c>
      <c r="Y21" s="15">
        <f>Background_Calculations!$B$10*Background_Calculations!G$7*Background_Calculations!G$3*Quarantine_Input!G$14*(1-Background_Calculations!G$6)/(1-Background_Calculations!G$19)*Quarantine_Input!$B$24*(Quarantine_Input!$B$25*PQT_RTPCR_Exit!G25+(1-Quarantine_Input!$B$25)*PQT_No_Test!G$22)</f>
        <v>0.22523894926127178</v>
      </c>
      <c r="Z21" s="14">
        <f>Background_Calculations!$B$23*Background_Calculations!B$20*Background_Calculations!B$16*Quarantine_Input!B$14*Quarantine_Input!$B$24*(Quarantine_Input!$B$25*PQT_RTPCR_Exit!B25+(1-Quarantine_Input!$B$25)*PQT_No_Test!B$22)</f>
        <v>0.7505474710549932</v>
      </c>
      <c r="AA21" s="14">
        <f>Background_Calculations!$B$23*Background_Calculations!C$20*Background_Calculations!C$16*Quarantine_Input!C$14*Quarantine_Input!$B$24*(Quarantine_Input!$B$25*PQT_RTPCR_Exit!C25+(1-Quarantine_Input!$B$25)*PQT_No_Test!C$22)</f>
        <v>8.3500789011674084E-2</v>
      </c>
      <c r="AB21" s="14">
        <f>Background_Calculations!$B$23*Background_Calculations!D$20*Background_Calculations!D$16*Quarantine_Input!D$14*Quarantine_Input!$B$24*(Quarantine_Input!$B$25*PQT_RTPCR_Exit!D25+(1-Quarantine_Input!$B$25)*PQT_No_Test!D$22)</f>
        <v>0.12559131200442655</v>
      </c>
      <c r="AC21" s="14">
        <f>Background_Calculations!$B$23*Background_Calculations!E$20*Background_Calculations!E$16*Quarantine_Input!E$14*Quarantine_Input!$B$24*(Quarantine_Input!$B$25*PQT_RTPCR_Exit!E25+(1-Quarantine_Input!$B$25)*PQT_No_Test!E$22)</f>
        <v>0.13041315807389522</v>
      </c>
      <c r="AD21" s="14">
        <f>Background_Calculations!$B$23*Background_Calculations!F$20*Background_Calculations!F$16*Quarantine_Input!F$14*Quarantine_Input!$B$24*(Quarantine_Input!$B$25*PQT_RTPCR_Exit!F25+(1-Quarantine_Input!$B$25)*PQT_No_Test!F$22)</f>
        <v>0.10486167397834141</v>
      </c>
      <c r="AE21" s="14">
        <f>Background_Calculations!$B$23*Background_Calculations!G$20*Background_Calculations!G$16*Quarantine_Input!G$14*Quarantine_Input!$B$24*(Quarantine_Input!$B$25*PQT_RTPCR_Exit!G25+(1-Quarantine_Input!$B$25)*PQT_No_Test!G$22)</f>
        <v>0.22474396349009532</v>
      </c>
      <c r="AF21" s="15">
        <f>Background_Calculations!$B$23*Background_Calculations!B$20*Background_Calculations!B$16*Quarantine_Input!B$6*(1-Background_Calculations!B$19)/(1-Background_Calculations!B$6)*PQT_No_Test!B$22*Quarantine_Input!$B$24</f>
        <v>5.4280594329927531E-2</v>
      </c>
      <c r="AG21" s="15">
        <f>Background_Calculations!$B$23*Background_Calculations!C$20*Background_Calculations!C$16*Quarantine_Input!C$6*(1-Background_Calculations!C$19)/(1-Background_Calculations!C$6)*PQT_No_Test!C$22*Quarantine_Input!$B$24</f>
        <v>6.0460351536007467E-3</v>
      </c>
      <c r="AH21" s="15">
        <f>Background_Calculations!$B$23*Background_Calculations!D$20*Background_Calculations!D$16*Quarantine_Input!D$6*(1-Background_Calculations!D$19)/(1-Background_Calculations!D$6)*PQT_No_Test!D$22*Quarantine_Input!$B$24</f>
        <v>9.0895175835707873E-3</v>
      </c>
      <c r="AI21" s="15">
        <f>Background_Calculations!$B$23*Background_Calculations!E$20*Background_Calculations!E$16*Quarantine_Input!E$6*(1-Background_Calculations!E$19)/(1-Background_Calculations!E$6)*PQT_No_Test!E$22*Quarantine_Input!$B$24</f>
        <v>9.3225107196192245E-3</v>
      </c>
      <c r="AJ21" s="15">
        <f>Background_Calculations!$B$23*Background_Calculations!F$20*Background_Calculations!F$16*Quarantine_Input!F$6*(1-Background_Calculations!F$19)/(1-Background_Calculations!F$6)*PQT_No_Test!F$22*Quarantine_Input!$B$24</f>
        <v>7.4996903634727006E-3</v>
      </c>
      <c r="AK21" s="15">
        <f>Background_Calculations!$B$23*Background_Calculations!G$20*Background_Calculations!G$16*Quarantine_Input!G$6*(1-Background_Calculations!G$19)/(1-Background_Calculations!G$6)*PQT_No_Test!G$22*Quarantine_Input!$B$24</f>
        <v>1.5830678771008716E-2</v>
      </c>
    </row>
    <row r="22" spans="1:37" x14ac:dyDescent="0.25">
      <c r="A22" s="8">
        <v>2</v>
      </c>
      <c r="B22" s="14">
        <f>Adjusted_RE!B$9*Background_Calculations!$B$10*(1-Background_Calculations!B$7*(Quarantine_Input!$B$30+Quarantine_Input!$B$25*Inequality_Components_Lambda_j!$A6))*(Background_Calculations!$B$9*Background_Calculations!B$3*(1-Background_Calculations!B$6)/(1-Background_Calculations!$B$11))*Quarantine_Input!$B$24</f>
        <v>427.62742297914423</v>
      </c>
      <c r="C22" s="14">
        <f>Adjusted_RE!C$9*Background_Calculations!$B$10*(1-Background_Calculations!C$7*(Quarantine_Input!$B$30+Quarantine_Input!$B$25*Inequality_Components_Lambda_j!$A6))*(Background_Calculations!$B$9*Background_Calculations!C$3*(1-Background_Calculations!C$6)/(1-Background_Calculations!$B$11))*Quarantine_Input!$B$24</f>
        <v>85.99366026094134</v>
      </c>
      <c r="D22" s="14">
        <f>Adjusted_RE!D$9*Background_Calculations!$B$10*(1-Background_Calculations!D$7*(Quarantine_Input!$B$30+Quarantine_Input!$B$25*Inequality_Components_Lambda_j!$A6))*(Background_Calculations!$B$9*Background_Calculations!D$3*(1-Background_Calculations!D$6)/(1-Background_Calculations!$B$11))*Quarantine_Input!$B$24</f>
        <v>105.46196448037645</v>
      </c>
      <c r="E22" s="14">
        <f>Adjusted_RE!E$9*Background_Calculations!$B$10*(1-Background_Calculations!E$7*(Quarantine_Input!$B$30+Quarantine_Input!$B$25*Inequality_Components_Lambda_j!$A6))*(Background_Calculations!$B$9*Background_Calculations!E$3*(1-Background_Calculations!E$6)/(1-Background_Calculations!$B$11))*Quarantine_Input!$B$24</f>
        <v>109.25589250788359</v>
      </c>
      <c r="F22" s="14">
        <f>Adjusted_RE!F$9*Background_Calculations!$B$10*(1-Background_Calculations!F$7*(Quarantine_Input!$B$30+Quarantine_Input!$B$25*Inequality_Components_Lambda_j!$A6))*(Background_Calculations!$B$9*Background_Calculations!F$3*(1-Background_Calculations!F$6)/(1-Background_Calculations!$B$11))*Quarantine_Input!$B$24</f>
        <v>87.415236242854519</v>
      </c>
      <c r="G22" s="14">
        <f>Adjusted_RE!G$9*Background_Calculations!$B$10*(1-Background_Calculations!G$7*(Quarantine_Input!$B$30+Quarantine_Input!$B$25*Inequality_Components_Lambda_j!$A6))*(Background_Calculations!$B$9*Background_Calculations!G$3*(1-Background_Calculations!G$6)/(1-Background_Calculations!$B$11))*Quarantine_Input!$B$24</f>
        <v>102.89550484140609</v>
      </c>
      <c r="H22" s="15">
        <f>Adjusted_RE!B$9*Background_Calculations!B$20*Quarantine_Input!$B$29*Background_Calculations!$B$23*(Background_Calculations!$B$9*Background_Calculations!B$16*(1-Background_Calculations!B$19)/(1-Background_Calculations!$B$11))*Quarantine_Input!$B$24</f>
        <v>0.14255001542898071</v>
      </c>
      <c r="I22" s="15">
        <f>Adjusted_RE!C$9*Background_Calculations!C$20*Quarantine_Input!$B$29*Background_Calculations!$B$23*(Background_Calculations!$B$9*Background_Calculations!C$16*(1-Background_Calculations!C$19)/(1-Background_Calculations!$B$11))*Quarantine_Input!$B$24</f>
        <v>2.8903542426339572E-2</v>
      </c>
      <c r="J22" s="15">
        <f>Adjusted_RE!D$9*Background_Calculations!D$20*Quarantine_Input!$B$29*Background_Calculations!$B$23*(Background_Calculations!$B$9*Background_Calculations!D$16*(1-Background_Calculations!D$19)/(1-Background_Calculations!$B$11))*Quarantine_Input!$B$24</f>
        <v>3.5430855870689518E-2</v>
      </c>
      <c r="K22" s="15">
        <f>Adjusted_RE!E$9*Background_Calculations!E$20*Quarantine_Input!$B$29*Background_Calculations!$B$23*(Background_Calculations!$B$9*Background_Calculations!E$16*(1-Background_Calculations!E$19)/(1-Background_Calculations!$B$11))*Quarantine_Input!$B$24</f>
        <v>3.6705570532510709E-2</v>
      </c>
      <c r="L22" s="15">
        <f>Adjusted_RE!F$9*Background_Calculations!F$20*Quarantine_Input!$B$29*Background_Calculations!$B$23*(Background_Calculations!$B$9*Background_Calculations!F$16*(1-Background_Calculations!F$19)/(1-Background_Calculations!$B$11))*Quarantine_Input!$B$24</f>
        <v>2.9382538421216908E-2</v>
      </c>
      <c r="M22" s="15">
        <f>Adjusted_RE!G$9*Background_Calculations!G$20*Quarantine_Input!$B$29*Background_Calculations!$B$23*(Background_Calculations!$B$9*Background_Calculations!G$16*(1-Background_Calculations!G$19)/(1-Background_Calculations!$B$11))*Quarantine_Input!$B$24</f>
        <v>3.4578228211592205E-2</v>
      </c>
      <c r="N22" s="14">
        <f>Background_Calculations!$B$10*Background_Calculations!B$7*Background_Calculations!B$3*Quarantine_Input!B$6*PQT_No_Test!B$22*Quarantine_Input!$B$24</f>
        <v>5.4840911501232027E-2</v>
      </c>
      <c r="O22" s="14">
        <f>Background_Calculations!$B$10*Background_Calculations!C$7*Background_Calculations!C$3*Quarantine_Input!C$6*PQT_No_Test!C$22*Quarantine_Input!$B$24</f>
        <v>6.0582587815831857E-3</v>
      </c>
      <c r="P22" s="14">
        <f>Background_Calculations!$B$10*Background_Calculations!D$7*Background_Calculations!D$3*Quarantine_Input!D$6*PQT_No_Test!D$22*Quarantine_Input!$B$24</f>
        <v>9.1120656205415755E-3</v>
      </c>
      <c r="Q22" s="14">
        <f>Background_Calculations!$B$10*Background_Calculations!E$7*Background_Calculations!E$3*Quarantine_Input!E$6*PQT_No_Test!E$22*Quarantine_Input!$B$24</f>
        <v>9.3456082575895851E-3</v>
      </c>
      <c r="R22" s="14">
        <f>Background_Calculations!$B$10*Background_Calculations!F$7*Background_Calculations!F$3*Quarantine_Input!F$6*PQT_No_Test!F$22*Quarantine_Input!$B$24</f>
        <v>7.5145494573589907E-3</v>
      </c>
      <c r="S22" s="14">
        <f>Background_Calculations!$B$10*Background_Calculations!G$7*Background_Calculations!G$3*Quarantine_Input!G$6*PQT_No_Test!G$22*Quarantine_Input!$B$24</f>
        <v>1.5865544938793729E-2</v>
      </c>
      <c r="T22" s="15">
        <f>Background_Calculations!$B$10*Background_Calculations!B$7*Background_Calculations!B$3*Quarantine_Input!B$14*(1-Background_Calculations!B$6)/(1-Background_Calculations!B$19)*Quarantine_Input!$B$24*(Quarantine_Input!$B$25*PQT_RTPCR_Exit!B26+(1-Quarantine_Input!$B$25)*PQT_No_Test!B$22)</f>
        <v>0.38451837180667175</v>
      </c>
      <c r="U22" s="15">
        <f>Background_Calculations!$B$10*Background_Calculations!C$7*Background_Calculations!C$3*Quarantine_Input!C$14*(1-Background_Calculations!C$6)/(1-Background_Calculations!C$19)*Quarantine_Input!$B$24*(Quarantine_Input!$B$25*PQT_RTPCR_Exit!C26+(1-Quarantine_Input!$B$25)*PQT_No_Test!C$22)</f>
        <v>4.1683325160450313E-2</v>
      </c>
      <c r="V22" s="15">
        <f>Background_Calculations!$B$10*Background_Calculations!D$7*Background_Calculations!D$3*Quarantine_Input!D$14*(1-Background_Calculations!D$6)/(1-Background_Calculations!D$19)*Quarantine_Input!$B$24*(Quarantine_Input!$B$25*PQT_RTPCR_Exit!D26+(1-Quarantine_Input!$B$25)*PQT_No_Test!D$22)</f>
        <v>6.2723491648716365E-2</v>
      </c>
      <c r="W22" s="15">
        <f>Background_Calculations!$B$10*Background_Calculations!E$7*Background_Calculations!E$3*Quarantine_Input!E$14*(1-Background_Calculations!E$6)/(1-Background_Calculations!E$19)*Quarantine_Input!$B$24*(Quarantine_Input!$B$25*PQT_RTPCR_Exit!E26+(1-Quarantine_Input!$B$25)*PQT_No_Test!E$22)</f>
        <v>6.3116493013499655E-2</v>
      </c>
      <c r="X22" s="15">
        <f>Background_Calculations!$B$10*Background_Calculations!F$7*Background_Calculations!F$3*Quarantine_Input!F$14*(1-Background_Calculations!F$6)/(1-Background_Calculations!F$19)*Quarantine_Input!$B$24*(Quarantine_Input!$B$25*PQT_RTPCR_Exit!F26+(1-Quarantine_Input!$B$25)*PQT_No_Test!F$22)</f>
        <v>5.0725129801804457E-2</v>
      </c>
      <c r="Y22" s="15">
        <f>Background_Calculations!$B$10*Background_Calculations!G$7*Background_Calculations!G$3*Quarantine_Input!G$14*(1-Background_Calculations!G$6)/(1-Background_Calculations!G$19)*Quarantine_Input!$B$24*(Quarantine_Input!$B$25*PQT_RTPCR_Exit!G26+(1-Quarantine_Input!$B$25)*PQT_No_Test!G$22)</f>
        <v>0.10458398718744162</v>
      </c>
      <c r="Z22" s="14">
        <f>Background_Calculations!$B$23*Background_Calculations!B$20*Background_Calculations!B$16*Quarantine_Input!B$14*Quarantine_Input!$B$24*(Quarantine_Input!$B$25*PQT_RTPCR_Exit!B26+(1-Quarantine_Input!$B$25)*PQT_No_Test!B$22)</f>
        <v>0.38058969446511287</v>
      </c>
      <c r="AA22" s="14">
        <f>Background_Calculations!$B$23*Background_Calculations!C$20*Background_Calculations!C$16*Quarantine_Input!C$14*Quarantine_Input!$B$24*(Quarantine_Input!$B$25*PQT_RTPCR_Exit!C26+(1-Quarantine_Input!$B$25)*PQT_No_Test!C$22)</f>
        <v>4.1599221546160782E-2</v>
      </c>
      <c r="AB22" s="14">
        <f>Background_Calculations!$B$23*Background_Calculations!D$20*Background_Calculations!D$16*Quarantine_Input!D$14*Quarantine_Input!$B$24*(Quarantine_Input!$B$25*PQT_RTPCR_Exit!D26+(1-Quarantine_Input!$B$25)*PQT_No_Test!D$22)</f>
        <v>6.2568280781331476E-2</v>
      </c>
      <c r="AC22" s="14">
        <f>Background_Calculations!$B$23*Background_Calculations!E$20*Background_Calculations!E$16*Quarantine_Input!E$14*Quarantine_Input!$B$24*(Quarantine_Input!$B$25*PQT_RTPCR_Exit!E26+(1-Quarantine_Input!$B$25)*PQT_No_Test!E$22)</f>
        <v>6.2960501498153243E-2</v>
      </c>
      <c r="AD22" s="14">
        <f>Background_Calculations!$B$23*Background_Calculations!F$20*Background_Calculations!F$16*Quarantine_Input!F$14*Quarantine_Input!$B$24*(Quarantine_Input!$B$25*PQT_RTPCR_Exit!F26+(1-Quarantine_Input!$B$25)*PQT_No_Test!F$22)</f>
        <v>5.0624827119601597E-2</v>
      </c>
      <c r="AE22" s="14">
        <f>Background_Calculations!$B$23*Background_Calculations!G$20*Background_Calculations!G$16*Quarantine_Input!G$14*Quarantine_Input!$B$24*(Quarantine_Input!$B$25*PQT_RTPCR_Exit!G26+(1-Quarantine_Input!$B$25)*PQT_No_Test!G$22)</f>
        <v>0.10435415311247161</v>
      </c>
      <c r="AF22" s="15">
        <f>Background_Calculations!$B$23*Background_Calculations!B$20*Background_Calculations!B$16*Quarantine_Input!B$6*(1-Background_Calculations!B$19)/(1-Background_Calculations!B$6)*PQT_No_Test!B$22*Quarantine_Input!$B$24</f>
        <v>5.4280594329927531E-2</v>
      </c>
      <c r="AG22" s="15">
        <f>Background_Calculations!$B$23*Background_Calculations!C$20*Background_Calculations!C$16*Quarantine_Input!C$6*(1-Background_Calculations!C$19)/(1-Background_Calculations!C$6)*PQT_No_Test!C$22*Quarantine_Input!$B$24</f>
        <v>6.0460351536007467E-3</v>
      </c>
      <c r="AH22" s="15">
        <f>Background_Calculations!$B$23*Background_Calculations!D$20*Background_Calculations!D$16*Quarantine_Input!D$6*(1-Background_Calculations!D$19)/(1-Background_Calculations!D$6)*PQT_No_Test!D$22*Quarantine_Input!$B$24</f>
        <v>9.0895175835707873E-3</v>
      </c>
      <c r="AI22" s="15">
        <f>Background_Calculations!$B$23*Background_Calculations!E$20*Background_Calculations!E$16*Quarantine_Input!E$6*(1-Background_Calculations!E$19)/(1-Background_Calculations!E$6)*PQT_No_Test!E$22*Quarantine_Input!$B$24</f>
        <v>9.3225107196192245E-3</v>
      </c>
      <c r="AJ22" s="15">
        <f>Background_Calculations!$B$23*Background_Calculations!F$20*Background_Calculations!F$16*Quarantine_Input!F$6*(1-Background_Calculations!F$19)/(1-Background_Calculations!F$6)*PQT_No_Test!F$22*Quarantine_Input!$B$24</f>
        <v>7.4996903634727006E-3</v>
      </c>
      <c r="AK22" s="15">
        <f>Background_Calculations!$B$23*Background_Calculations!G$20*Background_Calculations!G$16*Quarantine_Input!G$6*(1-Background_Calculations!G$19)/(1-Background_Calculations!G$6)*PQT_No_Test!G$22*Quarantine_Input!$B$24</f>
        <v>1.5830678771008716E-2</v>
      </c>
    </row>
    <row r="23" spans="1:37" x14ac:dyDescent="0.25">
      <c r="A23" s="8">
        <v>3</v>
      </c>
      <c r="B23" s="14">
        <f>Adjusted_RE!B$9*Background_Calculations!$B$10*(1-Background_Calculations!B$7*(Quarantine_Input!$B$30+Quarantine_Input!$B$25*Inequality_Components_Lambda_j!$A7))*(Background_Calculations!$B$9*Background_Calculations!B$3*(1-Background_Calculations!B$6)/(1-Background_Calculations!$B$11))*Quarantine_Input!$B$24</f>
        <v>427.58781073729097</v>
      </c>
      <c r="C23" s="14">
        <f>Adjusted_RE!C$9*Background_Calculations!$B$10*(1-Background_Calculations!C$7*(Quarantine_Input!$B$30+Quarantine_Input!$B$25*Inequality_Components_Lambda_j!$A7))*(Background_Calculations!$B$9*Background_Calculations!C$3*(1-Background_Calculations!C$6)/(1-Background_Calculations!$B$11))*Quarantine_Input!$B$24</f>
        <v>85.985694444239584</v>
      </c>
      <c r="D23" s="14">
        <f>Adjusted_RE!D$9*Background_Calculations!$B$10*(1-Background_Calculations!D$7*(Quarantine_Input!$B$30+Quarantine_Input!$B$25*Inequality_Components_Lambda_j!$A7))*(Background_Calculations!$B$9*Background_Calculations!D$3*(1-Background_Calculations!D$6)/(1-Background_Calculations!$B$11))*Quarantine_Input!$B$24</f>
        <v>105.45219526395387</v>
      </c>
      <c r="E23" s="14">
        <f>Adjusted_RE!E$9*Background_Calculations!$B$10*(1-Background_Calculations!E$7*(Quarantine_Input!$B$30+Quarantine_Input!$B$25*Inequality_Components_Lambda_j!$A7))*(Background_Calculations!$B$9*Background_Calculations!E$3*(1-Background_Calculations!E$6)/(1-Background_Calculations!$B$11))*Quarantine_Input!$B$24</f>
        <v>109.24577185002735</v>
      </c>
      <c r="F23" s="14">
        <f>Adjusted_RE!F$9*Background_Calculations!$B$10*(1-Background_Calculations!F$7*(Quarantine_Input!$B$30+Quarantine_Input!$B$25*Inequality_Components_Lambda_j!$A7))*(Background_Calculations!$B$9*Background_Calculations!F$3*(1-Background_Calculations!F$6)/(1-Background_Calculations!$B$11))*Quarantine_Input!$B$24</f>
        <v>87.407138741867342</v>
      </c>
      <c r="G23" s="14">
        <f>Adjusted_RE!G$9*Background_Calculations!$B$10*(1-Background_Calculations!G$7*(Quarantine_Input!$B$30+Quarantine_Input!$B$25*Inequality_Components_Lambda_j!$A7))*(Background_Calculations!$B$9*Background_Calculations!G$3*(1-Background_Calculations!G$6)/(1-Background_Calculations!$B$11))*Quarantine_Input!$B$24</f>
        <v>102.88597336282368</v>
      </c>
      <c r="H23" s="15">
        <f>Adjusted_RE!B$9*Background_Calculations!B$20*Quarantine_Input!$B$29*Background_Calculations!$B$23*(Background_Calculations!$B$9*Background_Calculations!B$16*(1-Background_Calculations!B$19)/(1-Background_Calculations!$B$11))*Quarantine_Input!$B$24</f>
        <v>0.14255001542898071</v>
      </c>
      <c r="I23" s="15">
        <f>Adjusted_RE!C$9*Background_Calculations!C$20*Quarantine_Input!$B$29*Background_Calculations!$B$23*(Background_Calculations!$B$9*Background_Calculations!C$16*(1-Background_Calculations!C$19)/(1-Background_Calculations!$B$11))*Quarantine_Input!$B$24</f>
        <v>2.8903542426339572E-2</v>
      </c>
      <c r="J23" s="15">
        <f>Adjusted_RE!D$9*Background_Calculations!D$20*Quarantine_Input!$B$29*Background_Calculations!$B$23*(Background_Calculations!$B$9*Background_Calculations!D$16*(1-Background_Calculations!D$19)/(1-Background_Calculations!$B$11))*Quarantine_Input!$B$24</f>
        <v>3.5430855870689518E-2</v>
      </c>
      <c r="K23" s="15">
        <f>Adjusted_RE!E$9*Background_Calculations!E$20*Quarantine_Input!$B$29*Background_Calculations!$B$23*(Background_Calculations!$B$9*Background_Calculations!E$16*(1-Background_Calculations!E$19)/(1-Background_Calculations!$B$11))*Quarantine_Input!$B$24</f>
        <v>3.6705570532510709E-2</v>
      </c>
      <c r="L23" s="15">
        <f>Adjusted_RE!F$9*Background_Calculations!F$20*Quarantine_Input!$B$29*Background_Calculations!$B$23*(Background_Calculations!$B$9*Background_Calculations!F$16*(1-Background_Calculations!F$19)/(1-Background_Calculations!$B$11))*Quarantine_Input!$B$24</f>
        <v>2.9382538421216908E-2</v>
      </c>
      <c r="M23" s="15">
        <f>Adjusted_RE!G$9*Background_Calculations!G$20*Quarantine_Input!$B$29*Background_Calculations!$B$23*(Background_Calculations!$B$9*Background_Calculations!G$16*(1-Background_Calculations!G$19)/(1-Background_Calculations!$B$11))*Quarantine_Input!$B$24</f>
        <v>3.4578228211592205E-2</v>
      </c>
      <c r="N23" s="14">
        <f>Background_Calculations!$B$10*Background_Calculations!B$7*Background_Calculations!B$3*Quarantine_Input!B$6*PQT_No_Test!B$22*Quarantine_Input!$B$24</f>
        <v>5.4840911501232027E-2</v>
      </c>
      <c r="O23" s="14">
        <f>Background_Calculations!$B$10*Background_Calculations!C$7*Background_Calculations!C$3*Quarantine_Input!C$6*PQT_No_Test!C$22*Quarantine_Input!$B$24</f>
        <v>6.0582587815831857E-3</v>
      </c>
      <c r="P23" s="14">
        <f>Background_Calculations!$B$10*Background_Calculations!D$7*Background_Calculations!D$3*Quarantine_Input!D$6*PQT_No_Test!D$22*Quarantine_Input!$B$24</f>
        <v>9.1120656205415755E-3</v>
      </c>
      <c r="Q23" s="14">
        <f>Background_Calculations!$B$10*Background_Calculations!E$7*Background_Calculations!E$3*Quarantine_Input!E$6*PQT_No_Test!E$22*Quarantine_Input!$B$24</f>
        <v>9.3456082575895851E-3</v>
      </c>
      <c r="R23" s="14">
        <f>Background_Calculations!$B$10*Background_Calculations!F$7*Background_Calculations!F$3*Quarantine_Input!F$6*PQT_No_Test!F$22*Quarantine_Input!$B$24</f>
        <v>7.5145494573589907E-3</v>
      </c>
      <c r="S23" s="14">
        <f>Background_Calculations!$B$10*Background_Calculations!G$7*Background_Calculations!G$3*Quarantine_Input!G$6*PQT_No_Test!G$22*Quarantine_Input!$B$24</f>
        <v>1.5865544938793729E-2</v>
      </c>
      <c r="T23" s="15">
        <f>Background_Calculations!$B$10*Background_Calculations!B$7*Background_Calculations!B$3*Quarantine_Input!B$14*(1-Background_Calculations!B$6)/(1-Background_Calculations!B$19)*Quarantine_Input!$B$24*(Quarantine_Input!$B$25*PQT_RTPCR_Exit!B27+(1-Quarantine_Input!$B$25)*PQT_No_Test!B$22)</f>
        <v>0.18212579744020482</v>
      </c>
      <c r="U23" s="15">
        <f>Background_Calculations!$B$10*Background_Calculations!C$7*Background_Calculations!C$3*Quarantine_Input!C$14*(1-Background_Calculations!C$6)/(1-Background_Calculations!C$19)*Quarantine_Input!$B$24*(Quarantine_Input!$B$25*PQT_RTPCR_Exit!C27+(1-Quarantine_Input!$B$25)*PQT_No_Test!C$22)</f>
        <v>1.8961739002060708E-2</v>
      </c>
      <c r="V23" s="15">
        <f>Background_Calculations!$B$10*Background_Calculations!D$7*Background_Calculations!D$3*Quarantine_Input!D$14*(1-Background_Calculations!D$6)/(1-Background_Calculations!D$19)*Quarantine_Input!$B$24*(Quarantine_Input!$B$25*PQT_RTPCR_Exit!D27+(1-Quarantine_Input!$B$25)*PQT_No_Test!D$22)</f>
        <v>2.8532907904126652E-2</v>
      </c>
      <c r="W23" s="15">
        <f>Background_Calculations!$B$10*Background_Calculations!E$7*Background_Calculations!E$3*Quarantine_Input!E$14*(1-Background_Calculations!E$6)/(1-Background_Calculations!E$19)*Quarantine_Input!$B$24*(Quarantine_Input!$B$25*PQT_RTPCR_Exit!E27+(1-Quarantine_Input!$B$25)*PQT_No_Test!E$22)</f>
        <v>2.6557864577195046E-2</v>
      </c>
      <c r="X23" s="15">
        <f>Background_Calculations!$B$10*Background_Calculations!F$7*Background_Calculations!F$3*Quarantine_Input!F$14*(1-Background_Calculations!F$6)/(1-Background_Calculations!F$19)*Quarantine_Input!$B$24*(Quarantine_Input!$B$25*PQT_RTPCR_Exit!F27+(1-Quarantine_Input!$B$25)*PQT_No_Test!F$22)</f>
        <v>2.1343884357593004E-2</v>
      </c>
      <c r="Y23" s="15">
        <f>Background_Calculations!$B$10*Background_Calculations!G$7*Background_Calculations!G$3*Quarantine_Input!G$14*(1-Background_Calculations!G$6)/(1-Background_Calculations!G$19)*Quarantine_Input!$B$24*(Quarantine_Input!$B$25*PQT_RTPCR_Exit!G27+(1-Quarantine_Input!$B$25)*PQT_No_Test!G$22)</f>
        <v>3.9421847127989691E-2</v>
      </c>
      <c r="Z23" s="14">
        <f>Background_Calculations!$B$23*Background_Calculations!B$20*Background_Calculations!B$16*Quarantine_Input!B$14*Quarantine_Input!$B$24*(Quarantine_Input!$B$25*PQT_RTPCR_Exit!B27+(1-Quarantine_Input!$B$25)*PQT_No_Test!B$22)</f>
        <v>0.18026499299969184</v>
      </c>
      <c r="AA23" s="14">
        <f>Background_Calculations!$B$23*Background_Calculations!C$20*Background_Calculations!C$16*Quarantine_Input!C$14*Quarantine_Input!$B$24*(Quarantine_Input!$B$25*PQT_RTPCR_Exit!C27+(1-Quarantine_Input!$B$25)*PQT_No_Test!C$22)</f>
        <v>1.89234802792465E-2</v>
      </c>
      <c r="AB23" s="14">
        <f>Background_Calculations!$B$23*Background_Calculations!D$20*Background_Calculations!D$16*Quarantine_Input!D$14*Quarantine_Input!$B$24*(Quarantine_Input!$B$25*PQT_RTPCR_Exit!D27+(1-Quarantine_Input!$B$25)*PQT_No_Test!D$22)</f>
        <v>2.8462302501455271E-2</v>
      </c>
      <c r="AC23" s="14">
        <f>Background_Calculations!$B$23*Background_Calculations!E$20*Background_Calculations!E$16*Quarantine_Input!E$14*Quarantine_Input!$B$24*(Quarantine_Input!$B$25*PQT_RTPCR_Exit!E27+(1-Quarantine_Input!$B$25)*PQT_No_Test!E$22)</f>
        <v>2.6492227192385417E-2</v>
      </c>
      <c r="AD23" s="14">
        <f>Background_Calculations!$B$23*Background_Calculations!F$20*Background_Calculations!F$16*Quarantine_Input!F$14*Quarantine_Input!$B$24*(Quarantine_Input!$B$25*PQT_RTPCR_Exit!F27+(1-Quarantine_Input!$B$25)*PQT_No_Test!F$22)</f>
        <v>2.1301679461162792E-2</v>
      </c>
      <c r="AE23" s="14">
        <f>Background_Calculations!$B$23*Background_Calculations!G$20*Background_Calculations!G$16*Quarantine_Input!G$14*Quarantine_Input!$B$24*(Quarantine_Input!$B$25*PQT_RTPCR_Exit!G27+(1-Quarantine_Input!$B$25)*PQT_No_Test!G$22)</f>
        <v>3.9335213561877587E-2</v>
      </c>
      <c r="AF23" s="15">
        <f>Background_Calculations!$B$23*Background_Calculations!B$20*Background_Calculations!B$16*Quarantine_Input!B$6*(1-Background_Calculations!B$19)/(1-Background_Calculations!B$6)*PQT_No_Test!B$22*Quarantine_Input!$B$24</f>
        <v>5.4280594329927531E-2</v>
      </c>
      <c r="AG23" s="15">
        <f>Background_Calculations!$B$23*Background_Calculations!C$20*Background_Calculations!C$16*Quarantine_Input!C$6*(1-Background_Calculations!C$19)/(1-Background_Calculations!C$6)*PQT_No_Test!C$22*Quarantine_Input!$B$24</f>
        <v>6.0460351536007467E-3</v>
      </c>
      <c r="AH23" s="15">
        <f>Background_Calculations!$B$23*Background_Calculations!D$20*Background_Calculations!D$16*Quarantine_Input!D$6*(1-Background_Calculations!D$19)/(1-Background_Calculations!D$6)*PQT_No_Test!D$22*Quarantine_Input!$B$24</f>
        <v>9.0895175835707873E-3</v>
      </c>
      <c r="AI23" s="15">
        <f>Background_Calculations!$B$23*Background_Calculations!E$20*Background_Calculations!E$16*Quarantine_Input!E$6*(1-Background_Calculations!E$19)/(1-Background_Calculations!E$6)*PQT_No_Test!E$22*Quarantine_Input!$B$24</f>
        <v>9.3225107196192245E-3</v>
      </c>
      <c r="AJ23" s="15">
        <f>Background_Calculations!$B$23*Background_Calculations!F$20*Background_Calculations!F$16*Quarantine_Input!F$6*(1-Background_Calculations!F$19)/(1-Background_Calculations!F$6)*PQT_No_Test!F$22*Quarantine_Input!$B$24</f>
        <v>7.4996903634727006E-3</v>
      </c>
      <c r="AK23" s="15">
        <f>Background_Calculations!$B$23*Background_Calculations!G$20*Background_Calculations!G$16*Quarantine_Input!G$6*(1-Background_Calculations!G$19)/(1-Background_Calculations!G$6)*PQT_No_Test!G$22*Quarantine_Input!$B$24</f>
        <v>1.5830678771008716E-2</v>
      </c>
    </row>
    <row r="24" spans="1:37" x14ac:dyDescent="0.25">
      <c r="A24" s="8">
        <v>4</v>
      </c>
      <c r="B24" s="14">
        <f>Adjusted_RE!B$9*Background_Calculations!$B$10*(1-Background_Calculations!B$7*(Quarantine_Input!$B$30+Quarantine_Input!$B$25*Inequality_Components_Lambda_j!$A8))*(Background_Calculations!$B$9*Background_Calculations!B$3*(1-Background_Calculations!B$6)/(1-Background_Calculations!$B$11))*Quarantine_Input!$B$24</f>
        <v>427.54819849543776</v>
      </c>
      <c r="C24" s="14">
        <f>Adjusted_RE!C$9*Background_Calculations!$B$10*(1-Background_Calculations!C$7*(Quarantine_Input!$B$30+Quarantine_Input!$B$25*Inequality_Components_Lambda_j!$A8))*(Background_Calculations!$B$9*Background_Calculations!C$3*(1-Background_Calculations!C$6)/(1-Background_Calculations!$B$11))*Quarantine_Input!$B$24</f>
        <v>85.977728627537815</v>
      </c>
      <c r="D24" s="14">
        <f>Adjusted_RE!D$9*Background_Calculations!$B$10*(1-Background_Calculations!D$7*(Quarantine_Input!$B$30+Quarantine_Input!$B$25*Inequality_Components_Lambda_j!$A8))*(Background_Calculations!$B$9*Background_Calculations!D$3*(1-Background_Calculations!D$6)/(1-Background_Calculations!$B$11))*Quarantine_Input!$B$24</f>
        <v>105.4424260475313</v>
      </c>
      <c r="E24" s="14">
        <f>Adjusted_RE!E$9*Background_Calculations!$B$10*(1-Background_Calculations!E$7*(Quarantine_Input!$B$30+Quarantine_Input!$B$25*Inequality_Components_Lambda_j!$A8))*(Background_Calculations!$B$9*Background_Calculations!E$3*(1-Background_Calculations!E$6)/(1-Background_Calculations!$B$11))*Quarantine_Input!$B$24</f>
        <v>109.23565119217113</v>
      </c>
      <c r="F24" s="14">
        <f>Adjusted_RE!F$9*Background_Calculations!$B$10*(1-Background_Calculations!F$7*(Quarantine_Input!$B$30+Quarantine_Input!$B$25*Inequality_Components_Lambda_j!$A8))*(Background_Calculations!$B$9*Background_Calculations!F$3*(1-Background_Calculations!F$6)/(1-Background_Calculations!$B$11))*Quarantine_Input!$B$24</f>
        <v>87.399041240880194</v>
      </c>
      <c r="G24" s="14">
        <f>Adjusted_RE!G$9*Background_Calculations!$B$10*(1-Background_Calculations!G$7*(Quarantine_Input!$B$30+Quarantine_Input!$B$25*Inequality_Components_Lambda_j!$A8))*(Background_Calculations!$B$9*Background_Calculations!G$3*(1-Background_Calculations!G$6)/(1-Background_Calculations!$B$11))*Quarantine_Input!$B$24</f>
        <v>102.87644188424122</v>
      </c>
      <c r="H24" s="15">
        <f>Adjusted_RE!B$9*Background_Calculations!B$20*Quarantine_Input!$B$29*Background_Calculations!$B$23*(Background_Calculations!$B$9*Background_Calculations!B$16*(1-Background_Calculations!B$19)/(1-Background_Calculations!$B$11))*Quarantine_Input!$B$24</f>
        <v>0.14255001542898071</v>
      </c>
      <c r="I24" s="15">
        <f>Adjusted_RE!C$9*Background_Calculations!C$20*Quarantine_Input!$B$29*Background_Calculations!$B$23*(Background_Calculations!$B$9*Background_Calculations!C$16*(1-Background_Calculations!C$19)/(1-Background_Calculations!$B$11))*Quarantine_Input!$B$24</f>
        <v>2.8903542426339572E-2</v>
      </c>
      <c r="J24" s="15">
        <f>Adjusted_RE!D$9*Background_Calculations!D$20*Quarantine_Input!$B$29*Background_Calculations!$B$23*(Background_Calculations!$B$9*Background_Calculations!D$16*(1-Background_Calculations!D$19)/(1-Background_Calculations!$B$11))*Quarantine_Input!$B$24</f>
        <v>3.5430855870689518E-2</v>
      </c>
      <c r="K24" s="15">
        <f>Adjusted_RE!E$9*Background_Calculations!E$20*Quarantine_Input!$B$29*Background_Calculations!$B$23*(Background_Calculations!$B$9*Background_Calculations!E$16*(1-Background_Calculations!E$19)/(1-Background_Calculations!$B$11))*Quarantine_Input!$B$24</f>
        <v>3.6705570532510709E-2</v>
      </c>
      <c r="L24" s="15">
        <f>Adjusted_RE!F$9*Background_Calculations!F$20*Quarantine_Input!$B$29*Background_Calculations!$B$23*(Background_Calculations!$B$9*Background_Calculations!F$16*(1-Background_Calculations!F$19)/(1-Background_Calculations!$B$11))*Quarantine_Input!$B$24</f>
        <v>2.9382538421216908E-2</v>
      </c>
      <c r="M24" s="15">
        <f>Adjusted_RE!G$9*Background_Calculations!G$20*Quarantine_Input!$B$29*Background_Calculations!$B$23*(Background_Calculations!$B$9*Background_Calculations!G$16*(1-Background_Calculations!G$19)/(1-Background_Calculations!$B$11))*Quarantine_Input!$B$24</f>
        <v>3.4578228211592205E-2</v>
      </c>
      <c r="N24" s="14">
        <f>Background_Calculations!$B$10*Background_Calculations!B$7*Background_Calculations!B$3*Quarantine_Input!B$6*PQT_No_Test!B$22*Quarantine_Input!$B$24</f>
        <v>5.4840911501232027E-2</v>
      </c>
      <c r="O24" s="14">
        <f>Background_Calculations!$B$10*Background_Calculations!C$7*Background_Calculations!C$3*Quarantine_Input!C$6*PQT_No_Test!C$22*Quarantine_Input!$B$24</f>
        <v>6.0582587815831857E-3</v>
      </c>
      <c r="P24" s="14">
        <f>Background_Calculations!$B$10*Background_Calculations!D$7*Background_Calculations!D$3*Quarantine_Input!D$6*PQT_No_Test!D$22*Quarantine_Input!$B$24</f>
        <v>9.1120656205415755E-3</v>
      </c>
      <c r="Q24" s="14">
        <f>Background_Calculations!$B$10*Background_Calculations!E$7*Background_Calculations!E$3*Quarantine_Input!E$6*PQT_No_Test!E$22*Quarantine_Input!$B$24</f>
        <v>9.3456082575895851E-3</v>
      </c>
      <c r="R24" s="14">
        <f>Background_Calculations!$B$10*Background_Calculations!F$7*Background_Calculations!F$3*Quarantine_Input!F$6*PQT_No_Test!F$22*Quarantine_Input!$B$24</f>
        <v>7.5145494573589907E-3</v>
      </c>
      <c r="S24" s="14">
        <f>Background_Calculations!$B$10*Background_Calculations!G$7*Background_Calculations!G$3*Quarantine_Input!G$6*PQT_No_Test!G$22*Quarantine_Input!$B$24</f>
        <v>1.5865544938793729E-2</v>
      </c>
      <c r="T24" s="15">
        <f>Background_Calculations!$B$10*Background_Calculations!B$7*Background_Calculations!B$3*Quarantine_Input!B$14*(1-Background_Calculations!B$6)/(1-Background_Calculations!B$19)*Quarantine_Input!$B$24*(Quarantine_Input!$B$25*PQT_RTPCR_Exit!B28+(1-Quarantine_Input!$B$25)*PQT_No_Test!B$22)</f>
        <v>0.1368268796507438</v>
      </c>
      <c r="U24" s="15">
        <f>Background_Calculations!$B$10*Background_Calculations!C$7*Background_Calculations!C$3*Quarantine_Input!C$14*(1-Background_Calculations!C$6)/(1-Background_Calculations!C$19)*Quarantine_Input!$B$24*(Quarantine_Input!$B$25*PQT_RTPCR_Exit!C28+(1-Quarantine_Input!$B$25)*PQT_No_Test!C$22)</f>
        <v>1.390960387112436E-2</v>
      </c>
      <c r="V24" s="15">
        <f>Background_Calculations!$B$10*Background_Calculations!D$7*Background_Calculations!D$3*Quarantine_Input!D$14*(1-Background_Calculations!D$6)/(1-Background_Calculations!D$19)*Quarantine_Input!$B$24*(Quarantine_Input!$B$25*PQT_RTPCR_Exit!D28+(1-Quarantine_Input!$B$25)*PQT_No_Test!D$22)</f>
        <v>2.0930645981074993E-2</v>
      </c>
      <c r="W24" s="15">
        <f>Background_Calculations!$B$10*Background_Calculations!E$7*Background_Calculations!E$3*Quarantine_Input!E$14*(1-Background_Calculations!E$6)/(1-Background_Calculations!E$19)*Quarantine_Input!$B$24*(Quarantine_Input!$B$25*PQT_RTPCR_Exit!E28+(1-Quarantine_Input!$B$25)*PQT_No_Test!E$22)</f>
        <v>1.8517814093757645E-2</v>
      </c>
      <c r="X24" s="15">
        <f>Background_Calculations!$B$10*Background_Calculations!F$7*Background_Calculations!F$3*Quarantine_Input!F$14*(1-Background_Calculations!F$6)/(1-Background_Calculations!F$19)*Quarantine_Input!$B$24*(Quarantine_Input!$B$25*PQT_RTPCR_Exit!F28+(1-Quarantine_Input!$B$25)*PQT_No_Test!F$22)</f>
        <v>1.488229904267074E-2</v>
      </c>
      <c r="Y24" s="15">
        <f>Background_Calculations!$B$10*Background_Calculations!G$7*Background_Calculations!G$3*Quarantine_Input!G$14*(1-Background_Calculations!G$6)/(1-Background_Calculations!G$19)*Quarantine_Input!$B$24*(Quarantine_Input!$B$25*PQT_RTPCR_Exit!G28+(1-Quarantine_Input!$B$25)*PQT_No_Test!G$22)</f>
        <v>2.5269022114104638E-2</v>
      </c>
      <c r="Z24" s="14">
        <f>Background_Calculations!$B$23*Background_Calculations!B$20*Background_Calculations!B$16*Quarantine_Input!B$14*Quarantine_Input!$B$24*(Quarantine_Input!$B$25*PQT_RTPCR_Exit!B28+(1-Quarantine_Input!$B$25)*PQT_No_Test!B$22)</f>
        <v>0.13542890051316869</v>
      </c>
      <c r="AA24" s="14">
        <f>Background_Calculations!$B$23*Background_Calculations!C$20*Background_Calculations!C$16*Quarantine_Input!C$14*Quarantine_Input!$B$24*(Quarantine_Input!$B$25*PQT_RTPCR_Exit!C28+(1-Quarantine_Input!$B$25)*PQT_No_Test!C$22)</f>
        <v>1.388153874065806E-2</v>
      </c>
      <c r="AB24" s="14">
        <f>Background_Calculations!$B$23*Background_Calculations!D$20*Background_Calculations!D$16*Quarantine_Input!D$14*Quarantine_Input!$B$24*(Quarantine_Input!$B$25*PQT_RTPCR_Exit!D28+(1-Quarantine_Input!$B$25)*PQT_No_Test!D$22)</f>
        <v>2.0878852567917404E-2</v>
      </c>
      <c r="AC24" s="14">
        <f>Background_Calculations!$B$23*Background_Calculations!E$20*Background_Calculations!E$16*Quarantine_Input!E$14*Quarantine_Input!$B$24*(Quarantine_Input!$B$25*PQT_RTPCR_Exit!E28+(1-Quarantine_Input!$B$25)*PQT_No_Test!E$22)</f>
        <v>1.8472047579436726E-2</v>
      </c>
      <c r="AD24" s="14">
        <f>Background_Calculations!$B$23*Background_Calculations!F$20*Background_Calculations!F$16*Quarantine_Input!F$14*Quarantine_Input!$B$24*(Quarantine_Input!$B$25*PQT_RTPCR_Exit!F28+(1-Quarantine_Input!$B$25)*PQT_No_Test!F$22)</f>
        <v>1.4852871133522802E-2</v>
      </c>
      <c r="AE24" s="14">
        <f>Background_Calculations!$B$23*Background_Calculations!G$20*Background_Calculations!G$16*Quarantine_Input!G$14*Quarantine_Input!$B$24*(Quarantine_Input!$B$25*PQT_RTPCR_Exit!G28+(1-Quarantine_Input!$B$25)*PQT_No_Test!G$22)</f>
        <v>2.5213490837480201E-2</v>
      </c>
      <c r="AF24" s="15">
        <f>Background_Calculations!$B$23*Background_Calculations!B$20*Background_Calculations!B$16*Quarantine_Input!B$6*(1-Background_Calculations!B$19)/(1-Background_Calculations!B$6)*PQT_No_Test!B$22*Quarantine_Input!$B$24</f>
        <v>5.4280594329927531E-2</v>
      </c>
      <c r="AG24" s="15">
        <f>Background_Calculations!$B$23*Background_Calculations!C$20*Background_Calculations!C$16*Quarantine_Input!C$6*(1-Background_Calculations!C$19)/(1-Background_Calculations!C$6)*PQT_No_Test!C$22*Quarantine_Input!$B$24</f>
        <v>6.0460351536007467E-3</v>
      </c>
      <c r="AH24" s="15">
        <f>Background_Calculations!$B$23*Background_Calculations!D$20*Background_Calculations!D$16*Quarantine_Input!D$6*(1-Background_Calculations!D$19)/(1-Background_Calculations!D$6)*PQT_No_Test!D$22*Quarantine_Input!$B$24</f>
        <v>9.0895175835707873E-3</v>
      </c>
      <c r="AI24" s="15">
        <f>Background_Calculations!$B$23*Background_Calculations!E$20*Background_Calculations!E$16*Quarantine_Input!E$6*(1-Background_Calculations!E$19)/(1-Background_Calculations!E$6)*PQT_No_Test!E$22*Quarantine_Input!$B$24</f>
        <v>9.3225107196192245E-3</v>
      </c>
      <c r="AJ24" s="15">
        <f>Background_Calculations!$B$23*Background_Calculations!F$20*Background_Calculations!F$16*Quarantine_Input!F$6*(1-Background_Calculations!F$19)/(1-Background_Calculations!F$6)*PQT_No_Test!F$22*Quarantine_Input!$B$24</f>
        <v>7.4996903634727006E-3</v>
      </c>
      <c r="AK24" s="15">
        <f>Background_Calculations!$B$23*Background_Calculations!G$20*Background_Calculations!G$16*Quarantine_Input!G$6*(1-Background_Calculations!G$19)/(1-Background_Calculations!G$6)*PQT_No_Test!G$22*Quarantine_Input!$B$24</f>
        <v>1.5830678771008716E-2</v>
      </c>
    </row>
    <row r="25" spans="1:37" x14ac:dyDescent="0.25">
      <c r="A25" s="8">
        <v>5</v>
      </c>
      <c r="B25" s="14">
        <f>Adjusted_RE!B$9*Background_Calculations!$B$10*(1-Background_Calculations!B$7*(Quarantine_Input!$B$30+Quarantine_Input!$B$25*Inequality_Components_Lambda_j!$A9))*(Background_Calculations!$B$9*Background_Calculations!B$3*(1-Background_Calculations!B$6)/(1-Background_Calculations!$B$11))*Quarantine_Input!$B$24</f>
        <v>427.50858625358461</v>
      </c>
      <c r="C25" s="14">
        <f>Adjusted_RE!C$9*Background_Calculations!$B$10*(1-Background_Calculations!C$7*(Quarantine_Input!$B$30+Quarantine_Input!$B$25*Inequality_Components_Lambda_j!$A9))*(Background_Calculations!$B$9*Background_Calculations!C$3*(1-Background_Calculations!C$6)/(1-Background_Calculations!$B$11))*Quarantine_Input!$B$24</f>
        <v>85.969762810836045</v>
      </c>
      <c r="D25" s="14">
        <f>Adjusted_RE!D$9*Background_Calculations!$B$10*(1-Background_Calculations!D$7*(Quarantine_Input!$B$30+Quarantine_Input!$B$25*Inequality_Components_Lambda_j!$A9))*(Background_Calculations!$B$9*Background_Calculations!D$3*(1-Background_Calculations!D$6)/(1-Background_Calculations!$B$11))*Quarantine_Input!$B$24</f>
        <v>105.43265683110873</v>
      </c>
      <c r="E25" s="14">
        <f>Adjusted_RE!E$9*Background_Calculations!$B$10*(1-Background_Calculations!E$7*(Quarantine_Input!$B$30+Quarantine_Input!$B$25*Inequality_Components_Lambda_j!$A9))*(Background_Calculations!$B$9*Background_Calculations!E$3*(1-Background_Calculations!E$6)/(1-Background_Calculations!$B$11))*Quarantine_Input!$B$24</f>
        <v>109.22553053431491</v>
      </c>
      <c r="F25" s="14">
        <f>Adjusted_RE!F$9*Background_Calculations!$B$10*(1-Background_Calculations!F$7*(Quarantine_Input!$B$30+Quarantine_Input!$B$25*Inequality_Components_Lambda_j!$A9))*(Background_Calculations!$B$9*Background_Calculations!F$3*(1-Background_Calculations!F$6)/(1-Background_Calculations!$B$11))*Quarantine_Input!$B$24</f>
        <v>87.390943739893046</v>
      </c>
      <c r="G25" s="14">
        <f>Adjusted_RE!G$9*Background_Calculations!$B$10*(1-Background_Calculations!G$7*(Quarantine_Input!$B$30+Quarantine_Input!$B$25*Inequality_Components_Lambda_j!$A9))*(Background_Calculations!$B$9*Background_Calculations!G$3*(1-Background_Calculations!G$6)/(1-Background_Calculations!$B$11))*Quarantine_Input!$B$24</f>
        <v>102.8669104056588</v>
      </c>
      <c r="H25" s="15">
        <f>Adjusted_RE!B$9*Background_Calculations!B$20*Quarantine_Input!$B$29*Background_Calculations!$B$23*(Background_Calculations!$B$9*Background_Calculations!B$16*(1-Background_Calculations!B$19)/(1-Background_Calculations!$B$11))*Quarantine_Input!$B$24</f>
        <v>0.14255001542898071</v>
      </c>
      <c r="I25" s="15">
        <f>Adjusted_RE!C$9*Background_Calculations!C$20*Quarantine_Input!$B$29*Background_Calculations!$B$23*(Background_Calculations!$B$9*Background_Calculations!C$16*(1-Background_Calculations!C$19)/(1-Background_Calculations!$B$11))*Quarantine_Input!$B$24</f>
        <v>2.8903542426339572E-2</v>
      </c>
      <c r="J25" s="15">
        <f>Adjusted_RE!D$9*Background_Calculations!D$20*Quarantine_Input!$B$29*Background_Calculations!$B$23*(Background_Calculations!$B$9*Background_Calculations!D$16*(1-Background_Calculations!D$19)/(1-Background_Calculations!$B$11))*Quarantine_Input!$B$24</f>
        <v>3.5430855870689518E-2</v>
      </c>
      <c r="K25" s="15">
        <f>Adjusted_RE!E$9*Background_Calculations!E$20*Quarantine_Input!$B$29*Background_Calculations!$B$23*(Background_Calculations!$B$9*Background_Calculations!E$16*(1-Background_Calculations!E$19)/(1-Background_Calculations!$B$11))*Quarantine_Input!$B$24</f>
        <v>3.6705570532510709E-2</v>
      </c>
      <c r="L25" s="15">
        <f>Adjusted_RE!F$9*Background_Calculations!F$20*Quarantine_Input!$B$29*Background_Calculations!$B$23*(Background_Calculations!$B$9*Background_Calculations!F$16*(1-Background_Calculations!F$19)/(1-Background_Calculations!$B$11))*Quarantine_Input!$B$24</f>
        <v>2.9382538421216908E-2</v>
      </c>
      <c r="M25" s="15">
        <f>Adjusted_RE!G$9*Background_Calculations!G$20*Quarantine_Input!$B$29*Background_Calculations!$B$23*(Background_Calculations!$B$9*Background_Calculations!G$16*(1-Background_Calculations!G$19)/(1-Background_Calculations!$B$11))*Quarantine_Input!$B$24</f>
        <v>3.4578228211592205E-2</v>
      </c>
      <c r="N25" s="14">
        <f>Background_Calculations!$B$10*Background_Calculations!B$7*Background_Calculations!B$3*Quarantine_Input!B$6*PQT_No_Test!B$22*Quarantine_Input!$B$24</f>
        <v>5.4840911501232027E-2</v>
      </c>
      <c r="O25" s="14">
        <f>Background_Calculations!$B$10*Background_Calculations!C$7*Background_Calculations!C$3*Quarantine_Input!C$6*PQT_No_Test!C$22*Quarantine_Input!$B$24</f>
        <v>6.0582587815831857E-3</v>
      </c>
      <c r="P25" s="14">
        <f>Background_Calculations!$B$10*Background_Calculations!D$7*Background_Calculations!D$3*Quarantine_Input!D$6*PQT_No_Test!D$22*Quarantine_Input!$B$24</f>
        <v>9.1120656205415755E-3</v>
      </c>
      <c r="Q25" s="14">
        <f>Background_Calculations!$B$10*Background_Calculations!E$7*Background_Calculations!E$3*Quarantine_Input!E$6*PQT_No_Test!E$22*Quarantine_Input!$B$24</f>
        <v>9.3456082575895851E-3</v>
      </c>
      <c r="R25" s="14">
        <f>Background_Calculations!$B$10*Background_Calculations!F$7*Background_Calculations!F$3*Quarantine_Input!F$6*PQT_No_Test!F$22*Quarantine_Input!$B$24</f>
        <v>7.5145494573589907E-3</v>
      </c>
      <c r="S25" s="14">
        <f>Background_Calculations!$B$10*Background_Calculations!G$7*Background_Calculations!G$3*Quarantine_Input!G$6*PQT_No_Test!G$22*Quarantine_Input!$B$24</f>
        <v>1.5865544938793729E-2</v>
      </c>
      <c r="T25" s="15">
        <f>Background_Calculations!$B$10*Background_Calculations!B$7*Background_Calculations!B$3*Quarantine_Input!B$14*(1-Background_Calculations!B$6)/(1-Background_Calculations!B$19)*Quarantine_Input!$B$24*(Quarantine_Input!$B$25*PQT_RTPCR_Exit!B29+(1-Quarantine_Input!$B$25)*PQT_No_Test!B$22)</f>
        <v>0.13481749270005164</v>
      </c>
      <c r="U25" s="15">
        <f>Background_Calculations!$B$10*Background_Calculations!C$7*Background_Calculations!C$3*Quarantine_Input!C$14*(1-Background_Calculations!C$6)/(1-Background_Calculations!C$19)*Quarantine_Input!$B$24*(Quarantine_Input!$B$25*PQT_RTPCR_Exit!C29+(1-Quarantine_Input!$B$25)*PQT_No_Test!C$22)</f>
        <v>1.3689548455344189E-2</v>
      </c>
      <c r="V25" s="15">
        <f>Background_Calculations!$B$10*Background_Calculations!D$7*Background_Calculations!D$3*Quarantine_Input!D$14*(1-Background_Calculations!D$6)/(1-Background_Calculations!D$19)*Quarantine_Input!$B$24*(Quarantine_Input!$B$25*PQT_RTPCR_Exit!D29+(1-Quarantine_Input!$B$25)*PQT_No_Test!D$22)</f>
        <v>2.0599514911737022E-2</v>
      </c>
      <c r="W25" s="15">
        <f>Background_Calculations!$B$10*Background_Calculations!E$7*Background_Calculations!E$3*Quarantine_Input!E$14*(1-Background_Calculations!E$6)/(1-Background_Calculations!E$19)*Quarantine_Input!$B$24*(Quarantine_Input!$B$25*PQT_RTPCR_Exit!E29+(1-Quarantine_Input!$B$25)*PQT_No_Test!E$22)</f>
        <v>1.8178462186440762E-2</v>
      </c>
      <c r="X25" s="15">
        <f>Background_Calculations!$B$10*Background_Calculations!F$7*Background_Calculations!F$3*Quarantine_Input!F$14*(1-Background_Calculations!F$6)/(1-Background_Calculations!F$19)*Quarantine_Input!$B$24*(Quarantine_Input!$B$25*PQT_RTPCR_Exit!F29+(1-Quarantine_Input!$B$25)*PQT_No_Test!F$22)</f>
        <v>1.4609570493835542E-2</v>
      </c>
      <c r="Y25" s="15">
        <f>Background_Calculations!$B$10*Background_Calculations!G$7*Background_Calculations!G$3*Quarantine_Input!G$14*(1-Background_Calculations!G$6)/(1-Background_Calculations!G$19)*Quarantine_Input!$B$24*(Quarantine_Input!$B$25*PQT_RTPCR_Exit!G29+(1-Quarantine_Input!$B$25)*PQT_No_Test!G$22)</f>
        <v>2.4693633940045145E-2</v>
      </c>
      <c r="Z25" s="14">
        <f>Background_Calculations!$B$23*Background_Calculations!B$20*Background_Calculations!B$16*Quarantine_Input!B$14*Quarantine_Input!$B$24*(Quarantine_Input!$B$25*PQT_RTPCR_Exit!B29+(1-Quarantine_Input!$B$25)*PQT_No_Test!B$22)</f>
        <v>0.13344004374663004</v>
      </c>
      <c r="AA25" s="14">
        <f>Background_Calculations!$B$23*Background_Calculations!C$20*Background_Calculations!C$16*Quarantine_Input!C$14*Quarantine_Input!$B$24*(Quarantine_Input!$B$25*PQT_RTPCR_Exit!C29+(1-Quarantine_Input!$B$25)*PQT_No_Test!C$22)</f>
        <v>1.3661927326303877E-2</v>
      </c>
      <c r="AB25" s="14">
        <f>Background_Calculations!$B$23*Background_Calculations!D$20*Background_Calculations!D$16*Quarantine_Input!D$14*Quarantine_Input!$B$24*(Quarantine_Input!$B$25*PQT_RTPCR_Exit!D29+(1-Quarantine_Input!$B$25)*PQT_No_Test!D$22)</f>
        <v>2.0548540890790216E-2</v>
      </c>
      <c r="AC25" s="14">
        <f>Background_Calculations!$B$23*Background_Calculations!E$20*Background_Calculations!E$16*Quarantine_Input!E$14*Quarantine_Input!$B$24*(Quarantine_Input!$B$25*PQT_RTPCR_Exit!E29+(1-Quarantine_Input!$B$25)*PQT_No_Test!E$22)</f>
        <v>1.8133534375535238E-2</v>
      </c>
      <c r="AD25" s="14">
        <f>Background_Calculations!$B$23*Background_Calculations!F$20*Background_Calculations!F$16*Quarantine_Input!F$14*Quarantine_Input!$B$24*(Quarantine_Input!$B$25*PQT_RTPCR_Exit!F29+(1-Quarantine_Input!$B$25)*PQT_No_Test!F$22)</f>
        <v>1.4580681871724784E-2</v>
      </c>
      <c r="AE25" s="14">
        <f>Background_Calculations!$B$23*Background_Calculations!G$20*Background_Calculations!G$16*Quarantine_Input!G$14*Quarantine_Input!$B$24*(Quarantine_Input!$B$25*PQT_RTPCR_Exit!G29+(1-Quarantine_Input!$B$25)*PQT_No_Test!G$22)</f>
        <v>2.4639367138148537E-2</v>
      </c>
      <c r="AF25" s="15">
        <f>Background_Calculations!$B$23*Background_Calculations!B$20*Background_Calculations!B$16*Quarantine_Input!B$6*(1-Background_Calculations!B$19)/(1-Background_Calculations!B$6)*PQT_No_Test!B$22*Quarantine_Input!$B$24</f>
        <v>5.4280594329927531E-2</v>
      </c>
      <c r="AG25" s="15">
        <f>Background_Calculations!$B$23*Background_Calculations!C$20*Background_Calculations!C$16*Quarantine_Input!C$6*(1-Background_Calculations!C$19)/(1-Background_Calculations!C$6)*PQT_No_Test!C$22*Quarantine_Input!$B$24</f>
        <v>6.0460351536007467E-3</v>
      </c>
      <c r="AH25" s="15">
        <f>Background_Calculations!$B$23*Background_Calculations!D$20*Background_Calculations!D$16*Quarantine_Input!D$6*(1-Background_Calculations!D$19)/(1-Background_Calculations!D$6)*PQT_No_Test!D$22*Quarantine_Input!$B$24</f>
        <v>9.0895175835707873E-3</v>
      </c>
      <c r="AI25" s="15">
        <f>Background_Calculations!$B$23*Background_Calculations!E$20*Background_Calculations!E$16*Quarantine_Input!E$6*(1-Background_Calculations!E$19)/(1-Background_Calculations!E$6)*PQT_No_Test!E$22*Quarantine_Input!$B$24</f>
        <v>9.3225107196192245E-3</v>
      </c>
      <c r="AJ25" s="15">
        <f>Background_Calculations!$B$23*Background_Calculations!F$20*Background_Calculations!F$16*Quarantine_Input!F$6*(1-Background_Calculations!F$19)/(1-Background_Calculations!F$6)*PQT_No_Test!F$22*Quarantine_Input!$B$24</f>
        <v>7.4996903634727006E-3</v>
      </c>
      <c r="AK25" s="15">
        <f>Background_Calculations!$B$23*Background_Calculations!G$20*Background_Calculations!G$16*Quarantine_Input!G$6*(1-Background_Calculations!G$19)/(1-Background_Calculations!G$6)*PQT_No_Test!G$22*Quarantine_Input!$B$24</f>
        <v>1.5830678771008716E-2</v>
      </c>
    </row>
    <row r="26" spans="1:37" x14ac:dyDescent="0.25">
      <c r="A26" s="8">
        <v>6</v>
      </c>
      <c r="B26" s="14">
        <f>Adjusted_RE!B$9*Background_Calculations!$B$10*(1-Background_Calculations!B$7*(Quarantine_Input!$B$30+Quarantine_Input!$B$25*Inequality_Components_Lambda_j!$A10))*(Background_Calculations!$B$9*Background_Calculations!B$3*(1-Background_Calculations!B$6)/(1-Background_Calculations!$B$11))*Quarantine_Input!$B$24</f>
        <v>427.46897401173135</v>
      </c>
      <c r="C26" s="14">
        <f>Adjusted_RE!C$9*Background_Calculations!$B$10*(1-Background_Calculations!C$7*(Quarantine_Input!$B$30+Quarantine_Input!$B$25*Inequality_Components_Lambda_j!$A10))*(Background_Calculations!$B$9*Background_Calculations!C$3*(1-Background_Calculations!C$6)/(1-Background_Calculations!$B$11))*Quarantine_Input!$B$24</f>
        <v>85.961796994134289</v>
      </c>
      <c r="D26" s="14">
        <f>Adjusted_RE!D$9*Background_Calculations!$B$10*(1-Background_Calculations!D$7*(Quarantine_Input!$B$30+Quarantine_Input!$B$25*Inequality_Components_Lambda_j!$A10))*(Background_Calculations!$B$9*Background_Calculations!D$3*(1-Background_Calculations!D$6)/(1-Background_Calculations!$B$11))*Quarantine_Input!$B$24</f>
        <v>105.42288761468615</v>
      </c>
      <c r="E26" s="14">
        <f>Adjusted_RE!E$9*Background_Calculations!$B$10*(1-Background_Calculations!E$7*(Quarantine_Input!$B$30+Quarantine_Input!$B$25*Inequality_Components_Lambda_j!$A10))*(Background_Calculations!$B$9*Background_Calculations!E$3*(1-Background_Calculations!E$6)/(1-Background_Calculations!$B$11))*Quarantine_Input!$B$24</f>
        <v>109.21540987645869</v>
      </c>
      <c r="F26" s="14">
        <f>Adjusted_RE!F$9*Background_Calculations!$B$10*(1-Background_Calculations!F$7*(Quarantine_Input!$B$30+Quarantine_Input!$B$25*Inequality_Components_Lambda_j!$A10))*(Background_Calculations!$B$9*Background_Calculations!F$3*(1-Background_Calculations!F$6)/(1-Background_Calculations!$B$11))*Quarantine_Input!$B$24</f>
        <v>87.382846238905898</v>
      </c>
      <c r="G26" s="14">
        <f>Adjusted_RE!G$9*Background_Calculations!$B$10*(1-Background_Calculations!G$7*(Quarantine_Input!$B$30+Quarantine_Input!$B$25*Inequality_Components_Lambda_j!$A10))*(Background_Calculations!$B$9*Background_Calculations!G$3*(1-Background_Calculations!G$6)/(1-Background_Calculations!$B$11))*Quarantine_Input!$B$24</f>
        <v>102.85737892707638</v>
      </c>
      <c r="H26" s="15">
        <f>Adjusted_RE!B$9*Background_Calculations!B$20*Quarantine_Input!$B$29*Background_Calculations!$B$23*(Background_Calculations!$B$9*Background_Calculations!B$16*(1-Background_Calculations!B$19)/(1-Background_Calculations!$B$11))*Quarantine_Input!$B$24</f>
        <v>0.14255001542898071</v>
      </c>
      <c r="I26" s="15">
        <f>Adjusted_RE!C$9*Background_Calculations!C$20*Quarantine_Input!$B$29*Background_Calculations!$B$23*(Background_Calculations!$B$9*Background_Calculations!C$16*(1-Background_Calculations!C$19)/(1-Background_Calculations!$B$11))*Quarantine_Input!$B$24</f>
        <v>2.8903542426339572E-2</v>
      </c>
      <c r="J26" s="15">
        <f>Adjusted_RE!D$9*Background_Calculations!D$20*Quarantine_Input!$B$29*Background_Calculations!$B$23*(Background_Calculations!$B$9*Background_Calculations!D$16*(1-Background_Calculations!D$19)/(1-Background_Calculations!$B$11))*Quarantine_Input!$B$24</f>
        <v>3.5430855870689518E-2</v>
      </c>
      <c r="K26" s="15">
        <f>Adjusted_RE!E$9*Background_Calculations!E$20*Quarantine_Input!$B$29*Background_Calculations!$B$23*(Background_Calculations!$B$9*Background_Calculations!E$16*(1-Background_Calculations!E$19)/(1-Background_Calculations!$B$11))*Quarantine_Input!$B$24</f>
        <v>3.6705570532510709E-2</v>
      </c>
      <c r="L26" s="15">
        <f>Adjusted_RE!F$9*Background_Calculations!F$20*Quarantine_Input!$B$29*Background_Calculations!$B$23*(Background_Calculations!$B$9*Background_Calculations!F$16*(1-Background_Calculations!F$19)/(1-Background_Calculations!$B$11))*Quarantine_Input!$B$24</f>
        <v>2.9382538421216908E-2</v>
      </c>
      <c r="M26" s="15">
        <f>Adjusted_RE!G$9*Background_Calculations!G$20*Quarantine_Input!$B$29*Background_Calculations!$B$23*(Background_Calculations!$B$9*Background_Calculations!G$16*(1-Background_Calculations!G$19)/(1-Background_Calculations!$B$11))*Quarantine_Input!$B$24</f>
        <v>3.4578228211592205E-2</v>
      </c>
      <c r="N26" s="14">
        <f>Background_Calculations!$B$10*Background_Calculations!B$7*Background_Calculations!B$3*Quarantine_Input!B$6*PQT_No_Test!B$22*Quarantine_Input!$B$24</f>
        <v>5.4840911501232027E-2</v>
      </c>
      <c r="O26" s="14">
        <f>Background_Calculations!$B$10*Background_Calculations!C$7*Background_Calculations!C$3*Quarantine_Input!C$6*PQT_No_Test!C$22*Quarantine_Input!$B$24</f>
        <v>6.0582587815831857E-3</v>
      </c>
      <c r="P26" s="14">
        <f>Background_Calculations!$B$10*Background_Calculations!D$7*Background_Calculations!D$3*Quarantine_Input!D$6*PQT_No_Test!D$22*Quarantine_Input!$B$24</f>
        <v>9.1120656205415755E-3</v>
      </c>
      <c r="Q26" s="14">
        <f>Background_Calculations!$B$10*Background_Calculations!E$7*Background_Calculations!E$3*Quarantine_Input!E$6*PQT_No_Test!E$22*Quarantine_Input!$B$24</f>
        <v>9.3456082575895851E-3</v>
      </c>
      <c r="R26" s="14">
        <f>Background_Calculations!$B$10*Background_Calculations!F$7*Background_Calculations!F$3*Quarantine_Input!F$6*PQT_No_Test!F$22*Quarantine_Input!$B$24</f>
        <v>7.5145494573589907E-3</v>
      </c>
      <c r="S26" s="14">
        <f>Background_Calculations!$B$10*Background_Calculations!G$7*Background_Calculations!G$3*Quarantine_Input!G$6*PQT_No_Test!G$22*Quarantine_Input!$B$24</f>
        <v>1.5865544938793729E-2</v>
      </c>
      <c r="T26" s="15">
        <f>Background_Calculations!$B$10*Background_Calculations!B$7*Background_Calculations!B$3*Quarantine_Input!B$14*(1-Background_Calculations!B$6)/(1-Background_Calculations!B$19)*Quarantine_Input!$B$24*(Quarantine_Input!$B$25*PQT_RTPCR_Exit!B30+(1-Quarantine_Input!$B$25)*PQT_No_Test!B$22)</f>
        <v>0.12960850640237392</v>
      </c>
      <c r="U26" s="15">
        <f>Background_Calculations!$B$10*Background_Calculations!C$7*Background_Calculations!C$3*Quarantine_Input!C$14*(1-Background_Calculations!C$6)/(1-Background_Calculations!C$19)*Quarantine_Input!$B$24*(Quarantine_Input!$B$25*PQT_RTPCR_Exit!C30+(1-Quarantine_Input!$B$25)*PQT_No_Test!C$22)</f>
        <v>1.3154482661721341E-2</v>
      </c>
      <c r="V26" s="15">
        <f>Background_Calculations!$B$10*Background_Calculations!D$7*Background_Calculations!D$3*Quarantine_Input!D$14*(1-Background_Calculations!D$6)/(1-Background_Calculations!D$19)*Quarantine_Input!$B$24*(Quarantine_Input!$B$25*PQT_RTPCR_Exit!D30+(1-Quarantine_Input!$B$25)*PQT_No_Test!D$22)</f>
        <v>1.9794368136410667E-2</v>
      </c>
      <c r="W26" s="15">
        <f>Background_Calculations!$B$10*Background_Calculations!E$7*Background_Calculations!E$3*Quarantine_Input!E$14*(1-Background_Calculations!E$6)/(1-Background_Calculations!E$19)*Quarantine_Input!$B$24*(Quarantine_Input!$B$25*PQT_RTPCR_Exit!E30+(1-Quarantine_Input!$B$25)*PQT_No_Test!E$22)</f>
        <v>1.7449881505725837E-2</v>
      </c>
      <c r="X26" s="15">
        <f>Background_Calculations!$B$10*Background_Calculations!F$7*Background_Calculations!F$3*Quarantine_Input!F$14*(1-Background_Calculations!F$6)/(1-Background_Calculations!F$19)*Quarantine_Input!$B$24*(Quarantine_Input!$B$25*PQT_RTPCR_Exit!F30+(1-Quarantine_Input!$B$25)*PQT_No_Test!F$22)</f>
        <v>1.4024028619820978E-2</v>
      </c>
      <c r="Y26" s="15">
        <f>Background_Calculations!$B$10*Background_Calculations!G$7*Background_Calculations!G$3*Quarantine_Input!G$14*(1-Background_Calculations!G$6)/(1-Background_Calculations!G$19)*Quarantine_Input!$B$24*(Quarantine_Input!$B$25*PQT_RTPCR_Exit!G30+(1-Quarantine_Input!$B$25)*PQT_No_Test!G$22)</f>
        <v>2.3660089138172614E-2</v>
      </c>
      <c r="Z26" s="14">
        <f>Background_Calculations!$B$23*Background_Calculations!B$20*Background_Calculations!B$16*Quarantine_Input!B$14*Quarantine_Input!$B$24*(Quarantine_Input!$B$25*PQT_RTPCR_Exit!B30+(1-Quarantine_Input!$B$25)*PQT_No_Test!B$22)</f>
        <v>0.12828427838178844</v>
      </c>
      <c r="AA26" s="14">
        <f>Background_Calculations!$B$23*Background_Calculations!C$20*Background_Calculations!C$16*Quarantine_Input!C$14*Quarantine_Input!$B$24*(Quarantine_Input!$B$25*PQT_RTPCR_Exit!C30+(1-Quarantine_Input!$B$25)*PQT_No_Test!C$22)</f>
        <v>1.3127941124267187E-2</v>
      </c>
      <c r="AB26" s="14">
        <f>Background_Calculations!$B$23*Background_Calculations!D$20*Background_Calculations!D$16*Quarantine_Input!D$14*Quarantine_Input!$B$24*(Quarantine_Input!$B$25*PQT_RTPCR_Exit!D30+(1-Quarantine_Input!$B$25)*PQT_No_Test!D$22)</f>
        <v>1.9745386471534697E-2</v>
      </c>
      <c r="AC26" s="14">
        <f>Background_Calculations!$B$23*Background_Calculations!E$20*Background_Calculations!E$16*Quarantine_Input!E$14*Quarantine_Input!$B$24*(Quarantine_Input!$B$25*PQT_RTPCR_Exit!E30+(1-Quarantine_Input!$B$25)*PQT_No_Test!E$22)</f>
        <v>1.7406754371616671E-2</v>
      </c>
      <c r="AD26" s="14">
        <f>Background_Calculations!$B$23*Background_Calculations!F$20*Background_Calculations!F$16*Quarantine_Input!F$14*Quarantine_Input!$B$24*(Quarantine_Input!$B$25*PQT_RTPCR_Exit!F30+(1-Quarantine_Input!$B$25)*PQT_No_Test!F$22)</f>
        <v>1.3996297834481369E-2</v>
      </c>
      <c r="AE26" s="14">
        <f>Background_Calculations!$B$23*Background_Calculations!G$20*Background_Calculations!G$16*Quarantine_Input!G$14*Quarantine_Input!$B$24*(Quarantine_Input!$B$25*PQT_RTPCR_Exit!G30+(1-Quarantine_Input!$B$25)*PQT_No_Test!G$22)</f>
        <v>2.3608093657344044E-2</v>
      </c>
      <c r="AF26" s="15">
        <f>Background_Calculations!$B$23*Background_Calculations!B$20*Background_Calculations!B$16*Quarantine_Input!B$6*(1-Background_Calculations!B$19)/(1-Background_Calculations!B$6)*PQT_No_Test!B$22*Quarantine_Input!$B$24</f>
        <v>5.4280594329927531E-2</v>
      </c>
      <c r="AG26" s="15">
        <f>Background_Calculations!$B$23*Background_Calculations!C$20*Background_Calculations!C$16*Quarantine_Input!C$6*(1-Background_Calculations!C$19)/(1-Background_Calculations!C$6)*PQT_No_Test!C$22*Quarantine_Input!$B$24</f>
        <v>6.0460351536007467E-3</v>
      </c>
      <c r="AH26" s="15">
        <f>Background_Calculations!$B$23*Background_Calculations!D$20*Background_Calculations!D$16*Quarantine_Input!D$6*(1-Background_Calculations!D$19)/(1-Background_Calculations!D$6)*PQT_No_Test!D$22*Quarantine_Input!$B$24</f>
        <v>9.0895175835707873E-3</v>
      </c>
      <c r="AI26" s="15">
        <f>Background_Calculations!$B$23*Background_Calculations!E$20*Background_Calculations!E$16*Quarantine_Input!E$6*(1-Background_Calculations!E$19)/(1-Background_Calculations!E$6)*PQT_No_Test!E$22*Quarantine_Input!$B$24</f>
        <v>9.3225107196192245E-3</v>
      </c>
      <c r="AJ26" s="15">
        <f>Background_Calculations!$B$23*Background_Calculations!F$20*Background_Calculations!F$16*Quarantine_Input!F$6*(1-Background_Calculations!F$19)/(1-Background_Calculations!F$6)*PQT_No_Test!F$22*Quarantine_Input!$B$24</f>
        <v>7.4996903634727006E-3</v>
      </c>
      <c r="AK26" s="15">
        <f>Background_Calculations!$B$23*Background_Calculations!G$20*Background_Calculations!G$16*Quarantine_Input!G$6*(1-Background_Calculations!G$19)/(1-Background_Calculations!G$6)*PQT_No_Test!G$22*Quarantine_Input!$B$24</f>
        <v>1.5830678771008716E-2</v>
      </c>
    </row>
    <row r="27" spans="1:37" x14ac:dyDescent="0.25">
      <c r="A27" s="8">
        <v>7</v>
      </c>
      <c r="B27" s="14">
        <f>Adjusted_RE!B$9*Background_Calculations!$B$10*(1-Background_Calculations!B$7*(Quarantine_Input!$B$30+Quarantine_Input!$B$25*Inequality_Components_Lambda_j!$A11))*(Background_Calculations!$B$9*Background_Calculations!B$3*(1-Background_Calculations!B$6)/(1-Background_Calculations!$B$11))*Quarantine_Input!$B$24</f>
        <v>427.42936176987814</v>
      </c>
      <c r="C27" s="14">
        <f>Adjusted_RE!C$9*Background_Calculations!$B$10*(1-Background_Calculations!C$7*(Quarantine_Input!$B$30+Quarantine_Input!$B$25*Inequality_Components_Lambda_j!$A11))*(Background_Calculations!$B$9*Background_Calculations!C$3*(1-Background_Calculations!C$6)/(1-Background_Calculations!$B$11))*Quarantine_Input!$B$24</f>
        <v>85.953831177432519</v>
      </c>
      <c r="D27" s="14">
        <f>Adjusted_RE!D$9*Background_Calculations!$B$10*(1-Background_Calculations!D$7*(Quarantine_Input!$B$30+Quarantine_Input!$B$25*Inequality_Components_Lambda_j!$A11))*(Background_Calculations!$B$9*Background_Calculations!D$3*(1-Background_Calculations!D$6)/(1-Background_Calculations!$B$11))*Quarantine_Input!$B$24</f>
        <v>105.41311839826358</v>
      </c>
      <c r="E27" s="14">
        <f>Adjusted_RE!E$9*Background_Calculations!$B$10*(1-Background_Calculations!E$7*(Quarantine_Input!$B$30+Quarantine_Input!$B$25*Inequality_Components_Lambda_j!$A11))*(Background_Calculations!$B$9*Background_Calculations!E$3*(1-Background_Calculations!E$6)/(1-Background_Calculations!$B$11))*Quarantine_Input!$B$24</f>
        <v>109.20528921860245</v>
      </c>
      <c r="F27" s="14">
        <f>Adjusted_RE!F$9*Background_Calculations!$B$10*(1-Background_Calculations!F$7*(Quarantine_Input!$B$30+Quarantine_Input!$B$25*Inequality_Components_Lambda_j!$A11))*(Background_Calculations!$B$9*Background_Calculations!F$3*(1-Background_Calculations!F$6)/(1-Background_Calculations!$B$11))*Quarantine_Input!$B$24</f>
        <v>87.374748737918722</v>
      </c>
      <c r="G27" s="14">
        <f>Adjusted_RE!G$9*Background_Calculations!$B$10*(1-Background_Calculations!G$7*(Quarantine_Input!$B$30+Quarantine_Input!$B$25*Inequality_Components_Lambda_j!$A11))*(Background_Calculations!$B$9*Background_Calculations!G$3*(1-Background_Calculations!G$6)/(1-Background_Calculations!$B$11))*Quarantine_Input!$B$24</f>
        <v>102.84784744849392</v>
      </c>
      <c r="H27" s="15">
        <f>Adjusted_RE!B$9*Background_Calculations!B$20*Quarantine_Input!$B$29*Background_Calculations!$B$23*(Background_Calculations!$B$9*Background_Calculations!B$16*(1-Background_Calculations!B$19)/(1-Background_Calculations!$B$11))*Quarantine_Input!$B$24</f>
        <v>0.14255001542898071</v>
      </c>
      <c r="I27" s="15">
        <f>Adjusted_RE!C$9*Background_Calculations!C$20*Quarantine_Input!$B$29*Background_Calculations!$B$23*(Background_Calculations!$B$9*Background_Calculations!C$16*(1-Background_Calculations!C$19)/(1-Background_Calculations!$B$11))*Quarantine_Input!$B$24</f>
        <v>2.8903542426339572E-2</v>
      </c>
      <c r="J27" s="15">
        <f>Adjusted_RE!D$9*Background_Calculations!D$20*Quarantine_Input!$B$29*Background_Calculations!$B$23*(Background_Calculations!$B$9*Background_Calculations!D$16*(1-Background_Calculations!D$19)/(1-Background_Calculations!$B$11))*Quarantine_Input!$B$24</f>
        <v>3.5430855870689518E-2</v>
      </c>
      <c r="K27" s="15">
        <f>Adjusted_RE!E$9*Background_Calculations!E$20*Quarantine_Input!$B$29*Background_Calculations!$B$23*(Background_Calculations!$B$9*Background_Calculations!E$16*(1-Background_Calculations!E$19)/(1-Background_Calculations!$B$11))*Quarantine_Input!$B$24</f>
        <v>3.6705570532510709E-2</v>
      </c>
      <c r="L27" s="15">
        <f>Adjusted_RE!F$9*Background_Calculations!F$20*Quarantine_Input!$B$29*Background_Calculations!$B$23*(Background_Calculations!$B$9*Background_Calculations!F$16*(1-Background_Calculations!F$19)/(1-Background_Calculations!$B$11))*Quarantine_Input!$B$24</f>
        <v>2.9382538421216908E-2</v>
      </c>
      <c r="M27" s="15">
        <f>Adjusted_RE!G$9*Background_Calculations!G$20*Quarantine_Input!$B$29*Background_Calculations!$B$23*(Background_Calculations!$B$9*Background_Calculations!G$16*(1-Background_Calculations!G$19)/(1-Background_Calculations!$B$11))*Quarantine_Input!$B$24</f>
        <v>3.4578228211592205E-2</v>
      </c>
      <c r="N27" s="14">
        <f>Background_Calculations!$B$10*Background_Calculations!B$7*Background_Calculations!B$3*Quarantine_Input!B$6*PQT_No_Test!B$22*Quarantine_Input!$B$24</f>
        <v>5.4840911501232027E-2</v>
      </c>
      <c r="O27" s="14">
        <f>Background_Calculations!$B$10*Background_Calculations!C$7*Background_Calculations!C$3*Quarantine_Input!C$6*PQT_No_Test!C$22*Quarantine_Input!$B$24</f>
        <v>6.0582587815831857E-3</v>
      </c>
      <c r="P27" s="14">
        <f>Background_Calculations!$B$10*Background_Calculations!D$7*Background_Calculations!D$3*Quarantine_Input!D$6*PQT_No_Test!D$22*Quarantine_Input!$B$24</f>
        <v>9.1120656205415755E-3</v>
      </c>
      <c r="Q27" s="14">
        <f>Background_Calculations!$B$10*Background_Calculations!E$7*Background_Calculations!E$3*Quarantine_Input!E$6*PQT_No_Test!E$22*Quarantine_Input!$B$24</f>
        <v>9.3456082575895851E-3</v>
      </c>
      <c r="R27" s="14">
        <f>Background_Calculations!$B$10*Background_Calculations!F$7*Background_Calculations!F$3*Quarantine_Input!F$6*PQT_No_Test!F$22*Quarantine_Input!$B$24</f>
        <v>7.5145494573589907E-3</v>
      </c>
      <c r="S27" s="14">
        <f>Background_Calculations!$B$10*Background_Calculations!G$7*Background_Calculations!G$3*Quarantine_Input!G$6*PQT_No_Test!G$22*Quarantine_Input!$B$24</f>
        <v>1.5865544938793729E-2</v>
      </c>
      <c r="T27" s="15">
        <f>Background_Calculations!$B$10*Background_Calculations!B$7*Background_Calculations!B$3*Quarantine_Input!B$14*(1-Background_Calculations!B$6)/(1-Background_Calculations!B$19)*Quarantine_Input!$B$24*(Quarantine_Input!$B$25*PQT_RTPCR_Exit!B31+(1-Quarantine_Input!$B$25)*PQT_No_Test!B$22)</f>
        <v>0.11651543992048244</v>
      </c>
      <c r="U27" s="15">
        <f>Background_Calculations!$B$10*Background_Calculations!C$7*Background_Calculations!C$3*Quarantine_Input!C$14*(1-Background_Calculations!C$6)/(1-Background_Calculations!C$19)*Quarantine_Input!$B$24*(Quarantine_Input!$B$25*PQT_RTPCR_Exit!C31+(1-Quarantine_Input!$B$25)*PQT_No_Test!C$22)</f>
        <v>1.1825615284065548E-2</v>
      </c>
      <c r="V27" s="15">
        <f>Background_Calculations!$B$10*Background_Calculations!D$7*Background_Calculations!D$3*Quarantine_Input!D$14*(1-Background_Calculations!D$6)/(1-Background_Calculations!D$19)*Quarantine_Input!$B$24*(Quarantine_Input!$B$25*PQT_RTPCR_Exit!D31+(1-Quarantine_Input!$B$25)*PQT_No_Test!D$22)</f>
        <v>1.7794738751187596E-2</v>
      </c>
      <c r="W27" s="15">
        <f>Background_Calculations!$B$10*Background_Calculations!E$7*Background_Calculations!E$3*Quarantine_Input!E$14*(1-Background_Calculations!E$6)/(1-Background_Calculations!E$19)*Quarantine_Input!$B$24*(Quarantine_Input!$B$25*PQT_RTPCR_Exit!E31+(1-Quarantine_Input!$B$25)*PQT_No_Test!E$22)</f>
        <v>1.5687092434256276E-2</v>
      </c>
      <c r="X27" s="15">
        <f>Background_Calculations!$B$10*Background_Calculations!F$7*Background_Calculations!F$3*Quarantine_Input!F$14*(1-Background_Calculations!F$6)/(1-Background_Calculations!F$19)*Quarantine_Input!$B$24*(Quarantine_Input!$B$25*PQT_RTPCR_Exit!F31+(1-Quarantine_Input!$B$25)*PQT_No_Test!F$22)</f>
        <v>1.2607319607734856E-2</v>
      </c>
      <c r="Y27" s="15">
        <f>Background_Calculations!$B$10*Background_Calculations!G$7*Background_Calculations!G$3*Quarantine_Input!G$14*(1-Background_Calculations!G$6)/(1-Background_Calculations!G$19)*Quarantine_Input!$B$24*(Quarantine_Input!$B$25*PQT_RTPCR_Exit!G31+(1-Quarantine_Input!$B$25)*PQT_No_Test!G$22)</f>
        <v>2.1269944165034502E-2</v>
      </c>
      <c r="Z27" s="14">
        <f>Background_Calculations!$B$23*Background_Calculations!B$20*Background_Calculations!B$16*Quarantine_Input!B$14*Quarantine_Input!$B$24*(Quarantine_Input!$B$25*PQT_RTPCR_Exit!B31+(1-Quarantine_Input!$B$25)*PQT_No_Test!B$22)</f>
        <v>0.11532498556948068</v>
      </c>
      <c r="AA27" s="14">
        <f>Background_Calculations!$B$23*Background_Calculations!C$20*Background_Calculations!C$16*Quarantine_Input!C$14*Quarantine_Input!$B$24*(Quarantine_Input!$B$25*PQT_RTPCR_Exit!C31+(1-Quarantine_Input!$B$25)*PQT_No_Test!C$22)</f>
        <v>1.1801754975830565E-2</v>
      </c>
      <c r="AB27" s="14">
        <f>Background_Calculations!$B$23*Background_Calculations!D$20*Background_Calculations!D$16*Quarantine_Input!D$14*Quarantine_Input!$B$24*(Quarantine_Input!$B$25*PQT_RTPCR_Exit!D31+(1-Quarantine_Input!$B$25)*PQT_No_Test!D$22)</f>
        <v>1.7750705219828602E-2</v>
      </c>
      <c r="AC27" s="14">
        <f>Background_Calculations!$B$23*Background_Calculations!E$20*Background_Calculations!E$16*Quarantine_Input!E$14*Quarantine_Input!$B$24*(Quarantine_Input!$B$25*PQT_RTPCR_Exit!E31+(1-Quarantine_Input!$B$25)*PQT_No_Test!E$22)</f>
        <v>1.5648322008281E-2</v>
      </c>
      <c r="AD27" s="14">
        <f>Background_Calculations!$B$23*Background_Calculations!F$20*Background_Calculations!F$16*Quarantine_Input!F$14*Quarantine_Input!$B$24*(Quarantine_Input!$B$25*PQT_RTPCR_Exit!F31+(1-Quarantine_Input!$B$25)*PQT_No_Test!F$22)</f>
        <v>1.2582390189574954E-2</v>
      </c>
      <c r="AE27" s="14">
        <f>Background_Calculations!$B$23*Background_Calculations!G$20*Background_Calculations!G$16*Quarantine_Input!G$14*Quarantine_Input!$B$24*(Quarantine_Input!$B$25*PQT_RTPCR_Exit!G31+(1-Quarantine_Input!$B$25)*PQT_No_Test!G$22)</f>
        <v>2.1223201273763079E-2</v>
      </c>
      <c r="AF27" s="15">
        <f>Background_Calculations!$B$23*Background_Calculations!B$20*Background_Calculations!B$16*Quarantine_Input!B$6*(1-Background_Calculations!B$19)/(1-Background_Calculations!B$6)*PQT_No_Test!B$22*Quarantine_Input!$B$24</f>
        <v>5.4280594329927531E-2</v>
      </c>
      <c r="AG27" s="15">
        <f>Background_Calculations!$B$23*Background_Calculations!C$20*Background_Calculations!C$16*Quarantine_Input!C$6*(1-Background_Calculations!C$19)/(1-Background_Calculations!C$6)*PQT_No_Test!C$22*Quarantine_Input!$B$24</f>
        <v>6.0460351536007467E-3</v>
      </c>
      <c r="AH27" s="15">
        <f>Background_Calculations!$B$23*Background_Calculations!D$20*Background_Calculations!D$16*Quarantine_Input!D$6*(1-Background_Calculations!D$19)/(1-Background_Calculations!D$6)*PQT_No_Test!D$22*Quarantine_Input!$B$24</f>
        <v>9.0895175835707873E-3</v>
      </c>
      <c r="AI27" s="15">
        <f>Background_Calculations!$B$23*Background_Calculations!E$20*Background_Calculations!E$16*Quarantine_Input!E$6*(1-Background_Calculations!E$19)/(1-Background_Calculations!E$6)*PQT_No_Test!E$22*Quarantine_Input!$B$24</f>
        <v>9.3225107196192245E-3</v>
      </c>
      <c r="AJ27" s="15">
        <f>Background_Calculations!$B$23*Background_Calculations!F$20*Background_Calculations!F$16*Quarantine_Input!F$6*(1-Background_Calculations!F$19)/(1-Background_Calculations!F$6)*PQT_No_Test!F$22*Quarantine_Input!$B$24</f>
        <v>7.4996903634727006E-3</v>
      </c>
      <c r="AK27" s="15">
        <f>Background_Calculations!$B$23*Background_Calculations!G$20*Background_Calculations!G$16*Quarantine_Input!G$6*(1-Background_Calculations!G$19)/(1-Background_Calculations!G$6)*PQT_No_Test!G$22*Quarantine_Input!$B$24</f>
        <v>1.5830678771008716E-2</v>
      </c>
    </row>
    <row r="28" spans="1:37" x14ac:dyDescent="0.25">
      <c r="A28" s="8">
        <v>8</v>
      </c>
      <c r="B28" s="14">
        <f>Adjusted_RE!B$9*Background_Calculations!$B$10*(1-Background_Calculations!B$7*(Quarantine_Input!$B$30+Quarantine_Input!$B$25*Inequality_Components_Lambda_j!$A12))*(Background_Calculations!$B$9*Background_Calculations!B$3*(1-Background_Calculations!B$6)/(1-Background_Calculations!$B$11))*Quarantine_Input!$B$24</f>
        <v>427.38974952802494</v>
      </c>
      <c r="C28" s="14">
        <f>Adjusted_RE!C$9*Background_Calculations!$B$10*(1-Background_Calculations!C$7*(Quarantine_Input!$B$30+Quarantine_Input!$B$25*Inequality_Components_Lambda_j!$A12))*(Background_Calculations!$B$9*Background_Calculations!C$3*(1-Background_Calculations!C$6)/(1-Background_Calculations!$B$11))*Quarantine_Input!$B$24</f>
        <v>85.94586536073075</v>
      </c>
      <c r="D28" s="14">
        <f>Adjusted_RE!D$9*Background_Calculations!$B$10*(1-Background_Calculations!D$7*(Quarantine_Input!$B$30+Quarantine_Input!$B$25*Inequality_Components_Lambda_j!$A12))*(Background_Calculations!$B$9*Background_Calculations!D$3*(1-Background_Calculations!D$6)/(1-Background_Calculations!$B$11))*Quarantine_Input!$B$24</f>
        <v>105.40334918184101</v>
      </c>
      <c r="E28" s="14">
        <f>Adjusted_RE!E$9*Background_Calculations!$B$10*(1-Background_Calculations!E$7*(Quarantine_Input!$B$30+Quarantine_Input!$B$25*Inequality_Components_Lambda_j!$A12))*(Background_Calculations!$B$9*Background_Calculations!E$3*(1-Background_Calculations!E$6)/(1-Background_Calculations!$B$11))*Quarantine_Input!$B$24</f>
        <v>109.19516856074623</v>
      </c>
      <c r="F28" s="14">
        <f>Adjusted_RE!F$9*Background_Calculations!$B$10*(1-Background_Calculations!F$7*(Quarantine_Input!$B$30+Quarantine_Input!$B$25*Inequality_Components_Lambda_j!$A12))*(Background_Calculations!$B$9*Background_Calculations!F$3*(1-Background_Calculations!F$6)/(1-Background_Calculations!$B$11))*Quarantine_Input!$B$24</f>
        <v>87.366651236931574</v>
      </c>
      <c r="G28" s="14">
        <f>Adjusted_RE!G$9*Background_Calculations!$B$10*(1-Background_Calculations!G$7*(Quarantine_Input!$B$30+Quarantine_Input!$B$25*Inequality_Components_Lambda_j!$A12))*(Background_Calculations!$B$9*Background_Calculations!G$3*(1-Background_Calculations!G$6)/(1-Background_Calculations!$B$11))*Quarantine_Input!$B$24</f>
        <v>102.83831596991151</v>
      </c>
      <c r="H28" s="15">
        <f>Adjusted_RE!B$9*Background_Calculations!B$20*Quarantine_Input!$B$29*Background_Calculations!$B$23*(Background_Calculations!$B$9*Background_Calculations!B$16*(1-Background_Calculations!B$19)/(1-Background_Calculations!$B$11))*Quarantine_Input!$B$24</f>
        <v>0.14255001542898071</v>
      </c>
      <c r="I28" s="15">
        <f>Adjusted_RE!C$9*Background_Calculations!C$20*Quarantine_Input!$B$29*Background_Calculations!$B$23*(Background_Calculations!$B$9*Background_Calculations!C$16*(1-Background_Calculations!C$19)/(1-Background_Calculations!$B$11))*Quarantine_Input!$B$24</f>
        <v>2.8903542426339572E-2</v>
      </c>
      <c r="J28" s="15">
        <f>Adjusted_RE!D$9*Background_Calculations!D$20*Quarantine_Input!$B$29*Background_Calculations!$B$23*(Background_Calculations!$B$9*Background_Calculations!D$16*(1-Background_Calculations!D$19)/(1-Background_Calculations!$B$11))*Quarantine_Input!$B$24</f>
        <v>3.5430855870689518E-2</v>
      </c>
      <c r="K28" s="15">
        <f>Adjusted_RE!E$9*Background_Calculations!E$20*Quarantine_Input!$B$29*Background_Calculations!$B$23*(Background_Calculations!$B$9*Background_Calculations!E$16*(1-Background_Calculations!E$19)/(1-Background_Calculations!$B$11))*Quarantine_Input!$B$24</f>
        <v>3.6705570532510709E-2</v>
      </c>
      <c r="L28" s="15">
        <f>Adjusted_RE!F$9*Background_Calculations!F$20*Quarantine_Input!$B$29*Background_Calculations!$B$23*(Background_Calculations!$B$9*Background_Calculations!F$16*(1-Background_Calculations!F$19)/(1-Background_Calculations!$B$11))*Quarantine_Input!$B$24</f>
        <v>2.9382538421216908E-2</v>
      </c>
      <c r="M28" s="15">
        <f>Adjusted_RE!G$9*Background_Calculations!G$20*Quarantine_Input!$B$29*Background_Calculations!$B$23*(Background_Calculations!$B$9*Background_Calculations!G$16*(1-Background_Calculations!G$19)/(1-Background_Calculations!$B$11))*Quarantine_Input!$B$24</f>
        <v>3.4578228211592205E-2</v>
      </c>
      <c r="N28" s="14">
        <f>Background_Calculations!$B$10*Background_Calculations!B$7*Background_Calculations!B$3*Quarantine_Input!B$6*PQT_No_Test!B$22*Quarantine_Input!$B$24</f>
        <v>5.4840911501232027E-2</v>
      </c>
      <c r="O28" s="14">
        <f>Background_Calculations!$B$10*Background_Calculations!C$7*Background_Calculations!C$3*Quarantine_Input!C$6*PQT_No_Test!C$22*Quarantine_Input!$B$24</f>
        <v>6.0582587815831857E-3</v>
      </c>
      <c r="P28" s="14">
        <f>Background_Calculations!$B$10*Background_Calculations!D$7*Background_Calculations!D$3*Quarantine_Input!D$6*PQT_No_Test!D$22*Quarantine_Input!$B$24</f>
        <v>9.1120656205415755E-3</v>
      </c>
      <c r="Q28" s="14">
        <f>Background_Calculations!$B$10*Background_Calculations!E$7*Background_Calculations!E$3*Quarantine_Input!E$6*PQT_No_Test!E$22*Quarantine_Input!$B$24</f>
        <v>9.3456082575895851E-3</v>
      </c>
      <c r="R28" s="14">
        <f>Background_Calculations!$B$10*Background_Calculations!F$7*Background_Calculations!F$3*Quarantine_Input!F$6*PQT_No_Test!F$22*Quarantine_Input!$B$24</f>
        <v>7.5145494573589907E-3</v>
      </c>
      <c r="S28" s="14">
        <f>Background_Calculations!$B$10*Background_Calculations!G$7*Background_Calculations!G$3*Quarantine_Input!G$6*PQT_No_Test!G$22*Quarantine_Input!$B$24</f>
        <v>1.5865544938793729E-2</v>
      </c>
      <c r="T28" s="15">
        <f>Background_Calculations!$B$10*Background_Calculations!B$7*Background_Calculations!B$3*Quarantine_Input!B$14*(1-Background_Calculations!B$6)/(1-Background_Calculations!B$19)*Quarantine_Input!$B$24*(Quarantine_Input!$B$25*PQT_RTPCR_Exit!B32+(1-Quarantine_Input!$B$25)*PQT_No_Test!B$22)</f>
        <v>9.8714955258585188E-2</v>
      </c>
      <c r="U28" s="15">
        <f>Background_Calculations!$B$10*Background_Calculations!C$7*Background_Calculations!C$3*Quarantine_Input!C$14*(1-Background_Calculations!C$6)/(1-Background_Calculations!C$19)*Quarantine_Input!$B$24*(Quarantine_Input!$B$25*PQT_RTPCR_Exit!C32+(1-Quarantine_Input!$B$25)*PQT_No_Test!C$22)</f>
        <v>1.0018973317771931E-2</v>
      </c>
      <c r="V28" s="15">
        <f>Background_Calculations!$B$10*Background_Calculations!D$7*Background_Calculations!D$3*Quarantine_Input!D$14*(1-Background_Calculations!D$6)/(1-Background_Calculations!D$19)*Quarantine_Input!$B$24*(Quarantine_Input!$B$25*PQT_RTPCR_Exit!D32+(1-Quarantine_Input!$B$25)*PQT_No_Test!D$22)</f>
        <v>1.5076172229710638E-2</v>
      </c>
      <c r="W28" s="15">
        <f>Background_Calculations!$B$10*Background_Calculations!E$7*Background_Calculations!E$3*Quarantine_Input!E$14*(1-Background_Calculations!E$6)/(1-Background_Calculations!E$19)*Quarantine_Input!$B$24*(Quarantine_Input!$B$25*PQT_RTPCR_Exit!E32+(1-Quarantine_Input!$B$25)*PQT_No_Test!E$22)</f>
        <v>1.3290518654366566E-2</v>
      </c>
      <c r="X28" s="15">
        <f>Background_Calculations!$B$10*Background_Calculations!F$7*Background_Calculations!F$3*Quarantine_Input!F$14*(1-Background_Calculations!F$6)/(1-Background_Calculations!F$19)*Quarantine_Input!$B$24*(Quarantine_Input!$B$25*PQT_RTPCR_Exit!F32+(1-Quarantine_Input!$B$25)*PQT_No_Test!F$22)</f>
        <v>1.0681253848052906E-2</v>
      </c>
      <c r="Y28" s="15">
        <f>Background_Calculations!$B$10*Background_Calculations!G$7*Background_Calculations!G$3*Quarantine_Input!G$14*(1-Background_Calculations!G$6)/(1-Background_Calculations!G$19)*Quarantine_Input!$B$24*(Quarantine_Input!$B$25*PQT_RTPCR_Exit!G32+(1-Quarantine_Input!$B$25)*PQT_No_Test!G$22)</f>
        <v>1.8020457958506864E-2</v>
      </c>
      <c r="Z28" s="14">
        <f>Background_Calculations!$B$23*Background_Calculations!B$20*Background_Calculations!B$16*Quarantine_Input!B$14*Quarantine_Input!$B$24*(Quarantine_Input!$B$25*PQT_RTPCR_Exit!B32+(1-Quarantine_Input!$B$25)*PQT_No_Test!B$22)</f>
        <v>9.7706370919233024E-2</v>
      </c>
      <c r="AA28" s="14">
        <f>Background_Calculations!$B$23*Background_Calculations!C$20*Background_Calculations!C$16*Quarantine_Input!C$14*Quarantine_Input!$B$24*(Quarantine_Input!$B$25*PQT_RTPCR_Exit!C32+(1-Quarantine_Input!$B$25)*PQT_No_Test!C$22)</f>
        <v>9.9987582350199791E-3</v>
      </c>
      <c r="AB28" s="14">
        <f>Background_Calculations!$B$23*Background_Calculations!D$20*Background_Calculations!D$16*Quarantine_Input!D$14*Quarantine_Input!$B$24*(Quarantine_Input!$B$25*PQT_RTPCR_Exit!D32+(1-Quarantine_Input!$B$25)*PQT_No_Test!D$22)</f>
        <v>1.503886586000593E-2</v>
      </c>
      <c r="AC28" s="14">
        <f>Background_Calculations!$B$23*Background_Calculations!E$20*Background_Calculations!E$16*Quarantine_Input!E$14*Quarantine_Input!$B$24*(Quarantine_Input!$B$25*PQT_RTPCR_Exit!E32+(1-Quarantine_Input!$B$25)*PQT_No_Test!E$22)</f>
        <v>1.3257671326423441E-2</v>
      </c>
      <c r="AD28" s="14">
        <f>Background_Calculations!$B$23*Background_Calculations!F$20*Background_Calculations!F$16*Quarantine_Input!F$14*Quarantine_Input!$B$24*(Quarantine_Input!$B$25*PQT_RTPCR_Exit!F32+(1-Quarantine_Input!$B$25)*PQT_No_Test!F$22)</f>
        <v>1.0660132987161364E-2</v>
      </c>
      <c r="AE28" s="14">
        <f>Background_Calculations!$B$23*Background_Calculations!G$20*Background_Calculations!G$16*Quarantine_Input!G$14*Quarantine_Input!$B$24*(Quarantine_Input!$B$25*PQT_RTPCR_Exit!G32+(1-Quarantine_Input!$B$25)*PQT_No_Test!G$22)</f>
        <v>1.7980856147590946E-2</v>
      </c>
      <c r="AF28" s="15">
        <f>Background_Calculations!$B$23*Background_Calculations!B$20*Background_Calculations!B$16*Quarantine_Input!B$6*(1-Background_Calculations!B$19)/(1-Background_Calculations!B$6)*PQT_No_Test!B$22*Quarantine_Input!$B$24</f>
        <v>5.4280594329927531E-2</v>
      </c>
      <c r="AG28" s="15">
        <f>Background_Calculations!$B$23*Background_Calculations!C$20*Background_Calculations!C$16*Quarantine_Input!C$6*(1-Background_Calculations!C$19)/(1-Background_Calculations!C$6)*PQT_No_Test!C$22*Quarantine_Input!$B$24</f>
        <v>6.0460351536007467E-3</v>
      </c>
      <c r="AH28" s="15">
        <f>Background_Calculations!$B$23*Background_Calculations!D$20*Background_Calculations!D$16*Quarantine_Input!D$6*(1-Background_Calculations!D$19)/(1-Background_Calculations!D$6)*PQT_No_Test!D$22*Quarantine_Input!$B$24</f>
        <v>9.0895175835707873E-3</v>
      </c>
      <c r="AI28" s="15">
        <f>Background_Calculations!$B$23*Background_Calculations!E$20*Background_Calculations!E$16*Quarantine_Input!E$6*(1-Background_Calculations!E$19)/(1-Background_Calculations!E$6)*PQT_No_Test!E$22*Quarantine_Input!$B$24</f>
        <v>9.3225107196192245E-3</v>
      </c>
      <c r="AJ28" s="15">
        <f>Background_Calculations!$B$23*Background_Calculations!F$20*Background_Calculations!F$16*Quarantine_Input!F$6*(1-Background_Calculations!F$19)/(1-Background_Calculations!F$6)*PQT_No_Test!F$22*Quarantine_Input!$B$24</f>
        <v>7.4996903634727006E-3</v>
      </c>
      <c r="AK28" s="15">
        <f>Background_Calculations!$B$23*Background_Calculations!G$20*Background_Calculations!G$16*Quarantine_Input!G$6*(1-Background_Calculations!G$19)/(1-Background_Calculations!G$6)*PQT_No_Test!G$22*Quarantine_Input!$B$24</f>
        <v>1.5830678771008716E-2</v>
      </c>
    </row>
    <row r="29" spans="1:37" x14ac:dyDescent="0.25">
      <c r="A29" s="8">
        <v>9</v>
      </c>
      <c r="B29" s="14">
        <f>Adjusted_RE!B$9*Background_Calculations!$B$10*(1-Background_Calculations!B$7*(Quarantine_Input!$B$30+Quarantine_Input!$B$25*Inequality_Components_Lambda_j!$A13))*(Background_Calculations!$B$9*Background_Calculations!B$3*(1-Background_Calculations!B$6)/(1-Background_Calculations!$B$11))*Quarantine_Input!$B$24</f>
        <v>427.35013728617162</v>
      </c>
      <c r="C29" s="14">
        <f>Adjusted_RE!C$9*Background_Calculations!$B$10*(1-Background_Calculations!C$7*(Quarantine_Input!$B$30+Quarantine_Input!$B$25*Inequality_Components_Lambda_j!$A13))*(Background_Calculations!$B$9*Background_Calculations!C$3*(1-Background_Calculations!C$6)/(1-Background_Calculations!$B$11))*Quarantine_Input!$B$24</f>
        <v>85.937899544028994</v>
      </c>
      <c r="D29" s="14">
        <f>Adjusted_RE!D$9*Background_Calculations!$B$10*(1-Background_Calculations!D$7*(Quarantine_Input!$B$30+Quarantine_Input!$B$25*Inequality_Components_Lambda_j!$A13))*(Background_Calculations!$B$9*Background_Calculations!D$3*(1-Background_Calculations!D$6)/(1-Background_Calculations!$B$11))*Quarantine_Input!$B$24</f>
        <v>105.39357996541841</v>
      </c>
      <c r="E29" s="14">
        <f>Adjusted_RE!E$9*Background_Calculations!$B$10*(1-Background_Calculations!E$7*(Quarantine_Input!$B$30+Quarantine_Input!$B$25*Inequality_Components_Lambda_j!$A13))*(Background_Calculations!$B$9*Background_Calculations!E$3*(1-Background_Calculations!E$6)/(1-Background_Calculations!$B$11))*Quarantine_Input!$B$24</f>
        <v>109.18504790288998</v>
      </c>
      <c r="F29" s="14">
        <f>Adjusted_RE!F$9*Background_Calculations!$B$10*(1-Background_Calculations!F$7*(Quarantine_Input!$B$30+Quarantine_Input!$B$25*Inequality_Components_Lambda_j!$A13))*(Background_Calculations!$B$9*Background_Calculations!F$3*(1-Background_Calculations!F$6)/(1-Background_Calculations!$B$11))*Quarantine_Input!$B$24</f>
        <v>87.358553735944426</v>
      </c>
      <c r="G29" s="14">
        <f>Adjusted_RE!G$9*Background_Calculations!$B$10*(1-Background_Calculations!G$7*(Quarantine_Input!$B$30+Quarantine_Input!$B$25*Inequality_Components_Lambda_j!$A13))*(Background_Calculations!$B$9*Background_Calculations!G$3*(1-Background_Calculations!G$6)/(1-Background_Calculations!$B$11))*Quarantine_Input!$B$24</f>
        <v>102.82878449132906</v>
      </c>
      <c r="H29" s="15">
        <f>Adjusted_RE!B$9*Background_Calculations!B$20*Quarantine_Input!$B$29*Background_Calculations!$B$23*(Background_Calculations!$B$9*Background_Calculations!B$16*(1-Background_Calculations!B$19)/(1-Background_Calculations!$B$11))*Quarantine_Input!$B$24</f>
        <v>0.14255001542898071</v>
      </c>
      <c r="I29" s="15">
        <f>Adjusted_RE!C$9*Background_Calculations!C$20*Quarantine_Input!$B$29*Background_Calculations!$B$23*(Background_Calculations!$B$9*Background_Calculations!C$16*(1-Background_Calculations!C$19)/(1-Background_Calculations!$B$11))*Quarantine_Input!$B$24</f>
        <v>2.8903542426339572E-2</v>
      </c>
      <c r="J29" s="15">
        <f>Adjusted_RE!D$9*Background_Calculations!D$20*Quarantine_Input!$B$29*Background_Calculations!$B$23*(Background_Calculations!$B$9*Background_Calculations!D$16*(1-Background_Calculations!D$19)/(1-Background_Calculations!$B$11))*Quarantine_Input!$B$24</f>
        <v>3.5430855870689518E-2</v>
      </c>
      <c r="K29" s="15">
        <f>Adjusted_RE!E$9*Background_Calculations!E$20*Quarantine_Input!$B$29*Background_Calculations!$B$23*(Background_Calculations!$B$9*Background_Calculations!E$16*(1-Background_Calculations!E$19)/(1-Background_Calculations!$B$11))*Quarantine_Input!$B$24</f>
        <v>3.6705570532510709E-2</v>
      </c>
      <c r="L29" s="15">
        <f>Adjusted_RE!F$9*Background_Calculations!F$20*Quarantine_Input!$B$29*Background_Calculations!$B$23*(Background_Calculations!$B$9*Background_Calculations!F$16*(1-Background_Calculations!F$19)/(1-Background_Calculations!$B$11))*Quarantine_Input!$B$24</f>
        <v>2.9382538421216908E-2</v>
      </c>
      <c r="M29" s="15">
        <f>Adjusted_RE!G$9*Background_Calculations!G$20*Quarantine_Input!$B$29*Background_Calculations!$B$23*(Background_Calculations!$B$9*Background_Calculations!G$16*(1-Background_Calculations!G$19)/(1-Background_Calculations!$B$11))*Quarantine_Input!$B$24</f>
        <v>3.4578228211592205E-2</v>
      </c>
      <c r="N29" s="14">
        <f>Background_Calculations!$B$10*Background_Calculations!B$7*Background_Calculations!B$3*Quarantine_Input!B$6*PQT_No_Test!B$22*Quarantine_Input!$B$24</f>
        <v>5.4840911501232027E-2</v>
      </c>
      <c r="O29" s="14">
        <f>Background_Calculations!$B$10*Background_Calculations!C$7*Background_Calculations!C$3*Quarantine_Input!C$6*PQT_No_Test!C$22*Quarantine_Input!$B$24</f>
        <v>6.0582587815831857E-3</v>
      </c>
      <c r="P29" s="14">
        <f>Background_Calculations!$B$10*Background_Calculations!D$7*Background_Calculations!D$3*Quarantine_Input!D$6*PQT_No_Test!D$22*Quarantine_Input!$B$24</f>
        <v>9.1120656205415755E-3</v>
      </c>
      <c r="Q29" s="14">
        <f>Background_Calculations!$B$10*Background_Calculations!E$7*Background_Calculations!E$3*Quarantine_Input!E$6*PQT_No_Test!E$22*Quarantine_Input!$B$24</f>
        <v>9.3456082575895851E-3</v>
      </c>
      <c r="R29" s="14">
        <f>Background_Calculations!$B$10*Background_Calculations!F$7*Background_Calculations!F$3*Quarantine_Input!F$6*PQT_No_Test!F$22*Quarantine_Input!$B$24</f>
        <v>7.5145494573589907E-3</v>
      </c>
      <c r="S29" s="14">
        <f>Background_Calculations!$B$10*Background_Calculations!G$7*Background_Calculations!G$3*Quarantine_Input!G$6*PQT_No_Test!G$22*Quarantine_Input!$B$24</f>
        <v>1.5865544938793729E-2</v>
      </c>
      <c r="T29" s="15">
        <f>Background_Calculations!$B$10*Background_Calculations!B$7*Background_Calculations!B$3*Quarantine_Input!B$14*(1-Background_Calculations!B$6)/(1-Background_Calculations!B$19)*Quarantine_Input!$B$24*(Quarantine_Input!$B$25*PQT_RTPCR_Exit!B33+(1-Quarantine_Input!$B$25)*PQT_No_Test!B$22)</f>
        <v>7.9958157885269679E-2</v>
      </c>
      <c r="U29" s="15">
        <f>Background_Calculations!$B$10*Background_Calculations!C$7*Background_Calculations!C$3*Quarantine_Input!C$14*(1-Background_Calculations!C$6)/(1-Background_Calculations!C$19)*Quarantine_Input!$B$24*(Quarantine_Input!$B$25*PQT_RTPCR_Exit!C33+(1-Quarantine_Input!$B$25)*PQT_No_Test!C$22)</f>
        <v>8.1152713719235669E-3</v>
      </c>
      <c r="V29" s="15">
        <f>Background_Calculations!$B$10*Background_Calculations!D$7*Background_Calculations!D$3*Quarantine_Input!D$14*(1-Background_Calculations!D$6)/(1-Background_Calculations!D$19)*Quarantine_Input!$B$24*(Quarantine_Input!$B$25*PQT_RTPCR_Exit!D33+(1-Quarantine_Input!$B$25)*PQT_No_Test!D$22)</f>
        <v>1.2211553520851978E-2</v>
      </c>
      <c r="W29" s="15">
        <f>Background_Calculations!$B$10*Background_Calculations!E$7*Background_Calculations!E$3*Quarantine_Input!E$14*(1-Background_Calculations!E$6)/(1-Background_Calculations!E$19)*Quarantine_Input!$B$24*(Quarantine_Input!$B$25*PQT_RTPCR_Exit!E33+(1-Quarantine_Input!$B$25)*PQT_No_Test!E$22)</f>
        <v>1.0765191415619293E-2</v>
      </c>
      <c r="X29" s="15">
        <f>Background_Calculations!$B$10*Background_Calculations!F$7*Background_Calculations!F$3*Quarantine_Input!F$14*(1-Background_Calculations!F$6)/(1-Background_Calculations!F$19)*Quarantine_Input!$B$24*(Quarantine_Input!$B$25*PQT_RTPCR_Exit!F33+(1-Quarantine_Input!$B$25)*PQT_No_Test!F$22)</f>
        <v>8.6517121884729011E-3</v>
      </c>
      <c r="Y29" s="15">
        <f>Background_Calculations!$B$10*Background_Calculations!G$7*Background_Calculations!G$3*Quarantine_Input!G$14*(1-Background_Calculations!G$6)/(1-Background_Calculations!G$19)*Quarantine_Input!$B$24*(Quarantine_Input!$B$25*PQT_RTPCR_Exit!G33+(1-Quarantine_Input!$B$25)*PQT_No_Test!G$22)</f>
        <v>1.4596396451143037E-2</v>
      </c>
      <c r="Z29" s="14">
        <f>Background_Calculations!$B$23*Background_Calculations!B$20*Background_Calculations!B$16*Quarantine_Input!B$14*Quarantine_Input!$B$24*(Quarantine_Input!$B$25*PQT_RTPCR_Exit!B33+(1-Quarantine_Input!$B$25)*PQT_No_Test!B$22)</f>
        <v>7.914121433669305E-2</v>
      </c>
      <c r="AA29" s="14">
        <f>Background_Calculations!$B$23*Background_Calculations!C$20*Background_Calculations!C$16*Quarantine_Input!C$14*Quarantine_Input!$B$24*(Quarantine_Input!$B$25*PQT_RTPCR_Exit!C33+(1-Quarantine_Input!$B$25)*PQT_No_Test!C$22)</f>
        <v>8.09889735064067E-3</v>
      </c>
      <c r="AB29" s="14">
        <f>Background_Calculations!$B$23*Background_Calculations!D$20*Background_Calculations!D$16*Quarantine_Input!D$14*Quarantine_Input!$B$24*(Quarantine_Input!$B$25*PQT_RTPCR_Exit!D33+(1-Quarantine_Input!$B$25)*PQT_No_Test!D$22)</f>
        <v>1.2181335722635267E-2</v>
      </c>
      <c r="AC29" s="14">
        <f>Background_Calculations!$B$23*Background_Calculations!E$20*Background_Calculations!E$16*Quarantine_Input!E$14*Quarantine_Input!$B$24*(Quarantine_Input!$B$25*PQT_RTPCR_Exit!E33+(1-Quarantine_Input!$B$25)*PQT_No_Test!E$22)</f>
        <v>1.0738585398051786E-2</v>
      </c>
      <c r="AD29" s="14">
        <f>Background_Calculations!$B$23*Background_Calculations!F$20*Background_Calculations!F$16*Quarantine_Input!F$14*Quarantine_Input!$B$24*(Quarantine_Input!$B$25*PQT_RTPCR_Exit!F33+(1-Quarantine_Input!$B$25)*PQT_No_Test!F$22)</f>
        <v>8.6346044956677435E-3</v>
      </c>
      <c r="AE29" s="14">
        <f>Background_Calculations!$B$23*Background_Calculations!G$20*Background_Calculations!G$16*Quarantine_Input!G$14*Quarantine_Input!$B$24*(Quarantine_Input!$B$25*PQT_RTPCR_Exit!G33+(1-Quarantine_Input!$B$25)*PQT_No_Test!G$22)</f>
        <v>1.4564319367772411E-2</v>
      </c>
      <c r="AF29" s="15">
        <f>Background_Calculations!$B$23*Background_Calculations!B$20*Background_Calculations!B$16*Quarantine_Input!B$6*(1-Background_Calculations!B$19)/(1-Background_Calculations!B$6)*PQT_No_Test!B$22*Quarantine_Input!$B$24</f>
        <v>5.4280594329927531E-2</v>
      </c>
      <c r="AG29" s="15">
        <f>Background_Calculations!$B$23*Background_Calculations!C$20*Background_Calculations!C$16*Quarantine_Input!C$6*(1-Background_Calculations!C$19)/(1-Background_Calculations!C$6)*PQT_No_Test!C$22*Quarantine_Input!$B$24</f>
        <v>6.0460351536007467E-3</v>
      </c>
      <c r="AH29" s="15">
        <f>Background_Calculations!$B$23*Background_Calculations!D$20*Background_Calculations!D$16*Quarantine_Input!D$6*(1-Background_Calculations!D$19)/(1-Background_Calculations!D$6)*PQT_No_Test!D$22*Quarantine_Input!$B$24</f>
        <v>9.0895175835707873E-3</v>
      </c>
      <c r="AI29" s="15">
        <f>Background_Calculations!$B$23*Background_Calculations!E$20*Background_Calculations!E$16*Quarantine_Input!E$6*(1-Background_Calculations!E$19)/(1-Background_Calculations!E$6)*PQT_No_Test!E$22*Quarantine_Input!$B$24</f>
        <v>9.3225107196192245E-3</v>
      </c>
      <c r="AJ29" s="15">
        <f>Background_Calculations!$B$23*Background_Calculations!F$20*Background_Calculations!F$16*Quarantine_Input!F$6*(1-Background_Calculations!F$19)/(1-Background_Calculations!F$6)*PQT_No_Test!F$22*Quarantine_Input!$B$24</f>
        <v>7.4996903634727006E-3</v>
      </c>
      <c r="AK29" s="15">
        <f>Background_Calculations!$B$23*Background_Calculations!G$20*Background_Calculations!G$16*Quarantine_Input!G$6*(1-Background_Calculations!G$19)/(1-Background_Calculations!G$6)*PQT_No_Test!G$22*Quarantine_Input!$B$24</f>
        <v>1.5830678771008716E-2</v>
      </c>
    </row>
    <row r="30" spans="1:37" x14ac:dyDescent="0.25">
      <c r="A30" s="8">
        <v>10</v>
      </c>
      <c r="B30" s="14">
        <f>Adjusted_RE!B$9*Background_Calculations!$B$10*(1-Background_Calculations!B$7*(Quarantine_Input!$B$30+Quarantine_Input!$B$25*Inequality_Components_Lambda_j!$A14))*(Background_Calculations!$B$9*Background_Calculations!B$3*(1-Background_Calculations!B$6)/(1-Background_Calculations!$B$11))*Quarantine_Input!$B$24</f>
        <v>427.31052504431847</v>
      </c>
      <c r="C30" s="14">
        <f>Adjusted_RE!C$9*Background_Calculations!$B$10*(1-Background_Calculations!C$7*(Quarantine_Input!$B$30+Quarantine_Input!$B$25*Inequality_Components_Lambda_j!$A14))*(Background_Calculations!$B$9*Background_Calculations!C$3*(1-Background_Calculations!C$6)/(1-Background_Calculations!$B$11))*Quarantine_Input!$B$24</f>
        <v>85.929933727327224</v>
      </c>
      <c r="D30" s="14">
        <f>Adjusted_RE!D$9*Background_Calculations!$B$10*(1-Background_Calculations!D$7*(Quarantine_Input!$B$30+Quarantine_Input!$B$25*Inequality_Components_Lambda_j!$A14))*(Background_Calculations!$B$9*Background_Calculations!D$3*(1-Background_Calculations!D$6)/(1-Background_Calculations!$B$11))*Quarantine_Input!$B$24</f>
        <v>105.38381074899584</v>
      </c>
      <c r="E30" s="14">
        <f>Adjusted_RE!E$9*Background_Calculations!$B$10*(1-Background_Calculations!E$7*(Quarantine_Input!$B$30+Quarantine_Input!$B$25*Inequality_Components_Lambda_j!$A14))*(Background_Calculations!$B$9*Background_Calculations!E$3*(1-Background_Calculations!E$6)/(1-Background_Calculations!$B$11))*Quarantine_Input!$B$24</f>
        <v>109.17492724503376</v>
      </c>
      <c r="F30" s="14">
        <f>Adjusted_RE!F$9*Background_Calculations!$B$10*(1-Background_Calculations!F$7*(Quarantine_Input!$B$30+Quarantine_Input!$B$25*Inequality_Components_Lambda_j!$A14))*(Background_Calculations!$B$9*Background_Calculations!F$3*(1-Background_Calculations!F$6)/(1-Background_Calculations!$B$11))*Quarantine_Input!$B$24</f>
        <v>87.350456234957278</v>
      </c>
      <c r="G30" s="14">
        <f>Adjusted_RE!G$9*Background_Calculations!$B$10*(1-Background_Calculations!G$7*(Quarantine_Input!$B$30+Quarantine_Input!$B$25*Inequality_Components_Lambda_j!$A14))*(Background_Calculations!$B$9*Background_Calculations!G$3*(1-Background_Calculations!G$6)/(1-Background_Calculations!$B$11))*Quarantine_Input!$B$24</f>
        <v>102.81925301274663</v>
      </c>
      <c r="H30" s="15">
        <f>Adjusted_RE!B$9*Background_Calculations!B$20*Quarantine_Input!$B$29*Background_Calculations!$B$23*(Background_Calculations!$B$9*Background_Calculations!B$16*(1-Background_Calculations!B$19)/(1-Background_Calculations!$B$11))*Quarantine_Input!$B$24</f>
        <v>0.14255001542898071</v>
      </c>
      <c r="I30" s="15">
        <f>Adjusted_RE!C$9*Background_Calculations!C$20*Quarantine_Input!$B$29*Background_Calculations!$B$23*(Background_Calculations!$B$9*Background_Calculations!C$16*(1-Background_Calculations!C$19)/(1-Background_Calculations!$B$11))*Quarantine_Input!$B$24</f>
        <v>2.8903542426339572E-2</v>
      </c>
      <c r="J30" s="15">
        <f>Adjusted_RE!D$9*Background_Calculations!D$20*Quarantine_Input!$B$29*Background_Calculations!$B$23*(Background_Calculations!$B$9*Background_Calculations!D$16*(1-Background_Calculations!D$19)/(1-Background_Calculations!$B$11))*Quarantine_Input!$B$24</f>
        <v>3.5430855870689518E-2</v>
      </c>
      <c r="K30" s="15">
        <f>Adjusted_RE!E$9*Background_Calculations!E$20*Quarantine_Input!$B$29*Background_Calculations!$B$23*(Background_Calculations!$B$9*Background_Calculations!E$16*(1-Background_Calculations!E$19)/(1-Background_Calculations!$B$11))*Quarantine_Input!$B$24</f>
        <v>3.6705570532510709E-2</v>
      </c>
      <c r="L30" s="15">
        <f>Adjusted_RE!F$9*Background_Calculations!F$20*Quarantine_Input!$B$29*Background_Calculations!$B$23*(Background_Calculations!$B$9*Background_Calculations!F$16*(1-Background_Calculations!F$19)/(1-Background_Calculations!$B$11))*Quarantine_Input!$B$24</f>
        <v>2.9382538421216908E-2</v>
      </c>
      <c r="M30" s="15">
        <f>Adjusted_RE!G$9*Background_Calculations!G$20*Quarantine_Input!$B$29*Background_Calculations!$B$23*(Background_Calculations!$B$9*Background_Calculations!G$16*(1-Background_Calculations!G$19)/(1-Background_Calculations!$B$11))*Quarantine_Input!$B$24</f>
        <v>3.4578228211592205E-2</v>
      </c>
      <c r="N30" s="14">
        <f>Background_Calculations!$B$10*Background_Calculations!B$7*Background_Calculations!B$3*Quarantine_Input!B$6*PQT_No_Test!B$22*Quarantine_Input!$B$24</f>
        <v>5.4840911501232027E-2</v>
      </c>
      <c r="O30" s="14">
        <f>Background_Calculations!$B$10*Background_Calculations!C$7*Background_Calculations!C$3*Quarantine_Input!C$6*PQT_No_Test!C$22*Quarantine_Input!$B$24</f>
        <v>6.0582587815831857E-3</v>
      </c>
      <c r="P30" s="14">
        <f>Background_Calculations!$B$10*Background_Calculations!D$7*Background_Calculations!D$3*Quarantine_Input!D$6*PQT_No_Test!D$22*Quarantine_Input!$B$24</f>
        <v>9.1120656205415755E-3</v>
      </c>
      <c r="Q30" s="14">
        <f>Background_Calculations!$B$10*Background_Calculations!E$7*Background_Calculations!E$3*Quarantine_Input!E$6*PQT_No_Test!E$22*Quarantine_Input!$B$24</f>
        <v>9.3456082575895851E-3</v>
      </c>
      <c r="R30" s="14">
        <f>Background_Calculations!$B$10*Background_Calculations!F$7*Background_Calculations!F$3*Quarantine_Input!F$6*PQT_No_Test!F$22*Quarantine_Input!$B$24</f>
        <v>7.5145494573589907E-3</v>
      </c>
      <c r="S30" s="14">
        <f>Background_Calculations!$B$10*Background_Calculations!G$7*Background_Calculations!G$3*Quarantine_Input!G$6*PQT_No_Test!G$22*Quarantine_Input!$B$24</f>
        <v>1.5865544938793729E-2</v>
      </c>
      <c r="T30" s="15">
        <f>Background_Calculations!$B$10*Background_Calculations!B$7*Background_Calculations!B$3*Quarantine_Input!B$14*(1-Background_Calculations!B$6)/(1-Background_Calculations!B$19)*Quarantine_Input!$B$24*(Quarantine_Input!$B$25*PQT_RTPCR_Exit!B34+(1-Quarantine_Input!$B$25)*PQT_No_Test!B$22)</f>
        <v>6.2618181258689842E-2</v>
      </c>
      <c r="U30" s="15">
        <f>Background_Calculations!$B$10*Background_Calculations!C$7*Background_Calculations!C$3*Quarantine_Input!C$14*(1-Background_Calculations!C$6)/(1-Background_Calculations!C$19)*Quarantine_Input!$B$24*(Quarantine_Input!$B$25*PQT_RTPCR_Exit!C34+(1-Quarantine_Input!$B$25)*PQT_No_Test!C$22)</f>
        <v>6.3553681971978389E-3</v>
      </c>
      <c r="V30" s="15">
        <f>Background_Calculations!$B$10*Background_Calculations!D$7*Background_Calculations!D$3*Quarantine_Input!D$14*(1-Background_Calculations!D$6)/(1-Background_Calculations!D$19)*Quarantine_Input!$B$24*(Quarantine_Input!$B$25*PQT_RTPCR_Exit!D34+(1-Quarantine_Input!$B$25)*PQT_No_Test!D$22)</f>
        <v>9.5633177657257172E-3</v>
      </c>
      <c r="W30" s="15">
        <f>Background_Calculations!$B$10*Background_Calculations!E$7*Background_Calculations!E$3*Quarantine_Input!E$14*(1-Background_Calculations!E$6)/(1-Background_Calculations!E$19)*Quarantine_Input!$B$24*(Quarantine_Input!$B$25*PQT_RTPCR_Exit!E34+(1-Quarantine_Input!$B$25)*PQT_No_Test!E$22)</f>
        <v>8.4306182780622355E-3</v>
      </c>
      <c r="X30" s="15">
        <f>Background_Calculations!$B$10*Background_Calculations!F$7*Background_Calculations!F$3*Quarantine_Input!F$14*(1-Background_Calculations!F$6)/(1-Background_Calculations!F$19)*Quarantine_Input!$B$24*(Quarantine_Input!$B$25*PQT_RTPCR_Exit!F34+(1-Quarantine_Input!$B$25)*PQT_No_Test!F$22)</f>
        <v>6.775474777610117E-3</v>
      </c>
      <c r="Y30" s="15">
        <f>Background_Calculations!$B$10*Background_Calculations!G$7*Background_Calculations!G$3*Quarantine_Input!G$14*(1-Background_Calculations!G$6)/(1-Background_Calculations!G$19)*Quarantine_Input!$B$24*(Quarantine_Input!$B$25*PQT_RTPCR_Exit!G34+(1-Quarantine_Input!$B$25)*PQT_No_Test!G$22)</f>
        <v>1.1430976186480576E-2</v>
      </c>
      <c r="Z30" s="14">
        <f>Background_Calculations!$B$23*Background_Calculations!B$20*Background_Calculations!B$16*Quarantine_Input!B$14*Quarantine_Input!$B$24*(Quarantine_Input!$B$25*PQT_RTPCR_Exit!B34+(1-Quarantine_Input!$B$25)*PQT_No_Test!B$22)</f>
        <v>6.1978402647528116E-2</v>
      </c>
      <c r="AA30" s="14">
        <f>Background_Calculations!$B$23*Background_Calculations!C$20*Background_Calculations!C$16*Quarantine_Input!C$14*Quarantine_Input!$B$24*(Quarantine_Input!$B$25*PQT_RTPCR_Exit!C34+(1-Quarantine_Input!$B$25)*PQT_No_Test!C$22)</f>
        <v>6.3425450974698878E-3</v>
      </c>
      <c r="AB30" s="14">
        <f>Background_Calculations!$B$23*Background_Calculations!D$20*Background_Calculations!D$16*Quarantine_Input!D$14*Quarantine_Input!$B$24*(Quarantine_Input!$B$25*PQT_RTPCR_Exit!D34+(1-Quarantine_Input!$B$25)*PQT_No_Test!D$22)</f>
        <v>9.5396530939021416E-3</v>
      </c>
      <c r="AC30" s="14">
        <f>Background_Calculations!$B$23*Background_Calculations!E$20*Background_Calculations!E$16*Quarantine_Input!E$14*Quarantine_Input!$B$24*(Quarantine_Input!$B$25*PQT_RTPCR_Exit!E34+(1-Quarantine_Input!$B$25)*PQT_No_Test!E$22)</f>
        <v>8.4097821248206306E-3</v>
      </c>
      <c r="AD30" s="14">
        <f>Background_Calculations!$B$23*Background_Calculations!F$20*Background_Calculations!F$16*Quarantine_Input!F$14*Quarantine_Input!$B$24*(Quarantine_Input!$B$25*PQT_RTPCR_Exit!F34+(1-Quarantine_Input!$B$25)*PQT_No_Test!F$22)</f>
        <v>6.7620771126648037E-3</v>
      </c>
      <c r="AE30" s="14">
        <f>Background_Calculations!$B$23*Background_Calculations!G$20*Background_Calculations!G$16*Quarantine_Input!G$14*Quarantine_Input!$B$24*(Quarantine_Input!$B$25*PQT_RTPCR_Exit!G34+(1-Quarantine_Input!$B$25)*PQT_No_Test!G$22)</f>
        <v>1.1405855439906673E-2</v>
      </c>
      <c r="AF30" s="15">
        <f>Background_Calculations!$B$23*Background_Calculations!B$20*Background_Calculations!B$16*Quarantine_Input!B$6*(1-Background_Calculations!B$19)/(1-Background_Calculations!B$6)*PQT_No_Test!B$22*Quarantine_Input!$B$24</f>
        <v>5.4280594329927531E-2</v>
      </c>
      <c r="AG30" s="15">
        <f>Background_Calculations!$B$23*Background_Calculations!C$20*Background_Calculations!C$16*Quarantine_Input!C$6*(1-Background_Calculations!C$19)/(1-Background_Calculations!C$6)*PQT_No_Test!C$22*Quarantine_Input!$B$24</f>
        <v>6.0460351536007467E-3</v>
      </c>
      <c r="AH30" s="15">
        <f>Background_Calculations!$B$23*Background_Calculations!D$20*Background_Calculations!D$16*Quarantine_Input!D$6*(1-Background_Calculations!D$19)/(1-Background_Calculations!D$6)*PQT_No_Test!D$22*Quarantine_Input!$B$24</f>
        <v>9.0895175835707873E-3</v>
      </c>
      <c r="AI30" s="15">
        <f>Background_Calculations!$B$23*Background_Calculations!E$20*Background_Calculations!E$16*Quarantine_Input!E$6*(1-Background_Calculations!E$19)/(1-Background_Calculations!E$6)*PQT_No_Test!E$22*Quarantine_Input!$B$24</f>
        <v>9.3225107196192245E-3</v>
      </c>
      <c r="AJ30" s="15">
        <f>Background_Calculations!$B$23*Background_Calculations!F$20*Background_Calculations!F$16*Quarantine_Input!F$6*(1-Background_Calculations!F$19)/(1-Background_Calculations!F$6)*PQT_No_Test!F$22*Quarantine_Input!$B$24</f>
        <v>7.4996903634727006E-3</v>
      </c>
      <c r="AK30" s="15">
        <f>Background_Calculations!$B$23*Background_Calculations!G$20*Background_Calculations!G$16*Quarantine_Input!G$6*(1-Background_Calculations!G$19)/(1-Background_Calculations!G$6)*PQT_No_Test!G$22*Quarantine_Input!$B$24</f>
        <v>1.5830678771008716E-2</v>
      </c>
    </row>
    <row r="31" spans="1:37" x14ac:dyDescent="0.25">
      <c r="A31" s="8">
        <v>11</v>
      </c>
      <c r="B31" s="14">
        <f>Adjusted_RE!B$9*Background_Calculations!$B$10*(1-Background_Calculations!B$7*(Quarantine_Input!$B$30+Quarantine_Input!$B$25*Inequality_Components_Lambda_j!$A15))*(Background_Calculations!$B$9*Background_Calculations!B$3*(1-Background_Calculations!B$6)/(1-Background_Calculations!$B$11))*Quarantine_Input!$B$24</f>
        <v>427.27091280246532</v>
      </c>
      <c r="C31" s="14">
        <f>Adjusted_RE!C$9*Background_Calculations!$B$10*(1-Background_Calculations!C$7*(Quarantine_Input!$B$30+Quarantine_Input!$B$25*Inequality_Components_Lambda_j!$A15))*(Background_Calculations!$B$9*Background_Calculations!C$3*(1-Background_Calculations!C$6)/(1-Background_Calculations!$B$11))*Quarantine_Input!$B$24</f>
        <v>85.921967910625469</v>
      </c>
      <c r="D31" s="14">
        <f>Adjusted_RE!D$9*Background_Calculations!$B$10*(1-Background_Calculations!D$7*(Quarantine_Input!$B$30+Quarantine_Input!$B$25*Inequality_Components_Lambda_j!$A15))*(Background_Calculations!$B$9*Background_Calculations!D$3*(1-Background_Calculations!D$6)/(1-Background_Calculations!$B$11))*Quarantine_Input!$B$24</f>
        <v>105.37404153257324</v>
      </c>
      <c r="E31" s="14">
        <f>Adjusted_RE!E$9*Background_Calculations!$B$10*(1-Background_Calculations!E$7*(Quarantine_Input!$B$30+Quarantine_Input!$B$25*Inequality_Components_Lambda_j!$A15))*(Background_Calculations!$B$9*Background_Calculations!E$3*(1-Background_Calculations!E$6)/(1-Background_Calculations!$B$11))*Quarantine_Input!$B$24</f>
        <v>109.16480658717754</v>
      </c>
      <c r="F31" s="14">
        <f>Adjusted_RE!F$9*Background_Calculations!$B$10*(1-Background_Calculations!F$7*(Quarantine_Input!$B$30+Quarantine_Input!$B$25*Inequality_Components_Lambda_j!$A15))*(Background_Calculations!$B$9*Background_Calculations!F$3*(1-Background_Calculations!F$6)/(1-Background_Calculations!$B$11))*Quarantine_Input!$B$24</f>
        <v>87.342358733970116</v>
      </c>
      <c r="G31" s="14">
        <f>Adjusted_RE!G$9*Background_Calculations!$B$10*(1-Background_Calculations!G$7*(Quarantine_Input!$B$30+Quarantine_Input!$B$25*Inequality_Components_Lambda_j!$A15))*(Background_Calculations!$B$9*Background_Calculations!G$3*(1-Background_Calculations!G$6)/(1-Background_Calculations!$B$11))*Quarantine_Input!$B$24</f>
        <v>102.80972153416421</v>
      </c>
      <c r="H31" s="15">
        <f>Adjusted_RE!B$9*Background_Calculations!B$20*Quarantine_Input!$B$29*Background_Calculations!$B$23*(Background_Calculations!$B$9*Background_Calculations!B$16*(1-Background_Calculations!B$19)/(1-Background_Calculations!$B$11))*Quarantine_Input!$B$24</f>
        <v>0.14255001542898071</v>
      </c>
      <c r="I31" s="15">
        <f>Adjusted_RE!C$9*Background_Calculations!C$20*Quarantine_Input!$B$29*Background_Calculations!$B$23*(Background_Calculations!$B$9*Background_Calculations!C$16*(1-Background_Calculations!C$19)/(1-Background_Calculations!$B$11))*Quarantine_Input!$B$24</f>
        <v>2.8903542426339572E-2</v>
      </c>
      <c r="J31" s="15">
        <f>Adjusted_RE!D$9*Background_Calculations!D$20*Quarantine_Input!$B$29*Background_Calculations!$B$23*(Background_Calculations!$B$9*Background_Calculations!D$16*(1-Background_Calculations!D$19)/(1-Background_Calculations!$B$11))*Quarantine_Input!$B$24</f>
        <v>3.5430855870689518E-2</v>
      </c>
      <c r="K31" s="15">
        <f>Adjusted_RE!E$9*Background_Calculations!E$20*Quarantine_Input!$B$29*Background_Calculations!$B$23*(Background_Calculations!$B$9*Background_Calculations!E$16*(1-Background_Calculations!E$19)/(1-Background_Calculations!$B$11))*Quarantine_Input!$B$24</f>
        <v>3.6705570532510709E-2</v>
      </c>
      <c r="L31" s="15">
        <f>Adjusted_RE!F$9*Background_Calculations!F$20*Quarantine_Input!$B$29*Background_Calculations!$B$23*(Background_Calculations!$B$9*Background_Calculations!F$16*(1-Background_Calculations!F$19)/(1-Background_Calculations!$B$11))*Quarantine_Input!$B$24</f>
        <v>2.9382538421216908E-2</v>
      </c>
      <c r="M31" s="15">
        <f>Adjusted_RE!G$9*Background_Calculations!G$20*Quarantine_Input!$B$29*Background_Calculations!$B$23*(Background_Calculations!$B$9*Background_Calculations!G$16*(1-Background_Calculations!G$19)/(1-Background_Calculations!$B$11))*Quarantine_Input!$B$24</f>
        <v>3.4578228211592205E-2</v>
      </c>
      <c r="N31" s="14">
        <f>Background_Calculations!$B$10*Background_Calculations!B$7*Background_Calculations!B$3*Quarantine_Input!B$6*PQT_No_Test!B$22*Quarantine_Input!$B$24</f>
        <v>5.4840911501232027E-2</v>
      </c>
      <c r="O31" s="14">
        <f>Background_Calculations!$B$10*Background_Calculations!C$7*Background_Calculations!C$3*Quarantine_Input!C$6*PQT_No_Test!C$22*Quarantine_Input!$B$24</f>
        <v>6.0582587815831857E-3</v>
      </c>
      <c r="P31" s="14">
        <f>Background_Calculations!$B$10*Background_Calculations!D$7*Background_Calculations!D$3*Quarantine_Input!D$6*PQT_No_Test!D$22*Quarantine_Input!$B$24</f>
        <v>9.1120656205415755E-3</v>
      </c>
      <c r="Q31" s="14">
        <f>Background_Calculations!$B$10*Background_Calculations!E$7*Background_Calculations!E$3*Quarantine_Input!E$6*PQT_No_Test!E$22*Quarantine_Input!$B$24</f>
        <v>9.3456082575895851E-3</v>
      </c>
      <c r="R31" s="14">
        <f>Background_Calculations!$B$10*Background_Calculations!F$7*Background_Calculations!F$3*Quarantine_Input!F$6*PQT_No_Test!F$22*Quarantine_Input!$B$24</f>
        <v>7.5145494573589907E-3</v>
      </c>
      <c r="S31" s="14">
        <f>Background_Calculations!$B$10*Background_Calculations!G$7*Background_Calculations!G$3*Quarantine_Input!G$6*PQT_No_Test!G$22*Quarantine_Input!$B$24</f>
        <v>1.5865544938793729E-2</v>
      </c>
      <c r="T31" s="15">
        <f>Background_Calculations!$B$10*Background_Calculations!B$7*Background_Calculations!B$3*Quarantine_Input!B$14*(1-Background_Calculations!B$6)/(1-Background_Calculations!B$19)*Quarantine_Input!$B$24*(Quarantine_Input!$B$25*PQT_RTPCR_Exit!B35+(1-Quarantine_Input!$B$25)*PQT_No_Test!B$22)</f>
        <v>4.7783262873788396E-2</v>
      </c>
      <c r="U31" s="15">
        <f>Background_Calculations!$B$10*Background_Calculations!C$7*Background_Calculations!C$3*Quarantine_Input!C$14*(1-Background_Calculations!C$6)/(1-Background_Calculations!C$19)*Quarantine_Input!$B$24*(Quarantine_Input!$B$25*PQT_RTPCR_Exit!C35+(1-Quarantine_Input!$B$25)*PQT_No_Test!C$22)</f>
        <v>4.8497133439862686E-3</v>
      </c>
      <c r="V31" s="15">
        <f>Background_Calculations!$B$10*Background_Calculations!D$7*Background_Calculations!D$3*Quarantine_Input!D$14*(1-Background_Calculations!D$6)/(1-Background_Calculations!D$19)*Quarantine_Input!$B$24*(Quarantine_Input!$B$25*PQT_RTPCR_Exit!D35+(1-Quarantine_Input!$B$25)*PQT_No_Test!D$22)</f>
        <v>7.2976652716470755E-3</v>
      </c>
      <c r="W31" s="15">
        <f>Background_Calculations!$B$10*Background_Calculations!E$7*Background_Calculations!E$3*Quarantine_Input!E$14*(1-Background_Calculations!E$6)/(1-Background_Calculations!E$19)*Quarantine_Input!$B$24*(Quarantine_Input!$B$25*PQT_RTPCR_Exit!E35+(1-Quarantine_Input!$B$25)*PQT_No_Test!E$22)</f>
        <v>6.4333144347482728E-3</v>
      </c>
      <c r="X31" s="15">
        <f>Background_Calculations!$B$10*Background_Calculations!F$7*Background_Calculations!F$3*Quarantine_Input!F$14*(1-Background_Calculations!F$6)/(1-Background_Calculations!F$19)*Quarantine_Input!$B$24*(Quarantine_Input!$B$25*PQT_RTPCR_Exit!F35+(1-Quarantine_Input!$B$25)*PQT_No_Test!F$22)</f>
        <v>5.1702921721051773E-3</v>
      </c>
      <c r="Y31" s="15">
        <f>Background_Calculations!$B$10*Background_Calculations!G$7*Background_Calculations!G$3*Quarantine_Input!G$14*(1-Background_Calculations!G$6)/(1-Background_Calculations!G$19)*Quarantine_Input!$B$24*(Quarantine_Input!$B$25*PQT_RTPCR_Exit!G35+(1-Quarantine_Input!$B$25)*PQT_No_Test!G$22)</f>
        <v>8.7228553918885388E-3</v>
      </c>
      <c r="Z31" s="14">
        <f>Background_Calculations!$B$23*Background_Calculations!B$20*Background_Calculations!B$16*Quarantine_Input!B$14*Quarantine_Input!$B$24*(Quarantine_Input!$B$25*PQT_RTPCR_Exit!B35+(1-Quarantine_Input!$B$25)*PQT_No_Test!B$22)</f>
        <v>4.729505467381092E-2</v>
      </c>
      <c r="AA31" s="14">
        <f>Background_Calculations!$B$23*Background_Calculations!C$20*Background_Calculations!C$16*Quarantine_Input!C$14*Quarantine_Input!$B$24*(Quarantine_Input!$B$25*PQT_RTPCR_Exit!C35+(1-Quarantine_Input!$B$25)*PQT_No_Test!C$22)</f>
        <v>4.8399281740429548E-3</v>
      </c>
      <c r="AB31" s="14">
        <f>Background_Calculations!$B$23*Background_Calculations!D$20*Background_Calculations!D$16*Quarantine_Input!D$14*Quarantine_Input!$B$24*(Quarantine_Input!$B$25*PQT_RTPCR_Exit!D35+(1-Quarantine_Input!$B$25)*PQT_No_Test!D$22)</f>
        <v>7.2796070142554037E-3</v>
      </c>
      <c r="AC31" s="14">
        <f>Background_Calculations!$B$23*Background_Calculations!E$20*Background_Calculations!E$16*Quarantine_Input!E$14*Quarantine_Input!$B$24*(Quarantine_Input!$B$25*PQT_RTPCR_Exit!E35+(1-Quarantine_Input!$B$25)*PQT_No_Test!E$22)</f>
        <v>6.4174145895657831E-3</v>
      </c>
      <c r="AD31" s="14">
        <f>Background_Calculations!$B$23*Background_Calculations!F$20*Background_Calculations!F$16*Quarantine_Input!F$14*Quarantine_Input!$B$24*(Quarantine_Input!$B$25*PQT_RTPCR_Exit!F35+(1-Quarantine_Input!$B$25)*PQT_No_Test!F$22)</f>
        <v>5.1600685576036302E-3</v>
      </c>
      <c r="AE31" s="14">
        <f>Background_Calculations!$B$23*Background_Calculations!G$20*Background_Calculations!G$16*Quarantine_Input!G$14*Quarantine_Input!$B$24*(Quarantine_Input!$B$25*PQT_RTPCR_Exit!G35+(1-Quarantine_Input!$B$25)*PQT_No_Test!G$22)</f>
        <v>8.7036860194634972E-3</v>
      </c>
      <c r="AF31" s="15">
        <f>Background_Calculations!$B$23*Background_Calculations!B$20*Background_Calculations!B$16*Quarantine_Input!B$6*(1-Background_Calculations!B$19)/(1-Background_Calculations!B$6)*PQT_No_Test!B$22*Quarantine_Input!$B$24</f>
        <v>5.4280594329927531E-2</v>
      </c>
      <c r="AG31" s="15">
        <f>Background_Calculations!$B$23*Background_Calculations!C$20*Background_Calculations!C$16*Quarantine_Input!C$6*(1-Background_Calculations!C$19)/(1-Background_Calculations!C$6)*PQT_No_Test!C$22*Quarantine_Input!$B$24</f>
        <v>6.0460351536007467E-3</v>
      </c>
      <c r="AH31" s="15">
        <f>Background_Calculations!$B$23*Background_Calculations!D$20*Background_Calculations!D$16*Quarantine_Input!D$6*(1-Background_Calculations!D$19)/(1-Background_Calculations!D$6)*PQT_No_Test!D$22*Quarantine_Input!$B$24</f>
        <v>9.0895175835707873E-3</v>
      </c>
      <c r="AI31" s="15">
        <f>Background_Calculations!$B$23*Background_Calculations!E$20*Background_Calculations!E$16*Quarantine_Input!E$6*(1-Background_Calculations!E$19)/(1-Background_Calculations!E$6)*PQT_No_Test!E$22*Quarantine_Input!$B$24</f>
        <v>9.3225107196192245E-3</v>
      </c>
      <c r="AJ31" s="15">
        <f>Background_Calculations!$B$23*Background_Calculations!F$20*Background_Calculations!F$16*Quarantine_Input!F$6*(1-Background_Calculations!F$19)/(1-Background_Calculations!F$6)*PQT_No_Test!F$22*Quarantine_Input!$B$24</f>
        <v>7.4996903634727006E-3</v>
      </c>
      <c r="AK31" s="15">
        <f>Background_Calculations!$B$23*Background_Calculations!G$20*Background_Calculations!G$16*Quarantine_Input!G$6*(1-Background_Calculations!G$19)/(1-Background_Calculations!G$6)*PQT_No_Test!G$22*Quarantine_Input!$B$24</f>
        <v>1.5830678771008716E-2</v>
      </c>
    </row>
    <row r="32" spans="1:37" x14ac:dyDescent="0.25">
      <c r="A32" s="8">
        <v>12</v>
      </c>
      <c r="B32" s="14">
        <f>Adjusted_RE!B$9*Background_Calculations!$B$10*(1-Background_Calculations!B$7*(Quarantine_Input!$B$30+Quarantine_Input!$B$25*Inequality_Components_Lambda_j!$A16))*(Background_Calculations!$B$9*Background_Calculations!B$3*(1-Background_Calculations!B$6)/(1-Background_Calculations!$B$11))*Quarantine_Input!$B$24</f>
        <v>427.231300560612</v>
      </c>
      <c r="C32" s="14">
        <f>Adjusted_RE!C$9*Background_Calculations!$B$10*(1-Background_Calculations!C$7*(Quarantine_Input!$B$30+Quarantine_Input!$B$25*Inequality_Components_Lambda_j!$A16))*(Background_Calculations!$B$9*Background_Calculations!C$3*(1-Background_Calculations!C$6)/(1-Background_Calculations!$B$11))*Quarantine_Input!$B$24</f>
        <v>85.914002093923699</v>
      </c>
      <c r="D32" s="14">
        <f>Adjusted_RE!D$9*Background_Calculations!$B$10*(1-Background_Calculations!D$7*(Quarantine_Input!$B$30+Quarantine_Input!$B$25*Inequality_Components_Lambda_j!$A16))*(Background_Calculations!$B$9*Background_Calculations!D$3*(1-Background_Calculations!D$6)/(1-Background_Calculations!$B$11))*Quarantine_Input!$B$24</f>
        <v>105.36427231615068</v>
      </c>
      <c r="E32" s="14">
        <f>Adjusted_RE!E$9*Background_Calculations!$B$10*(1-Background_Calculations!E$7*(Quarantine_Input!$B$30+Quarantine_Input!$B$25*Inequality_Components_Lambda_j!$A16))*(Background_Calculations!$B$9*Background_Calculations!E$3*(1-Background_Calculations!E$6)/(1-Background_Calculations!$B$11))*Quarantine_Input!$B$24</f>
        <v>109.15468592932132</v>
      </c>
      <c r="F32" s="14">
        <f>Adjusted_RE!F$9*Background_Calculations!$B$10*(1-Background_Calculations!F$7*(Quarantine_Input!$B$30+Quarantine_Input!$B$25*Inequality_Components_Lambda_j!$A16))*(Background_Calculations!$B$9*Background_Calculations!F$3*(1-Background_Calculations!F$6)/(1-Background_Calculations!$B$11))*Quarantine_Input!$B$24</f>
        <v>87.334261232982954</v>
      </c>
      <c r="G32" s="14">
        <f>Adjusted_RE!G$9*Background_Calculations!$B$10*(1-Background_Calculations!G$7*(Quarantine_Input!$B$30+Quarantine_Input!$B$25*Inequality_Components_Lambda_j!$A16))*(Background_Calculations!$B$9*Background_Calculations!G$3*(1-Background_Calculations!G$6)/(1-Background_Calculations!$B$11))*Quarantine_Input!$B$24</f>
        <v>102.80019005558177</v>
      </c>
      <c r="H32" s="15">
        <f>Adjusted_RE!B$9*Background_Calculations!B$20*Quarantine_Input!$B$29*Background_Calculations!$B$23*(Background_Calculations!$B$9*Background_Calculations!B$16*(1-Background_Calculations!B$19)/(1-Background_Calculations!$B$11))*Quarantine_Input!$B$24</f>
        <v>0.14255001542898071</v>
      </c>
      <c r="I32" s="15">
        <f>Adjusted_RE!C$9*Background_Calculations!C$20*Quarantine_Input!$B$29*Background_Calculations!$B$23*(Background_Calculations!$B$9*Background_Calculations!C$16*(1-Background_Calculations!C$19)/(1-Background_Calculations!$B$11))*Quarantine_Input!$B$24</f>
        <v>2.8903542426339572E-2</v>
      </c>
      <c r="J32" s="15">
        <f>Adjusted_RE!D$9*Background_Calculations!D$20*Quarantine_Input!$B$29*Background_Calculations!$B$23*(Background_Calculations!$B$9*Background_Calculations!D$16*(1-Background_Calculations!D$19)/(1-Background_Calculations!$B$11))*Quarantine_Input!$B$24</f>
        <v>3.5430855870689518E-2</v>
      </c>
      <c r="K32" s="15">
        <f>Adjusted_RE!E$9*Background_Calculations!E$20*Quarantine_Input!$B$29*Background_Calculations!$B$23*(Background_Calculations!$B$9*Background_Calculations!E$16*(1-Background_Calculations!E$19)/(1-Background_Calculations!$B$11))*Quarantine_Input!$B$24</f>
        <v>3.6705570532510709E-2</v>
      </c>
      <c r="L32" s="15">
        <f>Adjusted_RE!F$9*Background_Calculations!F$20*Quarantine_Input!$B$29*Background_Calculations!$B$23*(Background_Calculations!$B$9*Background_Calculations!F$16*(1-Background_Calculations!F$19)/(1-Background_Calculations!$B$11))*Quarantine_Input!$B$24</f>
        <v>2.9382538421216908E-2</v>
      </c>
      <c r="M32" s="15">
        <f>Adjusted_RE!G$9*Background_Calculations!G$20*Quarantine_Input!$B$29*Background_Calculations!$B$23*(Background_Calculations!$B$9*Background_Calculations!G$16*(1-Background_Calculations!G$19)/(1-Background_Calculations!$B$11))*Quarantine_Input!$B$24</f>
        <v>3.4578228211592205E-2</v>
      </c>
      <c r="N32" s="14">
        <f>Background_Calculations!$B$10*Background_Calculations!B$7*Background_Calculations!B$3*Quarantine_Input!B$6*PQT_No_Test!B$22*Quarantine_Input!$B$24</f>
        <v>5.4840911501232027E-2</v>
      </c>
      <c r="O32" s="14">
        <f>Background_Calculations!$B$10*Background_Calculations!C$7*Background_Calculations!C$3*Quarantine_Input!C$6*PQT_No_Test!C$22*Quarantine_Input!$B$24</f>
        <v>6.0582587815831857E-3</v>
      </c>
      <c r="P32" s="14">
        <f>Background_Calculations!$B$10*Background_Calculations!D$7*Background_Calculations!D$3*Quarantine_Input!D$6*PQT_No_Test!D$22*Quarantine_Input!$B$24</f>
        <v>9.1120656205415755E-3</v>
      </c>
      <c r="Q32" s="14">
        <f>Background_Calculations!$B$10*Background_Calculations!E$7*Background_Calculations!E$3*Quarantine_Input!E$6*PQT_No_Test!E$22*Quarantine_Input!$B$24</f>
        <v>9.3456082575895851E-3</v>
      </c>
      <c r="R32" s="14">
        <f>Background_Calculations!$B$10*Background_Calculations!F$7*Background_Calculations!F$3*Quarantine_Input!F$6*PQT_No_Test!F$22*Quarantine_Input!$B$24</f>
        <v>7.5145494573589907E-3</v>
      </c>
      <c r="S32" s="14">
        <f>Background_Calculations!$B$10*Background_Calculations!G$7*Background_Calculations!G$3*Quarantine_Input!G$6*PQT_No_Test!G$22*Quarantine_Input!$B$24</f>
        <v>1.5865544938793729E-2</v>
      </c>
      <c r="T32" s="15">
        <f>Background_Calculations!$B$10*Background_Calculations!B$7*Background_Calculations!B$3*Quarantine_Input!B$14*(1-Background_Calculations!B$6)/(1-Background_Calculations!B$19)*Quarantine_Input!$B$24*(Quarantine_Input!$B$25*PQT_RTPCR_Exit!B36+(1-Quarantine_Input!$B$25)*PQT_No_Test!B$22)</f>
        <v>3.5711783638896988E-2</v>
      </c>
      <c r="U32" s="15">
        <f>Background_Calculations!$B$10*Background_Calculations!C$7*Background_Calculations!C$3*Quarantine_Input!C$14*(1-Background_Calculations!C$6)/(1-Background_Calculations!C$19)*Quarantine_Input!$B$24*(Quarantine_Input!$B$25*PQT_RTPCR_Exit!C36+(1-Quarantine_Input!$B$25)*PQT_No_Test!C$22)</f>
        <v>3.6245309180448194E-3</v>
      </c>
      <c r="V32" s="15">
        <f>Background_Calculations!$B$10*Background_Calculations!D$7*Background_Calculations!D$3*Quarantine_Input!D$14*(1-Background_Calculations!D$6)/(1-Background_Calculations!D$19)*Quarantine_Input!$B$24*(Quarantine_Input!$B$25*PQT_RTPCR_Exit!D36+(1-Quarantine_Input!$B$25)*PQT_No_Test!D$22)</f>
        <v>5.4540570814202872E-3</v>
      </c>
      <c r="W32" s="15">
        <f>Background_Calculations!$B$10*Background_Calculations!E$7*Background_Calculations!E$3*Quarantine_Input!E$14*(1-Background_Calculations!E$6)/(1-Background_Calculations!E$19)*Quarantine_Input!$B$24*(Quarantine_Input!$B$25*PQT_RTPCR_Exit!E36+(1-Quarantine_Input!$B$25)*PQT_No_Test!E$22)</f>
        <v>4.8080670795034863E-3</v>
      </c>
      <c r="X32" s="15">
        <f>Background_Calculations!$B$10*Background_Calculations!F$7*Background_Calculations!F$3*Quarantine_Input!F$14*(1-Background_Calculations!F$6)/(1-Background_Calculations!F$19)*Quarantine_Input!$B$24*(Quarantine_Input!$B$25*PQT_RTPCR_Exit!F36+(1-Quarantine_Input!$B$25)*PQT_No_Test!F$22)</f>
        <v>3.8641219601892791E-3</v>
      </c>
      <c r="Y32" s="15">
        <f>Background_Calculations!$B$10*Background_Calculations!G$7*Background_Calculations!G$3*Quarantine_Input!G$14*(1-Background_Calculations!G$6)/(1-Background_Calculations!G$19)*Quarantine_Input!$B$24*(Quarantine_Input!$B$25*PQT_RTPCR_Exit!G36+(1-Quarantine_Input!$B$25)*PQT_No_Test!G$22)</f>
        <v>6.5192016144085506E-3</v>
      </c>
      <c r="Z32" s="14">
        <f>Background_Calculations!$B$23*Background_Calculations!B$20*Background_Calculations!B$16*Quarantine_Input!B$14*Quarantine_Input!$B$24*(Quarantine_Input!$B$25*PQT_RTPCR_Exit!B36+(1-Quarantine_Input!$B$25)*PQT_No_Test!B$22)</f>
        <v>3.5346911410426902E-2</v>
      </c>
      <c r="AA32" s="14">
        <f>Background_Calculations!$B$23*Background_Calculations!C$20*Background_Calculations!C$16*Quarantine_Input!C$14*Quarantine_Input!$B$24*(Quarantine_Input!$B$25*PQT_RTPCR_Exit!C36+(1-Quarantine_Input!$B$25)*PQT_No_Test!C$22)</f>
        <v>3.6172177742603844E-3</v>
      </c>
      <c r="AB32" s="14">
        <f>Background_Calculations!$B$23*Background_Calculations!D$20*Background_Calculations!D$16*Quarantine_Input!D$14*Quarantine_Input!$B$24*(Quarantine_Input!$B$25*PQT_RTPCR_Exit!D36+(1-Quarantine_Input!$B$25)*PQT_No_Test!D$22)</f>
        <v>5.4405608791502523E-3</v>
      </c>
      <c r="AC32" s="14">
        <f>Background_Calculations!$B$23*Background_Calculations!E$20*Background_Calculations!E$16*Quarantine_Input!E$14*Quarantine_Input!$B$24*(Quarantine_Input!$B$25*PQT_RTPCR_Exit!E36+(1-Quarantine_Input!$B$25)*PQT_No_Test!E$22)</f>
        <v>4.7961840100582548E-3</v>
      </c>
      <c r="AD32" s="14">
        <f>Background_Calculations!$B$23*Background_Calculations!F$20*Background_Calculations!F$16*Quarantine_Input!F$14*Quarantine_Input!$B$24*(Quarantine_Input!$B$25*PQT_RTPCR_Exit!F36+(1-Quarantine_Input!$B$25)*PQT_No_Test!F$22)</f>
        <v>3.8564811360360372E-3</v>
      </c>
      <c r="AE32" s="14">
        <f>Background_Calculations!$B$23*Background_Calculations!G$20*Background_Calculations!G$16*Quarantine_Input!G$14*Quarantine_Input!$B$24*(Quarantine_Input!$B$25*PQT_RTPCR_Exit!G36+(1-Quarantine_Input!$B$25)*PQT_No_Test!G$22)</f>
        <v>6.5048749979456956E-3</v>
      </c>
      <c r="AF32" s="15">
        <f>Background_Calculations!$B$23*Background_Calculations!B$20*Background_Calculations!B$16*Quarantine_Input!B$6*(1-Background_Calculations!B$19)/(1-Background_Calculations!B$6)*PQT_No_Test!B$22*Quarantine_Input!$B$24</f>
        <v>5.4280594329927531E-2</v>
      </c>
      <c r="AG32" s="15">
        <f>Background_Calculations!$B$23*Background_Calculations!C$20*Background_Calculations!C$16*Quarantine_Input!C$6*(1-Background_Calculations!C$19)/(1-Background_Calculations!C$6)*PQT_No_Test!C$22*Quarantine_Input!$B$24</f>
        <v>6.0460351536007467E-3</v>
      </c>
      <c r="AH32" s="15">
        <f>Background_Calculations!$B$23*Background_Calculations!D$20*Background_Calculations!D$16*Quarantine_Input!D$6*(1-Background_Calculations!D$19)/(1-Background_Calculations!D$6)*PQT_No_Test!D$22*Quarantine_Input!$B$24</f>
        <v>9.0895175835707873E-3</v>
      </c>
      <c r="AI32" s="15">
        <f>Background_Calculations!$B$23*Background_Calculations!E$20*Background_Calculations!E$16*Quarantine_Input!E$6*(1-Background_Calculations!E$19)/(1-Background_Calculations!E$6)*PQT_No_Test!E$22*Quarantine_Input!$B$24</f>
        <v>9.3225107196192245E-3</v>
      </c>
      <c r="AJ32" s="15">
        <f>Background_Calculations!$B$23*Background_Calculations!F$20*Background_Calculations!F$16*Quarantine_Input!F$6*(1-Background_Calculations!F$19)/(1-Background_Calculations!F$6)*PQT_No_Test!F$22*Quarantine_Input!$B$24</f>
        <v>7.4996903634727006E-3</v>
      </c>
      <c r="AK32" s="15">
        <f>Background_Calculations!$B$23*Background_Calculations!G$20*Background_Calculations!G$16*Quarantine_Input!G$6*(1-Background_Calculations!G$19)/(1-Background_Calculations!G$6)*PQT_No_Test!G$22*Quarantine_Input!$B$24</f>
        <v>1.5830678771008716E-2</v>
      </c>
    </row>
    <row r="33" spans="1:37" x14ac:dyDescent="0.25">
      <c r="A33" s="8">
        <v>13</v>
      </c>
      <c r="B33" s="14">
        <f>Adjusted_RE!B$9*Background_Calculations!$B$10*(1-Background_Calculations!B$7*(Quarantine_Input!$B$30+Quarantine_Input!$B$25*Inequality_Components_Lambda_j!$A17))*(Background_Calculations!$B$9*Background_Calculations!B$3*(1-Background_Calculations!B$6)/(1-Background_Calculations!$B$11))*Quarantine_Input!$B$24</f>
        <v>427.19168831875885</v>
      </c>
      <c r="C33" s="14">
        <f>Adjusted_RE!C$9*Background_Calculations!$B$10*(1-Background_Calculations!C$7*(Quarantine_Input!$B$30+Quarantine_Input!$B$25*Inequality_Components_Lambda_j!$A17))*(Background_Calculations!$B$9*Background_Calculations!C$3*(1-Background_Calculations!C$6)/(1-Background_Calculations!$B$11))*Quarantine_Input!$B$24</f>
        <v>85.906036277221915</v>
      </c>
      <c r="D33" s="14">
        <f>Adjusted_RE!D$9*Background_Calculations!$B$10*(1-Background_Calculations!D$7*(Quarantine_Input!$B$30+Quarantine_Input!$B$25*Inequality_Components_Lambda_j!$A17))*(Background_Calculations!$B$9*Background_Calculations!D$3*(1-Background_Calculations!D$6)/(1-Background_Calculations!$B$11))*Quarantine_Input!$B$24</f>
        <v>105.35450309972809</v>
      </c>
      <c r="E33" s="14">
        <f>Adjusted_RE!E$9*Background_Calculations!$B$10*(1-Background_Calculations!E$7*(Quarantine_Input!$B$30+Quarantine_Input!$B$25*Inequality_Components_Lambda_j!$A17))*(Background_Calculations!$B$9*Background_Calculations!E$3*(1-Background_Calculations!E$6)/(1-Background_Calculations!$B$11))*Quarantine_Input!$B$24</f>
        <v>109.14456527146508</v>
      </c>
      <c r="F33" s="14">
        <f>Adjusted_RE!F$9*Background_Calculations!$B$10*(1-Background_Calculations!F$7*(Quarantine_Input!$B$30+Quarantine_Input!$B$25*Inequality_Components_Lambda_j!$A17))*(Background_Calculations!$B$9*Background_Calculations!F$3*(1-Background_Calculations!F$6)/(1-Background_Calculations!$B$11))*Quarantine_Input!$B$24</f>
        <v>87.326163731995791</v>
      </c>
      <c r="G33" s="14">
        <f>Adjusted_RE!G$9*Background_Calculations!$B$10*(1-Background_Calculations!G$7*(Quarantine_Input!$B$30+Quarantine_Input!$B$25*Inequality_Components_Lambda_j!$A17))*(Background_Calculations!$B$9*Background_Calculations!G$3*(1-Background_Calculations!G$6)/(1-Background_Calculations!$B$11))*Quarantine_Input!$B$24</f>
        <v>102.79065857699933</v>
      </c>
      <c r="H33" s="15">
        <f>Adjusted_RE!B$9*Background_Calculations!B$20*Quarantine_Input!$B$29*Background_Calculations!$B$23*(Background_Calculations!$B$9*Background_Calculations!B$16*(1-Background_Calculations!B$19)/(1-Background_Calculations!$B$11))*Quarantine_Input!$B$24</f>
        <v>0.14255001542898071</v>
      </c>
      <c r="I33" s="15">
        <f>Adjusted_RE!C$9*Background_Calculations!C$20*Quarantine_Input!$B$29*Background_Calculations!$B$23*(Background_Calculations!$B$9*Background_Calculations!C$16*(1-Background_Calculations!C$19)/(1-Background_Calculations!$B$11))*Quarantine_Input!$B$24</f>
        <v>2.8903542426339572E-2</v>
      </c>
      <c r="J33" s="15">
        <f>Adjusted_RE!D$9*Background_Calculations!D$20*Quarantine_Input!$B$29*Background_Calculations!$B$23*(Background_Calculations!$B$9*Background_Calculations!D$16*(1-Background_Calculations!D$19)/(1-Background_Calculations!$B$11))*Quarantine_Input!$B$24</f>
        <v>3.5430855870689518E-2</v>
      </c>
      <c r="K33" s="15">
        <f>Adjusted_RE!E$9*Background_Calculations!E$20*Quarantine_Input!$B$29*Background_Calculations!$B$23*(Background_Calculations!$B$9*Background_Calculations!E$16*(1-Background_Calculations!E$19)/(1-Background_Calculations!$B$11))*Quarantine_Input!$B$24</f>
        <v>3.6705570532510709E-2</v>
      </c>
      <c r="L33" s="15">
        <f>Adjusted_RE!F$9*Background_Calculations!F$20*Quarantine_Input!$B$29*Background_Calculations!$B$23*(Background_Calculations!$B$9*Background_Calculations!F$16*(1-Background_Calculations!F$19)/(1-Background_Calculations!$B$11))*Quarantine_Input!$B$24</f>
        <v>2.9382538421216908E-2</v>
      </c>
      <c r="M33" s="15">
        <f>Adjusted_RE!G$9*Background_Calculations!G$20*Quarantine_Input!$B$29*Background_Calculations!$B$23*(Background_Calculations!$B$9*Background_Calculations!G$16*(1-Background_Calculations!G$19)/(1-Background_Calculations!$B$11))*Quarantine_Input!$B$24</f>
        <v>3.4578228211592205E-2</v>
      </c>
      <c r="N33" s="14">
        <f>Background_Calculations!$B$10*Background_Calculations!B$7*Background_Calculations!B$3*Quarantine_Input!B$6*PQT_No_Test!B$22*Quarantine_Input!$B$24</f>
        <v>5.4840911501232027E-2</v>
      </c>
      <c r="O33" s="14">
        <f>Background_Calculations!$B$10*Background_Calculations!C$7*Background_Calculations!C$3*Quarantine_Input!C$6*PQT_No_Test!C$22*Quarantine_Input!$B$24</f>
        <v>6.0582587815831857E-3</v>
      </c>
      <c r="P33" s="14">
        <f>Background_Calculations!$B$10*Background_Calculations!D$7*Background_Calculations!D$3*Quarantine_Input!D$6*PQT_No_Test!D$22*Quarantine_Input!$B$24</f>
        <v>9.1120656205415755E-3</v>
      </c>
      <c r="Q33" s="14">
        <f>Background_Calculations!$B$10*Background_Calculations!E$7*Background_Calculations!E$3*Quarantine_Input!E$6*PQT_No_Test!E$22*Quarantine_Input!$B$24</f>
        <v>9.3456082575895851E-3</v>
      </c>
      <c r="R33" s="14">
        <f>Background_Calculations!$B$10*Background_Calculations!F$7*Background_Calculations!F$3*Quarantine_Input!F$6*PQT_No_Test!F$22*Quarantine_Input!$B$24</f>
        <v>7.5145494573589907E-3</v>
      </c>
      <c r="S33" s="14">
        <f>Background_Calculations!$B$10*Background_Calculations!G$7*Background_Calculations!G$3*Quarantine_Input!G$6*PQT_No_Test!G$22*Quarantine_Input!$B$24</f>
        <v>1.5865544938793729E-2</v>
      </c>
      <c r="T33" s="15">
        <f>Background_Calculations!$B$10*Background_Calculations!B$7*Background_Calculations!B$3*Quarantine_Input!B$14*(1-Background_Calculations!B$6)/(1-Background_Calculations!B$19)*Quarantine_Input!$B$24*(Quarantine_Input!$B$25*PQT_RTPCR_Exit!B37+(1-Quarantine_Input!$B$25)*PQT_No_Test!B$22)</f>
        <v>2.6222470267629354E-2</v>
      </c>
      <c r="U33" s="15">
        <f>Background_Calculations!$B$10*Background_Calculations!C$7*Background_Calculations!C$3*Quarantine_Input!C$14*(1-Background_Calculations!C$6)/(1-Background_Calculations!C$19)*Quarantine_Input!$B$24*(Quarantine_Input!$B$25*PQT_RTPCR_Exit!C37+(1-Quarantine_Input!$B$25)*PQT_No_Test!C$22)</f>
        <v>2.661422772762666E-3</v>
      </c>
      <c r="V33" s="15">
        <f>Background_Calculations!$B$10*Background_Calculations!D$7*Background_Calculations!D$3*Quarantine_Input!D$14*(1-Background_Calculations!D$6)/(1-Background_Calculations!D$19)*Quarantine_Input!$B$24*(Quarantine_Input!$B$25*PQT_RTPCR_Exit!D37+(1-Quarantine_Input!$B$25)*PQT_No_Test!D$22)</f>
        <v>4.0048083596620435E-3</v>
      </c>
      <c r="W33" s="15">
        <f>Background_Calculations!$B$10*Background_Calculations!E$7*Background_Calculations!E$3*Quarantine_Input!E$14*(1-Background_Calculations!E$6)/(1-Background_Calculations!E$19)*Quarantine_Input!$B$24*(Quarantine_Input!$B$25*PQT_RTPCR_Exit!E37+(1-Quarantine_Input!$B$25)*PQT_No_Test!E$22)</f>
        <v>3.530470427125993E-3</v>
      </c>
      <c r="X33" s="15">
        <f>Background_Calculations!$B$10*Background_Calculations!F$7*Background_Calculations!F$3*Quarantine_Input!F$14*(1-Background_Calculations!F$6)/(1-Background_Calculations!F$19)*Quarantine_Input!$B$24*(Quarantine_Input!$B$25*PQT_RTPCR_Exit!F37+(1-Quarantine_Input!$B$25)*PQT_No_Test!F$22)</f>
        <v>2.8373498292925555E-3</v>
      </c>
      <c r="Y33" s="15">
        <f>Background_Calculations!$B$10*Background_Calculations!G$7*Background_Calculations!G$3*Quarantine_Input!G$14*(1-Background_Calculations!G$6)/(1-Background_Calculations!G$19)*Quarantine_Input!$B$24*(Quarantine_Input!$B$25*PQT_RTPCR_Exit!G37+(1-Quarantine_Input!$B$25)*PQT_No_Test!G$22)</f>
        <v>4.7869233368761964E-3</v>
      </c>
      <c r="Z33" s="14">
        <f>Background_Calculations!$B$23*Background_Calculations!B$20*Background_Calculations!B$16*Quarantine_Input!B$14*Quarantine_Input!$B$24*(Quarantine_Input!$B$25*PQT_RTPCR_Exit!B37+(1-Quarantine_Input!$B$25)*PQT_No_Test!B$22)</f>
        <v>2.5954551665207066E-2</v>
      </c>
      <c r="AA33" s="14">
        <f>Background_Calculations!$B$23*Background_Calculations!C$20*Background_Calculations!C$16*Quarantine_Input!C$14*Quarantine_Input!$B$24*(Quarantine_Input!$B$25*PQT_RTPCR_Exit!C37+(1-Quarantine_Input!$B$25)*PQT_No_Test!C$22)</f>
        <v>2.6560528730850321E-3</v>
      </c>
      <c r="AB33" s="14">
        <f>Background_Calculations!$B$23*Background_Calculations!D$20*Background_Calculations!D$16*Quarantine_Input!D$14*Quarantine_Input!$B$24*(Quarantine_Input!$B$25*PQT_RTPCR_Exit!D37+(1-Quarantine_Input!$B$25)*PQT_No_Test!D$22)</f>
        <v>3.9948983600291378E-3</v>
      </c>
      <c r="AC33" s="14">
        <f>Background_Calculations!$B$23*Background_Calculations!E$20*Background_Calculations!E$16*Quarantine_Input!E$14*Quarantine_Input!$B$24*(Quarantine_Input!$B$25*PQT_RTPCR_Exit!E37+(1-Quarantine_Input!$B$25)*PQT_No_Test!E$22)</f>
        <v>3.5217449196473806E-3</v>
      </c>
      <c r="AD33" s="14">
        <f>Background_Calculations!$B$23*Background_Calculations!F$20*Background_Calculations!F$16*Quarantine_Input!F$14*Quarantine_Input!$B$24*(Quarantine_Input!$B$25*PQT_RTPCR_Exit!F37+(1-Quarantine_Input!$B$25)*PQT_No_Test!F$22)</f>
        <v>2.8317393202738927E-3</v>
      </c>
      <c r="AE33" s="14">
        <f>Background_Calculations!$B$23*Background_Calculations!G$20*Background_Calculations!G$16*Quarantine_Input!G$14*Quarantine_Input!$B$24*(Quarantine_Input!$B$25*PQT_RTPCR_Exit!G37+(1-Quarantine_Input!$B$25)*PQT_No_Test!G$22)</f>
        <v>4.7764035802033943E-3</v>
      </c>
      <c r="AF33" s="15">
        <f>Background_Calculations!$B$23*Background_Calculations!B$20*Background_Calculations!B$16*Quarantine_Input!B$6*(1-Background_Calculations!B$19)/(1-Background_Calculations!B$6)*PQT_No_Test!B$22*Quarantine_Input!$B$24</f>
        <v>5.4280594329927531E-2</v>
      </c>
      <c r="AG33" s="15">
        <f>Background_Calculations!$B$23*Background_Calculations!C$20*Background_Calculations!C$16*Quarantine_Input!C$6*(1-Background_Calculations!C$19)/(1-Background_Calculations!C$6)*PQT_No_Test!C$22*Quarantine_Input!$B$24</f>
        <v>6.0460351536007467E-3</v>
      </c>
      <c r="AH33" s="15">
        <f>Background_Calculations!$B$23*Background_Calculations!D$20*Background_Calculations!D$16*Quarantine_Input!D$6*(1-Background_Calculations!D$19)/(1-Background_Calculations!D$6)*PQT_No_Test!D$22*Quarantine_Input!$B$24</f>
        <v>9.0895175835707873E-3</v>
      </c>
      <c r="AI33" s="15">
        <f>Background_Calculations!$B$23*Background_Calculations!E$20*Background_Calculations!E$16*Quarantine_Input!E$6*(1-Background_Calculations!E$19)/(1-Background_Calculations!E$6)*PQT_No_Test!E$22*Quarantine_Input!$B$24</f>
        <v>9.3225107196192245E-3</v>
      </c>
      <c r="AJ33" s="15">
        <f>Background_Calculations!$B$23*Background_Calculations!F$20*Background_Calculations!F$16*Quarantine_Input!F$6*(1-Background_Calculations!F$19)/(1-Background_Calculations!F$6)*PQT_No_Test!F$22*Quarantine_Input!$B$24</f>
        <v>7.4996903634727006E-3</v>
      </c>
      <c r="AK33" s="15">
        <f>Background_Calculations!$B$23*Background_Calculations!G$20*Background_Calculations!G$16*Quarantine_Input!G$6*(1-Background_Calculations!G$19)/(1-Background_Calculations!G$6)*PQT_No_Test!G$22*Quarantine_Input!$B$24</f>
        <v>1.5830678771008716E-2</v>
      </c>
    </row>
    <row r="34" spans="1:37" x14ac:dyDescent="0.25">
      <c r="A34" s="8">
        <v>14</v>
      </c>
      <c r="B34" s="14">
        <f>Adjusted_RE!B$9*Background_Calculations!$B$10*(1-Background_Calculations!B$7*(Quarantine_Input!$B$30+Quarantine_Input!$B$25*Inequality_Components_Lambda_j!$A18))*(Background_Calculations!$B$9*Background_Calculations!B$3*(1-Background_Calculations!B$6)/(1-Background_Calculations!$B$11))*Quarantine_Input!$B$24</f>
        <v>427.15207607690559</v>
      </c>
      <c r="C34" s="14">
        <f>Adjusted_RE!C$9*Background_Calculations!$B$10*(1-Background_Calculations!C$7*(Quarantine_Input!$B$30+Quarantine_Input!$B$25*Inequality_Components_Lambda_j!$A18))*(Background_Calculations!$B$9*Background_Calculations!C$3*(1-Background_Calculations!C$6)/(1-Background_Calculations!$B$11))*Quarantine_Input!$B$24</f>
        <v>85.898070460520159</v>
      </c>
      <c r="D34" s="14">
        <f>Adjusted_RE!D$9*Background_Calculations!$B$10*(1-Background_Calculations!D$7*(Quarantine_Input!$B$30+Quarantine_Input!$B$25*Inequality_Components_Lambda_j!$A18))*(Background_Calculations!$B$9*Background_Calculations!D$3*(1-Background_Calculations!D$6)/(1-Background_Calculations!$B$11))*Quarantine_Input!$B$24</f>
        <v>105.34473388330552</v>
      </c>
      <c r="E34" s="14">
        <f>Adjusted_RE!E$9*Background_Calculations!$B$10*(1-Background_Calculations!E$7*(Quarantine_Input!$B$30+Quarantine_Input!$B$25*Inequality_Components_Lambda_j!$A18))*(Background_Calculations!$B$9*Background_Calculations!E$3*(1-Background_Calculations!E$6)/(1-Background_Calculations!$B$11))*Quarantine_Input!$B$24</f>
        <v>109.13444461360886</v>
      </c>
      <c r="F34" s="14">
        <f>Adjusted_RE!F$9*Background_Calculations!$B$10*(1-Background_Calculations!F$7*(Quarantine_Input!$B$30+Quarantine_Input!$B$25*Inequality_Components_Lambda_j!$A18))*(Background_Calculations!$B$9*Background_Calculations!F$3*(1-Background_Calculations!F$6)/(1-Background_Calculations!$B$11))*Quarantine_Input!$B$24</f>
        <v>87.318066231008657</v>
      </c>
      <c r="G34" s="14">
        <f>Adjusted_RE!G$9*Background_Calculations!$B$10*(1-Background_Calculations!G$7*(Quarantine_Input!$B$30+Quarantine_Input!$B$25*Inequality_Components_Lambda_j!$A18))*(Background_Calculations!$B$9*Background_Calculations!G$3*(1-Background_Calculations!G$6)/(1-Background_Calculations!$B$11))*Quarantine_Input!$B$24</f>
        <v>102.7811270984169</v>
      </c>
      <c r="H34" s="15">
        <f>Adjusted_RE!B$9*Background_Calculations!B$20*Quarantine_Input!$B$29*Background_Calculations!$B$23*(Background_Calculations!$B$9*Background_Calculations!B$16*(1-Background_Calculations!B$19)/(1-Background_Calculations!$B$11))*Quarantine_Input!$B$24</f>
        <v>0.14255001542898071</v>
      </c>
      <c r="I34" s="15">
        <f>Adjusted_RE!C$9*Background_Calculations!C$20*Quarantine_Input!$B$29*Background_Calculations!$B$23*(Background_Calculations!$B$9*Background_Calculations!C$16*(1-Background_Calculations!C$19)/(1-Background_Calculations!$B$11))*Quarantine_Input!$B$24</f>
        <v>2.8903542426339572E-2</v>
      </c>
      <c r="J34" s="15">
        <f>Adjusted_RE!D$9*Background_Calculations!D$20*Quarantine_Input!$B$29*Background_Calculations!$B$23*(Background_Calculations!$B$9*Background_Calculations!D$16*(1-Background_Calculations!D$19)/(1-Background_Calculations!$B$11))*Quarantine_Input!$B$24</f>
        <v>3.5430855870689518E-2</v>
      </c>
      <c r="K34" s="15">
        <f>Adjusted_RE!E$9*Background_Calculations!E$20*Quarantine_Input!$B$29*Background_Calculations!$B$23*(Background_Calculations!$B$9*Background_Calculations!E$16*(1-Background_Calculations!E$19)/(1-Background_Calculations!$B$11))*Quarantine_Input!$B$24</f>
        <v>3.6705570532510709E-2</v>
      </c>
      <c r="L34" s="15">
        <f>Adjusted_RE!F$9*Background_Calculations!F$20*Quarantine_Input!$B$29*Background_Calculations!$B$23*(Background_Calculations!$B$9*Background_Calculations!F$16*(1-Background_Calculations!F$19)/(1-Background_Calculations!$B$11))*Quarantine_Input!$B$24</f>
        <v>2.9382538421216908E-2</v>
      </c>
      <c r="M34" s="15">
        <f>Adjusted_RE!G$9*Background_Calculations!G$20*Quarantine_Input!$B$29*Background_Calculations!$B$23*(Background_Calculations!$B$9*Background_Calculations!G$16*(1-Background_Calculations!G$19)/(1-Background_Calculations!$B$11))*Quarantine_Input!$B$24</f>
        <v>3.4578228211592205E-2</v>
      </c>
      <c r="N34" s="14">
        <f>Background_Calculations!$B$10*Background_Calculations!B$7*Background_Calculations!B$3*Quarantine_Input!B$6*PQT_No_Test!B$22*Quarantine_Input!$B$24</f>
        <v>5.4840911501232027E-2</v>
      </c>
      <c r="O34" s="14">
        <f>Background_Calculations!$B$10*Background_Calculations!C$7*Background_Calculations!C$3*Quarantine_Input!C$6*PQT_No_Test!C$22*Quarantine_Input!$B$24</f>
        <v>6.0582587815831857E-3</v>
      </c>
      <c r="P34" s="14">
        <f>Background_Calculations!$B$10*Background_Calculations!D$7*Background_Calculations!D$3*Quarantine_Input!D$6*PQT_No_Test!D$22*Quarantine_Input!$B$24</f>
        <v>9.1120656205415755E-3</v>
      </c>
      <c r="Q34" s="14">
        <f>Background_Calculations!$B$10*Background_Calculations!E$7*Background_Calculations!E$3*Quarantine_Input!E$6*PQT_No_Test!E$22*Quarantine_Input!$B$24</f>
        <v>9.3456082575895851E-3</v>
      </c>
      <c r="R34" s="14">
        <f>Background_Calculations!$B$10*Background_Calculations!F$7*Background_Calculations!F$3*Quarantine_Input!F$6*PQT_No_Test!F$22*Quarantine_Input!$B$24</f>
        <v>7.5145494573589907E-3</v>
      </c>
      <c r="S34" s="14">
        <f>Background_Calculations!$B$10*Background_Calculations!G$7*Background_Calculations!G$3*Quarantine_Input!G$6*PQT_No_Test!G$22*Quarantine_Input!$B$24</f>
        <v>1.5865544938793729E-2</v>
      </c>
      <c r="T34" s="15">
        <f>Background_Calculations!$B$10*Background_Calculations!B$7*Background_Calculations!B$3*Quarantine_Input!B$14*(1-Background_Calculations!B$6)/(1-Background_Calculations!B$19)*Quarantine_Input!$B$24*(Quarantine_Input!$B$25*PQT_RTPCR_Exit!B38+(1-Quarantine_Input!$B$25)*PQT_No_Test!B$22)</f>
        <v>1.8948000204975658E-2</v>
      </c>
      <c r="U34" s="15">
        <f>Background_Calculations!$B$10*Background_Calculations!C$7*Background_Calculations!C$3*Quarantine_Input!C$14*(1-Background_Calculations!C$6)/(1-Background_Calculations!C$19)*Quarantine_Input!$B$24*(Quarantine_Input!$B$25*PQT_RTPCR_Exit!C38+(1-Quarantine_Input!$B$25)*PQT_No_Test!C$22)</f>
        <v>1.9231078814907121E-3</v>
      </c>
      <c r="V34" s="15">
        <f>Background_Calculations!$B$10*Background_Calculations!D$7*Background_Calculations!D$3*Quarantine_Input!D$14*(1-Background_Calculations!D$6)/(1-Background_Calculations!D$19)*Quarantine_Input!$B$24*(Quarantine_Input!$B$25*PQT_RTPCR_Exit!D38+(1-Quarantine_Input!$B$25)*PQT_No_Test!D$22)</f>
        <v>2.893820027071952E-3</v>
      </c>
      <c r="W34" s="15">
        <f>Background_Calculations!$B$10*Background_Calculations!E$7*Background_Calculations!E$3*Quarantine_Input!E$14*(1-Background_Calculations!E$6)/(1-Background_Calculations!E$19)*Quarantine_Input!$B$24*(Quarantine_Input!$B$25*PQT_RTPCR_Exit!E38+(1-Quarantine_Input!$B$25)*PQT_No_Test!E$22)</f>
        <v>2.5510698913604486E-3</v>
      </c>
      <c r="X34" s="15">
        <f>Background_Calculations!$B$10*Background_Calculations!F$7*Background_Calculations!F$3*Quarantine_Input!F$14*(1-Background_Calculations!F$6)/(1-Background_Calculations!F$19)*Quarantine_Input!$B$24*(Quarantine_Input!$B$25*PQT_RTPCR_Exit!F38+(1-Quarantine_Input!$B$25)*PQT_No_Test!F$22)</f>
        <v>2.0502303786912963E-3</v>
      </c>
      <c r="Y34" s="15">
        <f>Background_Calculations!$B$10*Background_Calculations!G$7*Background_Calculations!G$3*Quarantine_Input!G$14*(1-Background_Calculations!G$6)/(1-Background_Calculations!G$19)*Quarantine_Input!$B$24*(Quarantine_Input!$B$25*PQT_RTPCR_Exit!G38+(1-Quarantine_Input!$B$25)*PQT_No_Test!G$22)</f>
        <v>3.4589656673308109E-3</v>
      </c>
      <c r="Z34" s="14">
        <f>Background_Calculations!$B$23*Background_Calculations!B$20*Background_Calculations!B$16*Quarantine_Input!B$14*Quarantine_Input!$B$24*(Quarantine_Input!$B$25*PQT_RTPCR_Exit!B38+(1-Quarantine_Input!$B$25)*PQT_No_Test!B$22)</f>
        <v>1.8754405868446612E-2</v>
      </c>
      <c r="AA34" s="14">
        <f>Background_Calculations!$B$23*Background_Calculations!C$20*Background_Calculations!C$16*Quarantine_Input!C$14*Quarantine_Input!$B$24*(Quarantine_Input!$B$25*PQT_RTPCR_Exit!C38+(1-Quarantine_Input!$B$25)*PQT_No_Test!C$22)</f>
        <v>1.9192276650521368E-3</v>
      </c>
      <c r="AB34" s="14">
        <f>Background_Calculations!$B$23*Background_Calculations!D$20*Background_Calculations!D$16*Quarantine_Input!D$14*Quarantine_Input!$B$24*(Quarantine_Input!$B$25*PQT_RTPCR_Exit!D38+(1-Quarantine_Input!$B$25)*PQT_No_Test!D$22)</f>
        <v>2.8866591961830548E-3</v>
      </c>
      <c r="AC34" s="14">
        <f>Background_Calculations!$B$23*Background_Calculations!E$20*Background_Calculations!E$16*Quarantine_Input!E$14*Quarantine_Input!$B$24*(Quarantine_Input!$B$25*PQT_RTPCR_Exit!E38+(1-Quarantine_Input!$B$25)*PQT_No_Test!E$22)</f>
        <v>2.5447649583848031E-3</v>
      </c>
      <c r="AD34" s="14">
        <f>Background_Calculations!$B$23*Background_Calculations!F$20*Background_Calculations!F$16*Quarantine_Input!F$14*Quarantine_Input!$B$24*(Quarantine_Input!$B$25*PQT_RTPCR_Exit!F38+(1-Quarantine_Input!$B$25)*PQT_No_Test!F$22)</f>
        <v>2.0461763012168763E-3</v>
      </c>
      <c r="AE34" s="14">
        <f>Background_Calculations!$B$23*Background_Calculations!G$20*Background_Calculations!G$16*Quarantine_Input!G$14*Quarantine_Input!$B$24*(Quarantine_Input!$B$25*PQT_RTPCR_Exit!G38+(1-Quarantine_Input!$B$25)*PQT_No_Test!G$22)</f>
        <v>3.4513642343018788E-3</v>
      </c>
      <c r="AF34" s="15">
        <f>Background_Calculations!$B$23*Background_Calculations!B$20*Background_Calculations!B$16*Quarantine_Input!B$6*(1-Background_Calculations!B$19)/(1-Background_Calculations!B$6)*PQT_No_Test!B$22*Quarantine_Input!$B$24</f>
        <v>5.4280594329927531E-2</v>
      </c>
      <c r="AG34" s="15">
        <f>Background_Calculations!$B$23*Background_Calculations!C$20*Background_Calculations!C$16*Quarantine_Input!C$6*(1-Background_Calculations!C$19)/(1-Background_Calculations!C$6)*PQT_No_Test!C$22*Quarantine_Input!$B$24</f>
        <v>6.0460351536007467E-3</v>
      </c>
      <c r="AH34" s="15">
        <f>Background_Calculations!$B$23*Background_Calculations!D$20*Background_Calculations!D$16*Quarantine_Input!D$6*(1-Background_Calculations!D$19)/(1-Background_Calculations!D$6)*PQT_No_Test!D$22*Quarantine_Input!$B$24</f>
        <v>9.0895175835707873E-3</v>
      </c>
      <c r="AI34" s="15">
        <f>Background_Calculations!$B$23*Background_Calculations!E$20*Background_Calculations!E$16*Quarantine_Input!E$6*(1-Background_Calculations!E$19)/(1-Background_Calculations!E$6)*PQT_No_Test!E$22*Quarantine_Input!$B$24</f>
        <v>9.3225107196192245E-3</v>
      </c>
      <c r="AJ34" s="15">
        <f>Background_Calculations!$B$23*Background_Calculations!F$20*Background_Calculations!F$16*Quarantine_Input!F$6*(1-Background_Calculations!F$19)/(1-Background_Calculations!F$6)*PQT_No_Test!F$22*Quarantine_Input!$B$24</f>
        <v>7.4996903634727006E-3</v>
      </c>
      <c r="AK34" s="15">
        <f>Background_Calculations!$B$23*Background_Calculations!G$20*Background_Calculations!G$16*Quarantine_Input!G$6*(1-Background_Calculations!G$19)/(1-Background_Calculations!G$6)*PQT_No_Test!G$22*Quarantine_Input!$B$24</f>
        <v>1.5830678771008716E-2</v>
      </c>
    </row>
    <row r="35" spans="1:37" x14ac:dyDescent="0.25">
      <c r="A35" s="24" t="s">
        <v>51</v>
      </c>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row>
    <row r="36" spans="1:37" x14ac:dyDescent="0.25">
      <c r="A36" s="8">
        <v>0</v>
      </c>
      <c r="B36" s="14">
        <f>Adjusted_RE!B$9*Background_Calculations!$B$10*(1-Background_Calculations!B$7*(Quarantine_Input!$B$30+Quarantine_Input!$B$25*Inequality_Components_Lambda_j!$A4))*(Background_Calculations!$B$9*Background_Calculations!B$3*(1-Background_Calculations!B$6)/(1-Background_Calculations!$B$11))*Quarantine_Input!$B$24</f>
        <v>427.7066474628507</v>
      </c>
      <c r="C36" s="14">
        <f>Adjusted_RE!C$9*Background_Calculations!$B$10*(1-Background_Calculations!C$7*(Quarantine_Input!$B$30+Quarantine_Input!$B$25*Inequality_Components_Lambda_j!$A4))*(Background_Calculations!$B$9*Background_Calculations!C$3*(1-Background_Calculations!C$6)/(1-Background_Calculations!$B$11))*Quarantine_Input!$B$24</f>
        <v>86.009591894344865</v>
      </c>
      <c r="D36" s="14">
        <f>Adjusted_RE!D$9*Background_Calculations!$B$10*(1-Background_Calculations!D$7*(Quarantine_Input!$B$30+Quarantine_Input!$B$25*Inequality_Components_Lambda_j!$A4))*(Background_Calculations!$B$9*Background_Calculations!D$3*(1-Background_Calculations!D$6)/(1-Background_Calculations!$B$11))*Quarantine_Input!$B$24</f>
        <v>105.48150291322159</v>
      </c>
      <c r="E36" s="14">
        <f>Adjusted_RE!E$9*Background_Calculations!$B$10*(1-Background_Calculations!E$7*(Quarantine_Input!$B$30+Quarantine_Input!$B$25*Inequality_Components_Lambda_j!$A4))*(Background_Calculations!$B$9*Background_Calculations!E$3*(1-Background_Calculations!E$6)/(1-Background_Calculations!$B$11))*Quarantine_Input!$B$24</f>
        <v>109.27613382359603</v>
      </c>
      <c r="F36" s="14">
        <f>Adjusted_RE!F$9*Background_Calculations!$B$10*(1-Background_Calculations!F$7*(Quarantine_Input!$B$30+Quarantine_Input!$B$25*Inequality_Components_Lambda_j!$A4))*(Background_Calculations!$B$9*Background_Calculations!F$3*(1-Background_Calculations!F$6)/(1-Background_Calculations!$B$11))*Quarantine_Input!$B$24</f>
        <v>87.431431244828815</v>
      </c>
      <c r="G36" s="14">
        <f>Adjusted_RE!G$9*Background_Calculations!$B$10*(1-Background_Calculations!G$7*(Quarantine_Input!$B$30+Quarantine_Input!$B$25*Inequality_Components_Lambda_j!$A4))*(Background_Calculations!$B$9*Background_Calculations!G$3*(1-Background_Calculations!G$6)/(1-Background_Calculations!$B$11))*Quarantine_Input!$B$24</f>
        <v>102.91456779857097</v>
      </c>
      <c r="H36" s="15">
        <f>Adjusted_RE!B$9*Background_Calculations!B$20*Quarantine_Input!$B$29*Background_Calculations!$B$23*(Background_Calculations!$B$9*Background_Calculations!B$16*(1-Background_Calculations!B$19)/(1-Background_Calculations!$B$11))*Quarantine_Input!$B$24</f>
        <v>0.14255001542898071</v>
      </c>
      <c r="I36" s="15">
        <f>Adjusted_RE!C$9*Background_Calculations!C$20*Quarantine_Input!$B$29*Background_Calculations!$B$23*(Background_Calculations!$B$9*Background_Calculations!C$16*(1-Background_Calculations!C$19)/(1-Background_Calculations!$B$11))*Quarantine_Input!$B$24</f>
        <v>2.8903542426339572E-2</v>
      </c>
      <c r="J36" s="15">
        <f>Adjusted_RE!D$9*Background_Calculations!D$20*Quarantine_Input!$B$29*Background_Calculations!$B$23*(Background_Calculations!$B$9*Background_Calculations!D$16*(1-Background_Calculations!D$19)/(1-Background_Calculations!$B$11))*Quarantine_Input!$B$24</f>
        <v>3.5430855870689518E-2</v>
      </c>
      <c r="K36" s="15">
        <f>Adjusted_RE!E$9*Background_Calculations!E$20*Quarantine_Input!$B$29*Background_Calculations!$B$23*(Background_Calculations!$B$9*Background_Calculations!E$16*(1-Background_Calculations!E$19)/(1-Background_Calculations!$B$11))*Quarantine_Input!$B$24</f>
        <v>3.6705570532510709E-2</v>
      </c>
      <c r="L36" s="15">
        <f>Adjusted_RE!F$9*Background_Calculations!F$20*Quarantine_Input!$B$29*Background_Calculations!$B$23*(Background_Calculations!$B$9*Background_Calculations!F$16*(1-Background_Calculations!F$19)/(1-Background_Calculations!$B$11))*Quarantine_Input!$B$24</f>
        <v>2.9382538421216908E-2</v>
      </c>
      <c r="M36" s="15">
        <f>Adjusted_RE!G$9*Background_Calculations!G$20*Quarantine_Input!$B$29*Background_Calculations!$B$23*(Background_Calculations!$B$9*Background_Calculations!G$16*(1-Background_Calculations!G$19)/(1-Background_Calculations!$B$11))*Quarantine_Input!$B$24</f>
        <v>3.4578228211592205E-2</v>
      </c>
      <c r="N36" s="14">
        <f>Background_Calculations!$B$10*Background_Calculations!B$7*Background_Calculations!B$3*Quarantine_Input!B$6*PQT_No_Test!B$22*Quarantine_Input!$B$24</f>
        <v>5.4840911501232027E-2</v>
      </c>
      <c r="O36" s="14">
        <f>Background_Calculations!$B$10*Background_Calculations!C$7*Background_Calculations!C$3*Quarantine_Input!C$6*PQT_No_Test!C$22*Quarantine_Input!$B$24</f>
        <v>6.0582587815831857E-3</v>
      </c>
      <c r="P36" s="14">
        <f>Background_Calculations!$B$10*Background_Calculations!D$7*Background_Calculations!D$3*Quarantine_Input!D$6*PQT_No_Test!D$22*Quarantine_Input!$B$24</f>
        <v>9.1120656205415755E-3</v>
      </c>
      <c r="Q36" s="14">
        <f>Background_Calculations!$B$10*Background_Calculations!E$7*Background_Calculations!E$3*Quarantine_Input!E$6*PQT_No_Test!E$22*Quarantine_Input!$B$24</f>
        <v>9.3456082575895851E-3</v>
      </c>
      <c r="R36" s="14">
        <f>Background_Calculations!$B$10*Background_Calculations!F$7*Background_Calculations!F$3*Quarantine_Input!F$6*PQT_No_Test!F$22*Quarantine_Input!$B$24</f>
        <v>7.5145494573589907E-3</v>
      </c>
      <c r="S36" s="14">
        <f>Background_Calculations!$B$10*Background_Calculations!G$7*Background_Calculations!G$3*Quarantine_Input!G$6*PQT_No_Test!G$22*Quarantine_Input!$B$24</f>
        <v>1.5865544938793729E-2</v>
      </c>
      <c r="T36" s="15">
        <f>Background_Calculations!$B$10*Background_Calculations!B$7*Background_Calculations!B$3*Quarantine_Input!B$14*(1-Background_Calculations!B$6)/(1-Background_Calculations!B$19)*Quarantine_Input!$B$24*(Quarantine_Input!$B$25*PQT_RAg_Exit!B24+(1-Quarantine_Input!$B$25)*PQT_No_Test!B$22)</f>
        <v>1.2050688147367332</v>
      </c>
      <c r="U36" s="15">
        <f>Background_Calculations!$B$10*Background_Calculations!C$7*Background_Calculations!C$3*Quarantine_Input!C$14*(1-Background_Calculations!C$6)/(1-Background_Calculations!C$19)*Quarantine_Input!$B$24*(Quarantine_Input!$B$25*PQT_RAg_Exit!C24+(1-Quarantine_Input!$B$25)*PQT_No_Test!C$22)</f>
        <v>0.13292647475761776</v>
      </c>
      <c r="V36" s="15">
        <f>Background_Calculations!$B$10*Background_Calculations!D$7*Background_Calculations!D$3*Quarantine_Input!D$14*(1-Background_Calculations!D$6)/(1-Background_Calculations!D$19)*Quarantine_Input!$B$24*(Quarantine_Input!$B$25*PQT_RAg_Exit!D24+(1-Quarantine_Input!$B$25)*PQT_No_Test!D$22)</f>
        <v>0.20002273324546527</v>
      </c>
      <c r="W36" s="15">
        <f>Background_Calculations!$B$10*Background_Calculations!E$7*Background_Calculations!E$3*Quarantine_Input!E$14*(1-Background_Calculations!E$6)/(1-Background_Calculations!E$19)*Quarantine_Input!$B$24*(Quarantine_Input!$B$25*PQT_RAg_Exit!E24+(1-Quarantine_Input!$B$25)*PQT_No_Test!E$22)</f>
        <v>0.20759395854602006</v>
      </c>
      <c r="X36" s="15">
        <f>Background_Calculations!$B$10*Background_Calculations!F$7*Background_Calculations!F$3*Quarantine_Input!F$14*(1-Background_Calculations!F$6)/(1-Background_Calculations!F$19)*Quarantine_Input!$B$24*(Quarantine_Input!$B$25*PQT_RAg_Exit!F24+(1-Quarantine_Input!$B$25)*PQT_No_Test!F$22)</f>
        <v>0.16683801634962553</v>
      </c>
      <c r="Y36" s="15">
        <f>Background_Calculations!$B$10*Background_Calculations!G$7*Background_Calculations!G$3*Quarantine_Input!G$14*(1-Background_Calculations!G$6)/(1-Background_Calculations!G$19)*Quarantine_Input!$B$24*(Quarantine_Input!$B$25*PQT_RAg_Exit!G24+(1-Quarantine_Input!$B$25)*PQT_No_Test!G$22)</f>
        <v>0.35743115709460788</v>
      </c>
      <c r="Z36" s="14">
        <f>Background_Calculations!$B$23*Background_Calculations!B$20*Background_Calculations!B$16*Quarantine_Input!B$14*Quarantine_Input!$B$24*(Quarantine_Input!$B$25*PQT_RAg_Exit!B24+(1-Quarantine_Input!$B$25)*PQT_No_Test!B$22)</f>
        <v>1.1927564601274305</v>
      </c>
      <c r="AA36" s="14">
        <f>Background_Calculations!$B$23*Background_Calculations!C$20*Background_Calculations!C$16*Quarantine_Input!C$14*Quarantine_Input!$B$24*(Quarantine_Input!$B$25*PQT_RAg_Exit!C24+(1-Quarantine_Input!$B$25)*PQT_No_Test!C$22)</f>
        <v>0.13265827165916416</v>
      </c>
      <c r="AB36" s="14">
        <f>Background_Calculations!$B$23*Background_Calculations!D$20*Background_Calculations!D$16*Quarantine_Input!D$14*Quarantine_Input!$B$24*(Quarantine_Input!$B$25*PQT_RAg_Exit!D24+(1-Quarantine_Input!$B$25)*PQT_No_Test!D$22)</f>
        <v>0.19952777193021204</v>
      </c>
      <c r="AC36" s="14">
        <f>Background_Calculations!$B$23*Background_Calculations!E$20*Background_Calculations!E$16*Quarantine_Input!E$14*Quarantine_Input!$B$24*(Quarantine_Input!$B$25*PQT_RAg_Exit!E24+(1-Quarantine_Input!$B$25)*PQT_No_Test!E$22)</f>
        <v>0.20708089302820956</v>
      </c>
      <c r="AD36" s="14">
        <f>Background_Calculations!$B$23*Background_Calculations!F$20*Background_Calculations!F$16*Quarantine_Input!F$14*Quarantine_Input!$B$24*(Quarantine_Input!$B$25*PQT_RAg_Exit!F24+(1-Quarantine_Input!$B$25)*PQT_No_Test!F$22)</f>
        <v>0.16650811476832536</v>
      </c>
      <c r="AE36" s="14">
        <f>Background_Calculations!$B$23*Background_Calculations!G$20*Background_Calculations!G$16*Quarantine_Input!G$14*Quarantine_Input!$B$24*(Quarantine_Input!$B$25*PQT_RAg_Exit!G24+(1-Quarantine_Input!$B$25)*PQT_No_Test!G$22)</f>
        <v>0.35664566534232778</v>
      </c>
      <c r="AF36" s="15">
        <f>Background_Calculations!$B$23*Background_Calculations!B$20*Background_Calculations!B$16*Quarantine_Input!B$6*(1-Background_Calculations!B$19)/(1-Background_Calculations!B$6)*PQT_No_Test!B$22*Quarantine_Input!$B$24</f>
        <v>5.4280594329927531E-2</v>
      </c>
      <c r="AG36" s="15">
        <f>Background_Calculations!$B$23*Background_Calculations!C$20*Background_Calculations!C$16*Quarantine_Input!C$6*(1-Background_Calculations!C$19)/(1-Background_Calculations!C$6)*PQT_No_Test!C$22*Quarantine_Input!$B$24</f>
        <v>6.0460351536007467E-3</v>
      </c>
      <c r="AH36" s="15">
        <f>Background_Calculations!$B$23*Background_Calculations!D$20*Background_Calculations!D$16*Quarantine_Input!D$6*(1-Background_Calculations!D$19)/(1-Background_Calculations!D$6)*PQT_No_Test!D$22*Quarantine_Input!$B$24</f>
        <v>9.0895175835707873E-3</v>
      </c>
      <c r="AI36" s="15">
        <f>Background_Calculations!$B$23*Background_Calculations!E$20*Background_Calculations!E$16*Quarantine_Input!E$6*(1-Background_Calculations!E$19)/(1-Background_Calculations!E$6)*PQT_No_Test!E$22*Quarantine_Input!$B$24</f>
        <v>9.3225107196192245E-3</v>
      </c>
      <c r="AJ36" s="15">
        <f>Background_Calculations!$B$23*Background_Calculations!F$20*Background_Calculations!F$16*Quarantine_Input!F$6*(1-Background_Calculations!F$19)/(1-Background_Calculations!F$6)*PQT_No_Test!F$22*Quarantine_Input!$B$24</f>
        <v>7.4996903634727006E-3</v>
      </c>
      <c r="AK36" s="15">
        <f>Background_Calculations!$B$23*Background_Calculations!G$20*Background_Calculations!G$16*Quarantine_Input!G$6*(1-Background_Calculations!G$19)/(1-Background_Calculations!G$6)*PQT_No_Test!G$22*Quarantine_Input!$B$24</f>
        <v>1.5830678771008716E-2</v>
      </c>
    </row>
    <row r="37" spans="1:37" x14ac:dyDescent="0.25">
      <c r="A37" s="8">
        <v>1</v>
      </c>
      <c r="B37" s="14">
        <f>Adjusted_RE!B$9*Background_Calculations!$B$10*(1-Background_Calculations!B$7*(Quarantine_Input!$B$30+Quarantine_Input!$B$25*Inequality_Components_Lambda_j!$A5))*(Background_Calculations!$B$9*Background_Calculations!B$3*(1-Background_Calculations!B$6)/(1-Background_Calculations!$B$11))*Quarantine_Input!$B$24</f>
        <v>427.66703522099749</v>
      </c>
      <c r="C37" s="14">
        <f>Adjusted_RE!C$9*Background_Calculations!$B$10*(1-Background_Calculations!C$7*(Quarantine_Input!$B$30+Quarantine_Input!$B$25*Inequality_Components_Lambda_j!$A5))*(Background_Calculations!$B$9*Background_Calculations!C$3*(1-Background_Calculations!C$6)/(1-Background_Calculations!$B$11))*Quarantine_Input!$B$24</f>
        <v>86.00162607764311</v>
      </c>
      <c r="D37" s="14">
        <f>Adjusted_RE!D$9*Background_Calculations!$B$10*(1-Background_Calculations!D$7*(Quarantine_Input!$B$30+Quarantine_Input!$B$25*Inequality_Components_Lambda_j!$A5))*(Background_Calculations!$B$9*Background_Calculations!D$3*(1-Background_Calculations!D$6)/(1-Background_Calculations!$B$11))*Quarantine_Input!$B$24</f>
        <v>105.47173369679902</v>
      </c>
      <c r="E37" s="14">
        <f>Adjusted_RE!E$9*Background_Calculations!$B$10*(1-Background_Calculations!E$7*(Quarantine_Input!$B$30+Quarantine_Input!$B$25*Inequality_Components_Lambda_j!$A5))*(Background_Calculations!$B$9*Background_Calculations!E$3*(1-Background_Calculations!E$6)/(1-Background_Calculations!$B$11))*Quarantine_Input!$B$24</f>
        <v>109.26601316573981</v>
      </c>
      <c r="F37" s="14">
        <f>Adjusted_RE!F$9*Background_Calculations!$B$10*(1-Background_Calculations!F$7*(Quarantine_Input!$B$30+Quarantine_Input!$B$25*Inequality_Components_Lambda_j!$A5))*(Background_Calculations!$B$9*Background_Calculations!F$3*(1-Background_Calculations!F$6)/(1-Background_Calculations!$B$11))*Quarantine_Input!$B$24</f>
        <v>87.423333743841667</v>
      </c>
      <c r="G37" s="14">
        <f>Adjusted_RE!G$9*Background_Calculations!$B$10*(1-Background_Calculations!G$7*(Quarantine_Input!$B$30+Quarantine_Input!$B$25*Inequality_Components_Lambda_j!$A5))*(Background_Calculations!$B$9*Background_Calculations!G$3*(1-Background_Calculations!G$6)/(1-Background_Calculations!$B$11))*Quarantine_Input!$B$24</f>
        <v>102.90503631998854</v>
      </c>
      <c r="H37" s="15">
        <f>Adjusted_RE!B$9*Background_Calculations!B$20*Quarantine_Input!$B$29*Background_Calculations!$B$23*(Background_Calculations!$B$9*Background_Calculations!B$16*(1-Background_Calculations!B$19)/(1-Background_Calculations!$B$11))*Quarantine_Input!$B$24</f>
        <v>0.14255001542898071</v>
      </c>
      <c r="I37" s="15">
        <f>Adjusted_RE!C$9*Background_Calculations!C$20*Quarantine_Input!$B$29*Background_Calculations!$B$23*(Background_Calculations!$B$9*Background_Calculations!C$16*(1-Background_Calculations!C$19)/(1-Background_Calculations!$B$11))*Quarantine_Input!$B$24</f>
        <v>2.8903542426339572E-2</v>
      </c>
      <c r="J37" s="15">
        <f>Adjusted_RE!D$9*Background_Calculations!D$20*Quarantine_Input!$B$29*Background_Calculations!$B$23*(Background_Calculations!$B$9*Background_Calculations!D$16*(1-Background_Calculations!D$19)/(1-Background_Calculations!$B$11))*Quarantine_Input!$B$24</f>
        <v>3.5430855870689518E-2</v>
      </c>
      <c r="K37" s="15">
        <f>Adjusted_RE!E$9*Background_Calculations!E$20*Quarantine_Input!$B$29*Background_Calculations!$B$23*(Background_Calculations!$B$9*Background_Calculations!E$16*(1-Background_Calculations!E$19)/(1-Background_Calculations!$B$11))*Quarantine_Input!$B$24</f>
        <v>3.6705570532510709E-2</v>
      </c>
      <c r="L37" s="15">
        <f>Adjusted_RE!F$9*Background_Calculations!F$20*Quarantine_Input!$B$29*Background_Calculations!$B$23*(Background_Calculations!$B$9*Background_Calculations!F$16*(1-Background_Calculations!F$19)/(1-Background_Calculations!$B$11))*Quarantine_Input!$B$24</f>
        <v>2.9382538421216908E-2</v>
      </c>
      <c r="M37" s="15">
        <f>Adjusted_RE!G$9*Background_Calculations!G$20*Quarantine_Input!$B$29*Background_Calculations!$B$23*(Background_Calculations!$B$9*Background_Calculations!G$16*(1-Background_Calculations!G$19)/(1-Background_Calculations!$B$11))*Quarantine_Input!$B$24</f>
        <v>3.4578228211592205E-2</v>
      </c>
      <c r="N37" s="14">
        <f>Background_Calculations!$B$10*Background_Calculations!B$7*Background_Calculations!B$3*Quarantine_Input!B$6*PQT_No_Test!B$22*Quarantine_Input!$B$24</f>
        <v>5.4840911501232027E-2</v>
      </c>
      <c r="O37" s="14">
        <f>Background_Calculations!$B$10*Background_Calculations!C$7*Background_Calculations!C$3*Quarantine_Input!C$6*PQT_No_Test!C$22*Quarantine_Input!$B$24</f>
        <v>6.0582587815831857E-3</v>
      </c>
      <c r="P37" s="14">
        <f>Background_Calculations!$B$10*Background_Calculations!D$7*Background_Calculations!D$3*Quarantine_Input!D$6*PQT_No_Test!D$22*Quarantine_Input!$B$24</f>
        <v>9.1120656205415755E-3</v>
      </c>
      <c r="Q37" s="14">
        <f>Background_Calculations!$B$10*Background_Calculations!E$7*Background_Calculations!E$3*Quarantine_Input!E$6*PQT_No_Test!E$22*Quarantine_Input!$B$24</f>
        <v>9.3456082575895851E-3</v>
      </c>
      <c r="R37" s="14">
        <f>Background_Calculations!$B$10*Background_Calculations!F$7*Background_Calculations!F$3*Quarantine_Input!F$6*PQT_No_Test!F$22*Quarantine_Input!$B$24</f>
        <v>7.5145494573589907E-3</v>
      </c>
      <c r="S37" s="14">
        <f>Background_Calculations!$B$10*Background_Calculations!G$7*Background_Calculations!G$3*Quarantine_Input!G$6*PQT_No_Test!G$22*Quarantine_Input!$B$24</f>
        <v>1.5865544938793729E-2</v>
      </c>
      <c r="T37" s="15">
        <f>Background_Calculations!$B$10*Background_Calculations!B$7*Background_Calculations!B$3*Quarantine_Input!B$14*(1-Background_Calculations!B$6)/(1-Background_Calculations!B$19)*Quarantine_Input!$B$24*(Quarantine_Input!$B$25*PQT_RAg_Exit!B25+(1-Quarantine_Input!$B$25)*PQT_No_Test!B$22)</f>
        <v>0.80776276095275035</v>
      </c>
      <c r="U37" s="15">
        <f>Background_Calculations!$B$10*Background_Calculations!C$7*Background_Calculations!C$3*Quarantine_Input!C$14*(1-Background_Calculations!C$6)/(1-Background_Calculations!C$19)*Quarantine_Input!$B$24*(Quarantine_Input!$B$25*PQT_RAg_Exit!C25+(1-Quarantine_Input!$B$25)*PQT_No_Test!C$22)</f>
        <v>8.829403668037486E-2</v>
      </c>
      <c r="V37" s="15">
        <f>Background_Calculations!$B$10*Background_Calculations!D$7*Background_Calculations!D$3*Quarantine_Input!D$14*(1-Background_Calculations!D$6)/(1-Background_Calculations!D$19)*Quarantine_Input!$B$24*(Quarantine_Input!$B$25*PQT_RAg_Exit!D25+(1-Quarantine_Input!$B$25)*PQT_No_Test!D$22)</f>
        <v>0.13286152798595782</v>
      </c>
      <c r="W37" s="15">
        <f>Background_Calculations!$B$10*Background_Calculations!E$7*Background_Calculations!E$3*Quarantine_Input!E$14*(1-Background_Calculations!E$6)/(1-Background_Calculations!E$19)*Quarantine_Input!$B$24*(Quarantine_Input!$B$25*PQT_RAg_Exit!E25+(1-Quarantine_Input!$B$25)*PQT_No_Test!E$22)</f>
        <v>0.13570422645458141</v>
      </c>
      <c r="X37" s="15">
        <f>Background_Calculations!$B$10*Background_Calculations!F$7*Background_Calculations!F$3*Quarantine_Input!F$14*(1-Background_Calculations!F$6)/(1-Background_Calculations!F$19)*Quarantine_Input!$B$24*(Quarantine_Input!$B$25*PQT_RAg_Exit!F25+(1-Quarantine_Input!$B$25)*PQT_No_Test!F$22)</f>
        <v>0.10906205609506549</v>
      </c>
      <c r="Y37" s="15">
        <f>Background_Calculations!$B$10*Background_Calculations!G$7*Background_Calculations!G$3*Quarantine_Input!G$14*(1-Background_Calculations!G$6)/(1-Background_Calculations!G$19)*Quarantine_Input!$B$24*(Quarantine_Input!$B$25*PQT_RAg_Exit!G25+(1-Quarantine_Input!$B$25)*PQT_No_Test!G$22)</f>
        <v>0.22914071175095116</v>
      </c>
      <c r="Z37" s="14">
        <f>Background_Calculations!$B$23*Background_Calculations!B$20*Background_Calculations!B$16*Quarantine_Input!B$14*Quarantine_Input!$B$24*(Quarantine_Input!$B$25*PQT_RAg_Exit!B25+(1-Quarantine_Input!$B$25)*PQT_No_Test!B$22)</f>
        <v>0.79950973719890572</v>
      </c>
      <c r="AA37" s="14">
        <f>Background_Calculations!$B$23*Background_Calculations!C$20*Background_Calculations!C$16*Quarantine_Input!C$14*Quarantine_Input!$B$24*(Quarantine_Input!$B$25*PQT_RAg_Exit!C25+(1-Quarantine_Input!$B$25)*PQT_No_Test!C$22)</f>
        <v>8.8115887562557407E-2</v>
      </c>
      <c r="AB37" s="14">
        <f>Background_Calculations!$B$23*Background_Calculations!D$20*Background_Calculations!D$16*Quarantine_Input!D$14*Quarantine_Input!$B$24*(Quarantine_Input!$B$25*PQT_RAg_Exit!D25+(1-Quarantine_Input!$B$25)*PQT_No_Test!D$22)</f>
        <v>0.13253275877272153</v>
      </c>
      <c r="AC37" s="14">
        <f>Background_Calculations!$B$23*Background_Calculations!E$20*Background_Calculations!E$16*Quarantine_Input!E$14*Quarantine_Input!$B$24*(Quarantine_Input!$B$25*PQT_RAg_Exit!E25+(1-Quarantine_Input!$B$25)*PQT_No_Test!E$22)</f>
        <v>0.13536883538779584</v>
      </c>
      <c r="AD37" s="14">
        <f>Background_Calculations!$B$23*Background_Calculations!F$20*Background_Calculations!F$16*Quarantine_Input!F$14*Quarantine_Input!$B$24*(Quarantine_Input!$B$25*PQT_RAg_Exit!F25+(1-Quarantine_Input!$B$25)*PQT_No_Test!F$22)</f>
        <v>0.10884639934276863</v>
      </c>
      <c r="AE37" s="14">
        <f>Background_Calculations!$B$23*Background_Calculations!G$20*Background_Calculations!G$16*Quarantine_Input!G$14*Quarantine_Input!$B$24*(Quarantine_Input!$B$25*PQT_RAg_Exit!G25+(1-Quarantine_Input!$B$25)*PQT_No_Test!G$22)</f>
        <v>0.22863715145515881</v>
      </c>
      <c r="AF37" s="15">
        <f>Background_Calculations!$B$23*Background_Calculations!B$20*Background_Calculations!B$16*Quarantine_Input!B$6*(1-Background_Calculations!B$19)/(1-Background_Calculations!B$6)*PQT_No_Test!B$22*Quarantine_Input!$B$24</f>
        <v>5.4280594329927531E-2</v>
      </c>
      <c r="AG37" s="15">
        <f>Background_Calculations!$B$23*Background_Calculations!C$20*Background_Calculations!C$16*Quarantine_Input!C$6*(1-Background_Calculations!C$19)/(1-Background_Calculations!C$6)*PQT_No_Test!C$22*Quarantine_Input!$B$24</f>
        <v>6.0460351536007467E-3</v>
      </c>
      <c r="AH37" s="15">
        <f>Background_Calculations!$B$23*Background_Calculations!D$20*Background_Calculations!D$16*Quarantine_Input!D$6*(1-Background_Calculations!D$19)/(1-Background_Calculations!D$6)*PQT_No_Test!D$22*Quarantine_Input!$B$24</f>
        <v>9.0895175835707873E-3</v>
      </c>
      <c r="AI37" s="15">
        <f>Background_Calculations!$B$23*Background_Calculations!E$20*Background_Calculations!E$16*Quarantine_Input!E$6*(1-Background_Calculations!E$19)/(1-Background_Calculations!E$6)*PQT_No_Test!E$22*Quarantine_Input!$B$24</f>
        <v>9.3225107196192245E-3</v>
      </c>
      <c r="AJ37" s="15">
        <f>Background_Calculations!$B$23*Background_Calculations!F$20*Background_Calculations!F$16*Quarantine_Input!F$6*(1-Background_Calculations!F$19)/(1-Background_Calculations!F$6)*PQT_No_Test!F$22*Quarantine_Input!$B$24</f>
        <v>7.4996903634727006E-3</v>
      </c>
      <c r="AK37" s="15">
        <f>Background_Calculations!$B$23*Background_Calculations!G$20*Background_Calculations!G$16*Quarantine_Input!G$6*(1-Background_Calculations!G$19)/(1-Background_Calculations!G$6)*PQT_No_Test!G$22*Quarantine_Input!$B$24</f>
        <v>1.5830678771008716E-2</v>
      </c>
    </row>
    <row r="38" spans="1:37" x14ac:dyDescent="0.25">
      <c r="A38" s="8">
        <v>2</v>
      </c>
      <c r="B38" s="14">
        <f>Adjusted_RE!B$9*Background_Calculations!$B$10*(1-Background_Calculations!B$7*(Quarantine_Input!$B$30+Quarantine_Input!$B$25*Inequality_Components_Lambda_j!$A6))*(Background_Calculations!$B$9*Background_Calculations!B$3*(1-Background_Calculations!B$6)/(1-Background_Calculations!$B$11))*Quarantine_Input!$B$24</f>
        <v>427.62742297914423</v>
      </c>
      <c r="C38" s="14">
        <f>Adjusted_RE!C$9*Background_Calculations!$B$10*(1-Background_Calculations!C$7*(Quarantine_Input!$B$30+Quarantine_Input!$B$25*Inequality_Components_Lambda_j!$A6))*(Background_Calculations!$B$9*Background_Calculations!C$3*(1-Background_Calculations!C$6)/(1-Background_Calculations!$B$11))*Quarantine_Input!$B$24</f>
        <v>85.99366026094134</v>
      </c>
      <c r="D38" s="14">
        <f>Adjusted_RE!D$9*Background_Calculations!$B$10*(1-Background_Calculations!D$7*(Quarantine_Input!$B$30+Quarantine_Input!$B$25*Inequality_Components_Lambda_j!$A6))*(Background_Calculations!$B$9*Background_Calculations!D$3*(1-Background_Calculations!D$6)/(1-Background_Calculations!$B$11))*Quarantine_Input!$B$24</f>
        <v>105.46196448037645</v>
      </c>
      <c r="E38" s="14">
        <f>Adjusted_RE!E$9*Background_Calculations!$B$10*(1-Background_Calculations!E$7*(Quarantine_Input!$B$30+Quarantine_Input!$B$25*Inequality_Components_Lambda_j!$A6))*(Background_Calculations!$B$9*Background_Calculations!E$3*(1-Background_Calculations!E$6)/(1-Background_Calculations!$B$11))*Quarantine_Input!$B$24</f>
        <v>109.25589250788359</v>
      </c>
      <c r="F38" s="14">
        <f>Adjusted_RE!F$9*Background_Calculations!$B$10*(1-Background_Calculations!F$7*(Quarantine_Input!$B$30+Quarantine_Input!$B$25*Inequality_Components_Lambda_j!$A6))*(Background_Calculations!$B$9*Background_Calculations!F$3*(1-Background_Calculations!F$6)/(1-Background_Calculations!$B$11))*Quarantine_Input!$B$24</f>
        <v>87.415236242854519</v>
      </c>
      <c r="G38" s="14">
        <f>Adjusted_RE!G$9*Background_Calculations!$B$10*(1-Background_Calculations!G$7*(Quarantine_Input!$B$30+Quarantine_Input!$B$25*Inequality_Components_Lambda_j!$A6))*(Background_Calculations!$B$9*Background_Calculations!G$3*(1-Background_Calculations!G$6)/(1-Background_Calculations!$B$11))*Quarantine_Input!$B$24</f>
        <v>102.89550484140609</v>
      </c>
      <c r="H38" s="15">
        <f>Adjusted_RE!B$9*Background_Calculations!B$20*Quarantine_Input!$B$29*Background_Calculations!$B$23*(Background_Calculations!$B$9*Background_Calculations!B$16*(1-Background_Calculations!B$19)/(1-Background_Calculations!$B$11))*Quarantine_Input!$B$24</f>
        <v>0.14255001542898071</v>
      </c>
      <c r="I38" s="15">
        <f>Adjusted_RE!C$9*Background_Calculations!C$20*Quarantine_Input!$B$29*Background_Calculations!$B$23*(Background_Calculations!$B$9*Background_Calculations!C$16*(1-Background_Calculations!C$19)/(1-Background_Calculations!$B$11))*Quarantine_Input!$B$24</f>
        <v>2.8903542426339572E-2</v>
      </c>
      <c r="J38" s="15">
        <f>Adjusted_RE!D$9*Background_Calculations!D$20*Quarantine_Input!$B$29*Background_Calculations!$B$23*(Background_Calculations!$B$9*Background_Calculations!D$16*(1-Background_Calculations!D$19)/(1-Background_Calculations!$B$11))*Quarantine_Input!$B$24</f>
        <v>3.5430855870689518E-2</v>
      </c>
      <c r="K38" s="15">
        <f>Adjusted_RE!E$9*Background_Calculations!E$20*Quarantine_Input!$B$29*Background_Calculations!$B$23*(Background_Calculations!$B$9*Background_Calculations!E$16*(1-Background_Calculations!E$19)/(1-Background_Calculations!$B$11))*Quarantine_Input!$B$24</f>
        <v>3.6705570532510709E-2</v>
      </c>
      <c r="L38" s="15">
        <f>Adjusted_RE!F$9*Background_Calculations!F$20*Quarantine_Input!$B$29*Background_Calculations!$B$23*(Background_Calculations!$B$9*Background_Calculations!F$16*(1-Background_Calculations!F$19)/(1-Background_Calculations!$B$11))*Quarantine_Input!$B$24</f>
        <v>2.9382538421216908E-2</v>
      </c>
      <c r="M38" s="15">
        <f>Adjusted_RE!G$9*Background_Calculations!G$20*Quarantine_Input!$B$29*Background_Calculations!$B$23*(Background_Calculations!$B$9*Background_Calculations!G$16*(1-Background_Calculations!G$19)/(1-Background_Calculations!$B$11))*Quarantine_Input!$B$24</f>
        <v>3.4578228211592205E-2</v>
      </c>
      <c r="N38" s="14">
        <f>Background_Calculations!$B$10*Background_Calculations!B$7*Background_Calculations!B$3*Quarantine_Input!B$6*PQT_No_Test!B$22*Quarantine_Input!$B$24</f>
        <v>5.4840911501232027E-2</v>
      </c>
      <c r="O38" s="14">
        <f>Background_Calculations!$B$10*Background_Calculations!C$7*Background_Calculations!C$3*Quarantine_Input!C$6*PQT_No_Test!C$22*Quarantine_Input!$B$24</f>
        <v>6.0582587815831857E-3</v>
      </c>
      <c r="P38" s="14">
        <f>Background_Calculations!$B$10*Background_Calculations!D$7*Background_Calculations!D$3*Quarantine_Input!D$6*PQT_No_Test!D$22*Quarantine_Input!$B$24</f>
        <v>9.1120656205415755E-3</v>
      </c>
      <c r="Q38" s="14">
        <f>Background_Calculations!$B$10*Background_Calculations!E$7*Background_Calculations!E$3*Quarantine_Input!E$6*PQT_No_Test!E$22*Quarantine_Input!$B$24</f>
        <v>9.3456082575895851E-3</v>
      </c>
      <c r="R38" s="14">
        <f>Background_Calculations!$B$10*Background_Calculations!F$7*Background_Calculations!F$3*Quarantine_Input!F$6*PQT_No_Test!F$22*Quarantine_Input!$B$24</f>
        <v>7.5145494573589907E-3</v>
      </c>
      <c r="S38" s="14">
        <f>Background_Calculations!$B$10*Background_Calculations!G$7*Background_Calculations!G$3*Quarantine_Input!G$6*PQT_No_Test!G$22*Quarantine_Input!$B$24</f>
        <v>1.5865544938793729E-2</v>
      </c>
      <c r="T38" s="15">
        <f>Background_Calculations!$B$10*Background_Calculations!B$7*Background_Calculations!B$3*Quarantine_Input!B$14*(1-Background_Calculations!B$6)/(1-Background_Calculations!B$19)*Quarantine_Input!$B$24*(Quarantine_Input!$B$25*PQT_RAg_Exit!B26+(1-Quarantine_Input!$B$25)*PQT_No_Test!B$22)</f>
        <v>0.42805615966379229</v>
      </c>
      <c r="U38" s="15">
        <f>Background_Calculations!$B$10*Background_Calculations!C$7*Background_Calculations!C$3*Quarantine_Input!C$14*(1-Background_Calculations!C$6)/(1-Background_Calculations!C$19)*Quarantine_Input!$B$24*(Quarantine_Input!$B$25*PQT_RAg_Exit!C26+(1-Quarantine_Input!$B$25)*PQT_No_Test!C$22)</f>
        <v>4.5641690381097583E-2</v>
      </c>
      <c r="V38" s="15">
        <f>Background_Calculations!$B$10*Background_Calculations!D$7*Background_Calculations!D$3*Quarantine_Input!D$14*(1-Background_Calculations!D$6)/(1-Background_Calculations!D$19)*Quarantine_Input!$B$24*(Quarantine_Input!$B$25*PQT_RAg_Exit!D26+(1-Quarantine_Input!$B$25)*PQT_No_Test!D$22)</f>
        <v>6.8679889966368146E-2</v>
      </c>
      <c r="W38" s="15">
        <f>Background_Calculations!$B$10*Background_Calculations!E$7*Background_Calculations!E$3*Quarantine_Input!E$14*(1-Background_Calculations!E$6)/(1-Background_Calculations!E$19)*Quarantine_Input!$B$24*(Quarantine_Input!$B$25*PQT_RAg_Exit!E26+(1-Quarantine_Input!$B$25)*PQT_No_Test!E$22)</f>
        <v>6.7011846356684932E-2</v>
      </c>
      <c r="X38" s="15">
        <f>Background_Calculations!$B$10*Background_Calculations!F$7*Background_Calculations!F$3*Quarantine_Input!F$14*(1-Background_Calculations!F$6)/(1-Background_Calculations!F$19)*Quarantine_Input!$B$24*(Quarantine_Input!$B$25*PQT_RAg_Exit!F26+(1-Quarantine_Input!$B$25)*PQT_No_Test!F$22)</f>
        <v>5.385572680621508E-2</v>
      </c>
      <c r="Y38" s="15">
        <f>Background_Calculations!$B$10*Background_Calculations!G$7*Background_Calculations!G$3*Quarantine_Input!G$14*(1-Background_Calculations!G$6)/(1-Background_Calculations!G$19)*Quarantine_Input!$B$24*(Quarantine_Input!$B$25*PQT_RAg_Exit!G26+(1-Quarantine_Input!$B$25)*PQT_No_Test!G$22)</f>
        <v>0.1065721051425166</v>
      </c>
      <c r="Z38" s="14">
        <f>Background_Calculations!$B$23*Background_Calculations!B$20*Background_Calculations!B$16*Quarantine_Input!B$14*Quarantine_Input!$B$24*(Quarantine_Input!$B$25*PQT_RAg_Exit!B26+(1-Quarantine_Input!$B$25)*PQT_No_Test!B$22)</f>
        <v>0.42368265072718581</v>
      </c>
      <c r="AA38" s="14">
        <f>Background_Calculations!$B$23*Background_Calculations!C$20*Background_Calculations!C$16*Quarantine_Input!C$14*Quarantine_Input!$B$24*(Quarantine_Input!$B$25*PQT_RAg_Exit!C26+(1-Quarantine_Input!$B$25)*PQT_No_Test!C$22)</f>
        <v>4.554960005220568E-2</v>
      </c>
      <c r="AB38" s="14">
        <f>Background_Calculations!$B$23*Background_Calculations!D$20*Background_Calculations!D$16*Quarantine_Input!D$14*Quarantine_Input!$B$24*(Quarantine_Input!$B$25*PQT_RAg_Exit!D26+(1-Quarantine_Input!$B$25)*PQT_No_Test!D$22)</f>
        <v>6.8509939840611767E-2</v>
      </c>
      <c r="AC38" s="14">
        <f>Background_Calculations!$B$23*Background_Calculations!E$20*Background_Calculations!E$16*Quarantine_Input!E$14*Quarantine_Input!$B$24*(Quarantine_Input!$B$25*PQT_RAg_Exit!E26+(1-Quarantine_Input!$B$25)*PQT_No_Test!E$22)</f>
        <v>6.6846227530919303E-2</v>
      </c>
      <c r="AD38" s="14">
        <f>Background_Calculations!$B$23*Background_Calculations!F$20*Background_Calculations!F$16*Quarantine_Input!F$14*Quarantine_Input!$B$24*(Quarantine_Input!$B$25*PQT_RAg_Exit!F26+(1-Quarantine_Input!$B$25)*PQT_No_Test!F$22)</f>
        <v>5.3749233754905909E-2</v>
      </c>
      <c r="AE38" s="14">
        <f>Background_Calculations!$B$23*Background_Calculations!G$20*Background_Calculations!G$16*Quarantine_Input!G$14*Quarantine_Input!$B$24*(Quarantine_Input!$B$25*PQT_RAg_Exit!G26+(1-Quarantine_Input!$B$25)*PQT_No_Test!G$22)</f>
        <v>0.10633790197373572</v>
      </c>
      <c r="AF38" s="15">
        <f>Background_Calculations!$B$23*Background_Calculations!B$20*Background_Calculations!B$16*Quarantine_Input!B$6*(1-Background_Calculations!B$19)/(1-Background_Calculations!B$6)*PQT_No_Test!B$22*Quarantine_Input!$B$24</f>
        <v>5.4280594329927531E-2</v>
      </c>
      <c r="AG38" s="15">
        <f>Background_Calculations!$B$23*Background_Calculations!C$20*Background_Calculations!C$16*Quarantine_Input!C$6*(1-Background_Calculations!C$19)/(1-Background_Calculations!C$6)*PQT_No_Test!C$22*Quarantine_Input!$B$24</f>
        <v>6.0460351536007467E-3</v>
      </c>
      <c r="AH38" s="15">
        <f>Background_Calculations!$B$23*Background_Calculations!D$20*Background_Calculations!D$16*Quarantine_Input!D$6*(1-Background_Calculations!D$19)/(1-Background_Calculations!D$6)*PQT_No_Test!D$22*Quarantine_Input!$B$24</f>
        <v>9.0895175835707873E-3</v>
      </c>
      <c r="AI38" s="15">
        <f>Background_Calculations!$B$23*Background_Calculations!E$20*Background_Calculations!E$16*Quarantine_Input!E$6*(1-Background_Calculations!E$19)/(1-Background_Calculations!E$6)*PQT_No_Test!E$22*Quarantine_Input!$B$24</f>
        <v>9.3225107196192245E-3</v>
      </c>
      <c r="AJ38" s="15">
        <f>Background_Calculations!$B$23*Background_Calculations!F$20*Background_Calculations!F$16*Quarantine_Input!F$6*(1-Background_Calculations!F$19)/(1-Background_Calculations!F$6)*PQT_No_Test!F$22*Quarantine_Input!$B$24</f>
        <v>7.4996903634727006E-3</v>
      </c>
      <c r="AK38" s="15">
        <f>Background_Calculations!$B$23*Background_Calculations!G$20*Background_Calculations!G$16*Quarantine_Input!G$6*(1-Background_Calculations!G$19)/(1-Background_Calculations!G$6)*PQT_No_Test!G$22*Quarantine_Input!$B$24</f>
        <v>1.5830678771008716E-2</v>
      </c>
    </row>
    <row r="39" spans="1:37" x14ac:dyDescent="0.25">
      <c r="A39" s="8">
        <v>3</v>
      </c>
      <c r="B39" s="14">
        <f>Adjusted_RE!B$9*Background_Calculations!$B$10*(1-Background_Calculations!B$7*(Quarantine_Input!$B$30+Quarantine_Input!$B$25*Inequality_Components_Lambda_j!$A7))*(Background_Calculations!$B$9*Background_Calculations!B$3*(1-Background_Calculations!B$6)/(1-Background_Calculations!$B$11))*Quarantine_Input!$B$24</f>
        <v>427.58781073729097</v>
      </c>
      <c r="C39" s="14">
        <f>Adjusted_RE!C$9*Background_Calculations!$B$10*(1-Background_Calculations!C$7*(Quarantine_Input!$B$30+Quarantine_Input!$B$25*Inequality_Components_Lambda_j!$A7))*(Background_Calculations!$B$9*Background_Calculations!C$3*(1-Background_Calculations!C$6)/(1-Background_Calculations!$B$11))*Quarantine_Input!$B$24</f>
        <v>85.985694444239584</v>
      </c>
      <c r="D39" s="14">
        <f>Adjusted_RE!D$9*Background_Calculations!$B$10*(1-Background_Calculations!D$7*(Quarantine_Input!$B$30+Quarantine_Input!$B$25*Inequality_Components_Lambda_j!$A7))*(Background_Calculations!$B$9*Background_Calculations!D$3*(1-Background_Calculations!D$6)/(1-Background_Calculations!$B$11))*Quarantine_Input!$B$24</f>
        <v>105.45219526395387</v>
      </c>
      <c r="E39" s="14">
        <f>Adjusted_RE!E$9*Background_Calculations!$B$10*(1-Background_Calculations!E$7*(Quarantine_Input!$B$30+Quarantine_Input!$B$25*Inequality_Components_Lambda_j!$A7))*(Background_Calculations!$B$9*Background_Calculations!E$3*(1-Background_Calculations!E$6)/(1-Background_Calculations!$B$11))*Quarantine_Input!$B$24</f>
        <v>109.24577185002735</v>
      </c>
      <c r="F39" s="14">
        <f>Adjusted_RE!F$9*Background_Calculations!$B$10*(1-Background_Calculations!F$7*(Quarantine_Input!$B$30+Quarantine_Input!$B$25*Inequality_Components_Lambda_j!$A7))*(Background_Calculations!$B$9*Background_Calculations!F$3*(1-Background_Calculations!F$6)/(1-Background_Calculations!$B$11))*Quarantine_Input!$B$24</f>
        <v>87.407138741867342</v>
      </c>
      <c r="G39" s="14">
        <f>Adjusted_RE!G$9*Background_Calculations!$B$10*(1-Background_Calculations!G$7*(Quarantine_Input!$B$30+Quarantine_Input!$B$25*Inequality_Components_Lambda_j!$A7))*(Background_Calculations!$B$9*Background_Calculations!G$3*(1-Background_Calculations!G$6)/(1-Background_Calculations!$B$11))*Quarantine_Input!$B$24</f>
        <v>102.88597336282368</v>
      </c>
      <c r="H39" s="15">
        <f>Adjusted_RE!B$9*Background_Calculations!B$20*Quarantine_Input!$B$29*Background_Calculations!$B$23*(Background_Calculations!$B$9*Background_Calculations!B$16*(1-Background_Calculations!B$19)/(1-Background_Calculations!$B$11))*Quarantine_Input!$B$24</f>
        <v>0.14255001542898071</v>
      </c>
      <c r="I39" s="15">
        <f>Adjusted_RE!C$9*Background_Calculations!C$20*Quarantine_Input!$B$29*Background_Calculations!$B$23*(Background_Calculations!$B$9*Background_Calculations!C$16*(1-Background_Calculations!C$19)/(1-Background_Calculations!$B$11))*Quarantine_Input!$B$24</f>
        <v>2.8903542426339572E-2</v>
      </c>
      <c r="J39" s="15">
        <f>Adjusted_RE!D$9*Background_Calculations!D$20*Quarantine_Input!$B$29*Background_Calculations!$B$23*(Background_Calculations!$B$9*Background_Calculations!D$16*(1-Background_Calculations!D$19)/(1-Background_Calculations!$B$11))*Quarantine_Input!$B$24</f>
        <v>3.5430855870689518E-2</v>
      </c>
      <c r="K39" s="15">
        <f>Adjusted_RE!E$9*Background_Calculations!E$20*Quarantine_Input!$B$29*Background_Calculations!$B$23*(Background_Calculations!$B$9*Background_Calculations!E$16*(1-Background_Calculations!E$19)/(1-Background_Calculations!$B$11))*Quarantine_Input!$B$24</f>
        <v>3.6705570532510709E-2</v>
      </c>
      <c r="L39" s="15">
        <f>Adjusted_RE!F$9*Background_Calculations!F$20*Quarantine_Input!$B$29*Background_Calculations!$B$23*(Background_Calculations!$B$9*Background_Calculations!F$16*(1-Background_Calculations!F$19)/(1-Background_Calculations!$B$11))*Quarantine_Input!$B$24</f>
        <v>2.9382538421216908E-2</v>
      </c>
      <c r="M39" s="15">
        <f>Adjusted_RE!G$9*Background_Calculations!G$20*Quarantine_Input!$B$29*Background_Calculations!$B$23*(Background_Calculations!$B$9*Background_Calculations!G$16*(1-Background_Calculations!G$19)/(1-Background_Calculations!$B$11))*Quarantine_Input!$B$24</f>
        <v>3.4578228211592205E-2</v>
      </c>
      <c r="N39" s="14">
        <f>Background_Calculations!$B$10*Background_Calculations!B$7*Background_Calculations!B$3*Quarantine_Input!B$6*PQT_No_Test!B$22*Quarantine_Input!$B$24</f>
        <v>5.4840911501232027E-2</v>
      </c>
      <c r="O39" s="14">
        <f>Background_Calculations!$B$10*Background_Calculations!C$7*Background_Calculations!C$3*Quarantine_Input!C$6*PQT_No_Test!C$22*Quarantine_Input!$B$24</f>
        <v>6.0582587815831857E-3</v>
      </c>
      <c r="P39" s="14">
        <f>Background_Calculations!$B$10*Background_Calculations!D$7*Background_Calculations!D$3*Quarantine_Input!D$6*PQT_No_Test!D$22*Quarantine_Input!$B$24</f>
        <v>9.1120656205415755E-3</v>
      </c>
      <c r="Q39" s="14">
        <f>Background_Calculations!$B$10*Background_Calculations!E$7*Background_Calculations!E$3*Quarantine_Input!E$6*PQT_No_Test!E$22*Quarantine_Input!$B$24</f>
        <v>9.3456082575895851E-3</v>
      </c>
      <c r="R39" s="14">
        <f>Background_Calculations!$B$10*Background_Calculations!F$7*Background_Calculations!F$3*Quarantine_Input!F$6*PQT_No_Test!F$22*Quarantine_Input!$B$24</f>
        <v>7.5145494573589907E-3</v>
      </c>
      <c r="S39" s="14">
        <f>Background_Calculations!$B$10*Background_Calculations!G$7*Background_Calculations!G$3*Quarantine_Input!G$6*PQT_No_Test!G$22*Quarantine_Input!$B$24</f>
        <v>1.5865544938793729E-2</v>
      </c>
      <c r="T39" s="15">
        <f>Background_Calculations!$B$10*Background_Calculations!B$7*Background_Calculations!B$3*Quarantine_Input!B$14*(1-Background_Calculations!B$6)/(1-Background_Calculations!B$19)*Quarantine_Input!$B$24*(Quarantine_Input!$B$25*PQT_RAg_Exit!B27+(1-Quarantine_Input!$B$25)*PQT_No_Test!B$22)</f>
        <v>0.25560712646861422</v>
      </c>
      <c r="U39" s="15">
        <f>Background_Calculations!$B$10*Background_Calculations!C$7*Background_Calculations!C$3*Quarantine_Input!C$14*(1-Background_Calculations!C$6)/(1-Background_Calculations!C$19)*Quarantine_Input!$B$24*(Quarantine_Input!$B$25*PQT_RAg_Exit!C27+(1-Quarantine_Input!$B$25)*PQT_No_Test!C$22)</f>
        <v>2.6278882224117915E-2</v>
      </c>
      <c r="V39" s="15">
        <f>Background_Calculations!$B$10*Background_Calculations!D$7*Background_Calculations!D$3*Quarantine_Input!D$14*(1-Background_Calculations!D$6)/(1-Background_Calculations!D$19)*Quarantine_Input!$B$24*(Quarantine_Input!$B$25*PQT_RAg_Exit!D27+(1-Quarantine_Input!$B$25)*PQT_No_Test!D$22)</f>
        <v>3.9543468362403883E-2</v>
      </c>
      <c r="W39" s="15">
        <f>Background_Calculations!$B$10*Background_Calculations!E$7*Background_Calculations!E$3*Quarantine_Input!E$14*(1-Background_Calculations!E$6)/(1-Background_Calculations!E$19)*Quarantine_Input!$B$24*(Quarantine_Input!$B$25*PQT_RAg_Exit!E27+(1-Quarantine_Input!$B$25)*PQT_No_Test!E$22)</f>
        <v>3.5849896720412743E-2</v>
      </c>
      <c r="X39" s="15">
        <f>Background_Calculations!$B$10*Background_Calculations!F$7*Background_Calculations!F$3*Quarantine_Input!F$14*(1-Background_Calculations!F$6)/(1-Background_Calculations!F$19)*Quarantine_Input!$B$24*(Quarantine_Input!$B$25*PQT_RAg_Exit!F27+(1-Quarantine_Input!$B$25)*PQT_No_Test!F$22)</f>
        <v>2.8811655681428194E-2</v>
      </c>
      <c r="Y39" s="15">
        <f>Background_Calculations!$B$10*Background_Calculations!G$7*Background_Calculations!G$3*Quarantine_Input!G$14*(1-Background_Calculations!G$6)/(1-Background_Calculations!G$19)*Quarantine_Input!$B$24*(Quarantine_Input!$B$25*PQT_RAg_Exit!G27+(1-Quarantine_Input!$B$25)*PQT_No_Test!G$22)</f>
        <v>5.1013916993494578E-2</v>
      </c>
      <c r="Z39" s="14">
        <f>Background_Calculations!$B$23*Background_Calculations!B$20*Background_Calculations!B$16*Quarantine_Input!B$14*Quarantine_Input!$B$24*(Quarantine_Input!$B$25*PQT_RAg_Exit!B27+(1-Quarantine_Input!$B$25)*PQT_No_Test!B$22)</f>
        <v>0.25299555313499184</v>
      </c>
      <c r="AA39" s="14">
        <f>Background_Calculations!$B$23*Background_Calculations!C$20*Background_Calculations!C$16*Quarantine_Input!C$14*Quarantine_Input!$B$24*(Quarantine_Input!$B$25*PQT_RAg_Exit!C27+(1-Quarantine_Input!$B$25)*PQT_No_Test!C$22)</f>
        <v>2.6225859847279459E-2</v>
      </c>
      <c r="AB39" s="14">
        <f>Background_Calculations!$B$23*Background_Calculations!D$20*Background_Calculations!D$16*Quarantine_Input!D$14*Quarantine_Input!$B$24*(Quarantine_Input!$B$25*PQT_RAg_Exit!D27+(1-Quarantine_Input!$B$25)*PQT_No_Test!D$22)</f>
        <v>3.9445617049241842E-2</v>
      </c>
      <c r="AC39" s="14">
        <f>Background_Calculations!$B$23*Background_Calculations!E$20*Background_Calculations!E$16*Quarantine_Input!E$14*Quarantine_Input!$B$24*(Quarantine_Input!$B$25*PQT_RAg_Exit!E27+(1-Quarantine_Input!$B$25)*PQT_No_Test!E$22)</f>
        <v>3.5761294210237896E-2</v>
      </c>
      <c r="AD39" s="14">
        <f>Background_Calculations!$B$23*Background_Calculations!F$20*Background_Calculations!F$16*Quarantine_Input!F$14*Quarantine_Input!$B$24*(Quarantine_Input!$B$25*PQT_RAg_Exit!F27+(1-Quarantine_Input!$B$25)*PQT_No_Test!F$22)</f>
        <v>2.8754684189096012E-2</v>
      </c>
      <c r="AE39" s="14">
        <f>Background_Calculations!$B$23*Background_Calculations!G$20*Background_Calculations!G$16*Quarantine_Input!G$14*Quarantine_Input!$B$24*(Quarantine_Input!$B$25*PQT_RAg_Exit!G27+(1-Quarantine_Input!$B$25)*PQT_No_Test!G$22)</f>
        <v>5.0901808660870164E-2</v>
      </c>
      <c r="AF39" s="15">
        <f>Background_Calculations!$B$23*Background_Calculations!B$20*Background_Calculations!B$16*Quarantine_Input!B$6*(1-Background_Calculations!B$19)/(1-Background_Calculations!B$6)*PQT_No_Test!B$22*Quarantine_Input!$B$24</f>
        <v>5.4280594329927531E-2</v>
      </c>
      <c r="AG39" s="15">
        <f>Background_Calculations!$B$23*Background_Calculations!C$20*Background_Calculations!C$16*Quarantine_Input!C$6*(1-Background_Calculations!C$19)/(1-Background_Calculations!C$6)*PQT_No_Test!C$22*Quarantine_Input!$B$24</f>
        <v>6.0460351536007467E-3</v>
      </c>
      <c r="AH39" s="15">
        <f>Background_Calculations!$B$23*Background_Calculations!D$20*Background_Calculations!D$16*Quarantine_Input!D$6*(1-Background_Calculations!D$19)/(1-Background_Calculations!D$6)*PQT_No_Test!D$22*Quarantine_Input!$B$24</f>
        <v>9.0895175835707873E-3</v>
      </c>
      <c r="AI39" s="15">
        <f>Background_Calculations!$B$23*Background_Calculations!E$20*Background_Calculations!E$16*Quarantine_Input!E$6*(1-Background_Calculations!E$19)/(1-Background_Calculations!E$6)*PQT_No_Test!E$22*Quarantine_Input!$B$24</f>
        <v>9.3225107196192245E-3</v>
      </c>
      <c r="AJ39" s="15">
        <f>Background_Calculations!$B$23*Background_Calculations!F$20*Background_Calculations!F$16*Quarantine_Input!F$6*(1-Background_Calculations!F$19)/(1-Background_Calculations!F$6)*PQT_No_Test!F$22*Quarantine_Input!$B$24</f>
        <v>7.4996903634727006E-3</v>
      </c>
      <c r="AK39" s="15">
        <f>Background_Calculations!$B$23*Background_Calculations!G$20*Background_Calculations!G$16*Quarantine_Input!G$6*(1-Background_Calculations!G$19)/(1-Background_Calculations!G$6)*PQT_No_Test!G$22*Quarantine_Input!$B$24</f>
        <v>1.5830678771008716E-2</v>
      </c>
    </row>
    <row r="40" spans="1:37" x14ac:dyDescent="0.25">
      <c r="A40" s="8">
        <v>4</v>
      </c>
      <c r="B40" s="14">
        <f>Adjusted_RE!B$9*Background_Calculations!$B$10*(1-Background_Calculations!B$7*(Quarantine_Input!$B$30+Quarantine_Input!$B$25*Inequality_Components_Lambda_j!$A8))*(Background_Calculations!$B$9*Background_Calculations!B$3*(1-Background_Calculations!B$6)/(1-Background_Calculations!$B$11))*Quarantine_Input!$B$24</f>
        <v>427.54819849543776</v>
      </c>
      <c r="C40" s="14">
        <f>Adjusted_RE!C$9*Background_Calculations!$B$10*(1-Background_Calculations!C$7*(Quarantine_Input!$B$30+Quarantine_Input!$B$25*Inequality_Components_Lambda_j!$A8))*(Background_Calculations!$B$9*Background_Calculations!C$3*(1-Background_Calculations!C$6)/(1-Background_Calculations!$B$11))*Quarantine_Input!$B$24</f>
        <v>85.977728627537815</v>
      </c>
      <c r="D40" s="14">
        <f>Adjusted_RE!D$9*Background_Calculations!$B$10*(1-Background_Calculations!D$7*(Quarantine_Input!$B$30+Quarantine_Input!$B$25*Inequality_Components_Lambda_j!$A8))*(Background_Calculations!$B$9*Background_Calculations!D$3*(1-Background_Calculations!D$6)/(1-Background_Calculations!$B$11))*Quarantine_Input!$B$24</f>
        <v>105.4424260475313</v>
      </c>
      <c r="E40" s="14">
        <f>Adjusted_RE!E$9*Background_Calculations!$B$10*(1-Background_Calculations!E$7*(Quarantine_Input!$B$30+Quarantine_Input!$B$25*Inequality_Components_Lambda_j!$A8))*(Background_Calculations!$B$9*Background_Calculations!E$3*(1-Background_Calculations!E$6)/(1-Background_Calculations!$B$11))*Quarantine_Input!$B$24</f>
        <v>109.23565119217113</v>
      </c>
      <c r="F40" s="14">
        <f>Adjusted_RE!F$9*Background_Calculations!$B$10*(1-Background_Calculations!F$7*(Quarantine_Input!$B$30+Quarantine_Input!$B$25*Inequality_Components_Lambda_j!$A8))*(Background_Calculations!$B$9*Background_Calculations!F$3*(1-Background_Calculations!F$6)/(1-Background_Calculations!$B$11))*Quarantine_Input!$B$24</f>
        <v>87.399041240880194</v>
      </c>
      <c r="G40" s="14">
        <f>Adjusted_RE!G$9*Background_Calculations!$B$10*(1-Background_Calculations!G$7*(Quarantine_Input!$B$30+Quarantine_Input!$B$25*Inequality_Components_Lambda_j!$A8))*(Background_Calculations!$B$9*Background_Calculations!G$3*(1-Background_Calculations!G$6)/(1-Background_Calculations!$B$11))*Quarantine_Input!$B$24</f>
        <v>102.87644188424122</v>
      </c>
      <c r="H40" s="15">
        <f>Adjusted_RE!B$9*Background_Calculations!B$20*Quarantine_Input!$B$29*Background_Calculations!$B$23*(Background_Calculations!$B$9*Background_Calculations!B$16*(1-Background_Calculations!B$19)/(1-Background_Calculations!$B$11))*Quarantine_Input!$B$24</f>
        <v>0.14255001542898071</v>
      </c>
      <c r="I40" s="15">
        <f>Adjusted_RE!C$9*Background_Calculations!C$20*Quarantine_Input!$B$29*Background_Calculations!$B$23*(Background_Calculations!$B$9*Background_Calculations!C$16*(1-Background_Calculations!C$19)/(1-Background_Calculations!$B$11))*Quarantine_Input!$B$24</f>
        <v>2.8903542426339572E-2</v>
      </c>
      <c r="J40" s="15">
        <f>Adjusted_RE!D$9*Background_Calculations!D$20*Quarantine_Input!$B$29*Background_Calculations!$B$23*(Background_Calculations!$B$9*Background_Calculations!D$16*(1-Background_Calculations!D$19)/(1-Background_Calculations!$B$11))*Quarantine_Input!$B$24</f>
        <v>3.5430855870689518E-2</v>
      </c>
      <c r="K40" s="15">
        <f>Adjusted_RE!E$9*Background_Calculations!E$20*Quarantine_Input!$B$29*Background_Calculations!$B$23*(Background_Calculations!$B$9*Background_Calculations!E$16*(1-Background_Calculations!E$19)/(1-Background_Calculations!$B$11))*Quarantine_Input!$B$24</f>
        <v>3.6705570532510709E-2</v>
      </c>
      <c r="L40" s="15">
        <f>Adjusted_RE!F$9*Background_Calculations!F$20*Quarantine_Input!$B$29*Background_Calculations!$B$23*(Background_Calculations!$B$9*Background_Calculations!F$16*(1-Background_Calculations!F$19)/(1-Background_Calculations!$B$11))*Quarantine_Input!$B$24</f>
        <v>2.9382538421216908E-2</v>
      </c>
      <c r="M40" s="15">
        <f>Adjusted_RE!G$9*Background_Calculations!G$20*Quarantine_Input!$B$29*Background_Calculations!$B$23*(Background_Calculations!$B$9*Background_Calculations!G$16*(1-Background_Calculations!G$19)/(1-Background_Calculations!$B$11))*Quarantine_Input!$B$24</f>
        <v>3.4578228211592205E-2</v>
      </c>
      <c r="N40" s="14">
        <f>Background_Calculations!$B$10*Background_Calculations!B$7*Background_Calculations!B$3*Quarantine_Input!B$6*PQT_No_Test!B$22*Quarantine_Input!$B$24</f>
        <v>5.4840911501232027E-2</v>
      </c>
      <c r="O40" s="14">
        <f>Background_Calculations!$B$10*Background_Calculations!C$7*Background_Calculations!C$3*Quarantine_Input!C$6*PQT_No_Test!C$22*Quarantine_Input!$B$24</f>
        <v>6.0582587815831857E-3</v>
      </c>
      <c r="P40" s="14">
        <f>Background_Calculations!$B$10*Background_Calculations!D$7*Background_Calculations!D$3*Quarantine_Input!D$6*PQT_No_Test!D$22*Quarantine_Input!$B$24</f>
        <v>9.1120656205415755E-3</v>
      </c>
      <c r="Q40" s="14">
        <f>Background_Calculations!$B$10*Background_Calculations!E$7*Background_Calculations!E$3*Quarantine_Input!E$6*PQT_No_Test!E$22*Quarantine_Input!$B$24</f>
        <v>9.3456082575895851E-3</v>
      </c>
      <c r="R40" s="14">
        <f>Background_Calculations!$B$10*Background_Calculations!F$7*Background_Calculations!F$3*Quarantine_Input!F$6*PQT_No_Test!F$22*Quarantine_Input!$B$24</f>
        <v>7.5145494573589907E-3</v>
      </c>
      <c r="S40" s="14">
        <f>Background_Calculations!$B$10*Background_Calculations!G$7*Background_Calculations!G$3*Quarantine_Input!G$6*PQT_No_Test!G$22*Quarantine_Input!$B$24</f>
        <v>1.5865544938793729E-2</v>
      </c>
      <c r="T40" s="15">
        <f>Background_Calculations!$B$10*Background_Calculations!B$7*Background_Calculations!B$3*Quarantine_Input!B$14*(1-Background_Calculations!B$6)/(1-Background_Calculations!B$19)*Quarantine_Input!$B$24*(Quarantine_Input!$B$25*PQT_RAg_Exit!B28+(1-Quarantine_Input!$B$25)*PQT_No_Test!B$22)</f>
        <v>0.23952172104145714</v>
      </c>
      <c r="U40" s="15">
        <f>Background_Calculations!$B$10*Background_Calculations!C$7*Background_Calculations!C$3*Quarantine_Input!C$14*(1-Background_Calculations!C$6)/(1-Background_Calculations!C$19)*Quarantine_Input!$B$24*(Quarantine_Input!$B$25*PQT_RAg_Exit!C28+(1-Quarantine_Input!$B$25)*PQT_No_Test!C$22)</f>
        <v>2.4487041228414129E-2</v>
      </c>
      <c r="V40" s="15">
        <f>Background_Calculations!$B$10*Background_Calculations!D$7*Background_Calculations!D$3*Quarantine_Input!D$14*(1-Background_Calculations!D$6)/(1-Background_Calculations!D$19)*Quarantine_Input!$B$24*(Quarantine_Input!$B$25*PQT_RAg_Exit!D28+(1-Quarantine_Input!$B$25)*PQT_No_Test!D$22)</f>
        <v>3.6847173781843615E-2</v>
      </c>
      <c r="W40" s="15">
        <f>Background_Calculations!$B$10*Background_Calculations!E$7*Background_Calculations!E$3*Quarantine_Input!E$14*(1-Background_Calculations!E$6)/(1-Background_Calculations!E$19)*Quarantine_Input!$B$24*(Quarantine_Input!$B$25*PQT_RAg_Exit!E28+(1-Quarantine_Input!$B$25)*PQT_No_Test!E$22)</f>
        <v>3.3004079261118105E-2</v>
      </c>
      <c r="X40" s="15">
        <f>Background_Calculations!$B$10*Background_Calculations!F$7*Background_Calculations!F$3*Quarantine_Input!F$14*(1-Background_Calculations!F$6)/(1-Background_Calculations!F$19)*Quarantine_Input!$B$24*(Quarantine_Input!$B$25*PQT_RAg_Exit!F28+(1-Quarantine_Input!$B$25)*PQT_No_Test!F$22)</f>
        <v>2.6524544133831807E-2</v>
      </c>
      <c r="Y40" s="15">
        <f>Background_Calculations!$B$10*Background_Calculations!G$7*Background_Calculations!G$3*Quarantine_Input!G$14*(1-Background_Calculations!G$6)/(1-Background_Calculations!G$19)*Quarantine_Input!$B$24*(Quarantine_Input!$B$25*PQT_RAg_Exit!G28+(1-Quarantine_Input!$B$25)*PQT_No_Test!G$22)</f>
        <v>4.6016091776578873E-2</v>
      </c>
      <c r="Z40" s="14">
        <f>Background_Calculations!$B$23*Background_Calculations!B$20*Background_Calculations!B$16*Quarantine_Input!B$14*Quarantine_Input!$B$24*(Quarantine_Input!$B$25*PQT_RAg_Exit!B28+(1-Quarantine_Input!$B$25)*PQT_No_Test!B$22)</f>
        <v>0.23707449451793519</v>
      </c>
      <c r="AA40" s="14">
        <f>Background_Calculations!$B$23*Background_Calculations!C$20*Background_Calculations!C$16*Quarantine_Input!C$14*Quarantine_Input!$B$24*(Quarantine_Input!$B$25*PQT_RAg_Exit!C28+(1-Quarantine_Input!$B$25)*PQT_No_Test!C$22)</f>
        <v>2.4437634213435384E-2</v>
      </c>
      <c r="AB40" s="14">
        <f>Background_Calculations!$B$23*Background_Calculations!D$20*Background_Calculations!D$16*Quarantine_Input!D$14*Quarantine_Input!$B$24*(Quarantine_Input!$B$25*PQT_RAg_Exit!D28+(1-Quarantine_Input!$B$25)*PQT_No_Test!D$22)</f>
        <v>3.6755994517854433E-2</v>
      </c>
      <c r="AC40" s="14">
        <f>Background_Calculations!$B$23*Background_Calculations!E$20*Background_Calculations!E$16*Quarantine_Input!E$14*Quarantine_Input!$B$24*(Quarantine_Input!$B$25*PQT_RAg_Exit!E28+(1-Quarantine_Input!$B$25)*PQT_No_Test!E$22)</f>
        <v>3.292251014834352E-2</v>
      </c>
      <c r="AD40" s="14">
        <f>Background_Calculations!$B$23*Background_Calculations!F$20*Background_Calculations!F$16*Quarantine_Input!F$14*Quarantine_Input!$B$24*(Quarantine_Input!$B$25*PQT_RAg_Exit!F28+(1-Quarantine_Input!$B$25)*PQT_No_Test!F$22)</f>
        <v>2.6472095122242748E-2</v>
      </c>
      <c r="AE40" s="14">
        <f>Background_Calculations!$B$23*Background_Calculations!G$20*Background_Calculations!G$16*Quarantine_Input!G$14*Quarantine_Input!$B$24*(Quarantine_Input!$B$25*PQT_RAg_Exit!G28+(1-Quarantine_Input!$B$25)*PQT_No_Test!G$22)</f>
        <v>4.591496667921334E-2</v>
      </c>
      <c r="AF40" s="15">
        <f>Background_Calculations!$B$23*Background_Calculations!B$20*Background_Calculations!B$16*Quarantine_Input!B$6*(1-Background_Calculations!B$19)/(1-Background_Calculations!B$6)*PQT_No_Test!B$22*Quarantine_Input!$B$24</f>
        <v>5.4280594329927531E-2</v>
      </c>
      <c r="AG40" s="15">
        <f>Background_Calculations!$B$23*Background_Calculations!C$20*Background_Calculations!C$16*Quarantine_Input!C$6*(1-Background_Calculations!C$19)/(1-Background_Calculations!C$6)*PQT_No_Test!C$22*Quarantine_Input!$B$24</f>
        <v>6.0460351536007467E-3</v>
      </c>
      <c r="AH40" s="15">
        <f>Background_Calculations!$B$23*Background_Calculations!D$20*Background_Calculations!D$16*Quarantine_Input!D$6*(1-Background_Calculations!D$19)/(1-Background_Calculations!D$6)*PQT_No_Test!D$22*Quarantine_Input!$B$24</f>
        <v>9.0895175835707873E-3</v>
      </c>
      <c r="AI40" s="15">
        <f>Background_Calculations!$B$23*Background_Calculations!E$20*Background_Calculations!E$16*Quarantine_Input!E$6*(1-Background_Calculations!E$19)/(1-Background_Calculations!E$6)*PQT_No_Test!E$22*Quarantine_Input!$B$24</f>
        <v>9.3225107196192245E-3</v>
      </c>
      <c r="AJ40" s="15">
        <f>Background_Calculations!$B$23*Background_Calculations!F$20*Background_Calculations!F$16*Quarantine_Input!F$6*(1-Background_Calculations!F$19)/(1-Background_Calculations!F$6)*PQT_No_Test!F$22*Quarantine_Input!$B$24</f>
        <v>7.4996903634727006E-3</v>
      </c>
      <c r="AK40" s="15">
        <f>Background_Calculations!$B$23*Background_Calculations!G$20*Background_Calculations!G$16*Quarantine_Input!G$6*(1-Background_Calculations!G$19)/(1-Background_Calculations!G$6)*PQT_No_Test!G$22*Quarantine_Input!$B$24</f>
        <v>1.5830678771008716E-2</v>
      </c>
    </row>
    <row r="41" spans="1:37" x14ac:dyDescent="0.25">
      <c r="A41" s="8">
        <v>5</v>
      </c>
      <c r="B41" s="14">
        <f>Adjusted_RE!B$9*Background_Calculations!$B$10*(1-Background_Calculations!B$7*(Quarantine_Input!$B$30+Quarantine_Input!$B$25*Inequality_Components_Lambda_j!$A9))*(Background_Calculations!$B$9*Background_Calculations!B$3*(1-Background_Calculations!B$6)/(1-Background_Calculations!$B$11))*Quarantine_Input!$B$24</f>
        <v>427.50858625358461</v>
      </c>
      <c r="C41" s="14">
        <f>Adjusted_RE!C$9*Background_Calculations!$B$10*(1-Background_Calculations!C$7*(Quarantine_Input!$B$30+Quarantine_Input!$B$25*Inequality_Components_Lambda_j!$A9))*(Background_Calculations!$B$9*Background_Calculations!C$3*(1-Background_Calculations!C$6)/(1-Background_Calculations!$B$11))*Quarantine_Input!$B$24</f>
        <v>85.969762810836045</v>
      </c>
      <c r="D41" s="14">
        <f>Adjusted_RE!D$9*Background_Calculations!$B$10*(1-Background_Calculations!D$7*(Quarantine_Input!$B$30+Quarantine_Input!$B$25*Inequality_Components_Lambda_j!$A9))*(Background_Calculations!$B$9*Background_Calculations!D$3*(1-Background_Calculations!D$6)/(1-Background_Calculations!$B$11))*Quarantine_Input!$B$24</f>
        <v>105.43265683110873</v>
      </c>
      <c r="E41" s="14">
        <f>Adjusted_RE!E$9*Background_Calculations!$B$10*(1-Background_Calculations!E$7*(Quarantine_Input!$B$30+Quarantine_Input!$B$25*Inequality_Components_Lambda_j!$A9))*(Background_Calculations!$B$9*Background_Calculations!E$3*(1-Background_Calculations!E$6)/(1-Background_Calculations!$B$11))*Quarantine_Input!$B$24</f>
        <v>109.22553053431491</v>
      </c>
      <c r="F41" s="14">
        <f>Adjusted_RE!F$9*Background_Calculations!$B$10*(1-Background_Calculations!F$7*(Quarantine_Input!$B$30+Quarantine_Input!$B$25*Inequality_Components_Lambda_j!$A9))*(Background_Calculations!$B$9*Background_Calculations!F$3*(1-Background_Calculations!F$6)/(1-Background_Calculations!$B$11))*Quarantine_Input!$B$24</f>
        <v>87.390943739893046</v>
      </c>
      <c r="G41" s="14">
        <f>Adjusted_RE!G$9*Background_Calculations!$B$10*(1-Background_Calculations!G$7*(Quarantine_Input!$B$30+Quarantine_Input!$B$25*Inequality_Components_Lambda_j!$A9))*(Background_Calculations!$B$9*Background_Calculations!G$3*(1-Background_Calculations!G$6)/(1-Background_Calculations!$B$11))*Quarantine_Input!$B$24</f>
        <v>102.8669104056588</v>
      </c>
      <c r="H41" s="15">
        <f>Adjusted_RE!B$9*Background_Calculations!B$20*Quarantine_Input!$B$29*Background_Calculations!$B$23*(Background_Calculations!$B$9*Background_Calculations!B$16*(1-Background_Calculations!B$19)/(1-Background_Calculations!$B$11))*Quarantine_Input!$B$24</f>
        <v>0.14255001542898071</v>
      </c>
      <c r="I41" s="15">
        <f>Adjusted_RE!C$9*Background_Calculations!C$20*Quarantine_Input!$B$29*Background_Calculations!$B$23*(Background_Calculations!$B$9*Background_Calculations!C$16*(1-Background_Calculations!C$19)/(1-Background_Calculations!$B$11))*Quarantine_Input!$B$24</f>
        <v>2.8903542426339572E-2</v>
      </c>
      <c r="J41" s="15">
        <f>Adjusted_RE!D$9*Background_Calculations!D$20*Quarantine_Input!$B$29*Background_Calculations!$B$23*(Background_Calculations!$B$9*Background_Calculations!D$16*(1-Background_Calculations!D$19)/(1-Background_Calculations!$B$11))*Quarantine_Input!$B$24</f>
        <v>3.5430855870689518E-2</v>
      </c>
      <c r="K41" s="15">
        <f>Adjusted_RE!E$9*Background_Calculations!E$20*Quarantine_Input!$B$29*Background_Calculations!$B$23*(Background_Calculations!$B$9*Background_Calculations!E$16*(1-Background_Calculations!E$19)/(1-Background_Calculations!$B$11))*Quarantine_Input!$B$24</f>
        <v>3.6705570532510709E-2</v>
      </c>
      <c r="L41" s="15">
        <f>Adjusted_RE!F$9*Background_Calculations!F$20*Quarantine_Input!$B$29*Background_Calculations!$B$23*(Background_Calculations!$B$9*Background_Calculations!F$16*(1-Background_Calculations!F$19)/(1-Background_Calculations!$B$11))*Quarantine_Input!$B$24</f>
        <v>2.9382538421216908E-2</v>
      </c>
      <c r="M41" s="15">
        <f>Adjusted_RE!G$9*Background_Calculations!G$20*Quarantine_Input!$B$29*Background_Calculations!$B$23*(Background_Calculations!$B$9*Background_Calculations!G$16*(1-Background_Calculations!G$19)/(1-Background_Calculations!$B$11))*Quarantine_Input!$B$24</f>
        <v>3.4578228211592205E-2</v>
      </c>
      <c r="N41" s="14">
        <f>Background_Calculations!$B$10*Background_Calculations!B$7*Background_Calculations!B$3*Quarantine_Input!B$6*PQT_No_Test!B$22*Quarantine_Input!$B$24</f>
        <v>5.4840911501232027E-2</v>
      </c>
      <c r="O41" s="14">
        <f>Background_Calculations!$B$10*Background_Calculations!C$7*Background_Calculations!C$3*Quarantine_Input!C$6*PQT_No_Test!C$22*Quarantine_Input!$B$24</f>
        <v>6.0582587815831857E-3</v>
      </c>
      <c r="P41" s="14">
        <f>Background_Calculations!$B$10*Background_Calculations!D$7*Background_Calculations!D$3*Quarantine_Input!D$6*PQT_No_Test!D$22*Quarantine_Input!$B$24</f>
        <v>9.1120656205415755E-3</v>
      </c>
      <c r="Q41" s="14">
        <f>Background_Calculations!$B$10*Background_Calculations!E$7*Background_Calculations!E$3*Quarantine_Input!E$6*PQT_No_Test!E$22*Quarantine_Input!$B$24</f>
        <v>9.3456082575895851E-3</v>
      </c>
      <c r="R41" s="14">
        <f>Background_Calculations!$B$10*Background_Calculations!F$7*Background_Calculations!F$3*Quarantine_Input!F$6*PQT_No_Test!F$22*Quarantine_Input!$B$24</f>
        <v>7.5145494573589907E-3</v>
      </c>
      <c r="S41" s="14">
        <f>Background_Calculations!$B$10*Background_Calculations!G$7*Background_Calculations!G$3*Quarantine_Input!G$6*PQT_No_Test!G$22*Quarantine_Input!$B$24</f>
        <v>1.5865544938793729E-2</v>
      </c>
      <c r="T41" s="15">
        <f>Background_Calculations!$B$10*Background_Calculations!B$7*Background_Calculations!B$3*Quarantine_Input!B$14*(1-Background_Calculations!B$6)/(1-Background_Calculations!B$19)*Quarantine_Input!$B$24*(Quarantine_Input!$B$25*PQT_RAg_Exit!B29+(1-Quarantine_Input!$B$25)*PQT_No_Test!B$22)</f>
        <v>0.2211129985704369</v>
      </c>
      <c r="U41" s="15">
        <f>Background_Calculations!$B$10*Background_Calculations!C$7*Background_Calculations!C$3*Quarantine_Input!C$14*(1-Background_Calculations!C$6)/(1-Background_Calculations!C$19)*Quarantine_Input!$B$24*(Quarantine_Input!$B$25*PQT_RAg_Exit!C29+(1-Quarantine_Input!$B$25)*PQT_No_Test!C$22)</f>
        <v>2.2492721337265494E-2</v>
      </c>
      <c r="V41" s="15">
        <f>Background_Calculations!$B$10*Background_Calculations!D$7*Background_Calculations!D$3*Quarantine_Input!D$14*(1-Background_Calculations!D$6)/(1-Background_Calculations!D$19)*Quarantine_Input!$B$24*(Quarantine_Input!$B$25*PQT_RAg_Exit!D29+(1-Quarantine_Input!$B$25)*PQT_No_Test!D$22)</f>
        <v>3.38461966151751E-2</v>
      </c>
      <c r="W41" s="15">
        <f>Background_Calculations!$B$10*Background_Calculations!E$7*Background_Calculations!E$3*Quarantine_Input!E$14*(1-Background_Calculations!E$6)/(1-Background_Calculations!E$19)*Quarantine_Input!$B$24*(Quarantine_Input!$B$25*PQT_RAg_Exit!E29+(1-Quarantine_Input!$B$25)*PQT_No_Test!E$22)</f>
        <v>2.998776940524913E-2</v>
      </c>
      <c r="X41" s="15">
        <f>Background_Calculations!$B$10*Background_Calculations!F$7*Background_Calculations!F$3*Quarantine_Input!F$14*(1-Background_Calculations!F$6)/(1-Background_Calculations!F$19)*Quarantine_Input!$B$24*(Quarantine_Input!$B$25*PQT_RAg_Exit!F29+(1-Quarantine_Input!$B$25)*PQT_No_Test!F$22)</f>
        <v>2.4100412157286612E-2</v>
      </c>
      <c r="Y41" s="15">
        <f>Background_Calculations!$B$10*Background_Calculations!G$7*Background_Calculations!G$3*Quarantine_Input!G$14*(1-Background_Calculations!G$6)/(1-Background_Calculations!G$19)*Quarantine_Input!$B$24*(Quarantine_Input!$B$25*PQT_RAg_Exit!G29+(1-Quarantine_Input!$B$25)*PQT_No_Test!G$22)</f>
        <v>4.1025455019397118E-2</v>
      </c>
      <c r="Z41" s="14">
        <f>Background_Calculations!$B$23*Background_Calculations!B$20*Background_Calculations!B$16*Quarantine_Input!B$14*Quarantine_Input!$B$24*(Quarantine_Input!$B$25*PQT_RAg_Exit!B29+(1-Quarantine_Input!$B$25)*PQT_No_Test!B$22)</f>
        <v>0.21885385650831307</v>
      </c>
      <c r="AA41" s="14">
        <f>Background_Calculations!$B$23*Background_Calculations!C$20*Background_Calculations!C$16*Quarantine_Input!C$14*Quarantine_Input!$B$24*(Quarantine_Input!$B$25*PQT_RAg_Exit!C29+(1-Quarantine_Input!$B$25)*PQT_No_Test!C$22)</f>
        <v>2.2447338221777715E-2</v>
      </c>
      <c r="AB41" s="14">
        <f>Background_Calculations!$B$23*Background_Calculations!D$20*Background_Calculations!D$16*Quarantine_Input!D$14*Quarantine_Input!$B$24*(Quarantine_Input!$B$25*PQT_RAg_Exit!D29+(1-Quarantine_Input!$B$25)*PQT_No_Test!D$22)</f>
        <v>3.3762443345128498E-2</v>
      </c>
      <c r="AC41" s="14">
        <f>Background_Calculations!$B$23*Background_Calculations!E$20*Background_Calculations!E$16*Quarantine_Input!E$14*Quarantine_Input!$B$24*(Quarantine_Input!$B$25*PQT_RAg_Exit!E29+(1-Quarantine_Input!$B$25)*PQT_No_Test!E$22)</f>
        <v>2.9913655059409558E-2</v>
      </c>
      <c r="AD41" s="14">
        <f>Background_Calculations!$B$23*Background_Calculations!F$20*Background_Calculations!F$16*Quarantine_Input!F$14*Quarantine_Input!$B$24*(Quarantine_Input!$B$25*PQT_RAg_Exit!F29+(1-Quarantine_Input!$B$25)*PQT_No_Test!F$22)</f>
        <v>2.4052756567423849E-2</v>
      </c>
      <c r="AE41" s="14">
        <f>Background_Calculations!$B$23*Background_Calculations!G$20*Background_Calculations!G$16*Quarantine_Input!G$14*Quarantine_Input!$B$24*(Quarantine_Input!$B$25*PQT_RAg_Exit!G29+(1-Quarantine_Input!$B$25)*PQT_No_Test!G$22)</f>
        <v>4.0935297359910416E-2</v>
      </c>
      <c r="AF41" s="15">
        <f>Background_Calculations!$B$23*Background_Calculations!B$20*Background_Calculations!B$16*Quarantine_Input!B$6*(1-Background_Calculations!B$19)/(1-Background_Calculations!B$6)*PQT_No_Test!B$22*Quarantine_Input!$B$24</f>
        <v>5.4280594329927531E-2</v>
      </c>
      <c r="AG41" s="15">
        <f>Background_Calculations!$B$23*Background_Calculations!C$20*Background_Calculations!C$16*Quarantine_Input!C$6*(1-Background_Calculations!C$19)/(1-Background_Calculations!C$6)*PQT_No_Test!C$22*Quarantine_Input!$B$24</f>
        <v>6.0460351536007467E-3</v>
      </c>
      <c r="AH41" s="15">
        <f>Background_Calculations!$B$23*Background_Calculations!D$20*Background_Calculations!D$16*Quarantine_Input!D$6*(1-Background_Calculations!D$19)/(1-Background_Calculations!D$6)*PQT_No_Test!D$22*Quarantine_Input!$B$24</f>
        <v>9.0895175835707873E-3</v>
      </c>
      <c r="AI41" s="15">
        <f>Background_Calculations!$B$23*Background_Calculations!E$20*Background_Calculations!E$16*Quarantine_Input!E$6*(1-Background_Calculations!E$19)/(1-Background_Calculations!E$6)*PQT_No_Test!E$22*Quarantine_Input!$B$24</f>
        <v>9.3225107196192245E-3</v>
      </c>
      <c r="AJ41" s="15">
        <f>Background_Calculations!$B$23*Background_Calculations!F$20*Background_Calculations!F$16*Quarantine_Input!F$6*(1-Background_Calculations!F$19)/(1-Background_Calculations!F$6)*PQT_No_Test!F$22*Quarantine_Input!$B$24</f>
        <v>7.4996903634727006E-3</v>
      </c>
      <c r="AK41" s="15">
        <f>Background_Calculations!$B$23*Background_Calculations!G$20*Background_Calculations!G$16*Quarantine_Input!G$6*(1-Background_Calculations!G$19)/(1-Background_Calculations!G$6)*PQT_No_Test!G$22*Quarantine_Input!$B$24</f>
        <v>1.5830678771008716E-2</v>
      </c>
    </row>
    <row r="42" spans="1:37" x14ac:dyDescent="0.25">
      <c r="A42" s="8">
        <v>6</v>
      </c>
      <c r="B42" s="14">
        <f>Adjusted_RE!B$9*Background_Calculations!$B$10*(1-Background_Calculations!B$7*(Quarantine_Input!$B$30+Quarantine_Input!$B$25*Inequality_Components_Lambda_j!$A10))*(Background_Calculations!$B$9*Background_Calculations!B$3*(1-Background_Calculations!B$6)/(1-Background_Calculations!$B$11))*Quarantine_Input!$B$24</f>
        <v>427.46897401173135</v>
      </c>
      <c r="C42" s="14">
        <f>Adjusted_RE!C$9*Background_Calculations!$B$10*(1-Background_Calculations!C$7*(Quarantine_Input!$B$30+Quarantine_Input!$B$25*Inequality_Components_Lambda_j!$A10))*(Background_Calculations!$B$9*Background_Calculations!C$3*(1-Background_Calculations!C$6)/(1-Background_Calculations!$B$11))*Quarantine_Input!$B$24</f>
        <v>85.961796994134289</v>
      </c>
      <c r="D42" s="14">
        <f>Adjusted_RE!D$9*Background_Calculations!$B$10*(1-Background_Calculations!D$7*(Quarantine_Input!$B$30+Quarantine_Input!$B$25*Inequality_Components_Lambda_j!$A10))*(Background_Calculations!$B$9*Background_Calculations!D$3*(1-Background_Calculations!D$6)/(1-Background_Calculations!$B$11))*Quarantine_Input!$B$24</f>
        <v>105.42288761468615</v>
      </c>
      <c r="E42" s="14">
        <f>Adjusted_RE!E$9*Background_Calculations!$B$10*(1-Background_Calculations!E$7*(Quarantine_Input!$B$30+Quarantine_Input!$B$25*Inequality_Components_Lambda_j!$A10))*(Background_Calculations!$B$9*Background_Calculations!E$3*(1-Background_Calculations!E$6)/(1-Background_Calculations!$B$11))*Quarantine_Input!$B$24</f>
        <v>109.21540987645869</v>
      </c>
      <c r="F42" s="14">
        <f>Adjusted_RE!F$9*Background_Calculations!$B$10*(1-Background_Calculations!F$7*(Quarantine_Input!$B$30+Quarantine_Input!$B$25*Inequality_Components_Lambda_j!$A10))*(Background_Calculations!$B$9*Background_Calculations!F$3*(1-Background_Calculations!F$6)/(1-Background_Calculations!$B$11))*Quarantine_Input!$B$24</f>
        <v>87.382846238905898</v>
      </c>
      <c r="G42" s="14">
        <f>Adjusted_RE!G$9*Background_Calculations!$B$10*(1-Background_Calculations!G$7*(Quarantine_Input!$B$30+Quarantine_Input!$B$25*Inequality_Components_Lambda_j!$A10))*(Background_Calculations!$B$9*Background_Calculations!G$3*(1-Background_Calculations!G$6)/(1-Background_Calculations!$B$11))*Quarantine_Input!$B$24</f>
        <v>102.85737892707638</v>
      </c>
      <c r="H42" s="15">
        <f>Adjusted_RE!B$9*Background_Calculations!B$20*Quarantine_Input!$B$29*Background_Calculations!$B$23*(Background_Calculations!$B$9*Background_Calculations!B$16*(1-Background_Calculations!B$19)/(1-Background_Calculations!$B$11))*Quarantine_Input!$B$24</f>
        <v>0.14255001542898071</v>
      </c>
      <c r="I42" s="15">
        <f>Adjusted_RE!C$9*Background_Calculations!C$20*Quarantine_Input!$B$29*Background_Calculations!$B$23*(Background_Calculations!$B$9*Background_Calculations!C$16*(1-Background_Calculations!C$19)/(1-Background_Calculations!$B$11))*Quarantine_Input!$B$24</f>
        <v>2.8903542426339572E-2</v>
      </c>
      <c r="J42" s="15">
        <f>Adjusted_RE!D$9*Background_Calculations!D$20*Quarantine_Input!$B$29*Background_Calculations!$B$23*(Background_Calculations!$B$9*Background_Calculations!D$16*(1-Background_Calculations!D$19)/(1-Background_Calculations!$B$11))*Quarantine_Input!$B$24</f>
        <v>3.5430855870689518E-2</v>
      </c>
      <c r="K42" s="15">
        <f>Adjusted_RE!E$9*Background_Calculations!E$20*Quarantine_Input!$B$29*Background_Calculations!$B$23*(Background_Calculations!$B$9*Background_Calculations!E$16*(1-Background_Calculations!E$19)/(1-Background_Calculations!$B$11))*Quarantine_Input!$B$24</f>
        <v>3.6705570532510709E-2</v>
      </c>
      <c r="L42" s="15">
        <f>Adjusted_RE!F$9*Background_Calculations!F$20*Quarantine_Input!$B$29*Background_Calculations!$B$23*(Background_Calculations!$B$9*Background_Calculations!F$16*(1-Background_Calculations!F$19)/(1-Background_Calculations!$B$11))*Quarantine_Input!$B$24</f>
        <v>2.9382538421216908E-2</v>
      </c>
      <c r="M42" s="15">
        <f>Adjusted_RE!G$9*Background_Calculations!G$20*Quarantine_Input!$B$29*Background_Calculations!$B$23*(Background_Calculations!$B$9*Background_Calculations!G$16*(1-Background_Calculations!G$19)/(1-Background_Calculations!$B$11))*Quarantine_Input!$B$24</f>
        <v>3.4578228211592205E-2</v>
      </c>
      <c r="N42" s="14">
        <f>Background_Calculations!$B$10*Background_Calculations!B$7*Background_Calculations!B$3*Quarantine_Input!B$6*PQT_No_Test!B$22*Quarantine_Input!$B$24</f>
        <v>5.4840911501232027E-2</v>
      </c>
      <c r="O42" s="14">
        <f>Background_Calculations!$B$10*Background_Calculations!C$7*Background_Calculations!C$3*Quarantine_Input!C$6*PQT_No_Test!C$22*Quarantine_Input!$B$24</f>
        <v>6.0582587815831857E-3</v>
      </c>
      <c r="P42" s="14">
        <f>Background_Calculations!$B$10*Background_Calculations!D$7*Background_Calculations!D$3*Quarantine_Input!D$6*PQT_No_Test!D$22*Quarantine_Input!$B$24</f>
        <v>9.1120656205415755E-3</v>
      </c>
      <c r="Q42" s="14">
        <f>Background_Calculations!$B$10*Background_Calculations!E$7*Background_Calculations!E$3*Quarantine_Input!E$6*PQT_No_Test!E$22*Quarantine_Input!$B$24</f>
        <v>9.3456082575895851E-3</v>
      </c>
      <c r="R42" s="14">
        <f>Background_Calculations!$B$10*Background_Calculations!F$7*Background_Calculations!F$3*Quarantine_Input!F$6*PQT_No_Test!F$22*Quarantine_Input!$B$24</f>
        <v>7.5145494573589907E-3</v>
      </c>
      <c r="S42" s="14">
        <f>Background_Calculations!$B$10*Background_Calculations!G$7*Background_Calculations!G$3*Quarantine_Input!G$6*PQT_No_Test!G$22*Quarantine_Input!$B$24</f>
        <v>1.5865544938793729E-2</v>
      </c>
      <c r="T42" s="15">
        <f>Background_Calculations!$B$10*Background_Calculations!B$7*Background_Calculations!B$3*Quarantine_Input!B$14*(1-Background_Calculations!B$6)/(1-Background_Calculations!B$19)*Quarantine_Input!$B$24*(Quarantine_Input!$B$25*PQT_RAg_Exit!B30+(1-Quarantine_Input!$B$25)*PQT_No_Test!B$22)</f>
        <v>0.19436588357379991</v>
      </c>
      <c r="U42" s="15">
        <f>Background_Calculations!$B$10*Background_Calculations!C$7*Background_Calculations!C$3*Quarantine_Input!C$14*(1-Background_Calculations!C$6)/(1-Background_Calculations!C$19)*Quarantine_Input!$B$24*(Quarantine_Input!$B$25*PQT_RAg_Exit!C30+(1-Quarantine_Input!$B$25)*PQT_No_Test!C$22)</f>
        <v>1.9726966357933969E-2</v>
      </c>
      <c r="V42" s="15">
        <f>Background_Calculations!$B$10*Background_Calculations!D$7*Background_Calculations!D$3*Quarantine_Input!D$14*(1-Background_Calculations!D$6)/(1-Background_Calculations!D$19)*Quarantine_Input!$B$24*(Quarantine_Input!$B$25*PQT_RAg_Exit!D30+(1-Quarantine_Input!$B$25)*PQT_No_Test!D$22)</f>
        <v>2.9684393095884498E-2</v>
      </c>
      <c r="W42" s="15">
        <f>Background_Calculations!$B$10*Background_Calculations!E$7*Background_Calculations!E$3*Quarantine_Input!E$14*(1-Background_Calculations!E$6)/(1-Background_Calculations!E$19)*Quarantine_Input!$B$24*(Quarantine_Input!$B$25*PQT_RAg_Exit!E30+(1-Quarantine_Input!$B$25)*PQT_No_Test!E$22)</f>
        <v>2.6168511089765863E-2</v>
      </c>
      <c r="X42" s="15">
        <f>Background_Calculations!$B$10*Background_Calculations!F$7*Background_Calculations!F$3*Quarantine_Input!F$14*(1-Background_Calculations!F$6)/(1-Background_Calculations!F$19)*Quarantine_Input!$B$24*(Quarantine_Input!$B$25*PQT_RAg_Exit!F30+(1-Quarantine_Input!$B$25)*PQT_No_Test!F$22)</f>
        <v>2.103097080289968E-2</v>
      </c>
      <c r="Y42" s="15">
        <f>Background_Calculations!$B$10*Background_Calculations!G$7*Background_Calculations!G$3*Quarantine_Input!G$14*(1-Background_Calculations!G$6)/(1-Background_Calculations!G$19)*Quarantine_Input!$B$24*(Quarantine_Input!$B$25*PQT_RAg_Exit!G30+(1-Quarantine_Input!$B$25)*PQT_No_Test!G$22)</f>
        <v>3.5481576467665824E-2</v>
      </c>
      <c r="Z42" s="14">
        <f>Background_Calculations!$B$23*Background_Calculations!B$20*Background_Calculations!B$16*Quarantine_Input!B$14*Quarantine_Input!$B$24*(Quarantine_Input!$B$25*PQT_RAg_Exit!B30+(1-Quarantine_Input!$B$25)*PQT_No_Test!B$22)</f>
        <v>0.19238002048179559</v>
      </c>
      <c r="AA42" s="14">
        <f>Background_Calculations!$B$23*Background_Calculations!C$20*Background_Calculations!C$16*Quarantine_Input!C$14*Quarantine_Input!$B$24*(Quarantine_Input!$B$25*PQT_RAg_Exit!C30+(1-Quarantine_Input!$B$25)*PQT_No_Test!C$22)</f>
        <v>1.9687163651137332E-2</v>
      </c>
      <c r="AB42" s="14">
        <f>Background_Calculations!$B$23*Background_Calculations!D$20*Background_Calculations!D$16*Quarantine_Input!D$14*Quarantine_Input!$B$24*(Quarantine_Input!$B$25*PQT_RAg_Exit!D30+(1-Quarantine_Input!$B$25)*PQT_No_Test!D$22)</f>
        <v>2.9610938313966273E-2</v>
      </c>
      <c r="AC42" s="14">
        <f>Background_Calculations!$B$23*Background_Calculations!E$20*Background_Calculations!E$16*Quarantine_Input!E$14*Quarantine_Input!$B$24*(Quarantine_Input!$B$25*PQT_RAg_Exit!E30+(1-Quarantine_Input!$B$25)*PQT_No_Test!E$22)</f>
        <v>2.6103835986566154E-2</v>
      </c>
      <c r="AD42" s="14">
        <f>Background_Calculations!$B$23*Background_Calculations!F$20*Background_Calculations!F$16*Quarantine_Input!F$14*Quarantine_Input!$B$24*(Quarantine_Input!$B$25*PQT_RAg_Exit!F30+(1-Quarantine_Input!$B$25)*PQT_No_Test!F$22)</f>
        <v>2.0989384654394923E-2</v>
      </c>
      <c r="AE42" s="14">
        <f>Background_Calculations!$B$23*Background_Calculations!G$20*Background_Calculations!G$16*Quarantine_Input!G$14*Quarantine_Input!$B$24*(Quarantine_Input!$B$25*PQT_RAg_Exit!G30+(1-Quarantine_Input!$B$25)*PQT_No_Test!G$22)</f>
        <v>3.5403602051837631E-2</v>
      </c>
      <c r="AF42" s="15">
        <f>Background_Calculations!$B$23*Background_Calculations!B$20*Background_Calculations!B$16*Quarantine_Input!B$6*(1-Background_Calculations!B$19)/(1-Background_Calculations!B$6)*PQT_No_Test!B$22*Quarantine_Input!$B$24</f>
        <v>5.4280594329927531E-2</v>
      </c>
      <c r="AG42" s="15">
        <f>Background_Calculations!$B$23*Background_Calculations!C$20*Background_Calculations!C$16*Quarantine_Input!C$6*(1-Background_Calculations!C$19)/(1-Background_Calculations!C$6)*PQT_No_Test!C$22*Quarantine_Input!$B$24</f>
        <v>6.0460351536007467E-3</v>
      </c>
      <c r="AH42" s="15">
        <f>Background_Calculations!$B$23*Background_Calculations!D$20*Background_Calculations!D$16*Quarantine_Input!D$6*(1-Background_Calculations!D$19)/(1-Background_Calculations!D$6)*PQT_No_Test!D$22*Quarantine_Input!$B$24</f>
        <v>9.0895175835707873E-3</v>
      </c>
      <c r="AI42" s="15">
        <f>Background_Calculations!$B$23*Background_Calculations!E$20*Background_Calculations!E$16*Quarantine_Input!E$6*(1-Background_Calculations!E$19)/(1-Background_Calculations!E$6)*PQT_No_Test!E$22*Quarantine_Input!$B$24</f>
        <v>9.3225107196192245E-3</v>
      </c>
      <c r="AJ42" s="15">
        <f>Background_Calculations!$B$23*Background_Calculations!F$20*Background_Calculations!F$16*Quarantine_Input!F$6*(1-Background_Calculations!F$19)/(1-Background_Calculations!F$6)*PQT_No_Test!F$22*Quarantine_Input!$B$24</f>
        <v>7.4996903634727006E-3</v>
      </c>
      <c r="AK42" s="15">
        <f>Background_Calculations!$B$23*Background_Calculations!G$20*Background_Calculations!G$16*Quarantine_Input!G$6*(1-Background_Calculations!G$19)/(1-Background_Calculations!G$6)*PQT_No_Test!G$22*Quarantine_Input!$B$24</f>
        <v>1.5830678771008716E-2</v>
      </c>
    </row>
    <row r="43" spans="1:37" x14ac:dyDescent="0.25">
      <c r="A43" s="8">
        <v>7</v>
      </c>
      <c r="B43" s="14">
        <f>Adjusted_RE!B$9*Background_Calculations!$B$10*(1-Background_Calculations!B$7*(Quarantine_Input!$B$30+Quarantine_Input!$B$25*Inequality_Components_Lambda_j!$A11))*(Background_Calculations!$B$9*Background_Calculations!B$3*(1-Background_Calculations!B$6)/(1-Background_Calculations!$B$11))*Quarantine_Input!$B$24</f>
        <v>427.42936176987814</v>
      </c>
      <c r="C43" s="14">
        <f>Adjusted_RE!C$9*Background_Calculations!$B$10*(1-Background_Calculations!C$7*(Quarantine_Input!$B$30+Quarantine_Input!$B$25*Inequality_Components_Lambda_j!$A11))*(Background_Calculations!$B$9*Background_Calculations!C$3*(1-Background_Calculations!C$6)/(1-Background_Calculations!$B$11))*Quarantine_Input!$B$24</f>
        <v>85.953831177432519</v>
      </c>
      <c r="D43" s="14">
        <f>Adjusted_RE!D$9*Background_Calculations!$B$10*(1-Background_Calculations!D$7*(Quarantine_Input!$B$30+Quarantine_Input!$B$25*Inequality_Components_Lambda_j!$A11))*(Background_Calculations!$B$9*Background_Calculations!D$3*(1-Background_Calculations!D$6)/(1-Background_Calculations!$B$11))*Quarantine_Input!$B$24</f>
        <v>105.41311839826358</v>
      </c>
      <c r="E43" s="14">
        <f>Adjusted_RE!E$9*Background_Calculations!$B$10*(1-Background_Calculations!E$7*(Quarantine_Input!$B$30+Quarantine_Input!$B$25*Inequality_Components_Lambda_j!$A11))*(Background_Calculations!$B$9*Background_Calculations!E$3*(1-Background_Calculations!E$6)/(1-Background_Calculations!$B$11))*Quarantine_Input!$B$24</f>
        <v>109.20528921860245</v>
      </c>
      <c r="F43" s="14">
        <f>Adjusted_RE!F$9*Background_Calculations!$B$10*(1-Background_Calculations!F$7*(Quarantine_Input!$B$30+Quarantine_Input!$B$25*Inequality_Components_Lambda_j!$A11))*(Background_Calculations!$B$9*Background_Calculations!F$3*(1-Background_Calculations!F$6)/(1-Background_Calculations!$B$11))*Quarantine_Input!$B$24</f>
        <v>87.374748737918722</v>
      </c>
      <c r="G43" s="14">
        <f>Adjusted_RE!G$9*Background_Calculations!$B$10*(1-Background_Calculations!G$7*(Quarantine_Input!$B$30+Quarantine_Input!$B$25*Inequality_Components_Lambda_j!$A11))*(Background_Calculations!$B$9*Background_Calculations!G$3*(1-Background_Calculations!G$6)/(1-Background_Calculations!$B$11))*Quarantine_Input!$B$24</f>
        <v>102.84784744849392</v>
      </c>
      <c r="H43" s="15">
        <f>Adjusted_RE!B$9*Background_Calculations!B$20*Quarantine_Input!$B$29*Background_Calculations!$B$23*(Background_Calculations!$B$9*Background_Calculations!B$16*(1-Background_Calculations!B$19)/(1-Background_Calculations!$B$11))*Quarantine_Input!$B$24</f>
        <v>0.14255001542898071</v>
      </c>
      <c r="I43" s="15">
        <f>Adjusted_RE!C$9*Background_Calculations!C$20*Quarantine_Input!$B$29*Background_Calculations!$B$23*(Background_Calculations!$B$9*Background_Calculations!C$16*(1-Background_Calculations!C$19)/(1-Background_Calculations!$B$11))*Quarantine_Input!$B$24</f>
        <v>2.8903542426339572E-2</v>
      </c>
      <c r="J43" s="15">
        <f>Adjusted_RE!D$9*Background_Calculations!D$20*Quarantine_Input!$B$29*Background_Calculations!$B$23*(Background_Calculations!$B$9*Background_Calculations!D$16*(1-Background_Calculations!D$19)/(1-Background_Calculations!$B$11))*Quarantine_Input!$B$24</f>
        <v>3.5430855870689518E-2</v>
      </c>
      <c r="K43" s="15">
        <f>Adjusted_RE!E$9*Background_Calculations!E$20*Quarantine_Input!$B$29*Background_Calculations!$B$23*(Background_Calculations!$B$9*Background_Calculations!E$16*(1-Background_Calculations!E$19)/(1-Background_Calculations!$B$11))*Quarantine_Input!$B$24</f>
        <v>3.6705570532510709E-2</v>
      </c>
      <c r="L43" s="15">
        <f>Adjusted_RE!F$9*Background_Calculations!F$20*Quarantine_Input!$B$29*Background_Calculations!$B$23*(Background_Calculations!$B$9*Background_Calculations!F$16*(1-Background_Calculations!F$19)/(1-Background_Calculations!$B$11))*Quarantine_Input!$B$24</f>
        <v>2.9382538421216908E-2</v>
      </c>
      <c r="M43" s="15">
        <f>Adjusted_RE!G$9*Background_Calculations!G$20*Quarantine_Input!$B$29*Background_Calculations!$B$23*(Background_Calculations!$B$9*Background_Calculations!G$16*(1-Background_Calculations!G$19)/(1-Background_Calculations!$B$11))*Quarantine_Input!$B$24</f>
        <v>3.4578228211592205E-2</v>
      </c>
      <c r="N43" s="14">
        <f>Background_Calculations!$B$10*Background_Calculations!B$7*Background_Calculations!B$3*Quarantine_Input!B$6*PQT_No_Test!B$22*Quarantine_Input!$B$24</f>
        <v>5.4840911501232027E-2</v>
      </c>
      <c r="O43" s="14">
        <f>Background_Calculations!$B$10*Background_Calculations!C$7*Background_Calculations!C$3*Quarantine_Input!C$6*PQT_No_Test!C$22*Quarantine_Input!$B$24</f>
        <v>6.0582587815831857E-3</v>
      </c>
      <c r="P43" s="14">
        <f>Background_Calculations!$B$10*Background_Calculations!D$7*Background_Calculations!D$3*Quarantine_Input!D$6*PQT_No_Test!D$22*Quarantine_Input!$B$24</f>
        <v>9.1120656205415755E-3</v>
      </c>
      <c r="Q43" s="14">
        <f>Background_Calculations!$B$10*Background_Calculations!E$7*Background_Calculations!E$3*Quarantine_Input!E$6*PQT_No_Test!E$22*Quarantine_Input!$B$24</f>
        <v>9.3456082575895851E-3</v>
      </c>
      <c r="R43" s="14">
        <f>Background_Calculations!$B$10*Background_Calculations!F$7*Background_Calculations!F$3*Quarantine_Input!F$6*PQT_No_Test!F$22*Quarantine_Input!$B$24</f>
        <v>7.5145494573589907E-3</v>
      </c>
      <c r="S43" s="14">
        <f>Background_Calculations!$B$10*Background_Calculations!G$7*Background_Calculations!G$3*Quarantine_Input!G$6*PQT_No_Test!G$22*Quarantine_Input!$B$24</f>
        <v>1.5865544938793729E-2</v>
      </c>
      <c r="T43" s="15">
        <f>Background_Calculations!$B$10*Background_Calculations!B$7*Background_Calculations!B$3*Quarantine_Input!B$14*(1-Background_Calculations!B$6)/(1-Background_Calculations!B$19)*Quarantine_Input!$B$24*(Quarantine_Input!$B$25*PQT_RAg_Exit!B31+(1-Quarantine_Input!$B$25)*PQT_No_Test!B$22)</f>
        <v>0.16337593470568587</v>
      </c>
      <c r="U43" s="15">
        <f>Background_Calculations!$B$10*Background_Calculations!C$7*Background_Calculations!C$3*Quarantine_Input!C$14*(1-Background_Calculations!C$6)/(1-Background_Calculations!C$19)*Quarantine_Input!$B$24*(Quarantine_Input!$B$25*PQT_RAg_Exit!C31+(1-Quarantine_Input!$B$25)*PQT_No_Test!C$22)</f>
        <v>1.6581673225647936E-2</v>
      </c>
      <c r="V43" s="15">
        <f>Background_Calculations!$B$10*Background_Calculations!D$7*Background_Calculations!D$3*Quarantine_Input!D$14*(1-Background_Calculations!D$6)/(1-Background_Calculations!D$19)*Quarantine_Input!$B$24*(Quarantine_Input!$B$25*PQT_RAg_Exit!D31+(1-Quarantine_Input!$B$25)*PQT_No_Test!D$22)</f>
        <v>2.4951474914422015E-2</v>
      </c>
      <c r="W43" s="15">
        <f>Background_Calculations!$B$10*Background_Calculations!E$7*Background_Calculations!E$3*Quarantine_Input!E$14*(1-Background_Calculations!E$6)/(1-Background_Calculations!E$19)*Quarantine_Input!$B$24*(Quarantine_Input!$B$25*PQT_RAg_Exit!E31+(1-Quarantine_Input!$B$25)*PQT_No_Test!E$22)</f>
        <v>2.1996169700858482E-2</v>
      </c>
      <c r="X43" s="15">
        <f>Background_Calculations!$B$10*Background_Calculations!F$7*Background_Calculations!F$3*Quarantine_Input!F$14*(1-Background_Calculations!F$6)/(1-Background_Calculations!F$19)*Quarantine_Input!$B$24*(Quarantine_Input!$B$25*PQT_RAg_Exit!F31+(1-Quarantine_Input!$B$25)*PQT_No_Test!F$22)</f>
        <v>1.7677765508611529E-2</v>
      </c>
      <c r="Y43" s="15">
        <f>Background_Calculations!$B$10*Background_Calculations!G$7*Background_Calculations!G$3*Quarantine_Input!G$14*(1-Background_Calculations!G$6)/(1-Background_Calculations!G$19)*Quarantine_Input!$B$24*(Quarantine_Input!$B$25*PQT_RAg_Exit!G31+(1-Quarantine_Input!$B$25)*PQT_No_Test!G$22)</f>
        <v>2.9824347841554914E-2</v>
      </c>
      <c r="Z43" s="14">
        <f>Background_Calculations!$B$23*Background_Calculations!B$20*Background_Calculations!B$16*Quarantine_Input!B$14*Quarantine_Input!$B$24*(Quarantine_Input!$B$25*PQT_RAg_Exit!B31+(1-Quarantine_Input!$B$25)*PQT_No_Test!B$22)</f>
        <v>0.16170670020378555</v>
      </c>
      <c r="AA43" s="14">
        <f>Background_Calculations!$B$23*Background_Calculations!C$20*Background_Calculations!C$16*Quarantine_Input!C$14*Quarantine_Input!$B$24*(Quarantine_Input!$B$25*PQT_RAg_Exit!C31+(1-Quarantine_Input!$B$25)*PQT_No_Test!C$22)</f>
        <v>1.6548216714108204E-2</v>
      </c>
      <c r="AB43" s="14">
        <f>Background_Calculations!$B$23*Background_Calculations!D$20*Background_Calculations!D$16*Quarantine_Input!D$14*Quarantine_Input!$B$24*(Quarantine_Input!$B$25*PQT_RAg_Exit!D31+(1-Quarantine_Input!$B$25)*PQT_No_Test!D$22)</f>
        <v>2.4889731858316513E-2</v>
      </c>
      <c r="AC43" s="14">
        <f>Background_Calculations!$B$23*Background_Calculations!E$20*Background_Calculations!E$16*Quarantine_Input!E$14*Quarantine_Input!$B$24*(Quarantine_Input!$B$25*PQT_RAg_Exit!E31+(1-Quarantine_Input!$B$25)*PQT_No_Test!E$22)</f>
        <v>2.1941806480095884E-2</v>
      </c>
      <c r="AD43" s="14">
        <f>Background_Calculations!$B$23*Background_Calculations!F$20*Background_Calculations!F$16*Quarantine_Input!F$14*Quarantine_Input!$B$24*(Quarantine_Input!$B$25*PQT_RAg_Exit!F31+(1-Quarantine_Input!$B$25)*PQT_No_Test!F$22)</f>
        <v>1.7642809909625485E-2</v>
      </c>
      <c r="AE43" s="14">
        <f>Background_Calculations!$B$23*Background_Calculations!G$20*Background_Calculations!G$16*Quarantine_Input!G$14*Quarantine_Input!$B$24*(Quarantine_Input!$B$25*PQT_RAg_Exit!G31+(1-Quarantine_Input!$B$25)*PQT_No_Test!G$22)</f>
        <v>2.9758805767838958E-2</v>
      </c>
      <c r="AF43" s="15">
        <f>Background_Calculations!$B$23*Background_Calculations!B$20*Background_Calculations!B$16*Quarantine_Input!B$6*(1-Background_Calculations!B$19)/(1-Background_Calculations!B$6)*PQT_No_Test!B$22*Quarantine_Input!$B$24</f>
        <v>5.4280594329927531E-2</v>
      </c>
      <c r="AG43" s="15">
        <f>Background_Calculations!$B$23*Background_Calculations!C$20*Background_Calculations!C$16*Quarantine_Input!C$6*(1-Background_Calculations!C$19)/(1-Background_Calculations!C$6)*PQT_No_Test!C$22*Quarantine_Input!$B$24</f>
        <v>6.0460351536007467E-3</v>
      </c>
      <c r="AH43" s="15">
        <f>Background_Calculations!$B$23*Background_Calculations!D$20*Background_Calculations!D$16*Quarantine_Input!D$6*(1-Background_Calculations!D$19)/(1-Background_Calculations!D$6)*PQT_No_Test!D$22*Quarantine_Input!$B$24</f>
        <v>9.0895175835707873E-3</v>
      </c>
      <c r="AI43" s="15">
        <f>Background_Calculations!$B$23*Background_Calculations!E$20*Background_Calculations!E$16*Quarantine_Input!E$6*(1-Background_Calculations!E$19)/(1-Background_Calculations!E$6)*PQT_No_Test!E$22*Quarantine_Input!$B$24</f>
        <v>9.3225107196192245E-3</v>
      </c>
      <c r="AJ43" s="15">
        <f>Background_Calculations!$B$23*Background_Calculations!F$20*Background_Calculations!F$16*Quarantine_Input!F$6*(1-Background_Calculations!F$19)/(1-Background_Calculations!F$6)*PQT_No_Test!F$22*Quarantine_Input!$B$24</f>
        <v>7.4996903634727006E-3</v>
      </c>
      <c r="AK43" s="15">
        <f>Background_Calculations!$B$23*Background_Calculations!G$20*Background_Calculations!G$16*Quarantine_Input!G$6*(1-Background_Calculations!G$19)/(1-Background_Calculations!G$6)*PQT_No_Test!G$22*Quarantine_Input!$B$24</f>
        <v>1.5830678771008716E-2</v>
      </c>
    </row>
    <row r="44" spans="1:37" x14ac:dyDescent="0.25">
      <c r="A44" s="8">
        <v>8</v>
      </c>
      <c r="B44" s="14">
        <f>Adjusted_RE!B$9*Background_Calculations!$B$10*(1-Background_Calculations!B$7*(Quarantine_Input!$B$30+Quarantine_Input!$B$25*Inequality_Components_Lambda_j!$A12))*(Background_Calculations!$B$9*Background_Calculations!B$3*(1-Background_Calculations!B$6)/(1-Background_Calculations!$B$11))*Quarantine_Input!$B$24</f>
        <v>427.38974952802494</v>
      </c>
      <c r="C44" s="14">
        <f>Adjusted_RE!C$9*Background_Calculations!$B$10*(1-Background_Calculations!C$7*(Quarantine_Input!$B$30+Quarantine_Input!$B$25*Inequality_Components_Lambda_j!$A12))*(Background_Calculations!$B$9*Background_Calculations!C$3*(1-Background_Calculations!C$6)/(1-Background_Calculations!$B$11))*Quarantine_Input!$B$24</f>
        <v>85.94586536073075</v>
      </c>
      <c r="D44" s="14">
        <f>Adjusted_RE!D$9*Background_Calculations!$B$10*(1-Background_Calculations!D$7*(Quarantine_Input!$B$30+Quarantine_Input!$B$25*Inequality_Components_Lambda_j!$A12))*(Background_Calculations!$B$9*Background_Calculations!D$3*(1-Background_Calculations!D$6)/(1-Background_Calculations!$B$11))*Quarantine_Input!$B$24</f>
        <v>105.40334918184101</v>
      </c>
      <c r="E44" s="14">
        <f>Adjusted_RE!E$9*Background_Calculations!$B$10*(1-Background_Calculations!E$7*(Quarantine_Input!$B$30+Quarantine_Input!$B$25*Inequality_Components_Lambda_j!$A12))*(Background_Calculations!$B$9*Background_Calculations!E$3*(1-Background_Calculations!E$6)/(1-Background_Calculations!$B$11))*Quarantine_Input!$B$24</f>
        <v>109.19516856074623</v>
      </c>
      <c r="F44" s="14">
        <f>Adjusted_RE!F$9*Background_Calculations!$B$10*(1-Background_Calculations!F$7*(Quarantine_Input!$B$30+Quarantine_Input!$B$25*Inequality_Components_Lambda_j!$A12))*(Background_Calculations!$B$9*Background_Calculations!F$3*(1-Background_Calculations!F$6)/(1-Background_Calculations!$B$11))*Quarantine_Input!$B$24</f>
        <v>87.366651236931574</v>
      </c>
      <c r="G44" s="14">
        <f>Adjusted_RE!G$9*Background_Calculations!$B$10*(1-Background_Calculations!G$7*(Quarantine_Input!$B$30+Quarantine_Input!$B$25*Inequality_Components_Lambda_j!$A12))*(Background_Calculations!$B$9*Background_Calculations!G$3*(1-Background_Calculations!G$6)/(1-Background_Calculations!$B$11))*Quarantine_Input!$B$24</f>
        <v>102.83831596991151</v>
      </c>
      <c r="H44" s="15">
        <f>Adjusted_RE!B$9*Background_Calculations!B$20*Quarantine_Input!$B$29*Background_Calculations!$B$23*(Background_Calculations!$B$9*Background_Calculations!B$16*(1-Background_Calculations!B$19)/(1-Background_Calculations!$B$11))*Quarantine_Input!$B$24</f>
        <v>0.14255001542898071</v>
      </c>
      <c r="I44" s="15">
        <f>Adjusted_RE!C$9*Background_Calculations!C$20*Quarantine_Input!$B$29*Background_Calculations!$B$23*(Background_Calculations!$B$9*Background_Calculations!C$16*(1-Background_Calculations!C$19)/(1-Background_Calculations!$B$11))*Quarantine_Input!$B$24</f>
        <v>2.8903542426339572E-2</v>
      </c>
      <c r="J44" s="15">
        <f>Adjusted_RE!D$9*Background_Calculations!D$20*Quarantine_Input!$B$29*Background_Calculations!$B$23*(Background_Calculations!$B$9*Background_Calculations!D$16*(1-Background_Calculations!D$19)/(1-Background_Calculations!$B$11))*Quarantine_Input!$B$24</f>
        <v>3.5430855870689518E-2</v>
      </c>
      <c r="K44" s="15">
        <f>Adjusted_RE!E$9*Background_Calculations!E$20*Quarantine_Input!$B$29*Background_Calculations!$B$23*(Background_Calculations!$B$9*Background_Calculations!E$16*(1-Background_Calculations!E$19)/(1-Background_Calculations!$B$11))*Quarantine_Input!$B$24</f>
        <v>3.6705570532510709E-2</v>
      </c>
      <c r="L44" s="15">
        <f>Adjusted_RE!F$9*Background_Calculations!F$20*Quarantine_Input!$B$29*Background_Calculations!$B$23*(Background_Calculations!$B$9*Background_Calculations!F$16*(1-Background_Calculations!F$19)/(1-Background_Calculations!$B$11))*Quarantine_Input!$B$24</f>
        <v>2.9382538421216908E-2</v>
      </c>
      <c r="M44" s="15">
        <f>Adjusted_RE!G$9*Background_Calculations!G$20*Quarantine_Input!$B$29*Background_Calculations!$B$23*(Background_Calculations!$B$9*Background_Calculations!G$16*(1-Background_Calculations!G$19)/(1-Background_Calculations!$B$11))*Quarantine_Input!$B$24</f>
        <v>3.4578228211592205E-2</v>
      </c>
      <c r="N44" s="14">
        <f>Background_Calculations!$B$10*Background_Calculations!B$7*Background_Calculations!B$3*Quarantine_Input!B$6*PQT_No_Test!B$22*Quarantine_Input!$B$24</f>
        <v>5.4840911501232027E-2</v>
      </c>
      <c r="O44" s="14">
        <f>Background_Calculations!$B$10*Background_Calculations!C$7*Background_Calculations!C$3*Quarantine_Input!C$6*PQT_No_Test!C$22*Quarantine_Input!$B$24</f>
        <v>6.0582587815831857E-3</v>
      </c>
      <c r="P44" s="14">
        <f>Background_Calculations!$B$10*Background_Calculations!D$7*Background_Calculations!D$3*Quarantine_Input!D$6*PQT_No_Test!D$22*Quarantine_Input!$B$24</f>
        <v>9.1120656205415755E-3</v>
      </c>
      <c r="Q44" s="14">
        <f>Background_Calculations!$B$10*Background_Calculations!E$7*Background_Calculations!E$3*Quarantine_Input!E$6*PQT_No_Test!E$22*Quarantine_Input!$B$24</f>
        <v>9.3456082575895851E-3</v>
      </c>
      <c r="R44" s="14">
        <f>Background_Calculations!$B$10*Background_Calculations!F$7*Background_Calculations!F$3*Quarantine_Input!F$6*PQT_No_Test!F$22*Quarantine_Input!$B$24</f>
        <v>7.5145494573589907E-3</v>
      </c>
      <c r="S44" s="14">
        <f>Background_Calculations!$B$10*Background_Calculations!G$7*Background_Calculations!G$3*Quarantine_Input!G$6*PQT_No_Test!G$22*Quarantine_Input!$B$24</f>
        <v>1.5865544938793729E-2</v>
      </c>
      <c r="T44" s="15">
        <f>Background_Calculations!$B$10*Background_Calculations!B$7*Background_Calculations!B$3*Quarantine_Input!B$14*(1-Background_Calculations!B$6)/(1-Background_Calculations!B$19)*Quarantine_Input!$B$24*(Quarantine_Input!$B$25*PQT_RAg_Exit!B32+(1-Quarantine_Input!$B$25)*PQT_No_Test!B$22)</f>
        <v>0.131795627482371</v>
      </c>
      <c r="U44" s="15">
        <f>Background_Calculations!$B$10*Background_Calculations!C$7*Background_Calculations!C$3*Quarantine_Input!C$14*(1-Background_Calculations!C$6)/(1-Background_Calculations!C$19)*Quarantine_Input!$B$24*(Quarantine_Input!$B$25*PQT_RAg_Exit!C32+(1-Quarantine_Input!$B$25)*PQT_No_Test!C$22)</f>
        <v>1.3376462276520607E-2</v>
      </c>
      <c r="V44" s="15">
        <f>Background_Calculations!$B$10*Background_Calculations!D$7*Background_Calculations!D$3*Quarantine_Input!D$14*(1-Background_Calculations!D$6)/(1-Background_Calculations!D$19)*Quarantine_Input!$B$24*(Quarantine_Input!$B$25*PQT_RAg_Exit!D32+(1-Quarantine_Input!$B$25)*PQT_No_Test!D$22)</f>
        <v>2.0128394667678323E-2</v>
      </c>
      <c r="W44" s="15">
        <f>Background_Calculations!$B$10*Background_Calculations!E$7*Background_Calculations!E$3*Quarantine_Input!E$14*(1-Background_Calculations!E$6)/(1-Background_Calculations!E$19)*Quarantine_Input!$B$24*(Quarantine_Input!$B$25*PQT_RAg_Exit!E32+(1-Quarantine_Input!$B$25)*PQT_No_Test!E$22)</f>
        <v>1.7744345231479608E-2</v>
      </c>
      <c r="X44" s="15">
        <f>Background_Calculations!$B$10*Background_Calculations!F$7*Background_Calculations!F$3*Quarantine_Input!F$14*(1-Background_Calculations!F$6)/(1-Background_Calculations!F$19)*Quarantine_Input!$B$24*(Quarantine_Input!$B$25*PQT_RAg_Exit!F32+(1-Quarantine_Input!$B$25)*PQT_No_Test!F$22)</f>
        <v>1.4260681671941416E-2</v>
      </c>
      <c r="Y44" s="15">
        <f>Background_Calculations!$B$10*Background_Calculations!G$7*Background_Calculations!G$3*Quarantine_Input!G$14*(1-Background_Calculations!G$6)/(1-Background_Calculations!G$19)*Quarantine_Input!$B$24*(Quarantine_Input!$B$25*PQT_RAg_Exit!G32+(1-Quarantine_Input!$B$25)*PQT_No_Test!G$22)</f>
        <v>2.4059349041284653E-2</v>
      </c>
      <c r="Z44" s="14">
        <f>Background_Calculations!$B$23*Background_Calculations!B$20*Background_Calculations!B$16*Quarantine_Input!B$14*Quarantine_Input!$B$24*(Quarantine_Input!$B$25*PQT_RAg_Exit!B32+(1-Quarantine_Input!$B$25)*PQT_No_Test!B$22)</f>
        <v>0.13044905334347173</v>
      </c>
      <c r="AA44" s="14">
        <f>Background_Calculations!$B$23*Background_Calculations!C$20*Background_Calculations!C$16*Quarantine_Input!C$14*Quarantine_Input!$B$24*(Quarantine_Input!$B$25*PQT_RAg_Exit!C32+(1-Quarantine_Input!$B$25)*PQT_No_Test!C$22)</f>
        <v>1.3349472855222462E-2</v>
      </c>
      <c r="AB44" s="14">
        <f>Background_Calculations!$B$23*Background_Calculations!D$20*Background_Calculations!D$16*Quarantine_Input!D$14*Quarantine_Input!$B$24*(Quarantine_Input!$B$25*PQT_RAg_Exit!D32+(1-Quarantine_Input!$B$25)*PQT_No_Test!D$22)</f>
        <v>2.0078586445697752E-2</v>
      </c>
      <c r="AC44" s="14">
        <f>Background_Calculations!$B$23*Background_Calculations!E$20*Background_Calculations!E$16*Quarantine_Input!E$14*Quarantine_Input!$B$24*(Quarantine_Input!$B$25*PQT_RAg_Exit!E32+(1-Quarantine_Input!$B$25)*PQT_No_Test!E$22)</f>
        <v>1.7700490334457742E-2</v>
      </c>
      <c r="AD44" s="14">
        <f>Background_Calculations!$B$23*Background_Calculations!F$20*Background_Calculations!F$16*Quarantine_Input!F$14*Quarantine_Input!$B$24*(Quarantine_Input!$B$25*PQT_RAg_Exit!F32+(1-Quarantine_Input!$B$25)*PQT_No_Test!F$22)</f>
        <v>1.4232482934405885E-2</v>
      </c>
      <c r="AE44" s="14">
        <f>Background_Calculations!$B$23*Background_Calculations!G$20*Background_Calculations!G$16*Quarantine_Input!G$14*Quarantine_Input!$B$24*(Quarantine_Input!$B$25*PQT_RAg_Exit!G32+(1-Quarantine_Input!$B$25)*PQT_No_Test!G$22)</f>
        <v>2.4006476145729681E-2</v>
      </c>
      <c r="AF44" s="15">
        <f>Background_Calculations!$B$23*Background_Calculations!B$20*Background_Calculations!B$16*Quarantine_Input!B$6*(1-Background_Calculations!B$19)/(1-Background_Calculations!B$6)*PQT_No_Test!B$22*Quarantine_Input!$B$24</f>
        <v>5.4280594329927531E-2</v>
      </c>
      <c r="AG44" s="15">
        <f>Background_Calculations!$B$23*Background_Calculations!C$20*Background_Calculations!C$16*Quarantine_Input!C$6*(1-Background_Calculations!C$19)/(1-Background_Calculations!C$6)*PQT_No_Test!C$22*Quarantine_Input!$B$24</f>
        <v>6.0460351536007467E-3</v>
      </c>
      <c r="AH44" s="15">
        <f>Background_Calculations!$B$23*Background_Calculations!D$20*Background_Calculations!D$16*Quarantine_Input!D$6*(1-Background_Calculations!D$19)/(1-Background_Calculations!D$6)*PQT_No_Test!D$22*Quarantine_Input!$B$24</f>
        <v>9.0895175835707873E-3</v>
      </c>
      <c r="AI44" s="15">
        <f>Background_Calculations!$B$23*Background_Calculations!E$20*Background_Calculations!E$16*Quarantine_Input!E$6*(1-Background_Calculations!E$19)/(1-Background_Calculations!E$6)*PQT_No_Test!E$22*Quarantine_Input!$B$24</f>
        <v>9.3225107196192245E-3</v>
      </c>
      <c r="AJ44" s="15">
        <f>Background_Calculations!$B$23*Background_Calculations!F$20*Background_Calculations!F$16*Quarantine_Input!F$6*(1-Background_Calculations!F$19)/(1-Background_Calculations!F$6)*PQT_No_Test!F$22*Quarantine_Input!$B$24</f>
        <v>7.4996903634727006E-3</v>
      </c>
      <c r="AK44" s="15">
        <f>Background_Calculations!$B$23*Background_Calculations!G$20*Background_Calculations!G$16*Quarantine_Input!G$6*(1-Background_Calculations!G$19)/(1-Background_Calculations!G$6)*PQT_No_Test!G$22*Quarantine_Input!$B$24</f>
        <v>1.5830678771008716E-2</v>
      </c>
    </row>
    <row r="45" spans="1:37" x14ac:dyDescent="0.25">
      <c r="A45" s="8">
        <v>9</v>
      </c>
      <c r="B45" s="14">
        <f>Adjusted_RE!B$9*Background_Calculations!$B$10*(1-Background_Calculations!B$7*(Quarantine_Input!$B$30+Quarantine_Input!$B$25*Inequality_Components_Lambda_j!$A13))*(Background_Calculations!$B$9*Background_Calculations!B$3*(1-Background_Calculations!B$6)/(1-Background_Calculations!$B$11))*Quarantine_Input!$B$24</f>
        <v>427.35013728617162</v>
      </c>
      <c r="C45" s="14">
        <f>Adjusted_RE!C$9*Background_Calculations!$B$10*(1-Background_Calculations!C$7*(Quarantine_Input!$B$30+Quarantine_Input!$B$25*Inequality_Components_Lambda_j!$A13))*(Background_Calculations!$B$9*Background_Calculations!C$3*(1-Background_Calculations!C$6)/(1-Background_Calculations!$B$11))*Quarantine_Input!$B$24</f>
        <v>85.937899544028994</v>
      </c>
      <c r="D45" s="14">
        <f>Adjusted_RE!D$9*Background_Calculations!$B$10*(1-Background_Calculations!D$7*(Quarantine_Input!$B$30+Quarantine_Input!$B$25*Inequality_Components_Lambda_j!$A13))*(Background_Calculations!$B$9*Background_Calculations!D$3*(1-Background_Calculations!D$6)/(1-Background_Calculations!$B$11))*Quarantine_Input!$B$24</f>
        <v>105.39357996541841</v>
      </c>
      <c r="E45" s="14">
        <f>Adjusted_RE!E$9*Background_Calculations!$B$10*(1-Background_Calculations!E$7*(Quarantine_Input!$B$30+Quarantine_Input!$B$25*Inequality_Components_Lambda_j!$A13))*(Background_Calculations!$B$9*Background_Calculations!E$3*(1-Background_Calculations!E$6)/(1-Background_Calculations!$B$11))*Quarantine_Input!$B$24</f>
        <v>109.18504790288998</v>
      </c>
      <c r="F45" s="14">
        <f>Adjusted_RE!F$9*Background_Calculations!$B$10*(1-Background_Calculations!F$7*(Quarantine_Input!$B$30+Quarantine_Input!$B$25*Inequality_Components_Lambda_j!$A13))*(Background_Calculations!$B$9*Background_Calculations!F$3*(1-Background_Calculations!F$6)/(1-Background_Calculations!$B$11))*Quarantine_Input!$B$24</f>
        <v>87.358553735944426</v>
      </c>
      <c r="G45" s="14">
        <f>Adjusted_RE!G$9*Background_Calculations!$B$10*(1-Background_Calculations!G$7*(Quarantine_Input!$B$30+Quarantine_Input!$B$25*Inequality_Components_Lambda_j!$A13))*(Background_Calculations!$B$9*Background_Calculations!G$3*(1-Background_Calculations!G$6)/(1-Background_Calculations!$B$11))*Quarantine_Input!$B$24</f>
        <v>102.82878449132906</v>
      </c>
      <c r="H45" s="15">
        <f>Adjusted_RE!B$9*Background_Calculations!B$20*Quarantine_Input!$B$29*Background_Calculations!$B$23*(Background_Calculations!$B$9*Background_Calculations!B$16*(1-Background_Calculations!B$19)/(1-Background_Calculations!$B$11))*Quarantine_Input!$B$24</f>
        <v>0.14255001542898071</v>
      </c>
      <c r="I45" s="15">
        <f>Adjusted_RE!C$9*Background_Calculations!C$20*Quarantine_Input!$B$29*Background_Calculations!$B$23*(Background_Calculations!$B$9*Background_Calculations!C$16*(1-Background_Calculations!C$19)/(1-Background_Calculations!$B$11))*Quarantine_Input!$B$24</f>
        <v>2.8903542426339572E-2</v>
      </c>
      <c r="J45" s="15">
        <f>Adjusted_RE!D$9*Background_Calculations!D$20*Quarantine_Input!$B$29*Background_Calculations!$B$23*(Background_Calculations!$B$9*Background_Calculations!D$16*(1-Background_Calculations!D$19)/(1-Background_Calculations!$B$11))*Quarantine_Input!$B$24</f>
        <v>3.5430855870689518E-2</v>
      </c>
      <c r="K45" s="15">
        <f>Adjusted_RE!E$9*Background_Calculations!E$20*Quarantine_Input!$B$29*Background_Calculations!$B$23*(Background_Calculations!$B$9*Background_Calculations!E$16*(1-Background_Calculations!E$19)/(1-Background_Calculations!$B$11))*Quarantine_Input!$B$24</f>
        <v>3.6705570532510709E-2</v>
      </c>
      <c r="L45" s="15">
        <f>Adjusted_RE!F$9*Background_Calculations!F$20*Quarantine_Input!$B$29*Background_Calculations!$B$23*(Background_Calculations!$B$9*Background_Calculations!F$16*(1-Background_Calculations!F$19)/(1-Background_Calculations!$B$11))*Quarantine_Input!$B$24</f>
        <v>2.9382538421216908E-2</v>
      </c>
      <c r="M45" s="15">
        <f>Adjusted_RE!G$9*Background_Calculations!G$20*Quarantine_Input!$B$29*Background_Calculations!$B$23*(Background_Calculations!$B$9*Background_Calculations!G$16*(1-Background_Calculations!G$19)/(1-Background_Calculations!$B$11))*Quarantine_Input!$B$24</f>
        <v>3.4578228211592205E-2</v>
      </c>
      <c r="N45" s="14">
        <f>Background_Calculations!$B$10*Background_Calculations!B$7*Background_Calculations!B$3*Quarantine_Input!B$6*PQT_No_Test!B$22*Quarantine_Input!$B$24</f>
        <v>5.4840911501232027E-2</v>
      </c>
      <c r="O45" s="14">
        <f>Background_Calculations!$B$10*Background_Calculations!C$7*Background_Calculations!C$3*Quarantine_Input!C$6*PQT_No_Test!C$22*Quarantine_Input!$B$24</f>
        <v>6.0582587815831857E-3</v>
      </c>
      <c r="P45" s="14">
        <f>Background_Calculations!$B$10*Background_Calculations!D$7*Background_Calculations!D$3*Quarantine_Input!D$6*PQT_No_Test!D$22*Quarantine_Input!$B$24</f>
        <v>9.1120656205415755E-3</v>
      </c>
      <c r="Q45" s="14">
        <f>Background_Calculations!$B$10*Background_Calculations!E$7*Background_Calculations!E$3*Quarantine_Input!E$6*PQT_No_Test!E$22*Quarantine_Input!$B$24</f>
        <v>9.3456082575895851E-3</v>
      </c>
      <c r="R45" s="14">
        <f>Background_Calculations!$B$10*Background_Calculations!F$7*Background_Calculations!F$3*Quarantine_Input!F$6*PQT_No_Test!F$22*Quarantine_Input!$B$24</f>
        <v>7.5145494573589907E-3</v>
      </c>
      <c r="S45" s="14">
        <f>Background_Calculations!$B$10*Background_Calculations!G$7*Background_Calculations!G$3*Quarantine_Input!G$6*PQT_No_Test!G$22*Quarantine_Input!$B$24</f>
        <v>1.5865544938793729E-2</v>
      </c>
      <c r="T45" s="15">
        <f>Background_Calculations!$B$10*Background_Calculations!B$7*Background_Calculations!B$3*Quarantine_Input!B$14*(1-Background_Calculations!B$6)/(1-Background_Calculations!B$19)*Quarantine_Input!$B$24*(Quarantine_Input!$B$25*PQT_RAg_Exit!B33+(1-Quarantine_Input!$B$25)*PQT_No_Test!B$22)</f>
        <v>0.10296948248957737</v>
      </c>
      <c r="U45" s="15">
        <f>Background_Calculations!$B$10*Background_Calculations!C$7*Background_Calculations!C$3*Quarantine_Input!C$14*(1-Background_Calculations!C$6)/(1-Background_Calculations!C$19)*Quarantine_Input!$B$24*(Quarantine_Input!$B$25*PQT_RAg_Exit!C33+(1-Quarantine_Input!$B$25)*PQT_No_Test!C$22)</f>
        <v>1.0450782203217763E-2</v>
      </c>
      <c r="V45" s="15">
        <f>Background_Calculations!$B$10*Background_Calculations!D$7*Background_Calculations!D$3*Quarantine_Input!D$14*(1-Background_Calculations!D$6)/(1-Background_Calculations!D$19)*Quarantine_Input!$B$24*(Quarantine_Input!$B$25*PQT_RAg_Exit!D33+(1-Quarantine_Input!$B$25)*PQT_No_Test!D$22)</f>
        <v>1.5725941913771288E-2</v>
      </c>
      <c r="W45" s="15">
        <f>Background_Calculations!$B$10*Background_Calculations!E$7*Background_Calculations!E$3*Quarantine_Input!E$14*(1-Background_Calculations!E$6)/(1-Background_Calculations!E$19)*Quarantine_Input!$B$24*(Quarantine_Input!$B$25*PQT_RAg_Exit!E33+(1-Quarantine_Input!$B$25)*PQT_No_Test!E$22)</f>
        <v>1.3863328249233848E-2</v>
      </c>
      <c r="X45" s="15">
        <f>Background_Calculations!$B$10*Background_Calculations!F$7*Background_Calculations!F$3*Quarantine_Input!F$14*(1-Background_Calculations!F$6)/(1-Background_Calculations!F$19)*Quarantine_Input!$B$24*(Quarantine_Input!$B$25*PQT_RAg_Exit!F33+(1-Quarantine_Input!$B$25)*PQT_No_Test!F$22)</f>
        <v>1.114160643838373E-2</v>
      </c>
      <c r="Y45" s="15">
        <f>Background_Calculations!$B$10*Background_Calculations!G$7*Background_Calculations!G$3*Quarantine_Input!G$14*(1-Background_Calculations!G$6)/(1-Background_Calculations!G$19)*Quarantine_Input!$B$24*(Quarantine_Input!$B$25*PQT_RAg_Exit!G33+(1-Quarantine_Input!$B$25)*PQT_No_Test!G$22)</f>
        <v>1.8797123752444401E-2</v>
      </c>
      <c r="Z45" s="14">
        <f>Background_Calculations!$B$23*Background_Calculations!B$20*Background_Calculations!B$16*Quarantine_Input!B$14*Quarantine_Input!$B$24*(Quarantine_Input!$B$25*PQT_RAg_Exit!B33+(1-Quarantine_Input!$B$25)*PQT_No_Test!B$22)</f>
        <v>0.10191742905757065</v>
      </c>
      <c r="AA45" s="14">
        <f>Background_Calculations!$B$23*Background_Calculations!C$20*Background_Calculations!C$16*Quarantine_Input!C$14*Quarantine_Input!$B$24*(Quarantine_Input!$B$25*PQT_RAg_Exit!C33+(1-Quarantine_Input!$B$25)*PQT_No_Test!C$22)</f>
        <v>1.0429695868285028E-2</v>
      </c>
      <c r="AB45" s="14">
        <f>Background_Calculations!$B$23*Background_Calculations!D$20*Background_Calculations!D$16*Quarantine_Input!D$14*Quarantine_Input!$B$24*(Quarantine_Input!$B$25*PQT_RAg_Exit!D33+(1-Quarantine_Input!$B$25)*PQT_No_Test!D$22)</f>
        <v>1.5687027672540096E-2</v>
      </c>
      <c r="AC45" s="14">
        <f>Background_Calculations!$B$23*Background_Calculations!E$20*Background_Calculations!E$16*Quarantine_Input!E$14*Quarantine_Input!$B$24*(Quarantine_Input!$B$25*PQT_RAg_Exit!E33+(1-Quarantine_Input!$B$25)*PQT_No_Test!E$22)</f>
        <v>1.3829065230518913E-2</v>
      </c>
      <c r="AD45" s="14">
        <f>Background_Calculations!$B$23*Background_Calculations!F$20*Background_Calculations!F$16*Quarantine_Input!F$14*Quarantine_Input!$B$24*(Quarantine_Input!$B$25*PQT_RAg_Exit!F33+(1-Quarantine_Input!$B$25)*PQT_No_Test!F$22)</f>
        <v>1.1119575287075001E-2</v>
      </c>
      <c r="AE45" s="14">
        <f>Background_Calculations!$B$23*Background_Calculations!G$20*Background_Calculations!G$16*Quarantine_Input!G$14*Quarantine_Input!$B$24*(Quarantine_Input!$B$25*PQT_RAg_Exit!G33+(1-Quarantine_Input!$B$25)*PQT_No_Test!G$22)</f>
        <v>1.8755815138516752E-2</v>
      </c>
      <c r="AF45" s="15">
        <f>Background_Calculations!$B$23*Background_Calculations!B$20*Background_Calculations!B$16*Quarantine_Input!B$6*(1-Background_Calculations!B$19)/(1-Background_Calculations!B$6)*PQT_No_Test!B$22*Quarantine_Input!$B$24</f>
        <v>5.4280594329927531E-2</v>
      </c>
      <c r="AG45" s="15">
        <f>Background_Calculations!$B$23*Background_Calculations!C$20*Background_Calculations!C$16*Quarantine_Input!C$6*(1-Background_Calculations!C$19)/(1-Background_Calculations!C$6)*PQT_No_Test!C$22*Quarantine_Input!$B$24</f>
        <v>6.0460351536007467E-3</v>
      </c>
      <c r="AH45" s="15">
        <f>Background_Calculations!$B$23*Background_Calculations!D$20*Background_Calculations!D$16*Quarantine_Input!D$6*(1-Background_Calculations!D$19)/(1-Background_Calculations!D$6)*PQT_No_Test!D$22*Quarantine_Input!$B$24</f>
        <v>9.0895175835707873E-3</v>
      </c>
      <c r="AI45" s="15">
        <f>Background_Calculations!$B$23*Background_Calculations!E$20*Background_Calculations!E$16*Quarantine_Input!E$6*(1-Background_Calculations!E$19)/(1-Background_Calculations!E$6)*PQT_No_Test!E$22*Quarantine_Input!$B$24</f>
        <v>9.3225107196192245E-3</v>
      </c>
      <c r="AJ45" s="15">
        <f>Background_Calculations!$B$23*Background_Calculations!F$20*Background_Calculations!F$16*Quarantine_Input!F$6*(1-Background_Calculations!F$19)/(1-Background_Calculations!F$6)*PQT_No_Test!F$22*Quarantine_Input!$B$24</f>
        <v>7.4996903634727006E-3</v>
      </c>
      <c r="AK45" s="15">
        <f>Background_Calculations!$B$23*Background_Calculations!G$20*Background_Calculations!G$16*Quarantine_Input!G$6*(1-Background_Calculations!G$19)/(1-Background_Calculations!G$6)*PQT_No_Test!G$22*Quarantine_Input!$B$24</f>
        <v>1.5830678771008716E-2</v>
      </c>
    </row>
    <row r="46" spans="1:37" x14ac:dyDescent="0.25">
      <c r="A46" s="8">
        <v>10</v>
      </c>
      <c r="B46" s="14">
        <f>Adjusted_RE!B$9*Background_Calculations!$B$10*(1-Background_Calculations!B$7*(Quarantine_Input!$B$30+Quarantine_Input!$B$25*Inequality_Components_Lambda_j!$A14))*(Background_Calculations!$B$9*Background_Calculations!B$3*(1-Background_Calculations!B$6)/(1-Background_Calculations!$B$11))*Quarantine_Input!$B$24</f>
        <v>427.31052504431847</v>
      </c>
      <c r="C46" s="14">
        <f>Adjusted_RE!C$9*Background_Calculations!$B$10*(1-Background_Calculations!C$7*(Quarantine_Input!$B$30+Quarantine_Input!$B$25*Inequality_Components_Lambda_j!$A14))*(Background_Calculations!$B$9*Background_Calculations!C$3*(1-Background_Calculations!C$6)/(1-Background_Calculations!$B$11))*Quarantine_Input!$B$24</f>
        <v>85.929933727327224</v>
      </c>
      <c r="D46" s="14">
        <f>Adjusted_RE!D$9*Background_Calculations!$B$10*(1-Background_Calculations!D$7*(Quarantine_Input!$B$30+Quarantine_Input!$B$25*Inequality_Components_Lambda_j!$A14))*(Background_Calculations!$B$9*Background_Calculations!D$3*(1-Background_Calculations!D$6)/(1-Background_Calculations!$B$11))*Quarantine_Input!$B$24</f>
        <v>105.38381074899584</v>
      </c>
      <c r="E46" s="14">
        <f>Adjusted_RE!E$9*Background_Calculations!$B$10*(1-Background_Calculations!E$7*(Quarantine_Input!$B$30+Quarantine_Input!$B$25*Inequality_Components_Lambda_j!$A14))*(Background_Calculations!$B$9*Background_Calculations!E$3*(1-Background_Calculations!E$6)/(1-Background_Calculations!$B$11))*Quarantine_Input!$B$24</f>
        <v>109.17492724503376</v>
      </c>
      <c r="F46" s="14">
        <f>Adjusted_RE!F$9*Background_Calculations!$B$10*(1-Background_Calculations!F$7*(Quarantine_Input!$B$30+Quarantine_Input!$B$25*Inequality_Components_Lambda_j!$A14))*(Background_Calculations!$B$9*Background_Calculations!F$3*(1-Background_Calculations!F$6)/(1-Background_Calculations!$B$11))*Quarantine_Input!$B$24</f>
        <v>87.350456234957278</v>
      </c>
      <c r="G46" s="14">
        <f>Adjusted_RE!G$9*Background_Calculations!$B$10*(1-Background_Calculations!G$7*(Quarantine_Input!$B$30+Quarantine_Input!$B$25*Inequality_Components_Lambda_j!$A14))*(Background_Calculations!$B$9*Background_Calculations!G$3*(1-Background_Calculations!G$6)/(1-Background_Calculations!$B$11))*Quarantine_Input!$B$24</f>
        <v>102.81925301274663</v>
      </c>
      <c r="H46" s="15">
        <f>Adjusted_RE!B$9*Background_Calculations!B$20*Quarantine_Input!$B$29*Background_Calculations!$B$23*(Background_Calculations!$B$9*Background_Calculations!B$16*(1-Background_Calculations!B$19)/(1-Background_Calculations!$B$11))*Quarantine_Input!$B$24</f>
        <v>0.14255001542898071</v>
      </c>
      <c r="I46" s="15">
        <f>Adjusted_RE!C$9*Background_Calculations!C$20*Quarantine_Input!$B$29*Background_Calculations!$B$23*(Background_Calculations!$B$9*Background_Calculations!C$16*(1-Background_Calculations!C$19)/(1-Background_Calculations!$B$11))*Quarantine_Input!$B$24</f>
        <v>2.8903542426339572E-2</v>
      </c>
      <c r="J46" s="15">
        <f>Adjusted_RE!D$9*Background_Calculations!D$20*Quarantine_Input!$B$29*Background_Calculations!$B$23*(Background_Calculations!$B$9*Background_Calculations!D$16*(1-Background_Calculations!D$19)/(1-Background_Calculations!$B$11))*Quarantine_Input!$B$24</f>
        <v>3.5430855870689518E-2</v>
      </c>
      <c r="K46" s="15">
        <f>Adjusted_RE!E$9*Background_Calculations!E$20*Quarantine_Input!$B$29*Background_Calculations!$B$23*(Background_Calculations!$B$9*Background_Calculations!E$16*(1-Background_Calculations!E$19)/(1-Background_Calculations!$B$11))*Quarantine_Input!$B$24</f>
        <v>3.6705570532510709E-2</v>
      </c>
      <c r="L46" s="15">
        <f>Adjusted_RE!F$9*Background_Calculations!F$20*Quarantine_Input!$B$29*Background_Calculations!$B$23*(Background_Calculations!$B$9*Background_Calculations!F$16*(1-Background_Calculations!F$19)/(1-Background_Calculations!$B$11))*Quarantine_Input!$B$24</f>
        <v>2.9382538421216908E-2</v>
      </c>
      <c r="M46" s="15">
        <f>Adjusted_RE!G$9*Background_Calculations!G$20*Quarantine_Input!$B$29*Background_Calculations!$B$23*(Background_Calculations!$B$9*Background_Calculations!G$16*(1-Background_Calculations!G$19)/(1-Background_Calculations!$B$11))*Quarantine_Input!$B$24</f>
        <v>3.4578228211592205E-2</v>
      </c>
      <c r="N46" s="14">
        <f>Background_Calculations!$B$10*Background_Calculations!B$7*Background_Calculations!B$3*Quarantine_Input!B$6*PQT_No_Test!B$22*Quarantine_Input!$B$24</f>
        <v>5.4840911501232027E-2</v>
      </c>
      <c r="O46" s="14">
        <f>Background_Calculations!$B$10*Background_Calculations!C$7*Background_Calculations!C$3*Quarantine_Input!C$6*PQT_No_Test!C$22*Quarantine_Input!$B$24</f>
        <v>6.0582587815831857E-3</v>
      </c>
      <c r="P46" s="14">
        <f>Background_Calculations!$B$10*Background_Calculations!D$7*Background_Calculations!D$3*Quarantine_Input!D$6*PQT_No_Test!D$22*Quarantine_Input!$B$24</f>
        <v>9.1120656205415755E-3</v>
      </c>
      <c r="Q46" s="14">
        <f>Background_Calculations!$B$10*Background_Calculations!E$7*Background_Calculations!E$3*Quarantine_Input!E$6*PQT_No_Test!E$22*Quarantine_Input!$B$24</f>
        <v>9.3456082575895851E-3</v>
      </c>
      <c r="R46" s="14">
        <f>Background_Calculations!$B$10*Background_Calculations!F$7*Background_Calculations!F$3*Quarantine_Input!F$6*PQT_No_Test!F$22*Quarantine_Input!$B$24</f>
        <v>7.5145494573589907E-3</v>
      </c>
      <c r="S46" s="14">
        <f>Background_Calculations!$B$10*Background_Calculations!G$7*Background_Calculations!G$3*Quarantine_Input!G$6*PQT_No_Test!G$22*Quarantine_Input!$B$24</f>
        <v>1.5865544938793729E-2</v>
      </c>
      <c r="T46" s="15">
        <f>Background_Calculations!$B$10*Background_Calculations!B$7*Background_Calculations!B$3*Quarantine_Input!B$14*(1-Background_Calculations!B$6)/(1-Background_Calculations!B$19)*Quarantine_Input!$B$24*(Quarantine_Input!$B$25*PQT_RAg_Exit!B34+(1-Quarantine_Input!$B$25)*PQT_No_Test!B$22)</f>
        <v>7.8420238131034492E-2</v>
      </c>
      <c r="U46" s="15">
        <f>Background_Calculations!$B$10*Background_Calculations!C$7*Background_Calculations!C$3*Quarantine_Input!C$14*(1-Background_Calculations!C$6)/(1-Background_Calculations!C$19)*Quarantine_Input!$B$24*(Quarantine_Input!$B$25*PQT_RAg_Exit!C34+(1-Quarantine_Input!$B$25)*PQT_No_Test!C$22)</f>
        <v>7.9591817810181747E-3</v>
      </c>
      <c r="V46" s="15">
        <f>Background_Calculations!$B$10*Background_Calculations!D$7*Background_Calculations!D$3*Quarantine_Input!D$14*(1-Background_Calculations!D$6)/(1-Background_Calculations!D$19)*Quarantine_Input!$B$24*(Quarantine_Input!$B$25*PQT_RAg_Exit!D34+(1-Quarantine_Input!$B$25)*PQT_No_Test!D$22)</f>
        <v>1.197667580622821E-2</v>
      </c>
      <c r="W46" s="15">
        <f>Background_Calculations!$B$10*Background_Calculations!E$7*Background_Calculations!E$3*Quarantine_Input!E$14*(1-Background_Calculations!E$6)/(1-Background_Calculations!E$19)*Quarantine_Input!$B$24*(Quarantine_Input!$B$25*PQT_RAg_Exit!E34+(1-Quarantine_Input!$B$25)*PQT_No_Test!E$22)</f>
        <v>1.0558133111950517E-2</v>
      </c>
      <c r="X46" s="15">
        <f>Background_Calculations!$B$10*Background_Calculations!F$7*Background_Calculations!F$3*Quarantine_Input!F$14*(1-Background_Calculations!F$6)/(1-Background_Calculations!F$19)*Quarantine_Input!$B$24*(Quarantine_Input!$B$25*PQT_RAg_Exit!F34+(1-Quarantine_Input!$B$25)*PQT_No_Test!F$22)</f>
        <v>8.4853046644063519E-3</v>
      </c>
      <c r="Y46" s="15">
        <f>Background_Calculations!$B$10*Background_Calculations!G$7*Background_Calculations!G$3*Quarantine_Input!G$14*(1-Background_Calculations!G$6)/(1-Background_Calculations!G$19)*Quarantine_Input!$B$24*(Quarantine_Input!$B$25*PQT_RAg_Exit!G34+(1-Quarantine_Input!$B$25)*PQT_No_Test!G$22)</f>
        <v>1.4315648532024243E-2</v>
      </c>
      <c r="Z46" s="14">
        <f>Background_Calculations!$B$23*Background_Calculations!B$20*Background_Calculations!B$16*Quarantine_Input!B$14*Quarantine_Input!$B$24*(Quarantine_Input!$B$25*PQT_RAg_Exit!B34+(1-Quarantine_Input!$B$25)*PQT_No_Test!B$22)</f>
        <v>7.7619007721112881E-2</v>
      </c>
      <c r="AA46" s="14">
        <f>Background_Calculations!$B$23*Background_Calculations!C$20*Background_Calculations!C$16*Quarantine_Input!C$14*Quarantine_Input!$B$24*(Quarantine_Input!$B$25*PQT_RAg_Exit!C34+(1-Quarantine_Input!$B$25)*PQT_No_Test!C$22)</f>
        <v>7.9431226985914646E-3</v>
      </c>
      <c r="AB46" s="14">
        <f>Background_Calculations!$B$23*Background_Calculations!D$20*Background_Calculations!D$16*Quarantine_Input!D$14*Quarantine_Input!$B$24*(Quarantine_Input!$B$25*PQT_RAg_Exit!D34+(1-Quarantine_Input!$B$25)*PQT_No_Test!D$22)</f>
        <v>1.1947039218860225E-2</v>
      </c>
      <c r="AC46" s="14">
        <f>Background_Calculations!$B$23*Background_Calculations!E$20*Background_Calculations!E$16*Quarantine_Input!E$14*Quarantine_Input!$B$24*(Quarantine_Input!$B$25*PQT_RAg_Exit!E34+(1-Quarantine_Input!$B$25)*PQT_No_Test!E$22)</f>
        <v>1.0532038836037405E-2</v>
      </c>
      <c r="AD46" s="14">
        <f>Background_Calculations!$B$23*Background_Calculations!F$20*Background_Calculations!F$16*Quarantine_Input!F$14*Quarantine_Input!$B$24*(Quarantine_Input!$B$25*PQT_RAg_Exit!F34+(1-Quarantine_Input!$B$25)*PQT_No_Test!F$22)</f>
        <v>8.4685260219371488E-3</v>
      </c>
      <c r="AE46" s="14">
        <f>Background_Calculations!$B$23*Background_Calculations!G$20*Background_Calculations!G$16*Quarantine_Input!G$14*Quarantine_Input!$B$24*(Quarantine_Input!$B$25*PQT_RAg_Exit!G34+(1-Quarantine_Input!$B$25)*PQT_No_Test!G$22)</f>
        <v>1.4284188421098689E-2</v>
      </c>
      <c r="AF46" s="15">
        <f>Background_Calculations!$B$23*Background_Calculations!B$20*Background_Calculations!B$16*Quarantine_Input!B$6*(1-Background_Calculations!B$19)/(1-Background_Calculations!B$6)*PQT_No_Test!B$22*Quarantine_Input!$B$24</f>
        <v>5.4280594329927531E-2</v>
      </c>
      <c r="AG46" s="15">
        <f>Background_Calculations!$B$23*Background_Calculations!C$20*Background_Calculations!C$16*Quarantine_Input!C$6*(1-Background_Calculations!C$19)/(1-Background_Calculations!C$6)*PQT_No_Test!C$22*Quarantine_Input!$B$24</f>
        <v>6.0460351536007467E-3</v>
      </c>
      <c r="AH46" s="15">
        <f>Background_Calculations!$B$23*Background_Calculations!D$20*Background_Calculations!D$16*Quarantine_Input!D$6*(1-Background_Calculations!D$19)/(1-Background_Calculations!D$6)*PQT_No_Test!D$22*Quarantine_Input!$B$24</f>
        <v>9.0895175835707873E-3</v>
      </c>
      <c r="AI46" s="15">
        <f>Background_Calculations!$B$23*Background_Calculations!E$20*Background_Calculations!E$16*Quarantine_Input!E$6*(1-Background_Calculations!E$19)/(1-Background_Calculations!E$6)*PQT_No_Test!E$22*Quarantine_Input!$B$24</f>
        <v>9.3225107196192245E-3</v>
      </c>
      <c r="AJ46" s="15">
        <f>Background_Calculations!$B$23*Background_Calculations!F$20*Background_Calculations!F$16*Quarantine_Input!F$6*(1-Background_Calculations!F$19)/(1-Background_Calculations!F$6)*PQT_No_Test!F$22*Quarantine_Input!$B$24</f>
        <v>7.4996903634727006E-3</v>
      </c>
      <c r="AK46" s="15">
        <f>Background_Calculations!$B$23*Background_Calculations!G$20*Background_Calculations!G$16*Quarantine_Input!G$6*(1-Background_Calculations!G$19)/(1-Background_Calculations!G$6)*PQT_No_Test!G$22*Quarantine_Input!$B$24</f>
        <v>1.5830678771008716E-2</v>
      </c>
    </row>
    <row r="47" spans="1:37" x14ac:dyDescent="0.25">
      <c r="A47" s="8">
        <v>11</v>
      </c>
      <c r="B47" s="14">
        <f>Adjusted_RE!B$9*Background_Calculations!$B$10*(1-Background_Calculations!B$7*(Quarantine_Input!$B$30+Quarantine_Input!$B$25*Inequality_Components_Lambda_j!$A15))*(Background_Calculations!$B$9*Background_Calculations!B$3*(1-Background_Calculations!B$6)/(1-Background_Calculations!$B$11))*Quarantine_Input!$B$24</f>
        <v>427.27091280246532</v>
      </c>
      <c r="C47" s="14">
        <f>Adjusted_RE!C$9*Background_Calculations!$B$10*(1-Background_Calculations!C$7*(Quarantine_Input!$B$30+Quarantine_Input!$B$25*Inequality_Components_Lambda_j!$A15))*(Background_Calculations!$B$9*Background_Calculations!C$3*(1-Background_Calculations!C$6)/(1-Background_Calculations!$B$11))*Quarantine_Input!$B$24</f>
        <v>85.921967910625469</v>
      </c>
      <c r="D47" s="14">
        <f>Adjusted_RE!D$9*Background_Calculations!$B$10*(1-Background_Calculations!D$7*(Quarantine_Input!$B$30+Quarantine_Input!$B$25*Inequality_Components_Lambda_j!$A15))*(Background_Calculations!$B$9*Background_Calculations!D$3*(1-Background_Calculations!D$6)/(1-Background_Calculations!$B$11))*Quarantine_Input!$B$24</f>
        <v>105.37404153257324</v>
      </c>
      <c r="E47" s="14">
        <f>Adjusted_RE!E$9*Background_Calculations!$B$10*(1-Background_Calculations!E$7*(Quarantine_Input!$B$30+Quarantine_Input!$B$25*Inequality_Components_Lambda_j!$A15))*(Background_Calculations!$B$9*Background_Calculations!E$3*(1-Background_Calculations!E$6)/(1-Background_Calculations!$B$11))*Quarantine_Input!$B$24</f>
        <v>109.16480658717754</v>
      </c>
      <c r="F47" s="14">
        <f>Adjusted_RE!F$9*Background_Calculations!$B$10*(1-Background_Calculations!F$7*(Quarantine_Input!$B$30+Quarantine_Input!$B$25*Inequality_Components_Lambda_j!$A15))*(Background_Calculations!$B$9*Background_Calculations!F$3*(1-Background_Calculations!F$6)/(1-Background_Calculations!$B$11))*Quarantine_Input!$B$24</f>
        <v>87.342358733970116</v>
      </c>
      <c r="G47" s="14">
        <f>Adjusted_RE!G$9*Background_Calculations!$B$10*(1-Background_Calculations!G$7*(Quarantine_Input!$B$30+Quarantine_Input!$B$25*Inequality_Components_Lambda_j!$A15))*(Background_Calculations!$B$9*Background_Calculations!G$3*(1-Background_Calculations!G$6)/(1-Background_Calculations!$B$11))*Quarantine_Input!$B$24</f>
        <v>102.80972153416421</v>
      </c>
      <c r="H47" s="15">
        <f>Adjusted_RE!B$9*Background_Calculations!B$20*Quarantine_Input!$B$29*Background_Calculations!$B$23*(Background_Calculations!$B$9*Background_Calculations!B$16*(1-Background_Calculations!B$19)/(1-Background_Calculations!$B$11))*Quarantine_Input!$B$24</f>
        <v>0.14255001542898071</v>
      </c>
      <c r="I47" s="15">
        <f>Adjusted_RE!C$9*Background_Calculations!C$20*Quarantine_Input!$B$29*Background_Calculations!$B$23*(Background_Calculations!$B$9*Background_Calculations!C$16*(1-Background_Calculations!C$19)/(1-Background_Calculations!$B$11))*Quarantine_Input!$B$24</f>
        <v>2.8903542426339572E-2</v>
      </c>
      <c r="J47" s="15">
        <f>Adjusted_RE!D$9*Background_Calculations!D$20*Quarantine_Input!$B$29*Background_Calculations!$B$23*(Background_Calculations!$B$9*Background_Calculations!D$16*(1-Background_Calculations!D$19)/(1-Background_Calculations!$B$11))*Quarantine_Input!$B$24</f>
        <v>3.5430855870689518E-2</v>
      </c>
      <c r="K47" s="15">
        <f>Adjusted_RE!E$9*Background_Calculations!E$20*Quarantine_Input!$B$29*Background_Calculations!$B$23*(Background_Calculations!$B$9*Background_Calculations!E$16*(1-Background_Calculations!E$19)/(1-Background_Calculations!$B$11))*Quarantine_Input!$B$24</f>
        <v>3.6705570532510709E-2</v>
      </c>
      <c r="L47" s="15">
        <f>Adjusted_RE!F$9*Background_Calculations!F$20*Quarantine_Input!$B$29*Background_Calculations!$B$23*(Background_Calculations!$B$9*Background_Calculations!F$16*(1-Background_Calculations!F$19)/(1-Background_Calculations!$B$11))*Quarantine_Input!$B$24</f>
        <v>2.9382538421216908E-2</v>
      </c>
      <c r="M47" s="15">
        <f>Adjusted_RE!G$9*Background_Calculations!G$20*Quarantine_Input!$B$29*Background_Calculations!$B$23*(Background_Calculations!$B$9*Background_Calculations!G$16*(1-Background_Calculations!G$19)/(1-Background_Calculations!$B$11))*Quarantine_Input!$B$24</f>
        <v>3.4578228211592205E-2</v>
      </c>
      <c r="N47" s="14">
        <f>Background_Calculations!$B$10*Background_Calculations!B$7*Background_Calculations!B$3*Quarantine_Input!B$6*PQT_No_Test!B$22*Quarantine_Input!$B$24</f>
        <v>5.4840911501232027E-2</v>
      </c>
      <c r="O47" s="14">
        <f>Background_Calculations!$B$10*Background_Calculations!C$7*Background_Calculations!C$3*Quarantine_Input!C$6*PQT_No_Test!C$22*Quarantine_Input!$B$24</f>
        <v>6.0582587815831857E-3</v>
      </c>
      <c r="P47" s="14">
        <f>Background_Calculations!$B$10*Background_Calculations!D$7*Background_Calculations!D$3*Quarantine_Input!D$6*PQT_No_Test!D$22*Quarantine_Input!$B$24</f>
        <v>9.1120656205415755E-3</v>
      </c>
      <c r="Q47" s="14">
        <f>Background_Calculations!$B$10*Background_Calculations!E$7*Background_Calculations!E$3*Quarantine_Input!E$6*PQT_No_Test!E$22*Quarantine_Input!$B$24</f>
        <v>9.3456082575895851E-3</v>
      </c>
      <c r="R47" s="14">
        <f>Background_Calculations!$B$10*Background_Calculations!F$7*Background_Calculations!F$3*Quarantine_Input!F$6*PQT_No_Test!F$22*Quarantine_Input!$B$24</f>
        <v>7.5145494573589907E-3</v>
      </c>
      <c r="S47" s="14">
        <f>Background_Calculations!$B$10*Background_Calculations!G$7*Background_Calculations!G$3*Quarantine_Input!G$6*PQT_No_Test!G$22*Quarantine_Input!$B$24</f>
        <v>1.5865544938793729E-2</v>
      </c>
      <c r="T47" s="15">
        <f>Background_Calculations!$B$10*Background_Calculations!B$7*Background_Calculations!B$3*Quarantine_Input!B$14*(1-Background_Calculations!B$6)/(1-Background_Calculations!B$19)*Quarantine_Input!$B$24*(Quarantine_Input!$B$25*PQT_RAg_Exit!B35+(1-Quarantine_Input!$B$25)*PQT_No_Test!B$22)</f>
        <v>5.847887532448745E-2</v>
      </c>
      <c r="U47" s="15">
        <f>Background_Calculations!$B$10*Background_Calculations!C$7*Background_Calculations!C$3*Quarantine_Input!C$14*(1-Background_Calculations!C$6)/(1-Background_Calculations!C$19)*Quarantine_Input!$B$24*(Quarantine_Input!$B$25*PQT_RAg_Exit!C35+(1-Quarantine_Input!$B$25)*PQT_No_Test!C$22)</f>
        <v>5.9352535793039916E-3</v>
      </c>
      <c r="V47" s="15">
        <f>Background_Calculations!$B$10*Background_Calculations!D$7*Background_Calculations!D$3*Quarantine_Input!D$14*(1-Background_Calculations!D$6)/(1-Background_Calculations!D$19)*Quarantine_Input!$B$24*(Quarantine_Input!$B$25*PQT_RAg_Exit!D35+(1-Quarantine_Input!$B$25)*PQT_No_Test!D$22)</f>
        <v>8.9311451733152959E-3</v>
      </c>
      <c r="W47" s="15">
        <f>Background_Calculations!$B$10*Background_Calculations!E$7*Background_Calculations!E$3*Quarantine_Input!E$14*(1-Background_Calculations!E$6)/(1-Background_Calculations!E$19)*Quarantine_Input!$B$24*(Quarantine_Input!$B$25*PQT_RAg_Exit!E35+(1-Quarantine_Input!$B$25)*PQT_No_Test!E$22)</f>
        <v>7.8733215382669509E-3</v>
      </c>
      <c r="X47" s="15">
        <f>Background_Calculations!$B$10*Background_Calculations!F$7*Background_Calculations!F$3*Quarantine_Input!F$14*(1-Background_Calculations!F$6)/(1-Background_Calculations!F$19)*Quarantine_Input!$B$24*(Quarantine_Input!$B$25*PQT_RAg_Exit!F35+(1-Quarantine_Input!$B$25)*PQT_No_Test!F$22)</f>
        <v>6.3275894767238338E-3</v>
      </c>
      <c r="Y47" s="15">
        <f>Background_Calculations!$B$10*Background_Calculations!G$7*Background_Calculations!G$3*Quarantine_Input!G$14*(1-Background_Calculations!G$6)/(1-Background_Calculations!G$19)*Quarantine_Input!$B$24*(Quarantine_Input!$B$25*PQT_RAg_Exit!G35+(1-Quarantine_Input!$B$25)*PQT_No_Test!G$22)</f>
        <v>1.0675344090317469E-2</v>
      </c>
      <c r="Z47" s="14">
        <f>Background_Calculations!$B$23*Background_Calculations!B$20*Background_Calculations!B$16*Quarantine_Input!B$14*Quarantine_Input!$B$24*(Quarantine_Input!$B$25*PQT_RAg_Exit!B35+(1-Quarantine_Input!$B$25)*PQT_No_Test!B$22)</f>
        <v>5.7881388574068486E-2</v>
      </c>
      <c r="AA47" s="14">
        <f>Background_Calculations!$B$23*Background_Calculations!C$20*Background_Calculations!C$16*Quarantine_Input!C$14*Quarantine_Input!$B$24*(Quarantine_Input!$B$25*PQT_RAg_Exit!C35+(1-Quarantine_Input!$B$25)*PQT_No_Test!C$22)</f>
        <v>5.9232781364662894E-3</v>
      </c>
      <c r="AB47" s="14">
        <f>Background_Calculations!$B$23*Background_Calculations!D$20*Background_Calculations!D$16*Quarantine_Input!D$14*Quarantine_Input!$B$24*(Quarantine_Input!$B$25*PQT_RAg_Exit!D35+(1-Quarantine_Input!$B$25)*PQT_No_Test!D$22)</f>
        <v>8.9090448285695963E-3</v>
      </c>
      <c r="AC47" s="14">
        <f>Background_Calculations!$B$23*Background_Calculations!E$20*Background_Calculations!E$16*Quarantine_Input!E$14*Quarantine_Input!$B$24*(Quarantine_Input!$B$25*PQT_RAg_Exit!E35+(1-Quarantine_Input!$B$25)*PQT_No_Test!E$22)</f>
        <v>7.8538627359963451E-3</v>
      </c>
      <c r="AD47" s="14">
        <f>Background_Calculations!$B$23*Background_Calculations!F$20*Background_Calculations!F$16*Quarantine_Input!F$14*Quarantine_Input!$B$24*(Quarantine_Input!$B$25*PQT_RAg_Exit!F35+(1-Quarantine_Input!$B$25)*PQT_No_Test!F$22)</f>
        <v>6.3150774496699095E-3</v>
      </c>
      <c r="AE47" s="14">
        <f>Background_Calculations!$B$23*Background_Calculations!G$20*Background_Calculations!G$16*Quarantine_Input!G$14*Quarantine_Input!$B$24*(Quarantine_Input!$B$25*PQT_RAg_Exit!G35+(1-Quarantine_Input!$B$25)*PQT_No_Test!G$22)</f>
        <v>1.0651883923039783E-2</v>
      </c>
      <c r="AF47" s="15">
        <f>Background_Calculations!$B$23*Background_Calculations!B$20*Background_Calculations!B$16*Quarantine_Input!B$6*(1-Background_Calculations!B$19)/(1-Background_Calculations!B$6)*PQT_No_Test!B$22*Quarantine_Input!$B$24</f>
        <v>5.4280594329927531E-2</v>
      </c>
      <c r="AG47" s="15">
        <f>Background_Calculations!$B$23*Background_Calculations!C$20*Background_Calculations!C$16*Quarantine_Input!C$6*(1-Background_Calculations!C$19)/(1-Background_Calculations!C$6)*PQT_No_Test!C$22*Quarantine_Input!$B$24</f>
        <v>6.0460351536007467E-3</v>
      </c>
      <c r="AH47" s="15">
        <f>Background_Calculations!$B$23*Background_Calculations!D$20*Background_Calculations!D$16*Quarantine_Input!D$6*(1-Background_Calculations!D$19)/(1-Background_Calculations!D$6)*PQT_No_Test!D$22*Quarantine_Input!$B$24</f>
        <v>9.0895175835707873E-3</v>
      </c>
      <c r="AI47" s="15">
        <f>Background_Calculations!$B$23*Background_Calculations!E$20*Background_Calculations!E$16*Quarantine_Input!E$6*(1-Background_Calculations!E$19)/(1-Background_Calculations!E$6)*PQT_No_Test!E$22*Quarantine_Input!$B$24</f>
        <v>9.3225107196192245E-3</v>
      </c>
      <c r="AJ47" s="15">
        <f>Background_Calculations!$B$23*Background_Calculations!F$20*Background_Calculations!F$16*Quarantine_Input!F$6*(1-Background_Calculations!F$19)/(1-Background_Calculations!F$6)*PQT_No_Test!F$22*Quarantine_Input!$B$24</f>
        <v>7.4996903634727006E-3</v>
      </c>
      <c r="AK47" s="15">
        <f>Background_Calculations!$B$23*Background_Calculations!G$20*Background_Calculations!G$16*Quarantine_Input!G$6*(1-Background_Calculations!G$19)/(1-Background_Calculations!G$6)*PQT_No_Test!G$22*Quarantine_Input!$B$24</f>
        <v>1.5830678771008716E-2</v>
      </c>
    </row>
    <row r="48" spans="1:37" x14ac:dyDescent="0.25">
      <c r="A48" s="8">
        <v>12</v>
      </c>
      <c r="B48" s="14">
        <f>Adjusted_RE!B$9*Background_Calculations!$B$10*(1-Background_Calculations!B$7*(Quarantine_Input!$B$30+Quarantine_Input!$B$25*Inequality_Components_Lambda_j!$A16))*(Background_Calculations!$B$9*Background_Calculations!B$3*(1-Background_Calculations!B$6)/(1-Background_Calculations!$B$11))*Quarantine_Input!$B$24</f>
        <v>427.231300560612</v>
      </c>
      <c r="C48" s="14">
        <f>Adjusted_RE!C$9*Background_Calculations!$B$10*(1-Background_Calculations!C$7*(Quarantine_Input!$B$30+Quarantine_Input!$B$25*Inequality_Components_Lambda_j!$A16))*(Background_Calculations!$B$9*Background_Calculations!C$3*(1-Background_Calculations!C$6)/(1-Background_Calculations!$B$11))*Quarantine_Input!$B$24</f>
        <v>85.914002093923699</v>
      </c>
      <c r="D48" s="14">
        <f>Adjusted_RE!D$9*Background_Calculations!$B$10*(1-Background_Calculations!D$7*(Quarantine_Input!$B$30+Quarantine_Input!$B$25*Inequality_Components_Lambda_j!$A16))*(Background_Calculations!$B$9*Background_Calculations!D$3*(1-Background_Calculations!D$6)/(1-Background_Calculations!$B$11))*Quarantine_Input!$B$24</f>
        <v>105.36427231615068</v>
      </c>
      <c r="E48" s="14">
        <f>Adjusted_RE!E$9*Background_Calculations!$B$10*(1-Background_Calculations!E$7*(Quarantine_Input!$B$30+Quarantine_Input!$B$25*Inequality_Components_Lambda_j!$A16))*(Background_Calculations!$B$9*Background_Calculations!E$3*(1-Background_Calculations!E$6)/(1-Background_Calculations!$B$11))*Quarantine_Input!$B$24</f>
        <v>109.15468592932132</v>
      </c>
      <c r="F48" s="14">
        <f>Adjusted_RE!F$9*Background_Calculations!$B$10*(1-Background_Calculations!F$7*(Quarantine_Input!$B$30+Quarantine_Input!$B$25*Inequality_Components_Lambda_j!$A16))*(Background_Calculations!$B$9*Background_Calculations!F$3*(1-Background_Calculations!F$6)/(1-Background_Calculations!$B$11))*Quarantine_Input!$B$24</f>
        <v>87.334261232982954</v>
      </c>
      <c r="G48" s="14">
        <f>Adjusted_RE!G$9*Background_Calculations!$B$10*(1-Background_Calculations!G$7*(Quarantine_Input!$B$30+Quarantine_Input!$B$25*Inequality_Components_Lambda_j!$A16))*(Background_Calculations!$B$9*Background_Calculations!G$3*(1-Background_Calculations!G$6)/(1-Background_Calculations!$B$11))*Quarantine_Input!$B$24</f>
        <v>102.80019005558177</v>
      </c>
      <c r="H48" s="15">
        <f>Adjusted_RE!B$9*Background_Calculations!B$20*Quarantine_Input!$B$29*Background_Calculations!$B$23*(Background_Calculations!$B$9*Background_Calculations!B$16*(1-Background_Calculations!B$19)/(1-Background_Calculations!$B$11))*Quarantine_Input!$B$24</f>
        <v>0.14255001542898071</v>
      </c>
      <c r="I48" s="15">
        <f>Adjusted_RE!C$9*Background_Calculations!C$20*Quarantine_Input!$B$29*Background_Calculations!$B$23*(Background_Calculations!$B$9*Background_Calculations!C$16*(1-Background_Calculations!C$19)/(1-Background_Calculations!$B$11))*Quarantine_Input!$B$24</f>
        <v>2.8903542426339572E-2</v>
      </c>
      <c r="J48" s="15">
        <f>Adjusted_RE!D$9*Background_Calculations!D$20*Quarantine_Input!$B$29*Background_Calculations!$B$23*(Background_Calculations!$B$9*Background_Calculations!D$16*(1-Background_Calculations!D$19)/(1-Background_Calculations!$B$11))*Quarantine_Input!$B$24</f>
        <v>3.5430855870689518E-2</v>
      </c>
      <c r="K48" s="15">
        <f>Adjusted_RE!E$9*Background_Calculations!E$20*Quarantine_Input!$B$29*Background_Calculations!$B$23*(Background_Calculations!$B$9*Background_Calculations!E$16*(1-Background_Calculations!E$19)/(1-Background_Calculations!$B$11))*Quarantine_Input!$B$24</f>
        <v>3.6705570532510709E-2</v>
      </c>
      <c r="L48" s="15">
        <f>Adjusted_RE!F$9*Background_Calculations!F$20*Quarantine_Input!$B$29*Background_Calculations!$B$23*(Background_Calculations!$B$9*Background_Calculations!F$16*(1-Background_Calculations!F$19)/(1-Background_Calculations!$B$11))*Quarantine_Input!$B$24</f>
        <v>2.9382538421216908E-2</v>
      </c>
      <c r="M48" s="15">
        <f>Adjusted_RE!G$9*Background_Calculations!G$20*Quarantine_Input!$B$29*Background_Calculations!$B$23*(Background_Calculations!$B$9*Background_Calculations!G$16*(1-Background_Calculations!G$19)/(1-Background_Calculations!$B$11))*Quarantine_Input!$B$24</f>
        <v>3.4578228211592205E-2</v>
      </c>
      <c r="N48" s="14">
        <f>Background_Calculations!$B$10*Background_Calculations!B$7*Background_Calculations!B$3*Quarantine_Input!B$6*PQT_No_Test!B$22*Quarantine_Input!$B$24</f>
        <v>5.4840911501232027E-2</v>
      </c>
      <c r="O48" s="14">
        <f>Background_Calculations!$B$10*Background_Calculations!C$7*Background_Calculations!C$3*Quarantine_Input!C$6*PQT_No_Test!C$22*Quarantine_Input!$B$24</f>
        <v>6.0582587815831857E-3</v>
      </c>
      <c r="P48" s="14">
        <f>Background_Calculations!$B$10*Background_Calculations!D$7*Background_Calculations!D$3*Quarantine_Input!D$6*PQT_No_Test!D$22*Quarantine_Input!$B$24</f>
        <v>9.1120656205415755E-3</v>
      </c>
      <c r="Q48" s="14">
        <f>Background_Calculations!$B$10*Background_Calculations!E$7*Background_Calculations!E$3*Quarantine_Input!E$6*PQT_No_Test!E$22*Quarantine_Input!$B$24</f>
        <v>9.3456082575895851E-3</v>
      </c>
      <c r="R48" s="14">
        <f>Background_Calculations!$B$10*Background_Calculations!F$7*Background_Calculations!F$3*Quarantine_Input!F$6*PQT_No_Test!F$22*Quarantine_Input!$B$24</f>
        <v>7.5145494573589907E-3</v>
      </c>
      <c r="S48" s="14">
        <f>Background_Calculations!$B$10*Background_Calculations!G$7*Background_Calculations!G$3*Quarantine_Input!G$6*PQT_No_Test!G$22*Quarantine_Input!$B$24</f>
        <v>1.5865544938793729E-2</v>
      </c>
      <c r="T48" s="15">
        <f>Background_Calculations!$B$10*Background_Calculations!B$7*Background_Calculations!B$3*Quarantine_Input!B$14*(1-Background_Calculations!B$6)/(1-Background_Calculations!B$19)*Quarantine_Input!$B$24*(Quarantine_Input!$B$25*PQT_RAg_Exit!B36+(1-Quarantine_Input!$B$25)*PQT_No_Test!B$22)</f>
        <v>4.2829493079639284E-2</v>
      </c>
      <c r="U48" s="15">
        <f>Background_Calculations!$B$10*Background_Calculations!C$7*Background_Calculations!C$3*Quarantine_Input!C$14*(1-Background_Calculations!C$6)/(1-Background_Calculations!C$19)*Quarantine_Input!$B$24*(Quarantine_Input!$B$25*PQT_RAg_Exit!C36+(1-Quarantine_Input!$B$25)*PQT_No_Test!C$22)</f>
        <v>4.3469355504903015E-3</v>
      </c>
      <c r="V48" s="15">
        <f>Background_Calculations!$B$10*Background_Calculations!D$7*Background_Calculations!D$3*Quarantine_Input!D$14*(1-Background_Calculations!D$6)/(1-Background_Calculations!D$19)*Quarantine_Input!$B$24*(Quarantine_Input!$B$25*PQT_RAg_Exit!D36+(1-Quarantine_Input!$B$25)*PQT_No_Test!D$22)</f>
        <v>6.5411042580975597E-3</v>
      </c>
      <c r="W48" s="15">
        <f>Background_Calculations!$B$10*Background_Calculations!E$7*Background_Calculations!E$3*Quarantine_Input!E$14*(1-Background_Calculations!E$6)/(1-Background_Calculations!E$19)*Quarantine_Input!$B$24*(Quarantine_Input!$B$25*PQT_RAg_Exit!E36+(1-Quarantine_Input!$B$25)*PQT_No_Test!E$22)</f>
        <v>5.766362100260429E-3</v>
      </c>
      <c r="X48" s="15">
        <f>Background_Calculations!$B$10*Background_Calculations!F$7*Background_Calculations!F$3*Quarantine_Input!F$14*(1-Background_Calculations!F$6)/(1-Background_Calculations!F$19)*Quarantine_Input!$B$24*(Quarantine_Input!$B$25*PQT_RAg_Exit!F36+(1-Quarantine_Input!$B$25)*PQT_No_Test!F$22)</f>
        <v>4.6342794419416628E-3</v>
      </c>
      <c r="Y48" s="15">
        <f>Background_Calculations!$B$10*Background_Calculations!G$7*Background_Calculations!G$3*Quarantine_Input!G$14*(1-Background_Calculations!G$6)/(1-Background_Calculations!G$19)*Quarantine_Input!$B$24*(Quarantine_Input!$B$25*PQT_RAg_Exit!G36+(1-Quarantine_Input!$B$25)*PQT_No_Test!G$22)</f>
        <v>7.8185425643362855E-3</v>
      </c>
      <c r="Z48" s="14">
        <f>Background_Calculations!$B$23*Background_Calculations!B$20*Background_Calculations!B$16*Quarantine_Input!B$14*Quarantine_Input!$B$24*(Quarantine_Input!$B$25*PQT_RAg_Exit!B36+(1-Quarantine_Input!$B$25)*PQT_No_Test!B$22)</f>
        <v>4.2391898230212867E-2</v>
      </c>
      <c r="AA48" s="14">
        <f>Background_Calculations!$B$23*Background_Calculations!C$20*Background_Calculations!C$16*Quarantine_Input!C$14*Quarantine_Input!$B$24*(Quarantine_Input!$B$25*PQT_RAg_Exit!C36+(1-Quarantine_Input!$B$25)*PQT_No_Test!C$22)</f>
        <v>4.3381648252788984E-3</v>
      </c>
      <c r="AB48" s="14">
        <f>Background_Calculations!$B$23*Background_Calculations!D$20*Background_Calculations!D$16*Quarantine_Input!D$14*Quarantine_Input!$B$24*(Quarantine_Input!$B$25*PQT_RAg_Exit!D36+(1-Quarantine_Input!$B$25)*PQT_No_Test!D$22)</f>
        <v>6.5249181300796842E-3</v>
      </c>
      <c r="AC48" s="14">
        <f>Background_Calculations!$B$23*Background_Calculations!E$20*Background_Calculations!E$16*Quarantine_Input!E$14*Quarantine_Input!$B$24*(Quarantine_Input!$B$25*PQT_RAg_Exit!E36+(1-Quarantine_Input!$B$25)*PQT_No_Test!E$22)</f>
        <v>5.7521106182925807E-3</v>
      </c>
      <c r="AD48" s="14">
        <f>Background_Calculations!$B$23*Background_Calculations!F$20*Background_Calculations!F$16*Quarantine_Input!F$14*Quarantine_Input!$B$24*(Quarantine_Input!$B$25*PQT_RAg_Exit!F36+(1-Quarantine_Input!$B$25)*PQT_No_Test!F$22)</f>
        <v>4.6251157264436335E-3</v>
      </c>
      <c r="AE48" s="14">
        <f>Background_Calculations!$B$23*Background_Calculations!G$20*Background_Calculations!G$16*Quarantine_Input!G$14*Quarantine_Input!$B$24*(Quarantine_Input!$B$25*PQT_RAg_Exit!G36+(1-Quarantine_Input!$B$25)*PQT_No_Test!G$22)</f>
        <v>7.8013605124159736E-3</v>
      </c>
      <c r="AF48" s="15">
        <f>Background_Calculations!$B$23*Background_Calculations!B$20*Background_Calculations!B$16*Quarantine_Input!B$6*(1-Background_Calculations!B$19)/(1-Background_Calculations!B$6)*PQT_No_Test!B$22*Quarantine_Input!$B$24</f>
        <v>5.4280594329927531E-2</v>
      </c>
      <c r="AG48" s="15">
        <f>Background_Calculations!$B$23*Background_Calculations!C$20*Background_Calculations!C$16*Quarantine_Input!C$6*(1-Background_Calculations!C$19)/(1-Background_Calculations!C$6)*PQT_No_Test!C$22*Quarantine_Input!$B$24</f>
        <v>6.0460351536007467E-3</v>
      </c>
      <c r="AH48" s="15">
        <f>Background_Calculations!$B$23*Background_Calculations!D$20*Background_Calculations!D$16*Quarantine_Input!D$6*(1-Background_Calculations!D$19)/(1-Background_Calculations!D$6)*PQT_No_Test!D$22*Quarantine_Input!$B$24</f>
        <v>9.0895175835707873E-3</v>
      </c>
      <c r="AI48" s="15">
        <f>Background_Calculations!$B$23*Background_Calculations!E$20*Background_Calculations!E$16*Quarantine_Input!E$6*(1-Background_Calculations!E$19)/(1-Background_Calculations!E$6)*PQT_No_Test!E$22*Quarantine_Input!$B$24</f>
        <v>9.3225107196192245E-3</v>
      </c>
      <c r="AJ48" s="15">
        <f>Background_Calculations!$B$23*Background_Calculations!F$20*Background_Calculations!F$16*Quarantine_Input!F$6*(1-Background_Calculations!F$19)/(1-Background_Calculations!F$6)*PQT_No_Test!F$22*Quarantine_Input!$B$24</f>
        <v>7.4996903634727006E-3</v>
      </c>
      <c r="AK48" s="15">
        <f>Background_Calculations!$B$23*Background_Calculations!G$20*Background_Calculations!G$16*Quarantine_Input!G$6*(1-Background_Calculations!G$19)/(1-Background_Calculations!G$6)*PQT_No_Test!G$22*Quarantine_Input!$B$24</f>
        <v>1.5830678771008716E-2</v>
      </c>
    </row>
    <row r="49" spans="1:37" x14ac:dyDescent="0.25">
      <c r="A49" s="8">
        <v>13</v>
      </c>
      <c r="B49" s="14">
        <f>Adjusted_RE!B$9*Background_Calculations!$B$10*(1-Background_Calculations!B$7*(Quarantine_Input!$B$30+Quarantine_Input!$B$25*Inequality_Components_Lambda_j!$A17))*(Background_Calculations!$B$9*Background_Calculations!B$3*(1-Background_Calculations!B$6)/(1-Background_Calculations!$B$11))*Quarantine_Input!$B$24</f>
        <v>427.19168831875885</v>
      </c>
      <c r="C49" s="14">
        <f>Adjusted_RE!C$9*Background_Calculations!$B$10*(1-Background_Calculations!C$7*(Quarantine_Input!$B$30+Quarantine_Input!$B$25*Inequality_Components_Lambda_j!$A17))*(Background_Calculations!$B$9*Background_Calculations!C$3*(1-Background_Calculations!C$6)/(1-Background_Calculations!$B$11))*Quarantine_Input!$B$24</f>
        <v>85.906036277221915</v>
      </c>
      <c r="D49" s="14">
        <f>Adjusted_RE!D$9*Background_Calculations!$B$10*(1-Background_Calculations!D$7*(Quarantine_Input!$B$30+Quarantine_Input!$B$25*Inequality_Components_Lambda_j!$A17))*(Background_Calculations!$B$9*Background_Calculations!D$3*(1-Background_Calculations!D$6)/(1-Background_Calculations!$B$11))*Quarantine_Input!$B$24</f>
        <v>105.35450309972809</v>
      </c>
      <c r="E49" s="14">
        <f>Adjusted_RE!E$9*Background_Calculations!$B$10*(1-Background_Calculations!E$7*(Quarantine_Input!$B$30+Quarantine_Input!$B$25*Inequality_Components_Lambda_j!$A17))*(Background_Calculations!$B$9*Background_Calculations!E$3*(1-Background_Calculations!E$6)/(1-Background_Calculations!$B$11))*Quarantine_Input!$B$24</f>
        <v>109.14456527146508</v>
      </c>
      <c r="F49" s="14">
        <f>Adjusted_RE!F$9*Background_Calculations!$B$10*(1-Background_Calculations!F$7*(Quarantine_Input!$B$30+Quarantine_Input!$B$25*Inequality_Components_Lambda_j!$A17))*(Background_Calculations!$B$9*Background_Calculations!F$3*(1-Background_Calculations!F$6)/(1-Background_Calculations!$B$11))*Quarantine_Input!$B$24</f>
        <v>87.326163731995791</v>
      </c>
      <c r="G49" s="14">
        <f>Adjusted_RE!G$9*Background_Calculations!$B$10*(1-Background_Calculations!G$7*(Quarantine_Input!$B$30+Quarantine_Input!$B$25*Inequality_Components_Lambda_j!$A17))*(Background_Calculations!$B$9*Background_Calculations!G$3*(1-Background_Calculations!G$6)/(1-Background_Calculations!$B$11))*Quarantine_Input!$B$24</f>
        <v>102.79065857699933</v>
      </c>
      <c r="H49" s="15">
        <f>Adjusted_RE!B$9*Background_Calculations!B$20*Quarantine_Input!$B$29*Background_Calculations!$B$23*(Background_Calculations!$B$9*Background_Calculations!B$16*(1-Background_Calculations!B$19)/(1-Background_Calculations!$B$11))*Quarantine_Input!$B$24</f>
        <v>0.14255001542898071</v>
      </c>
      <c r="I49" s="15">
        <f>Adjusted_RE!C$9*Background_Calculations!C$20*Quarantine_Input!$B$29*Background_Calculations!$B$23*(Background_Calculations!$B$9*Background_Calculations!C$16*(1-Background_Calculations!C$19)/(1-Background_Calculations!$B$11))*Quarantine_Input!$B$24</f>
        <v>2.8903542426339572E-2</v>
      </c>
      <c r="J49" s="15">
        <f>Adjusted_RE!D$9*Background_Calculations!D$20*Quarantine_Input!$B$29*Background_Calculations!$B$23*(Background_Calculations!$B$9*Background_Calculations!D$16*(1-Background_Calculations!D$19)/(1-Background_Calculations!$B$11))*Quarantine_Input!$B$24</f>
        <v>3.5430855870689518E-2</v>
      </c>
      <c r="K49" s="15">
        <f>Adjusted_RE!E$9*Background_Calculations!E$20*Quarantine_Input!$B$29*Background_Calculations!$B$23*(Background_Calculations!$B$9*Background_Calculations!E$16*(1-Background_Calculations!E$19)/(1-Background_Calculations!$B$11))*Quarantine_Input!$B$24</f>
        <v>3.6705570532510709E-2</v>
      </c>
      <c r="L49" s="15">
        <f>Adjusted_RE!F$9*Background_Calculations!F$20*Quarantine_Input!$B$29*Background_Calculations!$B$23*(Background_Calculations!$B$9*Background_Calculations!F$16*(1-Background_Calculations!F$19)/(1-Background_Calculations!$B$11))*Quarantine_Input!$B$24</f>
        <v>2.9382538421216908E-2</v>
      </c>
      <c r="M49" s="15">
        <f>Adjusted_RE!G$9*Background_Calculations!G$20*Quarantine_Input!$B$29*Background_Calculations!$B$23*(Background_Calculations!$B$9*Background_Calculations!G$16*(1-Background_Calculations!G$19)/(1-Background_Calculations!$B$11))*Quarantine_Input!$B$24</f>
        <v>3.4578228211592205E-2</v>
      </c>
      <c r="N49" s="14">
        <f>Background_Calculations!$B$10*Background_Calculations!B$7*Background_Calculations!B$3*Quarantine_Input!B$6*PQT_No_Test!B$22*Quarantine_Input!$B$24</f>
        <v>5.4840911501232027E-2</v>
      </c>
      <c r="O49" s="14">
        <f>Background_Calculations!$B$10*Background_Calculations!C$7*Background_Calculations!C$3*Quarantine_Input!C$6*PQT_No_Test!C$22*Quarantine_Input!$B$24</f>
        <v>6.0582587815831857E-3</v>
      </c>
      <c r="P49" s="14">
        <f>Background_Calculations!$B$10*Background_Calculations!D$7*Background_Calculations!D$3*Quarantine_Input!D$6*PQT_No_Test!D$22*Quarantine_Input!$B$24</f>
        <v>9.1120656205415755E-3</v>
      </c>
      <c r="Q49" s="14">
        <f>Background_Calculations!$B$10*Background_Calculations!E$7*Background_Calculations!E$3*Quarantine_Input!E$6*PQT_No_Test!E$22*Quarantine_Input!$B$24</f>
        <v>9.3456082575895851E-3</v>
      </c>
      <c r="R49" s="14">
        <f>Background_Calculations!$B$10*Background_Calculations!F$7*Background_Calculations!F$3*Quarantine_Input!F$6*PQT_No_Test!F$22*Quarantine_Input!$B$24</f>
        <v>7.5145494573589907E-3</v>
      </c>
      <c r="S49" s="14">
        <f>Background_Calculations!$B$10*Background_Calculations!G$7*Background_Calculations!G$3*Quarantine_Input!G$6*PQT_No_Test!G$22*Quarantine_Input!$B$24</f>
        <v>1.5865544938793729E-2</v>
      </c>
      <c r="T49" s="15">
        <f>Background_Calculations!$B$10*Background_Calculations!B$7*Background_Calculations!B$3*Quarantine_Input!B$14*(1-Background_Calculations!B$6)/(1-Background_Calculations!B$19)*Quarantine_Input!$B$24*(Quarantine_Input!$B$25*PQT_RAg_Exit!B37+(1-Quarantine_Input!$B$25)*PQT_No_Test!B$22)</f>
        <v>3.0870294482064114E-2</v>
      </c>
      <c r="U49" s="15">
        <f>Background_Calculations!$B$10*Background_Calculations!C$7*Background_Calculations!C$3*Quarantine_Input!C$14*(1-Background_Calculations!C$6)/(1-Background_Calculations!C$19)*Quarantine_Input!$B$24*(Quarantine_Input!$B$25*PQT_RAg_Exit!C37+(1-Quarantine_Input!$B$25)*PQT_No_Test!C$22)</f>
        <v>3.1331489328782708E-3</v>
      </c>
      <c r="V49" s="15">
        <f>Background_Calculations!$B$10*Background_Calculations!D$7*Background_Calculations!D$3*Quarantine_Input!D$14*(1-Background_Calculations!D$6)/(1-Background_Calculations!D$19)*Quarantine_Input!$B$24*(Quarantine_Input!$B$25*PQT_RAg_Exit!D37+(1-Quarantine_Input!$B$25)*PQT_No_Test!D$22)</f>
        <v>4.714644049367671E-3</v>
      </c>
      <c r="W49" s="15">
        <f>Background_Calculations!$B$10*Background_Calculations!E$7*Background_Calculations!E$3*Quarantine_Input!E$14*(1-Background_Calculations!E$6)/(1-Background_Calculations!E$19)*Quarantine_Input!$B$24*(Quarantine_Input!$B$25*PQT_RAg_Exit!E37+(1-Quarantine_Input!$B$25)*PQT_No_Test!E$22)</f>
        <v>4.1562316834862804E-3</v>
      </c>
      <c r="X49" s="15">
        <f>Background_Calculations!$B$10*Background_Calculations!F$7*Background_Calculations!F$3*Quarantine_Input!F$14*(1-Background_Calculations!F$6)/(1-Background_Calculations!F$19)*Quarantine_Input!$B$24*(Quarantine_Input!$B$25*PQT_RAg_Exit!F37+(1-Quarantine_Input!$B$25)*PQT_No_Test!F$22)</f>
        <v>3.3402583313068661E-3</v>
      </c>
      <c r="Y49" s="15">
        <f>Background_Calculations!$B$10*Background_Calculations!G$7*Background_Calculations!G$3*Quarantine_Input!G$14*(1-Background_Calculations!G$6)/(1-Background_Calculations!G$19)*Quarantine_Input!$B$24*(Quarantine_Input!$B$25*PQT_RAg_Exit!G37+(1-Quarantine_Input!$B$25)*PQT_No_Test!G$22)</f>
        <v>5.6353856659665759E-3</v>
      </c>
      <c r="Z49" s="14">
        <f>Background_Calculations!$B$23*Background_Calculations!B$20*Background_Calculations!B$16*Quarantine_Input!B$14*Quarantine_Input!$B$24*(Quarantine_Input!$B$25*PQT_RAg_Exit!B37+(1-Quarantine_Input!$B$25)*PQT_No_Test!B$22)</f>
        <v>3.0554888417357502E-2</v>
      </c>
      <c r="AA49" s="14">
        <f>Background_Calculations!$B$23*Background_Calculations!C$20*Background_Calculations!C$16*Quarantine_Input!C$14*Quarantine_Input!$B$24*(Quarantine_Input!$B$25*PQT_RAg_Exit!C37+(1-Quarantine_Input!$B$25)*PQT_No_Test!C$22)</f>
        <v>3.1268272407304364E-3</v>
      </c>
      <c r="AB49" s="14">
        <f>Background_Calculations!$B$23*Background_Calculations!D$20*Background_Calculations!D$16*Quarantine_Input!D$14*Quarantine_Input!$B$24*(Quarantine_Input!$B$25*PQT_RAg_Exit!D37+(1-Quarantine_Input!$B$25)*PQT_No_Test!D$22)</f>
        <v>4.702977543357266E-3</v>
      </c>
      <c r="AC49" s="14">
        <f>Background_Calculations!$B$23*Background_Calculations!E$20*Background_Calculations!E$16*Quarantine_Input!E$14*Quarantine_Input!$B$24*(Quarantine_Input!$B$25*PQT_RAg_Exit!E37+(1-Quarantine_Input!$B$25)*PQT_No_Test!E$22)</f>
        <v>4.1459596159571311E-3</v>
      </c>
      <c r="AD49" s="14">
        <f>Background_Calculations!$B$23*Background_Calculations!F$20*Background_Calculations!F$16*Quarantine_Input!F$14*Quarantine_Input!$B$24*(Quarantine_Input!$B$25*PQT_RAg_Exit!F37+(1-Quarantine_Input!$B$25)*PQT_No_Test!F$22)</f>
        <v>3.333653382809157E-3</v>
      </c>
      <c r="AE49" s="14">
        <f>Background_Calculations!$B$23*Background_Calculations!G$20*Background_Calculations!G$16*Quarantine_Input!G$14*Quarantine_Input!$B$24*(Quarantine_Input!$B$25*PQT_RAg_Exit!G37+(1-Quarantine_Input!$B$25)*PQT_No_Test!G$22)</f>
        <v>5.6230013260071959E-3</v>
      </c>
      <c r="AF49" s="15">
        <f>Background_Calculations!$B$23*Background_Calculations!B$20*Background_Calculations!B$16*Quarantine_Input!B$6*(1-Background_Calculations!B$19)/(1-Background_Calculations!B$6)*PQT_No_Test!B$22*Quarantine_Input!$B$24</f>
        <v>5.4280594329927531E-2</v>
      </c>
      <c r="AG49" s="15">
        <f>Background_Calculations!$B$23*Background_Calculations!C$20*Background_Calculations!C$16*Quarantine_Input!C$6*(1-Background_Calculations!C$19)/(1-Background_Calculations!C$6)*PQT_No_Test!C$22*Quarantine_Input!$B$24</f>
        <v>6.0460351536007467E-3</v>
      </c>
      <c r="AH49" s="15">
        <f>Background_Calculations!$B$23*Background_Calculations!D$20*Background_Calculations!D$16*Quarantine_Input!D$6*(1-Background_Calculations!D$19)/(1-Background_Calculations!D$6)*PQT_No_Test!D$22*Quarantine_Input!$B$24</f>
        <v>9.0895175835707873E-3</v>
      </c>
      <c r="AI49" s="15">
        <f>Background_Calculations!$B$23*Background_Calculations!E$20*Background_Calculations!E$16*Quarantine_Input!E$6*(1-Background_Calculations!E$19)/(1-Background_Calculations!E$6)*PQT_No_Test!E$22*Quarantine_Input!$B$24</f>
        <v>9.3225107196192245E-3</v>
      </c>
      <c r="AJ49" s="15">
        <f>Background_Calculations!$B$23*Background_Calculations!F$20*Background_Calculations!F$16*Quarantine_Input!F$6*(1-Background_Calculations!F$19)/(1-Background_Calculations!F$6)*PQT_No_Test!F$22*Quarantine_Input!$B$24</f>
        <v>7.4996903634727006E-3</v>
      </c>
      <c r="AK49" s="15">
        <f>Background_Calculations!$B$23*Background_Calculations!G$20*Background_Calculations!G$16*Quarantine_Input!G$6*(1-Background_Calculations!G$19)/(1-Background_Calculations!G$6)*PQT_No_Test!G$22*Quarantine_Input!$B$24</f>
        <v>1.5830678771008716E-2</v>
      </c>
    </row>
    <row r="50" spans="1:37" x14ac:dyDescent="0.25">
      <c r="A50" s="8">
        <v>14</v>
      </c>
      <c r="B50" s="14">
        <f>Adjusted_RE!B$9*Background_Calculations!$B$10*(1-Background_Calculations!B$7*(Quarantine_Input!$B$30+Quarantine_Input!$B$25*Inequality_Components_Lambda_j!$A18))*(Background_Calculations!$B$9*Background_Calculations!B$3*(1-Background_Calculations!B$6)/(1-Background_Calculations!$B$11))*Quarantine_Input!$B$24</f>
        <v>427.15207607690559</v>
      </c>
      <c r="C50" s="14">
        <f>Adjusted_RE!C$9*Background_Calculations!$B$10*(1-Background_Calculations!C$7*(Quarantine_Input!$B$30+Quarantine_Input!$B$25*Inequality_Components_Lambda_j!$A18))*(Background_Calculations!$B$9*Background_Calculations!C$3*(1-Background_Calculations!C$6)/(1-Background_Calculations!$B$11))*Quarantine_Input!$B$24</f>
        <v>85.898070460520159</v>
      </c>
      <c r="D50" s="14">
        <f>Adjusted_RE!D$9*Background_Calculations!$B$10*(1-Background_Calculations!D$7*(Quarantine_Input!$B$30+Quarantine_Input!$B$25*Inequality_Components_Lambda_j!$A18))*(Background_Calculations!$B$9*Background_Calculations!D$3*(1-Background_Calculations!D$6)/(1-Background_Calculations!$B$11))*Quarantine_Input!$B$24</f>
        <v>105.34473388330552</v>
      </c>
      <c r="E50" s="14">
        <f>Adjusted_RE!E$9*Background_Calculations!$B$10*(1-Background_Calculations!E$7*(Quarantine_Input!$B$30+Quarantine_Input!$B$25*Inequality_Components_Lambda_j!$A18))*(Background_Calculations!$B$9*Background_Calculations!E$3*(1-Background_Calculations!E$6)/(1-Background_Calculations!$B$11))*Quarantine_Input!$B$24</f>
        <v>109.13444461360886</v>
      </c>
      <c r="F50" s="14">
        <f>Adjusted_RE!F$9*Background_Calculations!$B$10*(1-Background_Calculations!F$7*(Quarantine_Input!$B$30+Quarantine_Input!$B$25*Inequality_Components_Lambda_j!$A18))*(Background_Calculations!$B$9*Background_Calculations!F$3*(1-Background_Calculations!F$6)/(1-Background_Calculations!$B$11))*Quarantine_Input!$B$24</f>
        <v>87.318066231008657</v>
      </c>
      <c r="G50" s="14">
        <f>Adjusted_RE!G$9*Background_Calculations!$B$10*(1-Background_Calculations!G$7*(Quarantine_Input!$B$30+Quarantine_Input!$B$25*Inequality_Components_Lambda_j!$A18))*(Background_Calculations!$B$9*Background_Calculations!G$3*(1-Background_Calculations!G$6)/(1-Background_Calculations!$B$11))*Quarantine_Input!$B$24</f>
        <v>102.7811270984169</v>
      </c>
      <c r="H50" s="15">
        <f>Adjusted_RE!B$9*Background_Calculations!B$20*Quarantine_Input!$B$29*Background_Calculations!$B$23*(Background_Calculations!$B$9*Background_Calculations!B$16*(1-Background_Calculations!B$19)/(1-Background_Calculations!$B$11))*Quarantine_Input!$B$24</f>
        <v>0.14255001542898071</v>
      </c>
      <c r="I50" s="15">
        <f>Adjusted_RE!C$9*Background_Calculations!C$20*Quarantine_Input!$B$29*Background_Calculations!$B$23*(Background_Calculations!$B$9*Background_Calculations!C$16*(1-Background_Calculations!C$19)/(1-Background_Calculations!$B$11))*Quarantine_Input!$B$24</f>
        <v>2.8903542426339572E-2</v>
      </c>
      <c r="J50" s="15">
        <f>Adjusted_RE!D$9*Background_Calculations!D$20*Quarantine_Input!$B$29*Background_Calculations!$B$23*(Background_Calculations!$B$9*Background_Calculations!D$16*(1-Background_Calculations!D$19)/(1-Background_Calculations!$B$11))*Quarantine_Input!$B$24</f>
        <v>3.5430855870689518E-2</v>
      </c>
      <c r="K50" s="15">
        <f>Adjusted_RE!E$9*Background_Calculations!E$20*Quarantine_Input!$B$29*Background_Calculations!$B$23*(Background_Calculations!$B$9*Background_Calculations!E$16*(1-Background_Calculations!E$19)/(1-Background_Calculations!$B$11))*Quarantine_Input!$B$24</f>
        <v>3.6705570532510709E-2</v>
      </c>
      <c r="L50" s="15">
        <f>Adjusted_RE!F$9*Background_Calculations!F$20*Quarantine_Input!$B$29*Background_Calculations!$B$23*(Background_Calculations!$B$9*Background_Calculations!F$16*(1-Background_Calculations!F$19)/(1-Background_Calculations!$B$11))*Quarantine_Input!$B$24</f>
        <v>2.9382538421216908E-2</v>
      </c>
      <c r="M50" s="15">
        <f>Adjusted_RE!G$9*Background_Calculations!G$20*Quarantine_Input!$B$29*Background_Calculations!$B$23*(Background_Calculations!$B$9*Background_Calculations!G$16*(1-Background_Calculations!G$19)/(1-Background_Calculations!$B$11))*Quarantine_Input!$B$24</f>
        <v>3.4578228211592205E-2</v>
      </c>
      <c r="N50" s="14">
        <f>Background_Calculations!$B$10*Background_Calculations!B$7*Background_Calculations!B$3*Quarantine_Input!B$6*PQT_No_Test!B$22*Quarantine_Input!$B$24</f>
        <v>5.4840911501232027E-2</v>
      </c>
      <c r="O50" s="14">
        <f>Background_Calculations!$B$10*Background_Calculations!C$7*Background_Calculations!C$3*Quarantine_Input!C$6*PQT_No_Test!C$22*Quarantine_Input!$B$24</f>
        <v>6.0582587815831857E-3</v>
      </c>
      <c r="P50" s="14">
        <f>Background_Calculations!$B$10*Background_Calculations!D$7*Background_Calculations!D$3*Quarantine_Input!D$6*PQT_No_Test!D$22*Quarantine_Input!$B$24</f>
        <v>9.1120656205415755E-3</v>
      </c>
      <c r="Q50" s="14">
        <f>Background_Calculations!$B$10*Background_Calculations!E$7*Background_Calculations!E$3*Quarantine_Input!E$6*PQT_No_Test!E$22*Quarantine_Input!$B$24</f>
        <v>9.3456082575895851E-3</v>
      </c>
      <c r="R50" s="14">
        <f>Background_Calculations!$B$10*Background_Calculations!F$7*Background_Calculations!F$3*Quarantine_Input!F$6*PQT_No_Test!F$22*Quarantine_Input!$B$24</f>
        <v>7.5145494573589907E-3</v>
      </c>
      <c r="S50" s="14">
        <f>Background_Calculations!$B$10*Background_Calculations!G$7*Background_Calculations!G$3*Quarantine_Input!G$6*PQT_No_Test!G$22*Quarantine_Input!$B$24</f>
        <v>1.5865544938793729E-2</v>
      </c>
      <c r="T50" s="15">
        <f>Background_Calculations!$B$10*Background_Calculations!B$7*Background_Calculations!B$3*Quarantine_Input!B$14*(1-Background_Calculations!B$6)/(1-Background_Calculations!B$19)*Quarantine_Input!$B$24*(Quarantine_Input!$B$25*PQT_RAg_Exit!B38+(1-Quarantine_Input!$B$25)*PQT_No_Test!B$22)</f>
        <v>2.192302235206926E-2</v>
      </c>
      <c r="U50" s="15">
        <f>Background_Calculations!$B$10*Background_Calculations!C$7*Background_Calculations!C$3*Quarantine_Input!C$14*(1-Background_Calculations!C$6)/(1-Background_Calculations!C$19)*Quarantine_Input!$B$24*(Quarantine_Input!$B$25*PQT_RAg_Exit!C38+(1-Quarantine_Input!$B$25)*PQT_No_Test!C$22)</f>
        <v>2.2250547084272424E-3</v>
      </c>
      <c r="V50" s="15">
        <f>Background_Calculations!$B$10*Background_Calculations!D$7*Background_Calculations!D$3*Quarantine_Input!D$14*(1-Background_Calculations!D$6)/(1-Background_Calculations!D$19)*Quarantine_Input!$B$24*(Quarantine_Input!$B$25*PQT_RAg_Exit!D38+(1-Quarantine_Input!$B$25)*PQT_No_Test!D$22)</f>
        <v>3.3481781955915688E-3</v>
      </c>
      <c r="W50" s="15">
        <f>Background_Calculations!$B$10*Background_Calculations!E$7*Background_Calculations!E$3*Quarantine_Input!E$14*(1-Background_Calculations!E$6)/(1-Background_Calculations!E$19)*Quarantine_Input!$B$24*(Quarantine_Input!$B$25*PQT_RAg_Exit!E38+(1-Quarantine_Input!$B$25)*PQT_No_Test!E$22)</f>
        <v>2.9516129219430659E-3</v>
      </c>
      <c r="X50" s="15">
        <f>Background_Calculations!$B$10*Background_Calculations!F$7*Background_Calculations!F$3*Quarantine_Input!F$14*(1-Background_Calculations!F$6)/(1-Background_Calculations!F$19)*Quarantine_Input!$B$24*(Quarantine_Input!$B$25*PQT_RAg_Exit!F38+(1-Quarantine_Input!$B$25)*PQT_No_Test!F$22)</f>
        <v>2.3721366863368393E-3</v>
      </c>
      <c r="Y50" s="15">
        <f>Background_Calculations!$B$10*Background_Calculations!G$7*Background_Calculations!G$3*Quarantine_Input!G$14*(1-Background_Calculations!G$6)/(1-Background_Calculations!G$19)*Quarantine_Input!$B$24*(Quarantine_Input!$B$25*PQT_RAg_Exit!G38+(1-Quarantine_Input!$B$25)*PQT_No_Test!G$22)</f>
        <v>4.0020572524598489E-3</v>
      </c>
      <c r="Z50" s="14">
        <f>Background_Calculations!$B$23*Background_Calculations!B$20*Background_Calculations!B$16*Quarantine_Input!B$14*Quarantine_Input!$B$24*(Quarantine_Input!$B$25*PQT_RAg_Exit!B38+(1-Quarantine_Input!$B$25)*PQT_No_Test!B$22)</f>
        <v>2.1699031803143375E-2</v>
      </c>
      <c r="AA50" s="14">
        <f>Background_Calculations!$B$23*Background_Calculations!C$20*Background_Calculations!C$16*Quarantine_Input!C$14*Quarantine_Input!$B$24*(Quarantine_Input!$B$25*PQT_RAg_Exit!C38+(1-Quarantine_Input!$B$25)*PQT_No_Test!C$22)</f>
        <v>2.2205652598947575E-3</v>
      </c>
      <c r="AB50" s="14">
        <f>Background_Calculations!$B$23*Background_Calculations!D$20*Background_Calculations!D$16*Quarantine_Input!D$14*Quarantine_Input!$B$24*(Quarantine_Input!$B$25*PQT_RAg_Exit!D38+(1-Quarantine_Input!$B$25)*PQT_No_Test!D$22)</f>
        <v>3.3398930439165414E-3</v>
      </c>
      <c r="AC50" s="14">
        <f>Background_Calculations!$B$23*Background_Calculations!E$20*Background_Calculations!E$16*Quarantine_Input!E$14*Quarantine_Input!$B$24*(Quarantine_Input!$B$25*PQT_RAg_Exit!E38+(1-Quarantine_Input!$B$25)*PQT_No_Test!E$22)</f>
        <v>2.9443180525606451E-3</v>
      </c>
      <c r="AD50" s="14">
        <f>Background_Calculations!$B$23*Background_Calculations!F$20*Background_Calculations!F$16*Quarantine_Input!F$14*Quarantine_Input!$B$24*(Quarantine_Input!$B$25*PQT_RAg_Exit!F38+(1-Quarantine_Input!$B$25)*PQT_No_Test!F$22)</f>
        <v>2.3674460788781489E-3</v>
      </c>
      <c r="AE50" s="14">
        <f>Background_Calculations!$B$23*Background_Calculations!G$20*Background_Calculations!G$16*Quarantine_Input!G$14*Quarantine_Input!$B$24*(Quarantine_Input!$B$25*PQT_RAg_Exit!G38+(1-Quarantine_Input!$B$25)*PQT_No_Test!G$22)</f>
        <v>3.9932623197810289E-3</v>
      </c>
      <c r="AF50" s="15">
        <f>Background_Calculations!$B$23*Background_Calculations!B$20*Background_Calculations!B$16*Quarantine_Input!B$6*(1-Background_Calculations!B$19)/(1-Background_Calculations!B$6)*PQT_No_Test!B$22*Quarantine_Input!$B$24</f>
        <v>5.4280594329927531E-2</v>
      </c>
      <c r="AG50" s="15">
        <f>Background_Calculations!$B$23*Background_Calculations!C$20*Background_Calculations!C$16*Quarantine_Input!C$6*(1-Background_Calculations!C$19)/(1-Background_Calculations!C$6)*PQT_No_Test!C$22*Quarantine_Input!$B$24</f>
        <v>6.0460351536007467E-3</v>
      </c>
      <c r="AH50" s="15">
        <f>Background_Calculations!$B$23*Background_Calculations!D$20*Background_Calculations!D$16*Quarantine_Input!D$6*(1-Background_Calculations!D$19)/(1-Background_Calculations!D$6)*PQT_No_Test!D$22*Quarantine_Input!$B$24</f>
        <v>9.0895175835707873E-3</v>
      </c>
      <c r="AI50" s="15">
        <f>Background_Calculations!$B$23*Background_Calculations!E$20*Background_Calculations!E$16*Quarantine_Input!E$6*(1-Background_Calculations!E$19)/(1-Background_Calculations!E$6)*PQT_No_Test!E$22*Quarantine_Input!$B$24</f>
        <v>9.3225107196192245E-3</v>
      </c>
      <c r="AJ50" s="15">
        <f>Background_Calculations!$B$23*Background_Calculations!F$20*Background_Calculations!F$16*Quarantine_Input!F$6*(1-Background_Calculations!F$19)/(1-Background_Calculations!F$6)*PQT_No_Test!F$22*Quarantine_Input!$B$24</f>
        <v>7.4996903634727006E-3</v>
      </c>
      <c r="AK50" s="15">
        <f>Background_Calculations!$B$23*Background_Calculations!G$20*Background_Calculations!G$16*Quarantine_Input!G$6*(1-Background_Calculations!G$19)/(1-Background_Calculations!G$6)*PQT_No_Test!G$22*Quarantine_Input!$B$24</f>
        <v>1.5830678771008716E-2</v>
      </c>
    </row>
    <row r="51" spans="1:37" x14ac:dyDescent="0.25">
      <c r="A51" s="24" t="s">
        <v>52</v>
      </c>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row>
    <row r="52" spans="1:37" x14ac:dyDescent="0.25">
      <c r="A52" s="8">
        <v>0</v>
      </c>
      <c r="B52" s="14">
        <f>Adjusted_RE!B$9*Background_Calculations!$B$10*(1-Background_Calculations!B$7*(Quarantine_Input!$B$30+Quarantine_Input!$B$25*Inequality_Components_Lambda_j!$A4))*(Background_Calculations!$B$9*Background_Calculations!B$3*(1-Background_Calculations!B$6)/(1-Background_Calculations!$B$11))*Quarantine_Input!$B$24</f>
        <v>427.7066474628507</v>
      </c>
      <c r="C52" s="14">
        <f>Adjusted_RE!C$9*Background_Calculations!$B$10*(1-Background_Calculations!C$7*(Quarantine_Input!$B$30+Quarantine_Input!$B$25*Inequality_Components_Lambda_j!$A4))*(Background_Calculations!$B$9*Background_Calculations!C$3*(1-Background_Calculations!C$6)/(1-Background_Calculations!$B$11))*Quarantine_Input!$B$24</f>
        <v>86.009591894344865</v>
      </c>
      <c r="D52" s="14">
        <f>Adjusted_RE!D$9*Background_Calculations!$B$10*(1-Background_Calculations!D$7*(Quarantine_Input!$B$30+Quarantine_Input!$B$25*Inequality_Components_Lambda_j!$A4))*(Background_Calculations!$B$9*Background_Calculations!D$3*(1-Background_Calculations!D$6)/(1-Background_Calculations!$B$11))*Quarantine_Input!$B$24</f>
        <v>105.48150291322159</v>
      </c>
      <c r="E52" s="14">
        <f>Adjusted_RE!E$9*Background_Calculations!$B$10*(1-Background_Calculations!E$7*(Quarantine_Input!$B$30+Quarantine_Input!$B$25*Inequality_Components_Lambda_j!$A4))*(Background_Calculations!$B$9*Background_Calculations!E$3*(1-Background_Calculations!E$6)/(1-Background_Calculations!$B$11))*Quarantine_Input!$B$24</f>
        <v>109.27613382359603</v>
      </c>
      <c r="F52" s="14">
        <f>Adjusted_RE!F$9*Background_Calculations!$B$10*(1-Background_Calculations!F$7*(Quarantine_Input!$B$30+Quarantine_Input!$B$25*Inequality_Components_Lambda_j!$A4))*(Background_Calculations!$B$9*Background_Calculations!F$3*(1-Background_Calculations!F$6)/(1-Background_Calculations!$B$11))*Quarantine_Input!$B$24</f>
        <v>87.431431244828815</v>
      </c>
      <c r="G52" s="14">
        <f>Adjusted_RE!G$9*Background_Calculations!$B$10*(1-Background_Calculations!G$7*(Quarantine_Input!$B$30+Quarantine_Input!$B$25*Inequality_Components_Lambda_j!$A4))*(Background_Calculations!$B$9*Background_Calculations!G$3*(1-Background_Calculations!G$6)/(1-Background_Calculations!$B$11))*Quarantine_Input!$B$24</f>
        <v>102.91456779857097</v>
      </c>
      <c r="H52" s="15">
        <f>Adjusted_RE!B$9*Background_Calculations!B$20*Quarantine_Input!$B$29*Background_Calculations!$B$23*(Background_Calculations!$B$9*Background_Calculations!B$16*(1-Background_Calculations!B$19)/(1-Background_Calculations!$B$11))*Quarantine_Input!$B$24</f>
        <v>0.14255001542898071</v>
      </c>
      <c r="I52" s="15">
        <f>Adjusted_RE!C$9*Background_Calculations!C$20*Quarantine_Input!$B$29*Background_Calculations!$B$23*(Background_Calculations!$B$9*Background_Calculations!C$16*(1-Background_Calculations!C$19)/(1-Background_Calculations!$B$11))*Quarantine_Input!$B$24</f>
        <v>2.8903542426339572E-2</v>
      </c>
      <c r="J52" s="15">
        <f>Adjusted_RE!D$9*Background_Calculations!D$20*Quarantine_Input!$B$29*Background_Calculations!$B$23*(Background_Calculations!$B$9*Background_Calculations!D$16*(1-Background_Calculations!D$19)/(1-Background_Calculations!$B$11))*Quarantine_Input!$B$24</f>
        <v>3.5430855870689518E-2</v>
      </c>
      <c r="K52" s="15">
        <f>Adjusted_RE!E$9*Background_Calculations!E$20*Quarantine_Input!$B$29*Background_Calculations!$B$23*(Background_Calculations!$B$9*Background_Calculations!E$16*(1-Background_Calculations!E$19)/(1-Background_Calculations!$B$11))*Quarantine_Input!$B$24</f>
        <v>3.6705570532510709E-2</v>
      </c>
      <c r="L52" s="15">
        <f>Adjusted_RE!F$9*Background_Calculations!F$20*Quarantine_Input!$B$29*Background_Calculations!$B$23*(Background_Calculations!$B$9*Background_Calculations!F$16*(1-Background_Calculations!F$19)/(1-Background_Calculations!$B$11))*Quarantine_Input!$B$24</f>
        <v>2.9382538421216908E-2</v>
      </c>
      <c r="M52" s="15">
        <f>Adjusted_RE!G$9*Background_Calculations!G$20*Quarantine_Input!$B$29*Background_Calculations!$B$23*(Background_Calculations!$B$9*Background_Calculations!G$16*(1-Background_Calculations!G$19)/(1-Background_Calculations!$B$11))*Quarantine_Input!$B$24</f>
        <v>3.4578228211592205E-2</v>
      </c>
      <c r="N52" s="14">
        <f>Background_Calculations!$B$10*Background_Calculations!B$7*Background_Calculations!B$3*Quarantine_Input!B$6*PQT_No_Test!B$22*Quarantine_Input!$B$24</f>
        <v>5.4840911501232027E-2</v>
      </c>
      <c r="O52" s="14">
        <f>Background_Calculations!$B$10*Background_Calculations!C$7*Background_Calculations!C$3*Quarantine_Input!C$6*PQT_No_Test!C$22*Quarantine_Input!$B$24</f>
        <v>6.0582587815831857E-3</v>
      </c>
      <c r="P52" s="14">
        <f>Background_Calculations!$B$10*Background_Calculations!D$7*Background_Calculations!D$3*Quarantine_Input!D$6*PQT_No_Test!D$22*Quarantine_Input!$B$24</f>
        <v>9.1120656205415755E-3</v>
      </c>
      <c r="Q52" s="14">
        <f>Background_Calculations!$B$10*Background_Calculations!E$7*Background_Calculations!E$3*Quarantine_Input!E$6*PQT_No_Test!E$22*Quarantine_Input!$B$24</f>
        <v>9.3456082575895851E-3</v>
      </c>
      <c r="R52" s="14">
        <f>Background_Calculations!$B$10*Background_Calculations!F$7*Background_Calculations!F$3*Quarantine_Input!F$6*PQT_No_Test!F$22*Quarantine_Input!$B$24</f>
        <v>7.5145494573589907E-3</v>
      </c>
      <c r="S52" s="14">
        <f>Background_Calculations!$B$10*Background_Calculations!G$7*Background_Calculations!G$3*Quarantine_Input!G$6*PQT_No_Test!G$22*Quarantine_Input!$B$24</f>
        <v>1.5865544938793729E-2</v>
      </c>
      <c r="T52" s="15">
        <f>Background_Calculations!$B$10*Background_Calculations!B$7*Background_Calculations!B$3*Quarantine_Input!B$14*(1-Background_Calculations!B$6)/(1-Background_Calculations!B$19)*Quarantine_Input!$B$24*(Quarantine_Input!$B$25*PQT_RAg_Entry_Exit!B24+(1-Quarantine_Input!$B$25)*PQT_No_Test!B$22)</f>
        <v>0.9905040058629887</v>
      </c>
      <c r="U52" s="15">
        <f>Background_Calculations!$B$10*Background_Calculations!C$7*Background_Calculations!C$3*Quarantine_Input!C$14*(1-Background_Calculations!C$6)/(1-Background_Calculations!C$19)*Quarantine_Input!$B$24*(Quarantine_Input!$B$25*PQT_RAg_Entry_Exit!C24+(1-Quarantine_Input!$B$25)*PQT_No_Test!C$22)</f>
        <v>0.10985353792689902</v>
      </c>
      <c r="V52" s="15">
        <f>Background_Calculations!$B$10*Background_Calculations!D$7*Background_Calculations!D$3*Quarantine_Input!D$14*(1-Background_Calculations!D$6)/(1-Background_Calculations!D$19)*Quarantine_Input!$B$24*(Quarantine_Input!$B$25*PQT_RAg_Entry_Exit!D24+(1-Quarantine_Input!$B$25)*PQT_No_Test!D$22)</f>
        <v>0.16530345029377591</v>
      </c>
      <c r="W52" s="15">
        <f>Background_Calculations!$B$10*Background_Calculations!E$7*Background_Calculations!E$3*Quarantine_Input!E$14*(1-Background_Calculations!E$6)/(1-Background_Calculations!E$19)*Quarantine_Input!$B$24*(Quarantine_Input!$B$25*PQT_RAg_Entry_Exit!E24+(1-Quarantine_Input!$B$25)*PQT_No_Test!E$22)</f>
        <v>0.17317185650262704</v>
      </c>
      <c r="X52" s="15">
        <f>Background_Calculations!$B$10*Background_Calculations!F$7*Background_Calculations!F$3*Quarantine_Input!F$14*(1-Background_Calculations!F$6)/(1-Background_Calculations!F$19)*Quarantine_Input!$B$24*(Quarantine_Input!$B$25*PQT_RAg_Entry_Exit!F24+(1-Quarantine_Input!$B$25)*PQT_No_Test!F$22)</f>
        <v>0.13917384315437825</v>
      </c>
      <c r="Y52" s="15">
        <f>Background_Calculations!$B$10*Background_Calculations!G$7*Background_Calculations!G$3*Quarantine_Input!G$14*(1-Background_Calculations!G$6)/(1-Background_Calculations!G$19)*Quarantine_Input!$B$24*(Quarantine_Input!$B$25*PQT_RAg_Entry_Exit!G24+(1-Quarantine_Input!$B$25)*PQT_No_Test!G$22)</f>
        <v>0.30148936212177102</v>
      </c>
      <c r="Z52" s="14">
        <f>Background_Calculations!$B$23*Background_Calculations!B$20*Background_Calculations!B$16*Quarantine_Input!B$14*Quarantine_Input!$B$24*(Quarantine_Input!$B$25*PQT_RAg_Entry_Exit!B24+(1-Quarantine_Input!$B$25)*PQT_No_Test!B$22)</f>
        <v>0.98038388955678069</v>
      </c>
      <c r="AA52" s="14">
        <f>Background_Calculations!$B$23*Background_Calculations!C$20*Background_Calculations!C$16*Quarantine_Input!C$14*Quarantine_Input!$B$24*(Quarantine_Input!$B$25*PQT_RAg_Entry_Exit!C24+(1-Quarantine_Input!$B$25)*PQT_No_Test!C$22)</f>
        <v>0.10963188863316872</v>
      </c>
      <c r="AB52" s="14">
        <f>Background_Calculations!$B$23*Background_Calculations!D$20*Background_Calculations!D$16*Quarantine_Input!D$14*Quarantine_Input!$B$24*(Quarantine_Input!$B$25*PQT_RAg_Entry_Exit!D24+(1-Quarantine_Input!$B$25)*PQT_No_Test!D$22)</f>
        <v>0.16489440272280356</v>
      </c>
      <c r="AC52" s="14">
        <f>Background_Calculations!$B$23*Background_Calculations!E$20*Background_Calculations!E$16*Quarantine_Input!E$14*Quarantine_Input!$B$24*(Quarantine_Input!$B$25*PQT_RAg_Entry_Exit!E24+(1-Quarantine_Input!$B$25)*PQT_No_Test!E$22)</f>
        <v>0.1727438647207418</v>
      </c>
      <c r="AD52" s="14">
        <f>Background_Calculations!$B$23*Background_Calculations!F$20*Background_Calculations!F$16*Quarantine_Input!F$14*Quarantine_Input!$B$24*(Quarantine_Input!$B$25*PQT_RAg_Entry_Exit!F24+(1-Quarantine_Input!$B$25)*PQT_No_Test!F$22)</f>
        <v>0.13889864406044972</v>
      </c>
      <c r="AE52" s="14">
        <f>Background_Calculations!$B$23*Background_Calculations!G$20*Background_Calculations!G$16*Quarantine_Input!G$14*Quarantine_Input!$B$24*(Quarantine_Input!$B$25*PQT_RAg_Entry_Exit!G24+(1-Quarantine_Input!$B$25)*PQT_No_Test!G$22)</f>
        <v>0.30082680822112112</v>
      </c>
      <c r="AF52" s="15">
        <f>Background_Calculations!$B$23*Background_Calculations!B$20*Background_Calculations!B$16*Quarantine_Input!B$6*(1-Background_Calculations!B$19)/(1-Background_Calculations!B$6)*PQT_No_Test!B$22*Quarantine_Input!$B$24</f>
        <v>5.4280594329927531E-2</v>
      </c>
      <c r="AG52" s="15">
        <f>Background_Calculations!$B$23*Background_Calculations!C$20*Background_Calculations!C$16*Quarantine_Input!C$6*(1-Background_Calculations!C$19)/(1-Background_Calculations!C$6)*PQT_No_Test!C$22*Quarantine_Input!$B$24</f>
        <v>6.0460351536007467E-3</v>
      </c>
      <c r="AH52" s="15">
        <f>Background_Calculations!$B$23*Background_Calculations!D$20*Background_Calculations!D$16*Quarantine_Input!D$6*(1-Background_Calculations!D$19)/(1-Background_Calculations!D$6)*PQT_No_Test!D$22*Quarantine_Input!$B$24</f>
        <v>9.0895175835707873E-3</v>
      </c>
      <c r="AI52" s="15">
        <f>Background_Calculations!$B$23*Background_Calculations!E$20*Background_Calculations!E$16*Quarantine_Input!E$6*(1-Background_Calculations!E$19)/(1-Background_Calculations!E$6)*PQT_No_Test!E$22*Quarantine_Input!$B$24</f>
        <v>9.3225107196192245E-3</v>
      </c>
      <c r="AJ52" s="15">
        <f>Background_Calculations!$B$23*Background_Calculations!F$20*Background_Calculations!F$16*Quarantine_Input!F$6*(1-Background_Calculations!F$19)/(1-Background_Calculations!F$6)*PQT_No_Test!F$22*Quarantine_Input!$B$24</f>
        <v>7.4996903634727006E-3</v>
      </c>
      <c r="AK52" s="15">
        <f>Background_Calculations!$B$23*Background_Calculations!G$20*Background_Calculations!G$16*Quarantine_Input!G$6*(1-Background_Calculations!G$19)/(1-Background_Calculations!G$6)*PQT_No_Test!G$22*Quarantine_Input!$B$24</f>
        <v>1.5830678771008716E-2</v>
      </c>
    </row>
    <row r="53" spans="1:37" x14ac:dyDescent="0.25">
      <c r="A53" s="8">
        <v>1</v>
      </c>
      <c r="B53" s="14">
        <f>Adjusted_RE!B$9*Background_Calculations!$B$10*(1-Background_Calculations!B$7*(Quarantine_Input!$B$30+Quarantine_Input!$B$25*Inequality_Components_Lambda_j!$A5))*(Background_Calculations!$B$9*Background_Calculations!B$3*(1-Background_Calculations!B$6)/(1-Background_Calculations!$B$11))*Quarantine_Input!$B$24</f>
        <v>427.66703522099749</v>
      </c>
      <c r="C53" s="14">
        <f>Adjusted_RE!C$9*Background_Calculations!$B$10*(1-Background_Calculations!C$7*(Quarantine_Input!$B$30+Quarantine_Input!$B$25*Inequality_Components_Lambda_j!$A5))*(Background_Calculations!$B$9*Background_Calculations!C$3*(1-Background_Calculations!C$6)/(1-Background_Calculations!$B$11))*Quarantine_Input!$B$24</f>
        <v>86.00162607764311</v>
      </c>
      <c r="D53" s="14">
        <f>Adjusted_RE!D$9*Background_Calculations!$B$10*(1-Background_Calculations!D$7*(Quarantine_Input!$B$30+Quarantine_Input!$B$25*Inequality_Components_Lambda_j!$A5))*(Background_Calculations!$B$9*Background_Calculations!D$3*(1-Background_Calculations!D$6)/(1-Background_Calculations!$B$11))*Quarantine_Input!$B$24</f>
        <v>105.47173369679902</v>
      </c>
      <c r="E53" s="14">
        <f>Adjusted_RE!E$9*Background_Calculations!$B$10*(1-Background_Calculations!E$7*(Quarantine_Input!$B$30+Quarantine_Input!$B$25*Inequality_Components_Lambda_j!$A5))*(Background_Calculations!$B$9*Background_Calculations!E$3*(1-Background_Calculations!E$6)/(1-Background_Calculations!$B$11))*Quarantine_Input!$B$24</f>
        <v>109.26601316573981</v>
      </c>
      <c r="F53" s="14">
        <f>Adjusted_RE!F$9*Background_Calculations!$B$10*(1-Background_Calculations!F$7*(Quarantine_Input!$B$30+Quarantine_Input!$B$25*Inequality_Components_Lambda_j!$A5))*(Background_Calculations!$B$9*Background_Calculations!F$3*(1-Background_Calculations!F$6)/(1-Background_Calculations!$B$11))*Quarantine_Input!$B$24</f>
        <v>87.423333743841667</v>
      </c>
      <c r="G53" s="14">
        <f>Adjusted_RE!G$9*Background_Calculations!$B$10*(1-Background_Calculations!G$7*(Quarantine_Input!$B$30+Quarantine_Input!$B$25*Inequality_Components_Lambda_j!$A5))*(Background_Calculations!$B$9*Background_Calculations!G$3*(1-Background_Calculations!G$6)/(1-Background_Calculations!$B$11))*Quarantine_Input!$B$24</f>
        <v>102.90503631998854</v>
      </c>
      <c r="H53" s="15">
        <f>Adjusted_RE!B$9*Background_Calculations!B$20*Quarantine_Input!$B$29*Background_Calculations!$B$23*(Background_Calculations!$B$9*Background_Calculations!B$16*(1-Background_Calculations!B$19)/(1-Background_Calculations!$B$11))*Quarantine_Input!$B$24</f>
        <v>0.14255001542898071</v>
      </c>
      <c r="I53" s="15">
        <f>Adjusted_RE!C$9*Background_Calculations!C$20*Quarantine_Input!$B$29*Background_Calculations!$B$23*(Background_Calculations!$B$9*Background_Calculations!C$16*(1-Background_Calculations!C$19)/(1-Background_Calculations!$B$11))*Quarantine_Input!$B$24</f>
        <v>2.8903542426339572E-2</v>
      </c>
      <c r="J53" s="15">
        <f>Adjusted_RE!D$9*Background_Calculations!D$20*Quarantine_Input!$B$29*Background_Calculations!$B$23*(Background_Calculations!$B$9*Background_Calculations!D$16*(1-Background_Calculations!D$19)/(1-Background_Calculations!$B$11))*Quarantine_Input!$B$24</f>
        <v>3.5430855870689518E-2</v>
      </c>
      <c r="K53" s="15">
        <f>Adjusted_RE!E$9*Background_Calculations!E$20*Quarantine_Input!$B$29*Background_Calculations!$B$23*(Background_Calculations!$B$9*Background_Calculations!E$16*(1-Background_Calculations!E$19)/(1-Background_Calculations!$B$11))*Quarantine_Input!$B$24</f>
        <v>3.6705570532510709E-2</v>
      </c>
      <c r="L53" s="15">
        <f>Adjusted_RE!F$9*Background_Calculations!F$20*Quarantine_Input!$B$29*Background_Calculations!$B$23*(Background_Calculations!$B$9*Background_Calculations!F$16*(1-Background_Calculations!F$19)/(1-Background_Calculations!$B$11))*Quarantine_Input!$B$24</f>
        <v>2.9382538421216908E-2</v>
      </c>
      <c r="M53" s="15">
        <f>Adjusted_RE!G$9*Background_Calculations!G$20*Quarantine_Input!$B$29*Background_Calculations!$B$23*(Background_Calculations!$B$9*Background_Calculations!G$16*(1-Background_Calculations!G$19)/(1-Background_Calculations!$B$11))*Quarantine_Input!$B$24</f>
        <v>3.4578228211592205E-2</v>
      </c>
      <c r="N53" s="14">
        <f>Background_Calculations!$B$10*Background_Calculations!B$7*Background_Calculations!B$3*Quarantine_Input!B$6*PQT_No_Test!B$22*Quarantine_Input!$B$24</f>
        <v>5.4840911501232027E-2</v>
      </c>
      <c r="O53" s="14">
        <f>Background_Calculations!$B$10*Background_Calculations!C$7*Background_Calculations!C$3*Quarantine_Input!C$6*PQT_No_Test!C$22*Quarantine_Input!$B$24</f>
        <v>6.0582587815831857E-3</v>
      </c>
      <c r="P53" s="14">
        <f>Background_Calculations!$B$10*Background_Calculations!D$7*Background_Calculations!D$3*Quarantine_Input!D$6*PQT_No_Test!D$22*Quarantine_Input!$B$24</f>
        <v>9.1120656205415755E-3</v>
      </c>
      <c r="Q53" s="14">
        <f>Background_Calculations!$B$10*Background_Calculations!E$7*Background_Calculations!E$3*Quarantine_Input!E$6*PQT_No_Test!E$22*Quarantine_Input!$B$24</f>
        <v>9.3456082575895851E-3</v>
      </c>
      <c r="R53" s="14">
        <f>Background_Calculations!$B$10*Background_Calculations!F$7*Background_Calculations!F$3*Quarantine_Input!F$6*PQT_No_Test!F$22*Quarantine_Input!$B$24</f>
        <v>7.5145494573589907E-3</v>
      </c>
      <c r="S53" s="14">
        <f>Background_Calculations!$B$10*Background_Calculations!G$7*Background_Calculations!G$3*Quarantine_Input!G$6*PQT_No_Test!G$22*Quarantine_Input!$B$24</f>
        <v>1.5865544938793729E-2</v>
      </c>
      <c r="T53" s="15">
        <f>Background_Calculations!$B$10*Background_Calculations!B$7*Background_Calculations!B$3*Quarantine_Input!B$14*(1-Background_Calculations!B$6)/(1-Background_Calculations!B$19)*Quarantine_Input!$B$24*(Quarantine_Input!$B$25*PQT_RAg_Entry_Exit!B25+(1-Quarantine_Input!$B$25)*PQT_No_Test!B$22)</f>
        <v>0.66665291802716531</v>
      </c>
      <c r="U53" s="15">
        <f>Background_Calculations!$B$10*Background_Calculations!C$7*Background_Calculations!C$3*Quarantine_Input!C$14*(1-Background_Calculations!C$6)/(1-Background_Calculations!C$19)*Quarantine_Input!$B$24*(Quarantine_Input!$B$25*PQT_RAg_Entry_Exit!C25+(1-Quarantine_Input!$B$25)*PQT_No_Test!C$22)</f>
        <v>7.3688235766219856E-2</v>
      </c>
      <c r="V53" s="15">
        <f>Background_Calculations!$B$10*Background_Calculations!D$7*Background_Calculations!D$3*Quarantine_Input!D$14*(1-Background_Calculations!D$6)/(1-Background_Calculations!D$19)*Quarantine_Input!$B$24*(Quarantine_Input!$B$25*PQT_RAg_Entry_Exit!D25+(1-Quarantine_Input!$B$25)*PQT_No_Test!D$22)</f>
        <v>0.11088327101784413</v>
      </c>
      <c r="W53" s="15">
        <f>Background_Calculations!$B$10*Background_Calculations!E$7*Background_Calculations!E$3*Quarantine_Input!E$14*(1-Background_Calculations!E$6)/(1-Background_Calculations!E$19)*Quarantine_Input!$B$24*(Quarantine_Input!$B$25*PQT_RAg_Entry_Exit!E25+(1-Quarantine_Input!$B$25)*PQT_No_Test!E$22)</f>
        <v>0.1154930385225077</v>
      </c>
      <c r="X53" s="15">
        <f>Background_Calculations!$B$10*Background_Calculations!F$7*Background_Calculations!F$3*Quarantine_Input!F$14*(1-Background_Calculations!F$6)/(1-Background_Calculations!F$19)*Quarantine_Input!$B$24*(Quarantine_Input!$B$25*PQT_RAg_Entry_Exit!F25+(1-Quarantine_Input!$B$25)*PQT_No_Test!F$22)</f>
        <v>9.281883530832398E-2</v>
      </c>
      <c r="Y53" s="15">
        <f>Background_Calculations!$B$10*Background_Calculations!G$7*Background_Calculations!G$3*Quarantine_Input!G$14*(1-Background_Calculations!G$6)/(1-Background_Calculations!G$19)*Quarantine_Input!$B$24*(Quarantine_Input!$B$25*PQT_RAg_Entry_Exit!G25+(1-Quarantine_Input!$B$25)*PQT_No_Test!G$22)</f>
        <v>0.1997052021892444</v>
      </c>
      <c r="Z53" s="14">
        <f>Background_Calculations!$B$23*Background_Calculations!B$20*Background_Calculations!B$16*Quarantine_Input!B$14*Quarantine_Input!$B$24*(Quarantine_Input!$B$25*PQT_RAg_Entry_Exit!B25+(1-Quarantine_Input!$B$25)*PQT_No_Test!B$22)</f>
        <v>0.65984163303853993</v>
      </c>
      <c r="AA53" s="14">
        <f>Background_Calculations!$B$23*Background_Calculations!C$20*Background_Calculations!C$16*Quarantine_Input!C$14*Quarantine_Input!$B$24*(Quarantine_Input!$B$25*PQT_RAg_Entry_Exit!C25+(1-Quarantine_Input!$B$25)*PQT_No_Test!C$22)</f>
        <v>7.3539556481764926E-2</v>
      </c>
      <c r="AB53" s="14">
        <f>Background_Calculations!$B$23*Background_Calculations!D$20*Background_Calculations!D$16*Quarantine_Input!D$14*Quarantine_Input!$B$24*(Quarantine_Input!$B$25*PQT_RAg_Entry_Exit!D25+(1-Quarantine_Input!$B$25)*PQT_No_Test!D$22)</f>
        <v>0.11060888755766403</v>
      </c>
      <c r="AC53" s="14">
        <f>Background_Calculations!$B$23*Background_Calculations!E$20*Background_Calculations!E$16*Quarantine_Input!E$14*Quarantine_Input!$B$24*(Quarantine_Input!$B$25*PQT_RAg_Entry_Exit!E25+(1-Quarantine_Input!$B$25)*PQT_No_Test!E$22)</f>
        <v>0.11520759911941486</v>
      </c>
      <c r="AD53" s="14">
        <f>Background_Calculations!$B$23*Background_Calculations!F$20*Background_Calculations!F$16*Quarantine_Input!F$14*Quarantine_Input!$B$24*(Quarantine_Input!$B$25*PQT_RAg_Entry_Exit!F25+(1-Quarantine_Input!$B$25)*PQT_No_Test!F$22)</f>
        <v>9.2635297519919169E-2</v>
      </c>
      <c r="AE53" s="14">
        <f>Background_Calculations!$B$23*Background_Calculations!G$20*Background_Calculations!G$16*Quarantine_Input!G$14*Quarantine_Input!$B$24*(Quarantine_Input!$B$25*PQT_RAg_Entry_Exit!G25+(1-Quarantine_Input!$B$25)*PQT_No_Test!G$22)</f>
        <v>0.19926632945503125</v>
      </c>
      <c r="AF53" s="15">
        <f>Background_Calculations!$B$23*Background_Calculations!B$20*Background_Calculations!B$16*Quarantine_Input!B$6*(1-Background_Calculations!B$19)/(1-Background_Calculations!B$6)*PQT_No_Test!B$22*Quarantine_Input!$B$24</f>
        <v>5.4280594329927531E-2</v>
      </c>
      <c r="AG53" s="15">
        <f>Background_Calculations!$B$23*Background_Calculations!C$20*Background_Calculations!C$16*Quarantine_Input!C$6*(1-Background_Calculations!C$19)/(1-Background_Calculations!C$6)*PQT_No_Test!C$22*Quarantine_Input!$B$24</f>
        <v>6.0460351536007467E-3</v>
      </c>
      <c r="AH53" s="15">
        <f>Background_Calculations!$B$23*Background_Calculations!D$20*Background_Calculations!D$16*Quarantine_Input!D$6*(1-Background_Calculations!D$19)/(1-Background_Calculations!D$6)*PQT_No_Test!D$22*Quarantine_Input!$B$24</f>
        <v>9.0895175835707873E-3</v>
      </c>
      <c r="AI53" s="15">
        <f>Background_Calculations!$B$23*Background_Calculations!E$20*Background_Calculations!E$16*Quarantine_Input!E$6*(1-Background_Calculations!E$19)/(1-Background_Calculations!E$6)*PQT_No_Test!E$22*Quarantine_Input!$B$24</f>
        <v>9.3225107196192245E-3</v>
      </c>
      <c r="AJ53" s="15">
        <f>Background_Calculations!$B$23*Background_Calculations!F$20*Background_Calculations!F$16*Quarantine_Input!F$6*(1-Background_Calculations!F$19)/(1-Background_Calculations!F$6)*PQT_No_Test!F$22*Quarantine_Input!$B$24</f>
        <v>7.4996903634727006E-3</v>
      </c>
      <c r="AK53" s="15">
        <f>Background_Calculations!$B$23*Background_Calculations!G$20*Background_Calculations!G$16*Quarantine_Input!G$6*(1-Background_Calculations!G$19)/(1-Background_Calculations!G$6)*PQT_No_Test!G$22*Quarantine_Input!$B$24</f>
        <v>1.5830678771008716E-2</v>
      </c>
    </row>
    <row r="54" spans="1:37" x14ac:dyDescent="0.25">
      <c r="A54" s="8">
        <v>2</v>
      </c>
      <c r="B54" s="14">
        <f>Adjusted_RE!B$9*Background_Calculations!$B$10*(1-Background_Calculations!B$7*(Quarantine_Input!$B$30+Quarantine_Input!$B$25*Inequality_Components_Lambda_j!$A6))*(Background_Calculations!$B$9*Background_Calculations!B$3*(1-Background_Calculations!B$6)/(1-Background_Calculations!$B$11))*Quarantine_Input!$B$24</f>
        <v>427.62742297914423</v>
      </c>
      <c r="C54" s="14">
        <f>Adjusted_RE!C$9*Background_Calculations!$B$10*(1-Background_Calculations!C$7*(Quarantine_Input!$B$30+Quarantine_Input!$B$25*Inequality_Components_Lambda_j!$A6))*(Background_Calculations!$B$9*Background_Calculations!C$3*(1-Background_Calculations!C$6)/(1-Background_Calculations!$B$11))*Quarantine_Input!$B$24</f>
        <v>85.99366026094134</v>
      </c>
      <c r="D54" s="14">
        <f>Adjusted_RE!D$9*Background_Calculations!$B$10*(1-Background_Calculations!D$7*(Quarantine_Input!$B$30+Quarantine_Input!$B$25*Inequality_Components_Lambda_j!$A6))*(Background_Calculations!$B$9*Background_Calculations!D$3*(1-Background_Calculations!D$6)/(1-Background_Calculations!$B$11))*Quarantine_Input!$B$24</f>
        <v>105.46196448037645</v>
      </c>
      <c r="E54" s="14">
        <f>Adjusted_RE!E$9*Background_Calculations!$B$10*(1-Background_Calculations!E$7*(Quarantine_Input!$B$30+Quarantine_Input!$B$25*Inequality_Components_Lambda_j!$A6))*(Background_Calculations!$B$9*Background_Calculations!E$3*(1-Background_Calculations!E$6)/(1-Background_Calculations!$B$11))*Quarantine_Input!$B$24</f>
        <v>109.25589250788359</v>
      </c>
      <c r="F54" s="14">
        <f>Adjusted_RE!F$9*Background_Calculations!$B$10*(1-Background_Calculations!F$7*(Quarantine_Input!$B$30+Quarantine_Input!$B$25*Inequality_Components_Lambda_j!$A6))*(Background_Calculations!$B$9*Background_Calculations!F$3*(1-Background_Calculations!F$6)/(1-Background_Calculations!$B$11))*Quarantine_Input!$B$24</f>
        <v>87.415236242854519</v>
      </c>
      <c r="G54" s="14">
        <f>Adjusted_RE!G$9*Background_Calculations!$B$10*(1-Background_Calculations!G$7*(Quarantine_Input!$B$30+Quarantine_Input!$B$25*Inequality_Components_Lambda_j!$A6))*(Background_Calculations!$B$9*Background_Calculations!G$3*(1-Background_Calculations!G$6)/(1-Background_Calculations!$B$11))*Quarantine_Input!$B$24</f>
        <v>102.89550484140609</v>
      </c>
      <c r="H54" s="15">
        <f>Adjusted_RE!B$9*Background_Calculations!B$20*Quarantine_Input!$B$29*Background_Calculations!$B$23*(Background_Calculations!$B$9*Background_Calculations!B$16*(1-Background_Calculations!B$19)/(1-Background_Calculations!$B$11))*Quarantine_Input!$B$24</f>
        <v>0.14255001542898071</v>
      </c>
      <c r="I54" s="15">
        <f>Adjusted_RE!C$9*Background_Calculations!C$20*Quarantine_Input!$B$29*Background_Calculations!$B$23*(Background_Calculations!$B$9*Background_Calculations!C$16*(1-Background_Calculations!C$19)/(1-Background_Calculations!$B$11))*Quarantine_Input!$B$24</f>
        <v>2.8903542426339572E-2</v>
      </c>
      <c r="J54" s="15">
        <f>Adjusted_RE!D$9*Background_Calculations!D$20*Quarantine_Input!$B$29*Background_Calculations!$B$23*(Background_Calculations!$B$9*Background_Calculations!D$16*(1-Background_Calculations!D$19)/(1-Background_Calculations!$B$11))*Quarantine_Input!$B$24</f>
        <v>3.5430855870689518E-2</v>
      </c>
      <c r="K54" s="15">
        <f>Adjusted_RE!E$9*Background_Calculations!E$20*Quarantine_Input!$B$29*Background_Calculations!$B$23*(Background_Calculations!$B$9*Background_Calculations!E$16*(1-Background_Calculations!E$19)/(1-Background_Calculations!$B$11))*Quarantine_Input!$B$24</f>
        <v>3.6705570532510709E-2</v>
      </c>
      <c r="L54" s="15">
        <f>Adjusted_RE!F$9*Background_Calculations!F$20*Quarantine_Input!$B$29*Background_Calculations!$B$23*(Background_Calculations!$B$9*Background_Calculations!F$16*(1-Background_Calculations!F$19)/(1-Background_Calculations!$B$11))*Quarantine_Input!$B$24</f>
        <v>2.9382538421216908E-2</v>
      </c>
      <c r="M54" s="15">
        <f>Adjusted_RE!G$9*Background_Calculations!G$20*Quarantine_Input!$B$29*Background_Calculations!$B$23*(Background_Calculations!$B$9*Background_Calculations!G$16*(1-Background_Calculations!G$19)/(1-Background_Calculations!$B$11))*Quarantine_Input!$B$24</f>
        <v>3.4578228211592205E-2</v>
      </c>
      <c r="N54" s="14">
        <f>Background_Calculations!$B$10*Background_Calculations!B$7*Background_Calculations!B$3*Quarantine_Input!B$6*PQT_No_Test!B$22*Quarantine_Input!$B$24</f>
        <v>5.4840911501232027E-2</v>
      </c>
      <c r="O54" s="14">
        <f>Background_Calculations!$B$10*Background_Calculations!C$7*Background_Calculations!C$3*Quarantine_Input!C$6*PQT_No_Test!C$22*Quarantine_Input!$B$24</f>
        <v>6.0582587815831857E-3</v>
      </c>
      <c r="P54" s="14">
        <f>Background_Calculations!$B$10*Background_Calculations!D$7*Background_Calculations!D$3*Quarantine_Input!D$6*PQT_No_Test!D$22*Quarantine_Input!$B$24</f>
        <v>9.1120656205415755E-3</v>
      </c>
      <c r="Q54" s="14">
        <f>Background_Calculations!$B$10*Background_Calculations!E$7*Background_Calculations!E$3*Quarantine_Input!E$6*PQT_No_Test!E$22*Quarantine_Input!$B$24</f>
        <v>9.3456082575895851E-3</v>
      </c>
      <c r="R54" s="14">
        <f>Background_Calculations!$B$10*Background_Calculations!F$7*Background_Calculations!F$3*Quarantine_Input!F$6*PQT_No_Test!F$22*Quarantine_Input!$B$24</f>
        <v>7.5145494573589907E-3</v>
      </c>
      <c r="S54" s="14">
        <f>Background_Calculations!$B$10*Background_Calculations!G$7*Background_Calculations!G$3*Quarantine_Input!G$6*PQT_No_Test!G$22*Quarantine_Input!$B$24</f>
        <v>1.5865544938793729E-2</v>
      </c>
      <c r="T54" s="15">
        <f>Background_Calculations!$B$10*Background_Calculations!B$7*Background_Calculations!B$3*Quarantine_Input!B$14*(1-Background_Calculations!B$6)/(1-Background_Calculations!B$19)*Quarantine_Input!$B$24*(Quarantine_Input!$B$25*PQT_RAg_Entry_Exit!B26+(1-Quarantine_Input!$B$25)*PQT_No_Test!B$22)</f>
        <v>0.28424439927836487</v>
      </c>
      <c r="U54" s="15">
        <f>Background_Calculations!$B$10*Background_Calculations!C$7*Background_Calculations!C$3*Quarantine_Input!C$14*(1-Background_Calculations!C$6)/(1-Background_Calculations!C$19)*Quarantine_Input!$B$24*(Quarantine_Input!$B$25*PQT_RAg_Entry_Exit!C26+(1-Quarantine_Input!$B$25)*PQT_No_Test!C$22)</f>
        <v>3.0920745753674837E-2</v>
      </c>
      <c r="V54" s="15">
        <f>Background_Calculations!$B$10*Background_Calculations!D$7*Background_Calculations!D$3*Quarantine_Input!D$14*(1-Background_Calculations!D$6)/(1-Background_Calculations!D$19)*Quarantine_Input!$B$24*(Quarantine_Input!$B$25*PQT_RAg_Entry_Exit!D26+(1-Quarantine_Input!$B$25)*PQT_No_Test!D$22)</f>
        <v>4.6528369092130109E-2</v>
      </c>
      <c r="W54" s="15">
        <f>Background_Calculations!$B$10*Background_Calculations!E$7*Background_Calculations!E$3*Quarantine_Input!E$14*(1-Background_Calculations!E$6)/(1-Background_Calculations!E$19)*Quarantine_Input!$B$24*(Quarantine_Input!$B$25*PQT_RAg_Entry_Exit!E26+(1-Quarantine_Input!$B$25)*PQT_No_Test!E$22)</f>
        <v>4.7116250473638634E-2</v>
      </c>
      <c r="X54" s="15">
        <f>Background_Calculations!$B$10*Background_Calculations!F$7*Background_Calculations!F$3*Quarantine_Input!F$14*(1-Background_Calculations!F$6)/(1-Background_Calculations!F$19)*Quarantine_Input!$B$24*(Quarantine_Input!$B$25*PQT_RAg_Entry_Exit!F26+(1-Quarantine_Input!$B$25)*PQT_No_Test!F$22)</f>
        <v>3.7866139370868884E-2</v>
      </c>
      <c r="Y54" s="15">
        <f>Background_Calculations!$B$10*Background_Calculations!G$7*Background_Calculations!G$3*Quarantine_Input!G$14*(1-Background_Calculations!G$6)/(1-Background_Calculations!G$19)*Quarantine_Input!$B$24*(Quarantine_Input!$B$25*PQT_RAg_Entry_Exit!G26+(1-Quarantine_Input!$B$25)*PQT_No_Test!G$22)</f>
        <v>7.8702397464866569E-2</v>
      </c>
      <c r="Z54" s="14">
        <f>Background_Calculations!$B$23*Background_Calculations!B$20*Background_Calculations!B$16*Quarantine_Input!B$14*Quarantine_Input!$B$24*(Quarantine_Input!$B$25*PQT_RAg_Entry_Exit!B26+(1-Quarantine_Input!$B$25)*PQT_No_Test!B$22)</f>
        <v>0.28134023497104438</v>
      </c>
      <c r="AA54" s="14">
        <f>Background_Calculations!$B$23*Background_Calculations!C$20*Background_Calculations!C$16*Quarantine_Input!C$14*Quarantine_Input!$B$24*(Quarantine_Input!$B$25*PQT_RAg_Entry_Exit!C26+(1-Quarantine_Input!$B$25)*PQT_No_Test!C$22)</f>
        <v>3.0858357581320505E-2</v>
      </c>
      <c r="AB54" s="14">
        <f>Background_Calculations!$B$23*Background_Calculations!D$20*Background_Calculations!D$16*Quarantine_Input!D$14*Quarantine_Input!$B$24*(Quarantine_Input!$B$25*PQT_RAg_Entry_Exit!D26+(1-Quarantine_Input!$B$25)*PQT_No_Test!D$22)</f>
        <v>4.6413233465350291E-2</v>
      </c>
      <c r="AC54" s="14">
        <f>Background_Calculations!$B$23*Background_Calculations!E$20*Background_Calculations!E$16*Quarantine_Input!E$14*Quarantine_Input!$B$24*(Quarantine_Input!$B$25*PQT_RAg_Entry_Exit!E26+(1-Quarantine_Input!$B$25)*PQT_No_Test!E$22)</f>
        <v>4.6999803330302389E-2</v>
      </c>
      <c r="AD54" s="14">
        <f>Background_Calculations!$B$23*Background_Calculations!F$20*Background_Calculations!F$16*Quarantine_Input!F$14*Quarantine_Input!$B$24*(Quarantine_Input!$B$25*PQT_RAg_Entry_Exit!F26+(1-Quarantine_Input!$B$25)*PQT_No_Test!F$22)</f>
        <v>3.7791263754810234E-2</v>
      </c>
      <c r="AE54" s="14">
        <f>Background_Calculations!$B$23*Background_Calculations!G$20*Background_Calculations!G$16*Quarantine_Input!G$14*Quarantine_Input!$B$24*(Quarantine_Input!$B$25*PQT_RAg_Entry_Exit!G26+(1-Quarantine_Input!$B$25)*PQT_No_Test!G$22)</f>
        <v>7.8529440846882209E-2</v>
      </c>
      <c r="AF54" s="15">
        <f>Background_Calculations!$B$23*Background_Calculations!B$20*Background_Calculations!B$16*Quarantine_Input!B$6*(1-Background_Calculations!B$19)/(1-Background_Calculations!B$6)*PQT_No_Test!B$22*Quarantine_Input!$B$24</f>
        <v>5.4280594329927531E-2</v>
      </c>
      <c r="AG54" s="15">
        <f>Background_Calculations!$B$23*Background_Calculations!C$20*Background_Calculations!C$16*Quarantine_Input!C$6*(1-Background_Calculations!C$19)/(1-Background_Calculations!C$6)*PQT_No_Test!C$22*Quarantine_Input!$B$24</f>
        <v>6.0460351536007467E-3</v>
      </c>
      <c r="AH54" s="15">
        <f>Background_Calculations!$B$23*Background_Calculations!D$20*Background_Calculations!D$16*Quarantine_Input!D$6*(1-Background_Calculations!D$19)/(1-Background_Calculations!D$6)*PQT_No_Test!D$22*Quarantine_Input!$B$24</f>
        <v>9.0895175835707873E-3</v>
      </c>
      <c r="AI54" s="15">
        <f>Background_Calculations!$B$23*Background_Calculations!E$20*Background_Calculations!E$16*Quarantine_Input!E$6*(1-Background_Calculations!E$19)/(1-Background_Calculations!E$6)*PQT_No_Test!E$22*Quarantine_Input!$B$24</f>
        <v>9.3225107196192245E-3</v>
      </c>
      <c r="AJ54" s="15">
        <f>Background_Calculations!$B$23*Background_Calculations!F$20*Background_Calculations!F$16*Quarantine_Input!F$6*(1-Background_Calculations!F$19)/(1-Background_Calculations!F$6)*PQT_No_Test!F$22*Quarantine_Input!$B$24</f>
        <v>7.4996903634727006E-3</v>
      </c>
      <c r="AK54" s="15">
        <f>Background_Calculations!$B$23*Background_Calculations!G$20*Background_Calculations!G$16*Quarantine_Input!G$6*(1-Background_Calculations!G$19)/(1-Background_Calculations!G$6)*PQT_No_Test!G$22*Quarantine_Input!$B$24</f>
        <v>1.5830678771008716E-2</v>
      </c>
    </row>
    <row r="55" spans="1:37" x14ac:dyDescent="0.25">
      <c r="A55" s="8">
        <v>3</v>
      </c>
      <c r="B55" s="14">
        <f>Adjusted_RE!B$9*Background_Calculations!$B$10*(1-Background_Calculations!B$7*(Quarantine_Input!$B$30+Quarantine_Input!$B$25*Inequality_Components_Lambda_j!$A7))*(Background_Calculations!$B$9*Background_Calculations!B$3*(1-Background_Calculations!B$6)/(1-Background_Calculations!$B$11))*Quarantine_Input!$B$24</f>
        <v>427.58781073729097</v>
      </c>
      <c r="C55" s="14">
        <f>Adjusted_RE!C$9*Background_Calculations!$B$10*(1-Background_Calculations!C$7*(Quarantine_Input!$B$30+Quarantine_Input!$B$25*Inequality_Components_Lambda_j!$A7))*(Background_Calculations!$B$9*Background_Calculations!C$3*(1-Background_Calculations!C$6)/(1-Background_Calculations!$B$11))*Quarantine_Input!$B$24</f>
        <v>85.985694444239584</v>
      </c>
      <c r="D55" s="14">
        <f>Adjusted_RE!D$9*Background_Calculations!$B$10*(1-Background_Calculations!D$7*(Quarantine_Input!$B$30+Quarantine_Input!$B$25*Inequality_Components_Lambda_j!$A7))*(Background_Calculations!$B$9*Background_Calculations!D$3*(1-Background_Calculations!D$6)/(1-Background_Calculations!$B$11))*Quarantine_Input!$B$24</f>
        <v>105.45219526395387</v>
      </c>
      <c r="E55" s="14">
        <f>Adjusted_RE!E$9*Background_Calculations!$B$10*(1-Background_Calculations!E$7*(Quarantine_Input!$B$30+Quarantine_Input!$B$25*Inequality_Components_Lambda_j!$A7))*(Background_Calculations!$B$9*Background_Calculations!E$3*(1-Background_Calculations!E$6)/(1-Background_Calculations!$B$11))*Quarantine_Input!$B$24</f>
        <v>109.24577185002735</v>
      </c>
      <c r="F55" s="14">
        <f>Adjusted_RE!F$9*Background_Calculations!$B$10*(1-Background_Calculations!F$7*(Quarantine_Input!$B$30+Quarantine_Input!$B$25*Inequality_Components_Lambda_j!$A7))*(Background_Calculations!$B$9*Background_Calculations!F$3*(1-Background_Calculations!F$6)/(1-Background_Calculations!$B$11))*Quarantine_Input!$B$24</f>
        <v>87.407138741867342</v>
      </c>
      <c r="G55" s="14">
        <f>Adjusted_RE!G$9*Background_Calculations!$B$10*(1-Background_Calculations!G$7*(Quarantine_Input!$B$30+Quarantine_Input!$B$25*Inequality_Components_Lambda_j!$A7))*(Background_Calculations!$B$9*Background_Calculations!G$3*(1-Background_Calculations!G$6)/(1-Background_Calculations!$B$11))*Quarantine_Input!$B$24</f>
        <v>102.88597336282368</v>
      </c>
      <c r="H55" s="15">
        <f>Adjusted_RE!B$9*Background_Calculations!B$20*Quarantine_Input!$B$29*Background_Calculations!$B$23*(Background_Calculations!$B$9*Background_Calculations!B$16*(1-Background_Calculations!B$19)/(1-Background_Calculations!$B$11))*Quarantine_Input!$B$24</f>
        <v>0.14255001542898071</v>
      </c>
      <c r="I55" s="15">
        <f>Adjusted_RE!C$9*Background_Calculations!C$20*Quarantine_Input!$B$29*Background_Calculations!$B$23*(Background_Calculations!$B$9*Background_Calculations!C$16*(1-Background_Calculations!C$19)/(1-Background_Calculations!$B$11))*Quarantine_Input!$B$24</f>
        <v>2.8903542426339572E-2</v>
      </c>
      <c r="J55" s="15">
        <f>Adjusted_RE!D$9*Background_Calculations!D$20*Quarantine_Input!$B$29*Background_Calculations!$B$23*(Background_Calculations!$B$9*Background_Calculations!D$16*(1-Background_Calculations!D$19)/(1-Background_Calculations!$B$11))*Quarantine_Input!$B$24</f>
        <v>3.5430855870689518E-2</v>
      </c>
      <c r="K55" s="15">
        <f>Adjusted_RE!E$9*Background_Calculations!E$20*Quarantine_Input!$B$29*Background_Calculations!$B$23*(Background_Calculations!$B$9*Background_Calculations!E$16*(1-Background_Calculations!E$19)/(1-Background_Calculations!$B$11))*Quarantine_Input!$B$24</f>
        <v>3.6705570532510709E-2</v>
      </c>
      <c r="L55" s="15">
        <f>Adjusted_RE!F$9*Background_Calculations!F$20*Quarantine_Input!$B$29*Background_Calculations!$B$23*(Background_Calculations!$B$9*Background_Calculations!F$16*(1-Background_Calculations!F$19)/(1-Background_Calculations!$B$11))*Quarantine_Input!$B$24</f>
        <v>2.9382538421216908E-2</v>
      </c>
      <c r="M55" s="15">
        <f>Adjusted_RE!G$9*Background_Calculations!G$20*Quarantine_Input!$B$29*Background_Calculations!$B$23*(Background_Calculations!$B$9*Background_Calculations!G$16*(1-Background_Calculations!G$19)/(1-Background_Calculations!$B$11))*Quarantine_Input!$B$24</f>
        <v>3.4578228211592205E-2</v>
      </c>
      <c r="N55" s="14">
        <f>Background_Calculations!$B$10*Background_Calculations!B$7*Background_Calculations!B$3*Quarantine_Input!B$6*PQT_No_Test!B$22*Quarantine_Input!$B$24</f>
        <v>5.4840911501232027E-2</v>
      </c>
      <c r="O55" s="14">
        <f>Background_Calculations!$B$10*Background_Calculations!C$7*Background_Calculations!C$3*Quarantine_Input!C$6*PQT_No_Test!C$22*Quarantine_Input!$B$24</f>
        <v>6.0582587815831857E-3</v>
      </c>
      <c r="P55" s="14">
        <f>Background_Calculations!$B$10*Background_Calculations!D$7*Background_Calculations!D$3*Quarantine_Input!D$6*PQT_No_Test!D$22*Quarantine_Input!$B$24</f>
        <v>9.1120656205415755E-3</v>
      </c>
      <c r="Q55" s="14">
        <f>Background_Calculations!$B$10*Background_Calculations!E$7*Background_Calculations!E$3*Quarantine_Input!E$6*PQT_No_Test!E$22*Quarantine_Input!$B$24</f>
        <v>9.3456082575895851E-3</v>
      </c>
      <c r="R55" s="14">
        <f>Background_Calculations!$B$10*Background_Calculations!F$7*Background_Calculations!F$3*Quarantine_Input!F$6*PQT_No_Test!F$22*Quarantine_Input!$B$24</f>
        <v>7.5145494573589907E-3</v>
      </c>
      <c r="S55" s="14">
        <f>Background_Calculations!$B$10*Background_Calculations!G$7*Background_Calculations!G$3*Quarantine_Input!G$6*PQT_No_Test!G$22*Quarantine_Input!$B$24</f>
        <v>1.5865544938793729E-2</v>
      </c>
      <c r="T55" s="15">
        <f>Background_Calculations!$B$10*Background_Calculations!B$7*Background_Calculations!B$3*Quarantine_Input!B$14*(1-Background_Calculations!B$6)/(1-Background_Calculations!B$19)*Quarantine_Input!$B$24*(Quarantine_Input!$B$25*PQT_RAg_Entry_Exit!B27+(1-Quarantine_Input!$B$25)*PQT_No_Test!B$22)</f>
        <v>0.11492991272539585</v>
      </c>
      <c r="U55" s="15">
        <f>Background_Calculations!$B$10*Background_Calculations!C$7*Background_Calculations!C$3*Quarantine_Input!C$14*(1-Background_Calculations!C$6)/(1-Background_Calculations!C$19)*Quarantine_Input!$B$24*(Quarantine_Input!$B$25*PQT_RAg_Entry_Exit!C27+(1-Quarantine_Input!$B$25)*PQT_No_Test!C$22)</f>
        <v>1.1976595140779369E-2</v>
      </c>
      <c r="V55" s="15">
        <f>Background_Calculations!$B$10*Background_Calculations!D$7*Background_Calculations!D$3*Quarantine_Input!D$14*(1-Background_Calculations!D$6)/(1-Background_Calculations!D$19)*Quarantine_Input!$B$24*(Quarantine_Input!$B$25*PQT_RAg_Entry_Exit!D27+(1-Quarantine_Input!$B$25)*PQT_No_Test!D$22)</f>
        <v>1.8021927530999696E-2</v>
      </c>
      <c r="W55" s="15">
        <f>Background_Calculations!$B$10*Background_Calculations!E$7*Background_Calculations!E$3*Quarantine_Input!E$14*(1-Background_Calculations!E$6)/(1-Background_Calculations!E$19)*Quarantine_Input!$B$24*(Quarantine_Input!$B$25*PQT_RAg_Entry_Exit!E27+(1-Quarantine_Input!$B$25)*PQT_No_Test!E$22)</f>
        <v>1.6805588509964275E-2</v>
      </c>
      <c r="X55" s="15">
        <f>Background_Calculations!$B$10*Background_Calculations!F$7*Background_Calculations!F$3*Quarantine_Input!F$14*(1-Background_Calculations!F$6)/(1-Background_Calculations!F$19)*Quarantine_Input!$B$24*(Quarantine_Input!$B$25*PQT_RAg_Entry_Exit!F27+(1-Quarantine_Input!$B$25)*PQT_No_Test!F$22)</f>
        <v>1.350622662734639E-2</v>
      </c>
      <c r="Y55" s="15">
        <f>Background_Calculations!$B$10*Background_Calculations!G$7*Background_Calculations!G$3*Quarantine_Input!G$14*(1-Background_Calculations!G$6)/(1-Background_Calculations!G$19)*Quarantine_Input!$B$24*(Quarantine_Input!$B$25*PQT_RAg_Entry_Exit!G27+(1-Quarantine_Input!$B$25)*PQT_No_Test!G$22)</f>
        <v>2.5017455365848467E-2</v>
      </c>
      <c r="Z55" s="14">
        <f>Background_Calculations!$B$23*Background_Calculations!B$20*Background_Calculations!B$16*Quarantine_Input!B$14*Quarantine_Input!$B$24*(Quarantine_Input!$B$25*PQT_RAg_Entry_Exit!B27+(1-Quarantine_Input!$B$25)*PQT_No_Test!B$22)</f>
        <v>0.11375565792485119</v>
      </c>
      <c r="AA55" s="14">
        <f>Background_Calculations!$B$23*Background_Calculations!C$20*Background_Calculations!C$16*Quarantine_Input!C$14*Quarantine_Input!$B$24*(Quarantine_Input!$B$25*PQT_RAg_Entry_Exit!C27+(1-Quarantine_Input!$B$25)*PQT_No_Test!C$22)</f>
        <v>1.1952430203497021E-2</v>
      </c>
      <c r="AB55" s="14">
        <f>Background_Calculations!$B$23*Background_Calculations!D$20*Background_Calculations!D$16*Quarantine_Input!D$14*Quarantine_Input!$B$24*(Quarantine_Input!$B$25*PQT_RAg_Entry_Exit!D27+(1-Quarantine_Input!$B$25)*PQT_No_Test!D$22)</f>
        <v>1.7977331815255747E-2</v>
      </c>
      <c r="AC55" s="14">
        <f>Background_Calculations!$B$23*Background_Calculations!E$20*Background_Calculations!E$16*Quarantine_Input!E$14*Quarantine_Input!$B$24*(Quarantine_Input!$B$25*PQT_RAg_Entry_Exit!E27+(1-Quarantine_Input!$B$25)*PQT_No_Test!E$22)</f>
        <v>1.6764053736836166E-2</v>
      </c>
      <c r="AD55" s="14">
        <f>Background_Calculations!$B$23*Background_Calculations!F$20*Background_Calculations!F$16*Quarantine_Input!F$14*Quarantine_Input!$B$24*(Quarantine_Input!$B$25*PQT_RAg_Entry_Exit!F27+(1-Quarantine_Input!$B$25)*PQT_No_Test!F$22)</f>
        <v>1.3479519731524619E-2</v>
      </c>
      <c r="AE55" s="14">
        <f>Background_Calculations!$B$23*Background_Calculations!G$20*Background_Calculations!G$16*Quarantine_Input!G$14*Quarantine_Input!$B$24*(Quarantine_Input!$B$25*PQT_RAg_Entry_Exit!G27+(1-Quarantine_Input!$B$25)*PQT_No_Test!G$22)</f>
        <v>2.4962476933042991E-2</v>
      </c>
      <c r="AF55" s="15">
        <f>Background_Calculations!$B$23*Background_Calculations!B$20*Background_Calculations!B$16*Quarantine_Input!B$6*(1-Background_Calculations!B$19)/(1-Background_Calculations!B$6)*PQT_No_Test!B$22*Quarantine_Input!$B$24</f>
        <v>5.4280594329927531E-2</v>
      </c>
      <c r="AG55" s="15">
        <f>Background_Calculations!$B$23*Background_Calculations!C$20*Background_Calculations!C$16*Quarantine_Input!C$6*(1-Background_Calculations!C$19)/(1-Background_Calculations!C$6)*PQT_No_Test!C$22*Quarantine_Input!$B$24</f>
        <v>6.0460351536007467E-3</v>
      </c>
      <c r="AH55" s="15">
        <f>Background_Calculations!$B$23*Background_Calculations!D$20*Background_Calculations!D$16*Quarantine_Input!D$6*(1-Background_Calculations!D$19)/(1-Background_Calculations!D$6)*PQT_No_Test!D$22*Quarantine_Input!$B$24</f>
        <v>9.0895175835707873E-3</v>
      </c>
      <c r="AI55" s="15">
        <f>Background_Calculations!$B$23*Background_Calculations!E$20*Background_Calculations!E$16*Quarantine_Input!E$6*(1-Background_Calculations!E$19)/(1-Background_Calculations!E$6)*PQT_No_Test!E$22*Quarantine_Input!$B$24</f>
        <v>9.3225107196192245E-3</v>
      </c>
      <c r="AJ55" s="15">
        <f>Background_Calculations!$B$23*Background_Calculations!F$20*Background_Calculations!F$16*Quarantine_Input!F$6*(1-Background_Calculations!F$19)/(1-Background_Calculations!F$6)*PQT_No_Test!F$22*Quarantine_Input!$B$24</f>
        <v>7.4996903634727006E-3</v>
      </c>
      <c r="AK55" s="15">
        <f>Background_Calculations!$B$23*Background_Calculations!G$20*Background_Calculations!G$16*Quarantine_Input!G$6*(1-Background_Calculations!G$19)/(1-Background_Calculations!G$6)*PQT_No_Test!G$22*Quarantine_Input!$B$24</f>
        <v>1.5830678771008716E-2</v>
      </c>
    </row>
    <row r="56" spans="1:37" x14ac:dyDescent="0.25">
      <c r="A56" s="8">
        <v>4</v>
      </c>
      <c r="B56" s="14">
        <f>Adjusted_RE!B$9*Background_Calculations!$B$10*(1-Background_Calculations!B$7*(Quarantine_Input!$B$30+Quarantine_Input!$B$25*Inequality_Components_Lambda_j!$A8))*(Background_Calculations!$B$9*Background_Calculations!B$3*(1-Background_Calculations!B$6)/(1-Background_Calculations!$B$11))*Quarantine_Input!$B$24</f>
        <v>427.54819849543776</v>
      </c>
      <c r="C56" s="14">
        <f>Adjusted_RE!C$9*Background_Calculations!$B$10*(1-Background_Calculations!C$7*(Quarantine_Input!$B$30+Quarantine_Input!$B$25*Inequality_Components_Lambda_j!$A8))*(Background_Calculations!$B$9*Background_Calculations!C$3*(1-Background_Calculations!C$6)/(1-Background_Calculations!$B$11))*Quarantine_Input!$B$24</f>
        <v>85.977728627537815</v>
      </c>
      <c r="D56" s="14">
        <f>Adjusted_RE!D$9*Background_Calculations!$B$10*(1-Background_Calculations!D$7*(Quarantine_Input!$B$30+Quarantine_Input!$B$25*Inequality_Components_Lambda_j!$A8))*(Background_Calculations!$B$9*Background_Calculations!D$3*(1-Background_Calculations!D$6)/(1-Background_Calculations!$B$11))*Quarantine_Input!$B$24</f>
        <v>105.4424260475313</v>
      </c>
      <c r="E56" s="14">
        <f>Adjusted_RE!E$9*Background_Calculations!$B$10*(1-Background_Calculations!E$7*(Quarantine_Input!$B$30+Quarantine_Input!$B$25*Inequality_Components_Lambda_j!$A8))*(Background_Calculations!$B$9*Background_Calculations!E$3*(1-Background_Calculations!E$6)/(1-Background_Calculations!$B$11))*Quarantine_Input!$B$24</f>
        <v>109.23565119217113</v>
      </c>
      <c r="F56" s="14">
        <f>Adjusted_RE!F$9*Background_Calculations!$B$10*(1-Background_Calculations!F$7*(Quarantine_Input!$B$30+Quarantine_Input!$B$25*Inequality_Components_Lambda_j!$A8))*(Background_Calculations!$B$9*Background_Calculations!F$3*(1-Background_Calculations!F$6)/(1-Background_Calculations!$B$11))*Quarantine_Input!$B$24</f>
        <v>87.399041240880194</v>
      </c>
      <c r="G56" s="14">
        <f>Adjusted_RE!G$9*Background_Calculations!$B$10*(1-Background_Calculations!G$7*(Quarantine_Input!$B$30+Quarantine_Input!$B$25*Inequality_Components_Lambda_j!$A8))*(Background_Calculations!$B$9*Background_Calculations!G$3*(1-Background_Calculations!G$6)/(1-Background_Calculations!$B$11))*Quarantine_Input!$B$24</f>
        <v>102.87644188424122</v>
      </c>
      <c r="H56" s="15">
        <f>Adjusted_RE!B$9*Background_Calculations!B$20*Quarantine_Input!$B$29*Background_Calculations!$B$23*(Background_Calculations!$B$9*Background_Calculations!B$16*(1-Background_Calculations!B$19)/(1-Background_Calculations!$B$11))*Quarantine_Input!$B$24</f>
        <v>0.14255001542898071</v>
      </c>
      <c r="I56" s="15">
        <f>Adjusted_RE!C$9*Background_Calculations!C$20*Quarantine_Input!$B$29*Background_Calculations!$B$23*(Background_Calculations!$B$9*Background_Calculations!C$16*(1-Background_Calculations!C$19)/(1-Background_Calculations!$B$11))*Quarantine_Input!$B$24</f>
        <v>2.8903542426339572E-2</v>
      </c>
      <c r="J56" s="15">
        <f>Adjusted_RE!D$9*Background_Calculations!D$20*Quarantine_Input!$B$29*Background_Calculations!$B$23*(Background_Calculations!$B$9*Background_Calculations!D$16*(1-Background_Calculations!D$19)/(1-Background_Calculations!$B$11))*Quarantine_Input!$B$24</f>
        <v>3.5430855870689518E-2</v>
      </c>
      <c r="K56" s="15">
        <f>Adjusted_RE!E$9*Background_Calculations!E$20*Quarantine_Input!$B$29*Background_Calculations!$B$23*(Background_Calculations!$B$9*Background_Calculations!E$16*(1-Background_Calculations!E$19)/(1-Background_Calculations!$B$11))*Quarantine_Input!$B$24</f>
        <v>3.6705570532510709E-2</v>
      </c>
      <c r="L56" s="15">
        <f>Adjusted_RE!F$9*Background_Calculations!F$20*Quarantine_Input!$B$29*Background_Calculations!$B$23*(Background_Calculations!$B$9*Background_Calculations!F$16*(1-Background_Calculations!F$19)/(1-Background_Calculations!$B$11))*Quarantine_Input!$B$24</f>
        <v>2.9382538421216908E-2</v>
      </c>
      <c r="M56" s="15">
        <f>Adjusted_RE!G$9*Background_Calculations!G$20*Quarantine_Input!$B$29*Background_Calculations!$B$23*(Background_Calculations!$B$9*Background_Calculations!G$16*(1-Background_Calculations!G$19)/(1-Background_Calculations!$B$11))*Quarantine_Input!$B$24</f>
        <v>3.4578228211592205E-2</v>
      </c>
      <c r="N56" s="14">
        <f>Background_Calculations!$B$10*Background_Calculations!B$7*Background_Calculations!B$3*Quarantine_Input!B$6*PQT_No_Test!B$22*Quarantine_Input!$B$24</f>
        <v>5.4840911501232027E-2</v>
      </c>
      <c r="O56" s="14">
        <f>Background_Calculations!$B$10*Background_Calculations!C$7*Background_Calculations!C$3*Quarantine_Input!C$6*PQT_No_Test!C$22*Quarantine_Input!$B$24</f>
        <v>6.0582587815831857E-3</v>
      </c>
      <c r="P56" s="14">
        <f>Background_Calculations!$B$10*Background_Calculations!D$7*Background_Calculations!D$3*Quarantine_Input!D$6*PQT_No_Test!D$22*Quarantine_Input!$B$24</f>
        <v>9.1120656205415755E-3</v>
      </c>
      <c r="Q56" s="14">
        <f>Background_Calculations!$B$10*Background_Calculations!E$7*Background_Calculations!E$3*Quarantine_Input!E$6*PQT_No_Test!E$22*Quarantine_Input!$B$24</f>
        <v>9.3456082575895851E-3</v>
      </c>
      <c r="R56" s="14">
        <f>Background_Calculations!$B$10*Background_Calculations!F$7*Background_Calculations!F$3*Quarantine_Input!F$6*PQT_No_Test!F$22*Quarantine_Input!$B$24</f>
        <v>7.5145494573589907E-3</v>
      </c>
      <c r="S56" s="14">
        <f>Background_Calculations!$B$10*Background_Calculations!G$7*Background_Calculations!G$3*Quarantine_Input!G$6*PQT_No_Test!G$22*Quarantine_Input!$B$24</f>
        <v>1.5865544938793729E-2</v>
      </c>
      <c r="T56" s="15">
        <f>Background_Calculations!$B$10*Background_Calculations!B$7*Background_Calculations!B$3*Quarantine_Input!B$14*(1-Background_Calculations!B$6)/(1-Background_Calculations!B$19)*Quarantine_Input!$B$24*(Quarantine_Input!$B$25*PQT_RAg_Entry_Exit!B28+(1-Quarantine_Input!$B$25)*PQT_No_Test!B$22)</f>
        <v>0.11096198764075749</v>
      </c>
      <c r="U56" s="15">
        <f>Background_Calculations!$B$10*Background_Calculations!C$7*Background_Calculations!C$3*Quarantine_Input!C$14*(1-Background_Calculations!C$6)/(1-Background_Calculations!C$19)*Quarantine_Input!$B$24*(Quarantine_Input!$B$25*PQT_RAg_Entry_Exit!C28+(1-Quarantine_Input!$B$25)*PQT_No_Test!C$22)</f>
        <v>1.1438415206324021E-2</v>
      </c>
      <c r="V56" s="15">
        <f>Background_Calculations!$B$10*Background_Calculations!D$7*Background_Calculations!D$3*Quarantine_Input!D$14*(1-Background_Calculations!D$6)/(1-Background_Calculations!D$19)*Quarantine_Input!$B$24*(Quarantine_Input!$B$25*PQT_RAg_Entry_Exit!D28+(1-Quarantine_Input!$B$25)*PQT_No_Test!D$22)</f>
        <v>1.7212094714294721E-2</v>
      </c>
      <c r="W56" s="15">
        <f>Background_Calculations!$B$10*Background_Calculations!E$7*Background_Calculations!E$3*Quarantine_Input!E$14*(1-Background_Calculations!E$6)/(1-Background_Calculations!E$19)*Quarantine_Input!$B$24*(Quarantine_Input!$B$25*PQT_RAg_Entry_Exit!E28+(1-Quarantine_Input!$B$25)*PQT_No_Test!E$22)</f>
        <v>1.5692890724921801E-2</v>
      </c>
      <c r="X56" s="15">
        <f>Background_Calculations!$B$10*Background_Calculations!F$7*Background_Calculations!F$3*Quarantine_Input!F$14*(1-Background_Calculations!F$6)/(1-Background_Calculations!F$19)*Quarantine_Input!$B$24*(Quarantine_Input!$B$25*PQT_RAg_Entry_Exit!F28+(1-Quarantine_Input!$B$25)*PQT_No_Test!F$22)</f>
        <v>1.2611979547357521E-2</v>
      </c>
      <c r="Y56" s="15">
        <f>Background_Calculations!$B$10*Background_Calculations!G$7*Background_Calculations!G$3*Quarantine_Input!G$14*(1-Background_Calculations!G$6)/(1-Background_Calculations!G$19)*Quarantine_Input!$B$24*(Quarantine_Input!$B$25*PQT_RAg_Entry_Exit!G28+(1-Quarantine_Input!$B$25)*PQT_No_Test!G$22)</f>
        <v>2.2539852540567108E-2</v>
      </c>
      <c r="Z56" s="14">
        <f>Background_Calculations!$B$23*Background_Calculations!B$20*Background_Calculations!B$16*Quarantine_Input!B$14*Quarantine_Input!$B$24*(Quarantine_Input!$B$25*PQT_RAg_Entry_Exit!B28+(1-Quarantine_Input!$B$25)*PQT_No_Test!B$22)</f>
        <v>0.10982827367913237</v>
      </c>
      <c r="AA56" s="14">
        <f>Background_Calculations!$B$23*Background_Calculations!C$20*Background_Calculations!C$16*Quarantine_Input!C$14*Quarantine_Input!$B$24*(Quarantine_Input!$B$25*PQT_RAg_Entry_Exit!C28+(1-Quarantine_Input!$B$25)*PQT_No_Test!C$22)</f>
        <v>1.1415336143967716E-2</v>
      </c>
      <c r="AB56" s="14">
        <f>Background_Calculations!$B$23*Background_Calculations!D$20*Background_Calculations!D$16*Quarantine_Input!D$14*Quarantine_Input!$B$24*(Quarantine_Input!$B$25*PQT_RAg_Entry_Exit!D28+(1-Quarantine_Input!$B$25)*PQT_No_Test!D$22)</f>
        <v>1.716950295034959E-2</v>
      </c>
      <c r="AC56" s="14">
        <f>Background_Calculations!$B$23*Background_Calculations!E$20*Background_Calculations!E$16*Quarantine_Input!E$14*Quarantine_Input!$B$24*(Quarantine_Input!$B$25*PQT_RAg_Entry_Exit!E28+(1-Quarantine_Input!$B$25)*PQT_No_Test!E$22)</f>
        <v>1.5654105968553562E-2</v>
      </c>
      <c r="AD56" s="14">
        <f>Background_Calculations!$B$23*Background_Calculations!F$20*Background_Calculations!F$16*Quarantine_Input!F$14*Quarantine_Input!$B$24*(Quarantine_Input!$B$25*PQT_RAg_Entry_Exit!F28+(1-Quarantine_Input!$B$25)*PQT_No_Test!F$22)</f>
        <v>1.2587040914742283E-2</v>
      </c>
      <c r="AE56" s="14">
        <f>Background_Calculations!$B$23*Background_Calculations!G$20*Background_Calculations!G$16*Quarantine_Input!G$14*Quarantine_Input!$B$24*(Quarantine_Input!$B$25*PQT_RAg_Entry_Exit!G28+(1-Quarantine_Input!$B$25)*PQT_No_Test!G$22)</f>
        <v>2.2490318894949474E-2</v>
      </c>
      <c r="AF56" s="15">
        <f>Background_Calculations!$B$23*Background_Calculations!B$20*Background_Calculations!B$16*Quarantine_Input!B$6*(1-Background_Calculations!B$19)/(1-Background_Calculations!B$6)*PQT_No_Test!B$22*Quarantine_Input!$B$24</f>
        <v>5.4280594329927531E-2</v>
      </c>
      <c r="AG56" s="15">
        <f>Background_Calculations!$B$23*Background_Calculations!C$20*Background_Calculations!C$16*Quarantine_Input!C$6*(1-Background_Calculations!C$19)/(1-Background_Calculations!C$6)*PQT_No_Test!C$22*Quarantine_Input!$B$24</f>
        <v>6.0460351536007467E-3</v>
      </c>
      <c r="AH56" s="15">
        <f>Background_Calculations!$B$23*Background_Calculations!D$20*Background_Calculations!D$16*Quarantine_Input!D$6*(1-Background_Calculations!D$19)/(1-Background_Calculations!D$6)*PQT_No_Test!D$22*Quarantine_Input!$B$24</f>
        <v>9.0895175835707873E-3</v>
      </c>
      <c r="AI56" s="15">
        <f>Background_Calculations!$B$23*Background_Calculations!E$20*Background_Calculations!E$16*Quarantine_Input!E$6*(1-Background_Calculations!E$19)/(1-Background_Calculations!E$6)*PQT_No_Test!E$22*Quarantine_Input!$B$24</f>
        <v>9.3225107196192245E-3</v>
      </c>
      <c r="AJ56" s="15">
        <f>Background_Calculations!$B$23*Background_Calculations!F$20*Background_Calculations!F$16*Quarantine_Input!F$6*(1-Background_Calculations!F$19)/(1-Background_Calculations!F$6)*PQT_No_Test!F$22*Quarantine_Input!$B$24</f>
        <v>7.4996903634727006E-3</v>
      </c>
      <c r="AK56" s="15">
        <f>Background_Calculations!$B$23*Background_Calculations!G$20*Background_Calculations!G$16*Quarantine_Input!G$6*(1-Background_Calculations!G$19)/(1-Background_Calculations!G$6)*PQT_No_Test!G$22*Quarantine_Input!$B$24</f>
        <v>1.5830678771008716E-2</v>
      </c>
    </row>
    <row r="57" spans="1:37" x14ac:dyDescent="0.25">
      <c r="A57" s="8">
        <v>5</v>
      </c>
      <c r="B57" s="14">
        <f>Adjusted_RE!B$9*Background_Calculations!$B$10*(1-Background_Calculations!B$7*(Quarantine_Input!$B$30+Quarantine_Input!$B$25*Inequality_Components_Lambda_j!$A9))*(Background_Calculations!$B$9*Background_Calculations!B$3*(1-Background_Calculations!B$6)/(1-Background_Calculations!$B$11))*Quarantine_Input!$B$24</f>
        <v>427.50858625358461</v>
      </c>
      <c r="C57" s="14">
        <f>Adjusted_RE!C$9*Background_Calculations!$B$10*(1-Background_Calculations!C$7*(Quarantine_Input!$B$30+Quarantine_Input!$B$25*Inequality_Components_Lambda_j!$A9))*(Background_Calculations!$B$9*Background_Calculations!C$3*(1-Background_Calculations!C$6)/(1-Background_Calculations!$B$11))*Quarantine_Input!$B$24</f>
        <v>85.969762810836045</v>
      </c>
      <c r="D57" s="14">
        <f>Adjusted_RE!D$9*Background_Calculations!$B$10*(1-Background_Calculations!D$7*(Quarantine_Input!$B$30+Quarantine_Input!$B$25*Inequality_Components_Lambda_j!$A9))*(Background_Calculations!$B$9*Background_Calculations!D$3*(1-Background_Calculations!D$6)/(1-Background_Calculations!$B$11))*Quarantine_Input!$B$24</f>
        <v>105.43265683110873</v>
      </c>
      <c r="E57" s="14">
        <f>Adjusted_RE!E$9*Background_Calculations!$B$10*(1-Background_Calculations!E$7*(Quarantine_Input!$B$30+Quarantine_Input!$B$25*Inequality_Components_Lambda_j!$A9))*(Background_Calculations!$B$9*Background_Calculations!E$3*(1-Background_Calculations!E$6)/(1-Background_Calculations!$B$11))*Quarantine_Input!$B$24</f>
        <v>109.22553053431491</v>
      </c>
      <c r="F57" s="14">
        <f>Adjusted_RE!F$9*Background_Calculations!$B$10*(1-Background_Calculations!F$7*(Quarantine_Input!$B$30+Quarantine_Input!$B$25*Inequality_Components_Lambda_j!$A9))*(Background_Calculations!$B$9*Background_Calculations!F$3*(1-Background_Calculations!F$6)/(1-Background_Calculations!$B$11))*Quarantine_Input!$B$24</f>
        <v>87.390943739893046</v>
      </c>
      <c r="G57" s="14">
        <f>Adjusted_RE!G$9*Background_Calculations!$B$10*(1-Background_Calculations!G$7*(Quarantine_Input!$B$30+Quarantine_Input!$B$25*Inequality_Components_Lambda_j!$A9))*(Background_Calculations!$B$9*Background_Calculations!G$3*(1-Background_Calculations!G$6)/(1-Background_Calculations!$B$11))*Quarantine_Input!$B$24</f>
        <v>102.8669104056588</v>
      </c>
      <c r="H57" s="15">
        <f>Adjusted_RE!B$9*Background_Calculations!B$20*Quarantine_Input!$B$29*Background_Calculations!$B$23*(Background_Calculations!$B$9*Background_Calculations!B$16*(1-Background_Calculations!B$19)/(1-Background_Calculations!$B$11))*Quarantine_Input!$B$24</f>
        <v>0.14255001542898071</v>
      </c>
      <c r="I57" s="15">
        <f>Adjusted_RE!C$9*Background_Calculations!C$20*Quarantine_Input!$B$29*Background_Calculations!$B$23*(Background_Calculations!$B$9*Background_Calculations!C$16*(1-Background_Calculations!C$19)/(1-Background_Calculations!$B$11))*Quarantine_Input!$B$24</f>
        <v>2.8903542426339572E-2</v>
      </c>
      <c r="J57" s="15">
        <f>Adjusted_RE!D$9*Background_Calculations!D$20*Quarantine_Input!$B$29*Background_Calculations!$B$23*(Background_Calculations!$B$9*Background_Calculations!D$16*(1-Background_Calculations!D$19)/(1-Background_Calculations!$B$11))*Quarantine_Input!$B$24</f>
        <v>3.5430855870689518E-2</v>
      </c>
      <c r="K57" s="15">
        <f>Adjusted_RE!E$9*Background_Calculations!E$20*Quarantine_Input!$B$29*Background_Calculations!$B$23*(Background_Calculations!$B$9*Background_Calculations!E$16*(1-Background_Calculations!E$19)/(1-Background_Calculations!$B$11))*Quarantine_Input!$B$24</f>
        <v>3.6705570532510709E-2</v>
      </c>
      <c r="L57" s="15">
        <f>Adjusted_RE!F$9*Background_Calculations!F$20*Quarantine_Input!$B$29*Background_Calculations!$B$23*(Background_Calculations!$B$9*Background_Calculations!F$16*(1-Background_Calculations!F$19)/(1-Background_Calculations!$B$11))*Quarantine_Input!$B$24</f>
        <v>2.9382538421216908E-2</v>
      </c>
      <c r="M57" s="15">
        <f>Adjusted_RE!G$9*Background_Calculations!G$20*Quarantine_Input!$B$29*Background_Calculations!$B$23*(Background_Calculations!$B$9*Background_Calculations!G$16*(1-Background_Calculations!G$19)/(1-Background_Calculations!$B$11))*Quarantine_Input!$B$24</f>
        <v>3.4578228211592205E-2</v>
      </c>
      <c r="N57" s="14">
        <f>Background_Calculations!$B$10*Background_Calculations!B$7*Background_Calculations!B$3*Quarantine_Input!B$6*PQT_No_Test!B$22*Quarantine_Input!$B$24</f>
        <v>5.4840911501232027E-2</v>
      </c>
      <c r="O57" s="14">
        <f>Background_Calculations!$B$10*Background_Calculations!C$7*Background_Calculations!C$3*Quarantine_Input!C$6*PQT_No_Test!C$22*Quarantine_Input!$B$24</f>
        <v>6.0582587815831857E-3</v>
      </c>
      <c r="P57" s="14">
        <f>Background_Calculations!$B$10*Background_Calculations!D$7*Background_Calculations!D$3*Quarantine_Input!D$6*PQT_No_Test!D$22*Quarantine_Input!$B$24</f>
        <v>9.1120656205415755E-3</v>
      </c>
      <c r="Q57" s="14">
        <f>Background_Calculations!$B$10*Background_Calculations!E$7*Background_Calculations!E$3*Quarantine_Input!E$6*PQT_No_Test!E$22*Quarantine_Input!$B$24</f>
        <v>9.3456082575895851E-3</v>
      </c>
      <c r="R57" s="14">
        <f>Background_Calculations!$B$10*Background_Calculations!F$7*Background_Calculations!F$3*Quarantine_Input!F$6*PQT_No_Test!F$22*Quarantine_Input!$B$24</f>
        <v>7.5145494573589907E-3</v>
      </c>
      <c r="S57" s="14">
        <f>Background_Calculations!$B$10*Background_Calculations!G$7*Background_Calculations!G$3*Quarantine_Input!G$6*PQT_No_Test!G$22*Quarantine_Input!$B$24</f>
        <v>1.5865544938793729E-2</v>
      </c>
      <c r="T57" s="15">
        <f>Background_Calculations!$B$10*Background_Calculations!B$7*Background_Calculations!B$3*Quarantine_Input!B$14*(1-Background_Calculations!B$6)/(1-Background_Calculations!B$19)*Quarantine_Input!$B$24*(Quarantine_Input!$B$25*PQT_RAg_Entry_Exit!B29+(1-Quarantine_Input!$B$25)*PQT_No_Test!B$22)</f>
        <v>0.1105377405426452</v>
      </c>
      <c r="U57" s="15">
        <f>Background_Calculations!$B$10*Background_Calculations!C$7*Background_Calculations!C$3*Quarantine_Input!C$14*(1-Background_Calculations!C$6)/(1-Background_Calculations!C$19)*Quarantine_Input!$B$24*(Quarantine_Input!$B$25*PQT_RAg_Entry_Exit!C29+(1-Quarantine_Input!$B$25)*PQT_No_Test!C$22)</f>
        <v>1.1269998068970026E-2</v>
      </c>
      <c r="V57" s="15">
        <f>Background_Calculations!$B$10*Background_Calculations!D$7*Background_Calculations!D$3*Quarantine_Input!D$14*(1-Background_Calculations!D$6)/(1-Background_Calculations!D$19)*Quarantine_Input!$B$24*(Quarantine_Input!$B$25*PQT_RAg_Entry_Exit!D29+(1-Quarantine_Input!$B$25)*PQT_No_Test!D$22)</f>
        <v>1.6958666973881462E-2</v>
      </c>
      <c r="W57" s="15">
        <f>Background_Calculations!$B$10*Background_Calculations!E$7*Background_Calculations!E$3*Quarantine_Input!E$14*(1-Background_Calculations!E$6)/(1-Background_Calculations!E$19)*Quarantine_Input!$B$24*(Quarantine_Input!$B$25*PQT_RAg_Entry_Exit!E29+(1-Quarantine_Input!$B$25)*PQT_No_Test!E$22)</f>
        <v>1.5100432370103773E-2</v>
      </c>
      <c r="X57" s="15">
        <f>Background_Calculations!$B$10*Background_Calculations!F$7*Background_Calculations!F$3*Quarantine_Input!F$14*(1-Background_Calculations!F$6)/(1-Background_Calculations!F$19)*Quarantine_Input!$B$24*(Quarantine_Input!$B$25*PQT_RAg_Entry_Exit!F29+(1-Quarantine_Input!$B$25)*PQT_No_Test!F$22)</f>
        <v>1.213583574538994E-2</v>
      </c>
      <c r="Y57" s="15">
        <f>Background_Calculations!$B$10*Background_Calculations!G$7*Background_Calculations!G$3*Quarantine_Input!G$14*(1-Background_Calculations!G$6)/(1-Background_Calculations!G$19)*Quarantine_Input!$B$24*(Quarantine_Input!$B$25*PQT_RAg_Entry_Exit!G29+(1-Quarantine_Input!$B$25)*PQT_No_Test!G$22)</f>
        <v>2.0839885047869239E-2</v>
      </c>
      <c r="Z57" s="14">
        <f>Background_Calculations!$B$23*Background_Calculations!B$20*Background_Calculations!B$16*Quarantine_Input!B$14*Quarantine_Input!$B$24*(Quarantine_Input!$B$25*PQT_RAg_Entry_Exit!B29+(1-Quarantine_Input!$B$25)*PQT_No_Test!B$22)</f>
        <v>0.10940836117224843</v>
      </c>
      <c r="AA57" s="14">
        <f>Background_Calculations!$B$23*Background_Calculations!C$20*Background_Calculations!C$16*Quarantine_Input!C$14*Quarantine_Input!$B$24*(Quarantine_Input!$B$25*PQT_RAg_Entry_Exit!C29+(1-Quarantine_Input!$B$25)*PQT_No_Test!C$22)</f>
        <v>1.124725881851465E-2</v>
      </c>
      <c r="AB57" s="14">
        <f>Background_Calculations!$B$23*Background_Calculations!D$20*Background_Calculations!D$16*Quarantine_Input!D$14*Quarantine_Input!$B$24*(Quarantine_Input!$B$25*PQT_RAg_Entry_Exit!D29+(1-Quarantine_Input!$B$25)*PQT_No_Test!D$22)</f>
        <v>1.6916702323293308E-2</v>
      </c>
      <c r="AC57" s="14">
        <f>Background_Calculations!$B$23*Background_Calculations!E$20*Background_Calculations!E$16*Quarantine_Input!E$14*Quarantine_Input!$B$24*(Quarantine_Input!$B$25*PQT_RAg_Entry_Exit!E29+(1-Quarantine_Input!$B$25)*PQT_No_Test!E$22)</f>
        <v>1.5063111866138276E-2</v>
      </c>
      <c r="AD57" s="14">
        <f>Background_Calculations!$B$23*Background_Calculations!F$20*Background_Calculations!F$16*Quarantine_Input!F$14*Quarantine_Input!$B$24*(Quarantine_Input!$B$25*PQT_RAg_Entry_Exit!F29+(1-Quarantine_Input!$B$25)*PQT_No_Test!F$22)</f>
        <v>1.2111838628363486E-2</v>
      </c>
      <c r="AE57" s="14">
        <f>Background_Calculations!$B$23*Background_Calculations!G$20*Background_Calculations!G$16*Quarantine_Input!G$14*Quarantine_Input!$B$24*(Quarantine_Input!$B$25*PQT_RAg_Entry_Exit!G29+(1-Quarantine_Input!$B$25)*PQT_No_Test!G$22)</f>
        <v>2.0794087255766761E-2</v>
      </c>
      <c r="AF57" s="15">
        <f>Background_Calculations!$B$23*Background_Calculations!B$20*Background_Calculations!B$16*Quarantine_Input!B$6*(1-Background_Calculations!B$19)/(1-Background_Calculations!B$6)*PQT_No_Test!B$22*Quarantine_Input!$B$24</f>
        <v>5.4280594329927531E-2</v>
      </c>
      <c r="AG57" s="15">
        <f>Background_Calculations!$B$23*Background_Calculations!C$20*Background_Calculations!C$16*Quarantine_Input!C$6*(1-Background_Calculations!C$19)/(1-Background_Calculations!C$6)*PQT_No_Test!C$22*Quarantine_Input!$B$24</f>
        <v>6.0460351536007467E-3</v>
      </c>
      <c r="AH57" s="15">
        <f>Background_Calculations!$B$23*Background_Calculations!D$20*Background_Calculations!D$16*Quarantine_Input!D$6*(1-Background_Calculations!D$19)/(1-Background_Calculations!D$6)*PQT_No_Test!D$22*Quarantine_Input!$B$24</f>
        <v>9.0895175835707873E-3</v>
      </c>
      <c r="AI57" s="15">
        <f>Background_Calculations!$B$23*Background_Calculations!E$20*Background_Calculations!E$16*Quarantine_Input!E$6*(1-Background_Calculations!E$19)/(1-Background_Calculations!E$6)*PQT_No_Test!E$22*Quarantine_Input!$B$24</f>
        <v>9.3225107196192245E-3</v>
      </c>
      <c r="AJ57" s="15">
        <f>Background_Calculations!$B$23*Background_Calculations!F$20*Background_Calculations!F$16*Quarantine_Input!F$6*(1-Background_Calculations!F$19)/(1-Background_Calculations!F$6)*PQT_No_Test!F$22*Quarantine_Input!$B$24</f>
        <v>7.4996903634727006E-3</v>
      </c>
      <c r="AK57" s="15">
        <f>Background_Calculations!$B$23*Background_Calculations!G$20*Background_Calculations!G$16*Quarantine_Input!G$6*(1-Background_Calculations!G$19)/(1-Background_Calculations!G$6)*PQT_No_Test!G$22*Quarantine_Input!$B$24</f>
        <v>1.5830678771008716E-2</v>
      </c>
    </row>
    <row r="58" spans="1:37" x14ac:dyDescent="0.25">
      <c r="A58" s="8">
        <v>6</v>
      </c>
      <c r="B58" s="14">
        <f>Adjusted_RE!B$9*Background_Calculations!$B$10*(1-Background_Calculations!B$7*(Quarantine_Input!$B$30+Quarantine_Input!$B$25*Inequality_Components_Lambda_j!$A10))*(Background_Calculations!$B$9*Background_Calculations!B$3*(1-Background_Calculations!B$6)/(1-Background_Calculations!$B$11))*Quarantine_Input!$B$24</f>
        <v>427.46897401173135</v>
      </c>
      <c r="C58" s="14">
        <f>Adjusted_RE!C$9*Background_Calculations!$B$10*(1-Background_Calculations!C$7*(Quarantine_Input!$B$30+Quarantine_Input!$B$25*Inequality_Components_Lambda_j!$A10))*(Background_Calculations!$B$9*Background_Calculations!C$3*(1-Background_Calculations!C$6)/(1-Background_Calculations!$B$11))*Quarantine_Input!$B$24</f>
        <v>85.961796994134289</v>
      </c>
      <c r="D58" s="14">
        <f>Adjusted_RE!D$9*Background_Calculations!$B$10*(1-Background_Calculations!D$7*(Quarantine_Input!$B$30+Quarantine_Input!$B$25*Inequality_Components_Lambda_j!$A10))*(Background_Calculations!$B$9*Background_Calculations!D$3*(1-Background_Calculations!D$6)/(1-Background_Calculations!$B$11))*Quarantine_Input!$B$24</f>
        <v>105.42288761468615</v>
      </c>
      <c r="E58" s="14">
        <f>Adjusted_RE!E$9*Background_Calculations!$B$10*(1-Background_Calculations!E$7*(Quarantine_Input!$B$30+Quarantine_Input!$B$25*Inequality_Components_Lambda_j!$A10))*(Background_Calculations!$B$9*Background_Calculations!E$3*(1-Background_Calculations!E$6)/(1-Background_Calculations!$B$11))*Quarantine_Input!$B$24</f>
        <v>109.21540987645869</v>
      </c>
      <c r="F58" s="14">
        <f>Adjusted_RE!F$9*Background_Calculations!$B$10*(1-Background_Calculations!F$7*(Quarantine_Input!$B$30+Quarantine_Input!$B$25*Inequality_Components_Lambda_j!$A10))*(Background_Calculations!$B$9*Background_Calculations!F$3*(1-Background_Calculations!F$6)/(1-Background_Calculations!$B$11))*Quarantine_Input!$B$24</f>
        <v>87.382846238905898</v>
      </c>
      <c r="G58" s="14">
        <f>Adjusted_RE!G$9*Background_Calculations!$B$10*(1-Background_Calculations!G$7*(Quarantine_Input!$B$30+Quarantine_Input!$B$25*Inequality_Components_Lambda_j!$A10))*(Background_Calculations!$B$9*Background_Calculations!G$3*(1-Background_Calculations!G$6)/(1-Background_Calculations!$B$11))*Quarantine_Input!$B$24</f>
        <v>102.85737892707638</v>
      </c>
      <c r="H58" s="15">
        <f>Adjusted_RE!B$9*Background_Calculations!B$20*Quarantine_Input!$B$29*Background_Calculations!$B$23*(Background_Calculations!$B$9*Background_Calculations!B$16*(1-Background_Calculations!B$19)/(1-Background_Calculations!$B$11))*Quarantine_Input!$B$24</f>
        <v>0.14255001542898071</v>
      </c>
      <c r="I58" s="15">
        <f>Adjusted_RE!C$9*Background_Calculations!C$20*Quarantine_Input!$B$29*Background_Calculations!$B$23*(Background_Calculations!$B$9*Background_Calculations!C$16*(1-Background_Calculations!C$19)/(1-Background_Calculations!$B$11))*Quarantine_Input!$B$24</f>
        <v>2.8903542426339572E-2</v>
      </c>
      <c r="J58" s="15">
        <f>Adjusted_RE!D$9*Background_Calculations!D$20*Quarantine_Input!$B$29*Background_Calculations!$B$23*(Background_Calculations!$B$9*Background_Calculations!D$16*(1-Background_Calculations!D$19)/(1-Background_Calculations!$B$11))*Quarantine_Input!$B$24</f>
        <v>3.5430855870689518E-2</v>
      </c>
      <c r="K58" s="15">
        <f>Adjusted_RE!E$9*Background_Calculations!E$20*Quarantine_Input!$B$29*Background_Calculations!$B$23*(Background_Calculations!$B$9*Background_Calculations!E$16*(1-Background_Calculations!E$19)/(1-Background_Calculations!$B$11))*Quarantine_Input!$B$24</f>
        <v>3.6705570532510709E-2</v>
      </c>
      <c r="L58" s="15">
        <f>Adjusted_RE!F$9*Background_Calculations!F$20*Quarantine_Input!$B$29*Background_Calculations!$B$23*(Background_Calculations!$B$9*Background_Calculations!F$16*(1-Background_Calculations!F$19)/(1-Background_Calculations!$B$11))*Quarantine_Input!$B$24</f>
        <v>2.9382538421216908E-2</v>
      </c>
      <c r="M58" s="15">
        <f>Adjusted_RE!G$9*Background_Calculations!G$20*Quarantine_Input!$B$29*Background_Calculations!$B$23*(Background_Calculations!$B$9*Background_Calculations!G$16*(1-Background_Calculations!G$19)/(1-Background_Calculations!$B$11))*Quarantine_Input!$B$24</f>
        <v>3.4578228211592205E-2</v>
      </c>
      <c r="N58" s="14">
        <f>Background_Calculations!$B$10*Background_Calculations!B$7*Background_Calculations!B$3*Quarantine_Input!B$6*PQT_No_Test!B$22*Quarantine_Input!$B$24</f>
        <v>5.4840911501232027E-2</v>
      </c>
      <c r="O58" s="14">
        <f>Background_Calculations!$B$10*Background_Calculations!C$7*Background_Calculations!C$3*Quarantine_Input!C$6*PQT_No_Test!C$22*Quarantine_Input!$B$24</f>
        <v>6.0582587815831857E-3</v>
      </c>
      <c r="P58" s="14">
        <f>Background_Calculations!$B$10*Background_Calculations!D$7*Background_Calculations!D$3*Quarantine_Input!D$6*PQT_No_Test!D$22*Quarantine_Input!$B$24</f>
        <v>9.1120656205415755E-3</v>
      </c>
      <c r="Q58" s="14">
        <f>Background_Calculations!$B$10*Background_Calculations!E$7*Background_Calculations!E$3*Quarantine_Input!E$6*PQT_No_Test!E$22*Quarantine_Input!$B$24</f>
        <v>9.3456082575895851E-3</v>
      </c>
      <c r="R58" s="14">
        <f>Background_Calculations!$B$10*Background_Calculations!F$7*Background_Calculations!F$3*Quarantine_Input!F$6*PQT_No_Test!F$22*Quarantine_Input!$B$24</f>
        <v>7.5145494573589907E-3</v>
      </c>
      <c r="S58" s="14">
        <f>Background_Calculations!$B$10*Background_Calculations!G$7*Background_Calculations!G$3*Quarantine_Input!G$6*PQT_No_Test!G$22*Quarantine_Input!$B$24</f>
        <v>1.5865544938793729E-2</v>
      </c>
      <c r="T58" s="15">
        <f>Background_Calculations!$B$10*Background_Calculations!B$7*Background_Calculations!B$3*Quarantine_Input!B$14*(1-Background_Calculations!B$6)/(1-Background_Calculations!B$19)*Quarantine_Input!$B$24*(Quarantine_Input!$B$25*PQT_RAg_Entry_Exit!B30+(1-Quarantine_Input!$B$25)*PQT_No_Test!B$22)</f>
        <v>0.10372625104357083</v>
      </c>
      <c r="U58" s="15">
        <f>Background_Calculations!$B$10*Background_Calculations!C$7*Background_Calculations!C$3*Quarantine_Input!C$14*(1-Background_Calculations!C$6)/(1-Background_Calculations!C$19)*Quarantine_Input!$B$24*(Quarantine_Input!$B$25*PQT_RAg_Entry_Exit!C30+(1-Quarantine_Input!$B$25)*PQT_No_Test!C$22)</f>
        <v>1.0527589652811678E-2</v>
      </c>
      <c r="V58" s="15">
        <f>Background_Calculations!$B$10*Background_Calculations!D$7*Background_Calculations!D$3*Quarantine_Input!D$14*(1-Background_Calculations!D$6)/(1-Background_Calculations!D$19)*Quarantine_Input!$B$24*(Quarantine_Input!$B$25*PQT_RAg_Entry_Exit!D30+(1-Quarantine_Input!$B$25)*PQT_No_Test!D$22)</f>
        <v>1.5841518859819111E-2</v>
      </c>
      <c r="W58" s="15">
        <f>Background_Calculations!$B$10*Background_Calculations!E$7*Background_Calculations!E$3*Quarantine_Input!E$14*(1-Background_Calculations!E$6)/(1-Background_Calculations!E$19)*Quarantine_Input!$B$24*(Quarantine_Input!$B$25*PQT_RAg_Entry_Exit!E30+(1-Quarantine_Input!$B$25)*PQT_No_Test!E$22)</f>
        <v>1.3965216018493749E-2</v>
      </c>
      <c r="X58" s="15">
        <f>Background_Calculations!$B$10*Background_Calculations!F$7*Background_Calculations!F$3*Quarantine_Input!F$14*(1-Background_Calculations!F$6)/(1-Background_Calculations!F$19)*Quarantine_Input!$B$24*(Quarantine_Input!$B$25*PQT_RAg_Entry_Exit!F30+(1-Quarantine_Input!$B$25)*PQT_No_Test!F$22)</f>
        <v>1.1223491062737293E-2</v>
      </c>
      <c r="Y58" s="15">
        <f>Background_Calculations!$B$10*Background_Calculations!G$7*Background_Calculations!G$3*Quarantine_Input!G$14*(1-Background_Calculations!G$6)/(1-Background_Calculations!G$19)*Quarantine_Input!$B$24*(Quarantine_Input!$B$25*PQT_RAg_Entry_Exit!G30+(1-Quarantine_Input!$B$25)*PQT_No_Test!G$22)</f>
        <v>1.8935272180672282E-2</v>
      </c>
      <c r="Z58" s="14">
        <f>Background_Calculations!$B$23*Background_Calculations!B$20*Background_Calculations!B$16*Quarantine_Input!B$14*Quarantine_Input!$B$24*(Quarantine_Input!$B$25*PQT_RAg_Entry_Exit!B30+(1-Quarantine_Input!$B$25)*PQT_No_Test!B$22)</f>
        <v>0.10266646560266969</v>
      </c>
      <c r="AA58" s="14">
        <f>Background_Calculations!$B$23*Background_Calculations!C$20*Background_Calculations!C$16*Quarantine_Input!C$14*Quarantine_Input!$B$24*(Quarantine_Input!$B$25*PQT_RAg_Entry_Exit!C30+(1-Quarantine_Input!$B$25)*PQT_No_Test!C$22)</f>
        <v>1.0506348345018925E-2</v>
      </c>
      <c r="AB58" s="14">
        <f>Background_Calculations!$B$23*Background_Calculations!D$20*Background_Calculations!D$16*Quarantine_Input!D$14*Quarantine_Input!$B$24*(Quarantine_Input!$B$25*PQT_RAg_Entry_Exit!D30+(1-Quarantine_Input!$B$25)*PQT_No_Test!D$22)</f>
        <v>1.5802318620510097E-2</v>
      </c>
      <c r="AC58" s="14">
        <f>Background_Calculations!$B$23*Background_Calculations!E$20*Background_Calculations!E$16*Quarantine_Input!E$14*Quarantine_Input!$B$24*(Quarantine_Input!$B$25*PQT_RAg_Entry_Exit!E30+(1-Quarantine_Input!$B$25)*PQT_No_Test!E$22)</f>
        <v>1.3930701185605318E-2</v>
      </c>
      <c r="AD58" s="14">
        <f>Background_Calculations!$B$23*Background_Calculations!F$20*Background_Calculations!F$16*Quarantine_Input!F$14*Quarantine_Input!$B$24*(Quarantine_Input!$B$25*PQT_RAg_Entry_Exit!F30+(1-Quarantine_Input!$B$25)*PQT_No_Test!F$22)</f>
        <v>1.1201297994692501E-2</v>
      </c>
      <c r="AE58" s="14">
        <f>Background_Calculations!$B$23*Background_Calculations!G$20*Background_Calculations!G$16*Quarantine_Input!G$14*Quarantine_Input!$B$24*(Quarantine_Input!$B$25*PQT_RAg_Entry_Exit!G30+(1-Quarantine_Input!$B$25)*PQT_No_Test!G$22)</f>
        <v>1.8893659971356239E-2</v>
      </c>
      <c r="AF58" s="15">
        <f>Background_Calculations!$B$23*Background_Calculations!B$20*Background_Calculations!B$16*Quarantine_Input!B$6*(1-Background_Calculations!B$19)/(1-Background_Calculations!B$6)*PQT_No_Test!B$22*Quarantine_Input!$B$24</f>
        <v>5.4280594329927531E-2</v>
      </c>
      <c r="AG58" s="15">
        <f>Background_Calculations!$B$23*Background_Calculations!C$20*Background_Calculations!C$16*Quarantine_Input!C$6*(1-Background_Calculations!C$19)/(1-Background_Calculations!C$6)*PQT_No_Test!C$22*Quarantine_Input!$B$24</f>
        <v>6.0460351536007467E-3</v>
      </c>
      <c r="AH58" s="15">
        <f>Background_Calculations!$B$23*Background_Calculations!D$20*Background_Calculations!D$16*Quarantine_Input!D$6*(1-Background_Calculations!D$19)/(1-Background_Calculations!D$6)*PQT_No_Test!D$22*Quarantine_Input!$B$24</f>
        <v>9.0895175835707873E-3</v>
      </c>
      <c r="AI58" s="15">
        <f>Background_Calculations!$B$23*Background_Calculations!E$20*Background_Calculations!E$16*Quarantine_Input!E$6*(1-Background_Calculations!E$19)/(1-Background_Calculations!E$6)*PQT_No_Test!E$22*Quarantine_Input!$B$24</f>
        <v>9.3225107196192245E-3</v>
      </c>
      <c r="AJ58" s="15">
        <f>Background_Calculations!$B$23*Background_Calculations!F$20*Background_Calculations!F$16*Quarantine_Input!F$6*(1-Background_Calculations!F$19)/(1-Background_Calculations!F$6)*PQT_No_Test!F$22*Quarantine_Input!$B$24</f>
        <v>7.4996903634727006E-3</v>
      </c>
      <c r="AK58" s="15">
        <f>Background_Calculations!$B$23*Background_Calculations!G$20*Background_Calculations!G$16*Quarantine_Input!G$6*(1-Background_Calculations!G$19)/(1-Background_Calculations!G$6)*PQT_No_Test!G$22*Quarantine_Input!$B$24</f>
        <v>1.5830678771008716E-2</v>
      </c>
    </row>
    <row r="59" spans="1:37" x14ac:dyDescent="0.25">
      <c r="A59" s="8">
        <v>7</v>
      </c>
      <c r="B59" s="14">
        <f>Adjusted_RE!B$9*Background_Calculations!$B$10*(1-Background_Calculations!B$7*(Quarantine_Input!$B$30+Quarantine_Input!$B$25*Inequality_Components_Lambda_j!$A11))*(Background_Calculations!$B$9*Background_Calculations!B$3*(1-Background_Calculations!B$6)/(1-Background_Calculations!$B$11))*Quarantine_Input!$B$24</f>
        <v>427.42936176987814</v>
      </c>
      <c r="C59" s="14">
        <f>Adjusted_RE!C$9*Background_Calculations!$B$10*(1-Background_Calculations!C$7*(Quarantine_Input!$B$30+Quarantine_Input!$B$25*Inequality_Components_Lambda_j!$A11))*(Background_Calculations!$B$9*Background_Calculations!C$3*(1-Background_Calculations!C$6)/(1-Background_Calculations!$B$11))*Quarantine_Input!$B$24</f>
        <v>85.953831177432519</v>
      </c>
      <c r="D59" s="14">
        <f>Adjusted_RE!D$9*Background_Calculations!$B$10*(1-Background_Calculations!D$7*(Quarantine_Input!$B$30+Quarantine_Input!$B$25*Inequality_Components_Lambda_j!$A11))*(Background_Calculations!$B$9*Background_Calculations!D$3*(1-Background_Calculations!D$6)/(1-Background_Calculations!$B$11))*Quarantine_Input!$B$24</f>
        <v>105.41311839826358</v>
      </c>
      <c r="E59" s="14">
        <f>Adjusted_RE!E$9*Background_Calculations!$B$10*(1-Background_Calculations!E$7*(Quarantine_Input!$B$30+Quarantine_Input!$B$25*Inequality_Components_Lambda_j!$A11))*(Background_Calculations!$B$9*Background_Calculations!E$3*(1-Background_Calculations!E$6)/(1-Background_Calculations!$B$11))*Quarantine_Input!$B$24</f>
        <v>109.20528921860245</v>
      </c>
      <c r="F59" s="14">
        <f>Adjusted_RE!F$9*Background_Calculations!$B$10*(1-Background_Calculations!F$7*(Quarantine_Input!$B$30+Quarantine_Input!$B$25*Inequality_Components_Lambda_j!$A11))*(Background_Calculations!$B$9*Background_Calculations!F$3*(1-Background_Calculations!F$6)/(1-Background_Calculations!$B$11))*Quarantine_Input!$B$24</f>
        <v>87.374748737918722</v>
      </c>
      <c r="G59" s="14">
        <f>Adjusted_RE!G$9*Background_Calculations!$B$10*(1-Background_Calculations!G$7*(Quarantine_Input!$B$30+Quarantine_Input!$B$25*Inequality_Components_Lambda_j!$A11))*(Background_Calculations!$B$9*Background_Calculations!G$3*(1-Background_Calculations!G$6)/(1-Background_Calculations!$B$11))*Quarantine_Input!$B$24</f>
        <v>102.84784744849392</v>
      </c>
      <c r="H59" s="15">
        <f>Adjusted_RE!B$9*Background_Calculations!B$20*Quarantine_Input!$B$29*Background_Calculations!$B$23*(Background_Calculations!$B$9*Background_Calculations!B$16*(1-Background_Calculations!B$19)/(1-Background_Calculations!$B$11))*Quarantine_Input!$B$24</f>
        <v>0.14255001542898071</v>
      </c>
      <c r="I59" s="15">
        <f>Adjusted_RE!C$9*Background_Calculations!C$20*Quarantine_Input!$B$29*Background_Calculations!$B$23*(Background_Calculations!$B$9*Background_Calculations!C$16*(1-Background_Calculations!C$19)/(1-Background_Calculations!$B$11))*Quarantine_Input!$B$24</f>
        <v>2.8903542426339572E-2</v>
      </c>
      <c r="J59" s="15">
        <f>Adjusted_RE!D$9*Background_Calculations!D$20*Quarantine_Input!$B$29*Background_Calculations!$B$23*(Background_Calculations!$B$9*Background_Calculations!D$16*(1-Background_Calculations!D$19)/(1-Background_Calculations!$B$11))*Quarantine_Input!$B$24</f>
        <v>3.5430855870689518E-2</v>
      </c>
      <c r="K59" s="15">
        <f>Adjusted_RE!E$9*Background_Calculations!E$20*Quarantine_Input!$B$29*Background_Calculations!$B$23*(Background_Calculations!$B$9*Background_Calculations!E$16*(1-Background_Calculations!E$19)/(1-Background_Calculations!$B$11))*Quarantine_Input!$B$24</f>
        <v>3.6705570532510709E-2</v>
      </c>
      <c r="L59" s="15">
        <f>Adjusted_RE!F$9*Background_Calculations!F$20*Quarantine_Input!$B$29*Background_Calculations!$B$23*(Background_Calculations!$B$9*Background_Calculations!F$16*(1-Background_Calculations!F$19)/(1-Background_Calculations!$B$11))*Quarantine_Input!$B$24</f>
        <v>2.9382538421216908E-2</v>
      </c>
      <c r="M59" s="15">
        <f>Adjusted_RE!G$9*Background_Calculations!G$20*Quarantine_Input!$B$29*Background_Calculations!$B$23*(Background_Calculations!$B$9*Background_Calculations!G$16*(1-Background_Calculations!G$19)/(1-Background_Calculations!$B$11))*Quarantine_Input!$B$24</f>
        <v>3.4578228211592205E-2</v>
      </c>
      <c r="N59" s="14">
        <f>Background_Calculations!$B$10*Background_Calculations!B$7*Background_Calculations!B$3*Quarantine_Input!B$6*PQT_No_Test!B$22*Quarantine_Input!$B$24</f>
        <v>5.4840911501232027E-2</v>
      </c>
      <c r="O59" s="14">
        <f>Background_Calculations!$B$10*Background_Calculations!C$7*Background_Calculations!C$3*Quarantine_Input!C$6*PQT_No_Test!C$22*Quarantine_Input!$B$24</f>
        <v>6.0582587815831857E-3</v>
      </c>
      <c r="P59" s="14">
        <f>Background_Calculations!$B$10*Background_Calculations!D$7*Background_Calculations!D$3*Quarantine_Input!D$6*PQT_No_Test!D$22*Quarantine_Input!$B$24</f>
        <v>9.1120656205415755E-3</v>
      </c>
      <c r="Q59" s="14">
        <f>Background_Calculations!$B$10*Background_Calculations!E$7*Background_Calculations!E$3*Quarantine_Input!E$6*PQT_No_Test!E$22*Quarantine_Input!$B$24</f>
        <v>9.3456082575895851E-3</v>
      </c>
      <c r="R59" s="14">
        <f>Background_Calculations!$B$10*Background_Calculations!F$7*Background_Calculations!F$3*Quarantine_Input!F$6*PQT_No_Test!F$22*Quarantine_Input!$B$24</f>
        <v>7.5145494573589907E-3</v>
      </c>
      <c r="S59" s="14">
        <f>Background_Calculations!$B$10*Background_Calculations!G$7*Background_Calculations!G$3*Quarantine_Input!G$6*PQT_No_Test!G$22*Quarantine_Input!$B$24</f>
        <v>1.5865544938793729E-2</v>
      </c>
      <c r="T59" s="15">
        <f>Background_Calculations!$B$10*Background_Calculations!B$7*Background_Calculations!B$3*Quarantine_Input!B$14*(1-Background_Calculations!B$6)/(1-Background_Calculations!B$19)*Quarantine_Input!$B$24*(Quarantine_Input!$B$25*PQT_RAg_Entry_Exit!B31+(1-Quarantine_Input!$B$25)*PQT_No_Test!B$22)</f>
        <v>9.1701694713851575E-2</v>
      </c>
      <c r="U59" s="15">
        <f>Background_Calculations!$B$10*Background_Calculations!C$7*Background_Calculations!C$3*Quarantine_Input!C$14*(1-Background_Calculations!C$6)/(1-Background_Calculations!C$19)*Quarantine_Input!$B$24*(Quarantine_Input!$B$25*PQT_RAg_Entry_Exit!C31+(1-Quarantine_Input!$B$25)*PQT_No_Test!C$22)</f>
        <v>9.3071696190901356E-3</v>
      </c>
      <c r="V59" s="15">
        <f>Background_Calculations!$B$10*Background_Calculations!D$7*Background_Calculations!D$3*Quarantine_Input!D$14*(1-Background_Calculations!D$6)/(1-Background_Calculations!D$19)*Quarantine_Input!$B$24*(Quarantine_Input!$B$25*PQT_RAg_Entry_Exit!D31+(1-Quarantine_Input!$B$25)*PQT_No_Test!D$22)</f>
        <v>1.400507693733808E-2</v>
      </c>
      <c r="W59" s="15">
        <f>Background_Calculations!$B$10*Background_Calculations!E$7*Background_Calculations!E$3*Quarantine_Input!E$14*(1-Background_Calculations!E$6)/(1-Background_Calculations!E$19)*Quarantine_Input!$B$24*(Quarantine_Input!$B$25*PQT_RAg_Entry_Exit!E31+(1-Quarantine_Input!$B$25)*PQT_No_Test!E$22)</f>
        <v>1.234628614315739E-2</v>
      </c>
      <c r="X59" s="15">
        <f>Background_Calculations!$B$10*Background_Calculations!F$7*Background_Calculations!F$3*Quarantine_Input!F$14*(1-Background_Calculations!F$6)/(1-Background_Calculations!F$19)*Quarantine_Input!$B$24*(Quarantine_Input!$B$25*PQT_RAg_Entry_Exit!F31+(1-Quarantine_Input!$B$25)*PQT_No_Test!F$22)</f>
        <v>9.9223980497130815E-3</v>
      </c>
      <c r="Y59" s="15">
        <f>Background_Calculations!$B$10*Background_Calculations!G$7*Background_Calculations!G$3*Quarantine_Input!G$14*(1-Background_Calculations!G$6)/(1-Background_Calculations!G$19)*Quarantine_Input!$B$24*(Quarantine_Input!$B$25*PQT_RAg_Entry_Exit!G31+(1-Quarantine_Input!$B$25)*PQT_No_Test!G$22)</f>
        <v>1.6740184199912057E-2</v>
      </c>
      <c r="Z59" s="14">
        <f>Background_Calculations!$B$23*Background_Calculations!B$20*Background_Calculations!B$16*Quarantine_Input!B$14*Quarantine_Input!$B$24*(Quarantine_Input!$B$25*PQT_RAg_Entry_Exit!B31+(1-Quarantine_Input!$B$25)*PQT_No_Test!B$22)</f>
        <v>9.076476582665137E-2</v>
      </c>
      <c r="AA59" s="14">
        <f>Background_Calculations!$B$23*Background_Calculations!C$20*Background_Calculations!C$16*Quarantine_Input!C$14*Quarantine_Input!$B$24*(Quarantine_Input!$B$25*PQT_RAg_Entry_Exit!C31+(1-Quarantine_Input!$B$25)*PQT_No_Test!C$22)</f>
        <v>9.2883907284724097E-3</v>
      </c>
      <c r="AB59" s="14">
        <f>Background_Calculations!$B$23*Background_Calculations!D$20*Background_Calculations!D$16*Quarantine_Input!D$14*Quarantine_Input!$B$24*(Quarantine_Input!$B$25*PQT_RAg_Entry_Exit!D31+(1-Quarantine_Input!$B$25)*PQT_No_Test!D$22)</f>
        <v>1.3970421020039816E-2</v>
      </c>
      <c r="AC59" s="14">
        <f>Background_Calculations!$B$23*Background_Calculations!E$20*Background_Calculations!E$16*Quarantine_Input!E$14*Quarantine_Input!$B$24*(Quarantine_Input!$B$25*PQT_RAg_Entry_Exit!E31+(1-Quarantine_Input!$B$25)*PQT_No_Test!E$22)</f>
        <v>1.2315772472444418E-2</v>
      </c>
      <c r="AD59" s="14">
        <f>Background_Calculations!$B$23*Background_Calculations!F$20*Background_Calculations!F$16*Quarantine_Input!F$14*Quarantine_Input!$B$24*(Quarantine_Input!$B$25*PQT_RAg_Entry_Exit!F31+(1-Quarantine_Input!$B$25)*PQT_No_Test!F$22)</f>
        <v>9.9027777324825622E-3</v>
      </c>
      <c r="AE59" s="14">
        <f>Background_Calculations!$B$23*Background_Calculations!G$20*Background_Calculations!G$16*Quarantine_Input!G$14*Quarantine_Input!$B$24*(Quarantine_Input!$B$25*PQT_RAg_Entry_Exit!G31+(1-Quarantine_Input!$B$25)*PQT_No_Test!G$22)</f>
        <v>1.6703395922338368E-2</v>
      </c>
      <c r="AF59" s="15">
        <f>Background_Calculations!$B$23*Background_Calculations!B$20*Background_Calculations!B$16*Quarantine_Input!B$6*(1-Background_Calculations!B$19)/(1-Background_Calculations!B$6)*PQT_No_Test!B$22*Quarantine_Input!$B$24</f>
        <v>5.4280594329927531E-2</v>
      </c>
      <c r="AG59" s="15">
        <f>Background_Calculations!$B$23*Background_Calculations!C$20*Background_Calculations!C$16*Quarantine_Input!C$6*(1-Background_Calculations!C$19)/(1-Background_Calculations!C$6)*PQT_No_Test!C$22*Quarantine_Input!$B$24</f>
        <v>6.0460351536007467E-3</v>
      </c>
      <c r="AH59" s="15">
        <f>Background_Calculations!$B$23*Background_Calculations!D$20*Background_Calculations!D$16*Quarantine_Input!D$6*(1-Background_Calculations!D$19)/(1-Background_Calculations!D$6)*PQT_No_Test!D$22*Quarantine_Input!$B$24</f>
        <v>9.0895175835707873E-3</v>
      </c>
      <c r="AI59" s="15">
        <f>Background_Calculations!$B$23*Background_Calculations!E$20*Background_Calculations!E$16*Quarantine_Input!E$6*(1-Background_Calculations!E$19)/(1-Background_Calculations!E$6)*PQT_No_Test!E$22*Quarantine_Input!$B$24</f>
        <v>9.3225107196192245E-3</v>
      </c>
      <c r="AJ59" s="15">
        <f>Background_Calculations!$B$23*Background_Calculations!F$20*Background_Calculations!F$16*Quarantine_Input!F$6*(1-Background_Calculations!F$19)/(1-Background_Calculations!F$6)*PQT_No_Test!F$22*Quarantine_Input!$B$24</f>
        <v>7.4996903634727006E-3</v>
      </c>
      <c r="AK59" s="15">
        <f>Background_Calculations!$B$23*Background_Calculations!G$20*Background_Calculations!G$16*Quarantine_Input!G$6*(1-Background_Calculations!G$19)/(1-Background_Calculations!G$6)*PQT_No_Test!G$22*Quarantine_Input!$B$24</f>
        <v>1.5830678771008716E-2</v>
      </c>
    </row>
    <row r="60" spans="1:37" x14ac:dyDescent="0.25">
      <c r="A60" s="8">
        <v>8</v>
      </c>
      <c r="B60" s="14">
        <f>Adjusted_RE!B$9*Background_Calculations!$B$10*(1-Background_Calculations!B$7*(Quarantine_Input!$B$30+Quarantine_Input!$B$25*Inequality_Components_Lambda_j!$A12))*(Background_Calculations!$B$9*Background_Calculations!B$3*(1-Background_Calculations!B$6)/(1-Background_Calculations!$B$11))*Quarantine_Input!$B$24</f>
        <v>427.38974952802494</v>
      </c>
      <c r="C60" s="14">
        <f>Adjusted_RE!C$9*Background_Calculations!$B$10*(1-Background_Calculations!C$7*(Quarantine_Input!$B$30+Quarantine_Input!$B$25*Inequality_Components_Lambda_j!$A12))*(Background_Calculations!$B$9*Background_Calculations!C$3*(1-Background_Calculations!C$6)/(1-Background_Calculations!$B$11))*Quarantine_Input!$B$24</f>
        <v>85.94586536073075</v>
      </c>
      <c r="D60" s="14">
        <f>Adjusted_RE!D$9*Background_Calculations!$B$10*(1-Background_Calculations!D$7*(Quarantine_Input!$B$30+Quarantine_Input!$B$25*Inequality_Components_Lambda_j!$A12))*(Background_Calculations!$B$9*Background_Calculations!D$3*(1-Background_Calculations!D$6)/(1-Background_Calculations!$B$11))*Quarantine_Input!$B$24</f>
        <v>105.40334918184101</v>
      </c>
      <c r="E60" s="14">
        <f>Adjusted_RE!E$9*Background_Calculations!$B$10*(1-Background_Calculations!E$7*(Quarantine_Input!$B$30+Quarantine_Input!$B$25*Inequality_Components_Lambda_j!$A12))*(Background_Calculations!$B$9*Background_Calculations!E$3*(1-Background_Calculations!E$6)/(1-Background_Calculations!$B$11))*Quarantine_Input!$B$24</f>
        <v>109.19516856074623</v>
      </c>
      <c r="F60" s="14">
        <f>Adjusted_RE!F$9*Background_Calculations!$B$10*(1-Background_Calculations!F$7*(Quarantine_Input!$B$30+Quarantine_Input!$B$25*Inequality_Components_Lambda_j!$A12))*(Background_Calculations!$B$9*Background_Calculations!F$3*(1-Background_Calculations!F$6)/(1-Background_Calculations!$B$11))*Quarantine_Input!$B$24</f>
        <v>87.366651236931574</v>
      </c>
      <c r="G60" s="14">
        <f>Adjusted_RE!G$9*Background_Calculations!$B$10*(1-Background_Calculations!G$7*(Quarantine_Input!$B$30+Quarantine_Input!$B$25*Inequality_Components_Lambda_j!$A12))*(Background_Calculations!$B$9*Background_Calculations!G$3*(1-Background_Calculations!G$6)/(1-Background_Calculations!$B$11))*Quarantine_Input!$B$24</f>
        <v>102.83831596991151</v>
      </c>
      <c r="H60" s="15">
        <f>Adjusted_RE!B$9*Background_Calculations!B$20*Quarantine_Input!$B$29*Background_Calculations!$B$23*(Background_Calculations!$B$9*Background_Calculations!B$16*(1-Background_Calculations!B$19)/(1-Background_Calculations!$B$11))*Quarantine_Input!$B$24</f>
        <v>0.14255001542898071</v>
      </c>
      <c r="I60" s="15">
        <f>Adjusted_RE!C$9*Background_Calculations!C$20*Quarantine_Input!$B$29*Background_Calculations!$B$23*(Background_Calculations!$B$9*Background_Calculations!C$16*(1-Background_Calculations!C$19)/(1-Background_Calculations!$B$11))*Quarantine_Input!$B$24</f>
        <v>2.8903542426339572E-2</v>
      </c>
      <c r="J60" s="15">
        <f>Adjusted_RE!D$9*Background_Calculations!D$20*Quarantine_Input!$B$29*Background_Calculations!$B$23*(Background_Calculations!$B$9*Background_Calculations!D$16*(1-Background_Calculations!D$19)/(1-Background_Calculations!$B$11))*Quarantine_Input!$B$24</f>
        <v>3.5430855870689518E-2</v>
      </c>
      <c r="K60" s="15">
        <f>Adjusted_RE!E$9*Background_Calculations!E$20*Quarantine_Input!$B$29*Background_Calculations!$B$23*(Background_Calculations!$B$9*Background_Calculations!E$16*(1-Background_Calculations!E$19)/(1-Background_Calculations!$B$11))*Quarantine_Input!$B$24</f>
        <v>3.6705570532510709E-2</v>
      </c>
      <c r="L60" s="15">
        <f>Adjusted_RE!F$9*Background_Calculations!F$20*Quarantine_Input!$B$29*Background_Calculations!$B$23*(Background_Calculations!$B$9*Background_Calculations!F$16*(1-Background_Calculations!F$19)/(1-Background_Calculations!$B$11))*Quarantine_Input!$B$24</f>
        <v>2.9382538421216908E-2</v>
      </c>
      <c r="M60" s="15">
        <f>Adjusted_RE!G$9*Background_Calculations!G$20*Quarantine_Input!$B$29*Background_Calculations!$B$23*(Background_Calculations!$B$9*Background_Calculations!G$16*(1-Background_Calculations!G$19)/(1-Background_Calculations!$B$11))*Quarantine_Input!$B$24</f>
        <v>3.4578228211592205E-2</v>
      </c>
      <c r="N60" s="14">
        <f>Background_Calculations!$B$10*Background_Calculations!B$7*Background_Calculations!B$3*Quarantine_Input!B$6*PQT_No_Test!B$22*Quarantine_Input!$B$24</f>
        <v>5.4840911501232027E-2</v>
      </c>
      <c r="O60" s="14">
        <f>Background_Calculations!$B$10*Background_Calculations!C$7*Background_Calculations!C$3*Quarantine_Input!C$6*PQT_No_Test!C$22*Quarantine_Input!$B$24</f>
        <v>6.0582587815831857E-3</v>
      </c>
      <c r="P60" s="14">
        <f>Background_Calculations!$B$10*Background_Calculations!D$7*Background_Calculations!D$3*Quarantine_Input!D$6*PQT_No_Test!D$22*Quarantine_Input!$B$24</f>
        <v>9.1120656205415755E-3</v>
      </c>
      <c r="Q60" s="14">
        <f>Background_Calculations!$B$10*Background_Calculations!E$7*Background_Calculations!E$3*Quarantine_Input!E$6*PQT_No_Test!E$22*Quarantine_Input!$B$24</f>
        <v>9.3456082575895851E-3</v>
      </c>
      <c r="R60" s="14">
        <f>Background_Calculations!$B$10*Background_Calculations!F$7*Background_Calculations!F$3*Quarantine_Input!F$6*PQT_No_Test!F$22*Quarantine_Input!$B$24</f>
        <v>7.5145494573589907E-3</v>
      </c>
      <c r="S60" s="14">
        <f>Background_Calculations!$B$10*Background_Calculations!G$7*Background_Calculations!G$3*Quarantine_Input!G$6*PQT_No_Test!G$22*Quarantine_Input!$B$24</f>
        <v>1.5865544938793729E-2</v>
      </c>
      <c r="T60" s="15">
        <f>Background_Calculations!$B$10*Background_Calculations!B$7*Background_Calculations!B$3*Quarantine_Input!B$14*(1-Background_Calculations!B$6)/(1-Background_Calculations!B$19)*Quarantine_Input!$B$24*(Quarantine_Input!$B$25*PQT_RAg_Entry_Exit!B32+(1-Quarantine_Input!$B$25)*PQT_No_Test!B$22)</f>
        <v>7.6670147807464242E-2</v>
      </c>
      <c r="U60" s="15">
        <f>Background_Calculations!$B$10*Background_Calculations!C$7*Background_Calculations!C$3*Quarantine_Input!C$14*(1-Background_Calculations!C$6)/(1-Background_Calculations!C$19)*Quarantine_Input!$B$24*(Quarantine_Input!$B$25*PQT_RAg_Entry_Exit!C32+(1-Quarantine_Input!$B$25)*PQT_No_Test!C$22)</f>
        <v>7.7815581554022762E-3</v>
      </c>
      <c r="V60" s="15">
        <f>Background_Calculations!$B$10*Background_Calculations!D$7*Background_Calculations!D$3*Quarantine_Input!D$14*(1-Background_Calculations!D$6)/(1-Background_Calculations!D$19)*Quarantine_Input!$B$24*(Quarantine_Input!$B$25*PQT_RAg_Entry_Exit!D32+(1-Quarantine_Input!$B$25)*PQT_No_Test!D$22)</f>
        <v>1.1709394490377133E-2</v>
      </c>
      <c r="W60" s="15">
        <f>Background_Calculations!$B$10*Background_Calculations!E$7*Background_Calculations!E$3*Quarantine_Input!E$14*(1-Background_Calculations!E$6)/(1-Background_Calculations!E$19)*Quarantine_Input!$B$24*(Quarantine_Input!$B$25*PQT_RAg_Entry_Exit!E32+(1-Quarantine_Input!$B$25)*PQT_No_Test!E$22)</f>
        <v>1.0322509157795772E-2</v>
      </c>
      <c r="X60" s="15">
        <f>Background_Calculations!$B$10*Background_Calculations!F$7*Background_Calculations!F$3*Quarantine_Input!F$14*(1-Background_Calculations!F$6)/(1-Background_Calculations!F$19)*Quarantine_Input!$B$24*(Quarantine_Input!$B$25*PQT_RAg_Entry_Exit!F32+(1-Quarantine_Input!$B$25)*PQT_No_Test!F$22)</f>
        <v>8.2959396492056896E-3</v>
      </c>
      <c r="Y60" s="15">
        <f>Background_Calculations!$B$10*Background_Calculations!G$7*Background_Calculations!G$3*Quarantine_Input!G$14*(1-Background_Calculations!G$6)/(1-Background_Calculations!G$19)*Quarantine_Input!$B$24*(Quarantine_Input!$B$25*PQT_RAg_Entry_Exit!G32+(1-Quarantine_Input!$B$25)*PQT_No_Test!G$22)</f>
        <v>1.3996168783318748E-2</v>
      </c>
      <c r="Z60" s="14">
        <f>Background_Calculations!$B$23*Background_Calculations!B$20*Background_Calculations!B$16*Quarantine_Input!B$14*Quarantine_Input!$B$24*(Quarantine_Input!$B$25*PQT_RAg_Entry_Exit!B32+(1-Quarantine_Input!$B$25)*PQT_No_Test!B$22)</f>
        <v>7.5886798312224529E-2</v>
      </c>
      <c r="AA60" s="14">
        <f>Background_Calculations!$B$23*Background_Calculations!C$20*Background_Calculations!C$16*Quarantine_Input!C$14*Quarantine_Input!$B$24*(Quarantine_Input!$B$25*PQT_RAg_Entry_Exit!C32+(1-Quarantine_Input!$B$25)*PQT_No_Test!C$22)</f>
        <v>7.7658574606243444E-3</v>
      </c>
      <c r="AB60" s="14">
        <f>Background_Calculations!$B$23*Background_Calculations!D$20*Background_Calculations!D$16*Quarantine_Input!D$14*Quarantine_Input!$B$24*(Quarantine_Input!$B$25*PQT_RAg_Entry_Exit!D32+(1-Quarantine_Input!$B$25)*PQT_No_Test!D$22)</f>
        <v>1.1680419297389125E-2</v>
      </c>
      <c r="AC60" s="14">
        <f>Background_Calculations!$B$23*Background_Calculations!E$20*Background_Calculations!E$16*Quarantine_Input!E$14*Quarantine_Input!$B$24*(Quarantine_Input!$B$25*PQT_RAg_Entry_Exit!E32+(1-Quarantine_Input!$B$25)*PQT_No_Test!E$22)</f>
        <v>1.0296997223136199E-2</v>
      </c>
      <c r="AD60" s="14">
        <f>Background_Calculations!$B$23*Background_Calculations!F$20*Background_Calculations!F$16*Quarantine_Input!F$14*Quarantine_Input!$B$24*(Quarantine_Input!$B$25*PQT_RAg_Entry_Exit!F32+(1-Quarantine_Input!$B$25)*PQT_No_Test!F$22)</f>
        <v>8.279535452677074E-3</v>
      </c>
      <c r="AE60" s="14">
        <f>Background_Calculations!$B$23*Background_Calculations!G$20*Background_Calculations!G$16*Quarantine_Input!G$14*Quarantine_Input!$B$24*(Quarantine_Input!$B$25*PQT_RAg_Entry_Exit!G32+(1-Quarantine_Input!$B$25)*PQT_No_Test!G$22)</f>
        <v>1.3965410762019818E-2</v>
      </c>
      <c r="AF60" s="15">
        <f>Background_Calculations!$B$23*Background_Calculations!B$20*Background_Calculations!B$16*Quarantine_Input!B$6*(1-Background_Calculations!B$19)/(1-Background_Calculations!B$6)*PQT_No_Test!B$22*Quarantine_Input!$B$24</f>
        <v>5.4280594329927531E-2</v>
      </c>
      <c r="AG60" s="15">
        <f>Background_Calculations!$B$23*Background_Calculations!C$20*Background_Calculations!C$16*Quarantine_Input!C$6*(1-Background_Calculations!C$19)/(1-Background_Calculations!C$6)*PQT_No_Test!C$22*Quarantine_Input!$B$24</f>
        <v>6.0460351536007467E-3</v>
      </c>
      <c r="AH60" s="15">
        <f>Background_Calculations!$B$23*Background_Calculations!D$20*Background_Calculations!D$16*Quarantine_Input!D$6*(1-Background_Calculations!D$19)/(1-Background_Calculations!D$6)*PQT_No_Test!D$22*Quarantine_Input!$B$24</f>
        <v>9.0895175835707873E-3</v>
      </c>
      <c r="AI60" s="15">
        <f>Background_Calculations!$B$23*Background_Calculations!E$20*Background_Calculations!E$16*Quarantine_Input!E$6*(1-Background_Calculations!E$19)/(1-Background_Calculations!E$6)*PQT_No_Test!E$22*Quarantine_Input!$B$24</f>
        <v>9.3225107196192245E-3</v>
      </c>
      <c r="AJ60" s="15">
        <f>Background_Calculations!$B$23*Background_Calculations!F$20*Background_Calculations!F$16*Quarantine_Input!F$6*(1-Background_Calculations!F$19)/(1-Background_Calculations!F$6)*PQT_No_Test!F$22*Quarantine_Input!$B$24</f>
        <v>7.4996903634727006E-3</v>
      </c>
      <c r="AK60" s="15">
        <f>Background_Calculations!$B$23*Background_Calculations!G$20*Background_Calculations!G$16*Quarantine_Input!G$6*(1-Background_Calculations!G$19)/(1-Background_Calculations!G$6)*PQT_No_Test!G$22*Quarantine_Input!$B$24</f>
        <v>1.5830678771008716E-2</v>
      </c>
    </row>
    <row r="61" spans="1:37" x14ac:dyDescent="0.25">
      <c r="A61" s="8">
        <v>9</v>
      </c>
      <c r="B61" s="14">
        <f>Adjusted_RE!B$9*Background_Calculations!$B$10*(1-Background_Calculations!B$7*(Quarantine_Input!$B$30+Quarantine_Input!$B$25*Inequality_Components_Lambda_j!$A13))*(Background_Calculations!$B$9*Background_Calculations!B$3*(1-Background_Calculations!B$6)/(1-Background_Calculations!$B$11))*Quarantine_Input!$B$24</f>
        <v>427.35013728617162</v>
      </c>
      <c r="C61" s="14">
        <f>Adjusted_RE!C$9*Background_Calculations!$B$10*(1-Background_Calculations!C$7*(Quarantine_Input!$B$30+Quarantine_Input!$B$25*Inequality_Components_Lambda_j!$A13))*(Background_Calculations!$B$9*Background_Calculations!C$3*(1-Background_Calculations!C$6)/(1-Background_Calculations!$B$11))*Quarantine_Input!$B$24</f>
        <v>85.937899544028994</v>
      </c>
      <c r="D61" s="14">
        <f>Adjusted_RE!D$9*Background_Calculations!$B$10*(1-Background_Calculations!D$7*(Quarantine_Input!$B$30+Quarantine_Input!$B$25*Inequality_Components_Lambda_j!$A13))*(Background_Calculations!$B$9*Background_Calculations!D$3*(1-Background_Calculations!D$6)/(1-Background_Calculations!$B$11))*Quarantine_Input!$B$24</f>
        <v>105.39357996541841</v>
      </c>
      <c r="E61" s="14">
        <f>Adjusted_RE!E$9*Background_Calculations!$B$10*(1-Background_Calculations!E$7*(Quarantine_Input!$B$30+Quarantine_Input!$B$25*Inequality_Components_Lambda_j!$A13))*(Background_Calculations!$B$9*Background_Calculations!E$3*(1-Background_Calculations!E$6)/(1-Background_Calculations!$B$11))*Quarantine_Input!$B$24</f>
        <v>109.18504790288998</v>
      </c>
      <c r="F61" s="14">
        <f>Adjusted_RE!F$9*Background_Calculations!$B$10*(1-Background_Calculations!F$7*(Quarantine_Input!$B$30+Quarantine_Input!$B$25*Inequality_Components_Lambda_j!$A13))*(Background_Calculations!$B$9*Background_Calculations!F$3*(1-Background_Calculations!F$6)/(1-Background_Calculations!$B$11))*Quarantine_Input!$B$24</f>
        <v>87.358553735944426</v>
      </c>
      <c r="G61" s="14">
        <f>Adjusted_RE!G$9*Background_Calculations!$B$10*(1-Background_Calculations!G$7*(Quarantine_Input!$B$30+Quarantine_Input!$B$25*Inequality_Components_Lambda_j!$A13))*(Background_Calculations!$B$9*Background_Calculations!G$3*(1-Background_Calculations!G$6)/(1-Background_Calculations!$B$11))*Quarantine_Input!$B$24</f>
        <v>102.82878449132906</v>
      </c>
      <c r="H61" s="15">
        <f>Adjusted_RE!B$9*Background_Calculations!B$20*Quarantine_Input!$B$29*Background_Calculations!$B$23*(Background_Calculations!$B$9*Background_Calculations!B$16*(1-Background_Calculations!B$19)/(1-Background_Calculations!$B$11))*Quarantine_Input!$B$24</f>
        <v>0.14255001542898071</v>
      </c>
      <c r="I61" s="15">
        <f>Adjusted_RE!C$9*Background_Calculations!C$20*Quarantine_Input!$B$29*Background_Calculations!$B$23*(Background_Calculations!$B$9*Background_Calculations!C$16*(1-Background_Calculations!C$19)/(1-Background_Calculations!$B$11))*Quarantine_Input!$B$24</f>
        <v>2.8903542426339572E-2</v>
      </c>
      <c r="J61" s="15">
        <f>Adjusted_RE!D$9*Background_Calculations!D$20*Quarantine_Input!$B$29*Background_Calculations!$B$23*(Background_Calculations!$B$9*Background_Calculations!D$16*(1-Background_Calculations!D$19)/(1-Background_Calculations!$B$11))*Quarantine_Input!$B$24</f>
        <v>3.5430855870689518E-2</v>
      </c>
      <c r="K61" s="15">
        <f>Adjusted_RE!E$9*Background_Calculations!E$20*Quarantine_Input!$B$29*Background_Calculations!$B$23*(Background_Calculations!$B$9*Background_Calculations!E$16*(1-Background_Calculations!E$19)/(1-Background_Calculations!$B$11))*Quarantine_Input!$B$24</f>
        <v>3.6705570532510709E-2</v>
      </c>
      <c r="L61" s="15">
        <f>Adjusted_RE!F$9*Background_Calculations!F$20*Quarantine_Input!$B$29*Background_Calculations!$B$23*(Background_Calculations!$B$9*Background_Calculations!F$16*(1-Background_Calculations!F$19)/(1-Background_Calculations!$B$11))*Quarantine_Input!$B$24</f>
        <v>2.9382538421216908E-2</v>
      </c>
      <c r="M61" s="15">
        <f>Adjusted_RE!G$9*Background_Calculations!G$20*Quarantine_Input!$B$29*Background_Calculations!$B$23*(Background_Calculations!$B$9*Background_Calculations!G$16*(1-Background_Calculations!G$19)/(1-Background_Calculations!$B$11))*Quarantine_Input!$B$24</f>
        <v>3.4578228211592205E-2</v>
      </c>
      <c r="N61" s="14">
        <f>Background_Calculations!$B$10*Background_Calculations!B$7*Background_Calculations!B$3*Quarantine_Input!B$6*PQT_No_Test!B$22*Quarantine_Input!$B$24</f>
        <v>5.4840911501232027E-2</v>
      </c>
      <c r="O61" s="14">
        <f>Background_Calculations!$B$10*Background_Calculations!C$7*Background_Calculations!C$3*Quarantine_Input!C$6*PQT_No_Test!C$22*Quarantine_Input!$B$24</f>
        <v>6.0582587815831857E-3</v>
      </c>
      <c r="P61" s="14">
        <f>Background_Calculations!$B$10*Background_Calculations!D$7*Background_Calculations!D$3*Quarantine_Input!D$6*PQT_No_Test!D$22*Quarantine_Input!$B$24</f>
        <v>9.1120656205415755E-3</v>
      </c>
      <c r="Q61" s="14">
        <f>Background_Calculations!$B$10*Background_Calculations!E$7*Background_Calculations!E$3*Quarantine_Input!E$6*PQT_No_Test!E$22*Quarantine_Input!$B$24</f>
        <v>9.3456082575895851E-3</v>
      </c>
      <c r="R61" s="14">
        <f>Background_Calculations!$B$10*Background_Calculations!F$7*Background_Calculations!F$3*Quarantine_Input!F$6*PQT_No_Test!F$22*Quarantine_Input!$B$24</f>
        <v>7.5145494573589907E-3</v>
      </c>
      <c r="S61" s="14">
        <f>Background_Calculations!$B$10*Background_Calculations!G$7*Background_Calculations!G$3*Quarantine_Input!G$6*PQT_No_Test!G$22*Quarantine_Input!$B$24</f>
        <v>1.5865544938793729E-2</v>
      </c>
      <c r="T61" s="15">
        <f>Background_Calculations!$B$10*Background_Calculations!B$7*Background_Calculations!B$3*Quarantine_Input!B$14*(1-Background_Calculations!B$6)/(1-Background_Calculations!B$19)*Quarantine_Input!$B$24*(Quarantine_Input!$B$25*PQT_RAg_Entry_Exit!B33+(1-Quarantine_Input!$B$25)*PQT_No_Test!B$22)</f>
        <v>6.150480437075341E-2</v>
      </c>
      <c r="U61" s="15">
        <f>Background_Calculations!$B$10*Background_Calculations!C$7*Background_Calculations!C$3*Quarantine_Input!C$14*(1-Background_Calculations!C$6)/(1-Background_Calculations!C$19)*Quarantine_Input!$B$24*(Quarantine_Input!$B$25*PQT_RAg_Entry_Exit!C33+(1-Quarantine_Input!$B$25)*PQT_No_Test!C$22)</f>
        <v>6.2423671498525943E-3</v>
      </c>
      <c r="V61" s="15">
        <f>Background_Calculations!$B$10*Background_Calculations!D$7*Background_Calculations!D$3*Quarantine_Input!D$14*(1-Background_Calculations!D$6)/(1-Background_Calculations!D$19)*Quarantine_Input!$B$24*(Quarantine_Input!$B$25*PQT_RAg_Entry_Exit!D33+(1-Quarantine_Input!$B$25)*PQT_No_Test!D$22)</f>
        <v>9.3932780622670124E-3</v>
      </c>
      <c r="W61" s="15">
        <f>Background_Calculations!$B$10*Background_Calculations!E$7*Background_Calculations!E$3*Quarantine_Input!E$14*(1-Background_Calculations!E$6)/(1-Background_Calculations!E$19)*Quarantine_Input!$B$24*(Quarantine_Input!$B$25*PQT_RAg_Entry_Exit!E33+(1-Quarantine_Input!$B$25)*PQT_No_Test!E$22)</f>
        <v>8.2807184350273295E-3</v>
      </c>
      <c r="X61" s="15">
        <f>Background_Calculations!$B$10*Background_Calculations!F$7*Background_Calculations!F$3*Quarantine_Input!F$14*(1-Background_Calculations!F$6)/(1-Background_Calculations!F$19)*Quarantine_Input!$B$24*(Quarantine_Input!$B$25*PQT_RAg_Entry_Exit!F33+(1-Quarantine_Input!$B$25)*PQT_No_Test!F$22)</f>
        <v>6.6550040633454729E-3</v>
      </c>
      <c r="Y61" s="15">
        <f>Background_Calculations!$B$10*Background_Calculations!G$7*Background_Calculations!G$3*Quarantine_Input!G$14*(1-Background_Calculations!G$6)/(1-Background_Calculations!G$19)*Quarantine_Input!$B$24*(Quarantine_Input!$B$25*PQT_RAg_Entry_Exit!G33+(1-Quarantine_Input!$B$25)*PQT_No_Test!G$22)</f>
        <v>1.1227728752001424E-2</v>
      </c>
      <c r="Z61" s="14">
        <f>Background_Calculations!$B$23*Background_Calculations!B$20*Background_Calculations!B$16*Quarantine_Input!B$14*Quarantine_Input!$B$24*(Quarantine_Input!$B$25*PQT_RAg_Entry_Exit!B33+(1-Quarantine_Input!$B$25)*PQT_No_Test!B$22)</f>
        <v>6.0876401285113901E-2</v>
      </c>
      <c r="AA61" s="14">
        <f>Background_Calculations!$B$23*Background_Calculations!C$20*Background_Calculations!C$16*Quarantine_Input!C$14*Quarantine_Input!$B$24*(Quarantine_Input!$B$25*PQT_RAg_Entry_Exit!C33+(1-Quarantine_Input!$B$25)*PQT_No_Test!C$22)</f>
        <v>6.2297720500853861E-3</v>
      </c>
      <c r="AB61" s="14">
        <f>Background_Calculations!$B$23*Background_Calculations!D$20*Background_Calculations!D$16*Quarantine_Input!D$14*Quarantine_Input!$B$24*(Quarantine_Input!$B$25*PQT_RAg_Entry_Exit!D33+(1-Quarantine_Input!$B$25)*PQT_No_Test!D$22)</f>
        <v>9.3700341579927241E-3</v>
      </c>
      <c r="AC61" s="14">
        <f>Background_Calculations!$B$23*Background_Calculations!E$20*Background_Calculations!E$16*Quarantine_Input!E$14*Quarantine_Input!$B$24*(Quarantine_Input!$B$25*PQT_RAg_Entry_Exit!E33+(1-Quarantine_Input!$B$25)*PQT_No_Test!E$22)</f>
        <v>8.2602527571171112E-3</v>
      </c>
      <c r="AD61" s="14">
        <f>Background_Calculations!$B$23*Background_Calculations!F$20*Background_Calculations!F$16*Quarantine_Input!F$14*Quarantine_Input!$B$24*(Quarantine_Input!$B$25*PQT_RAg_Entry_Exit!F33+(1-Quarantine_Input!$B$25)*PQT_No_Test!F$22)</f>
        <v>6.6418446143655958E-3</v>
      </c>
      <c r="AE61" s="14">
        <f>Background_Calculations!$B$23*Background_Calculations!G$20*Background_Calculations!G$16*Quarantine_Input!G$14*Quarantine_Input!$B$24*(Quarantine_Input!$B$25*PQT_RAg_Entry_Exit!G33+(1-Quarantine_Input!$B$25)*PQT_No_Test!G$22)</f>
        <v>1.1203054662581735E-2</v>
      </c>
      <c r="AF61" s="15">
        <f>Background_Calculations!$B$23*Background_Calculations!B$20*Background_Calculations!B$16*Quarantine_Input!B$6*(1-Background_Calculations!B$19)/(1-Background_Calculations!B$6)*PQT_No_Test!B$22*Quarantine_Input!$B$24</f>
        <v>5.4280594329927531E-2</v>
      </c>
      <c r="AG61" s="15">
        <f>Background_Calculations!$B$23*Background_Calculations!C$20*Background_Calculations!C$16*Quarantine_Input!C$6*(1-Background_Calculations!C$19)/(1-Background_Calculations!C$6)*PQT_No_Test!C$22*Quarantine_Input!$B$24</f>
        <v>6.0460351536007467E-3</v>
      </c>
      <c r="AH61" s="15">
        <f>Background_Calculations!$B$23*Background_Calculations!D$20*Background_Calculations!D$16*Quarantine_Input!D$6*(1-Background_Calculations!D$19)/(1-Background_Calculations!D$6)*PQT_No_Test!D$22*Quarantine_Input!$B$24</f>
        <v>9.0895175835707873E-3</v>
      </c>
      <c r="AI61" s="15">
        <f>Background_Calculations!$B$23*Background_Calculations!E$20*Background_Calculations!E$16*Quarantine_Input!E$6*(1-Background_Calculations!E$19)/(1-Background_Calculations!E$6)*PQT_No_Test!E$22*Quarantine_Input!$B$24</f>
        <v>9.3225107196192245E-3</v>
      </c>
      <c r="AJ61" s="15">
        <f>Background_Calculations!$B$23*Background_Calculations!F$20*Background_Calculations!F$16*Quarantine_Input!F$6*(1-Background_Calculations!F$19)/(1-Background_Calculations!F$6)*PQT_No_Test!F$22*Quarantine_Input!$B$24</f>
        <v>7.4996903634727006E-3</v>
      </c>
      <c r="AK61" s="15">
        <f>Background_Calculations!$B$23*Background_Calculations!G$20*Background_Calculations!G$16*Quarantine_Input!G$6*(1-Background_Calculations!G$19)/(1-Background_Calculations!G$6)*PQT_No_Test!G$22*Quarantine_Input!$B$24</f>
        <v>1.5830678771008716E-2</v>
      </c>
    </row>
    <row r="62" spans="1:37" x14ac:dyDescent="0.25">
      <c r="A62" s="8">
        <v>10</v>
      </c>
      <c r="B62" s="14">
        <f>Adjusted_RE!B$9*Background_Calculations!$B$10*(1-Background_Calculations!B$7*(Quarantine_Input!$B$30+Quarantine_Input!$B$25*Inequality_Components_Lambda_j!$A14))*(Background_Calculations!$B$9*Background_Calculations!B$3*(1-Background_Calculations!B$6)/(1-Background_Calculations!$B$11))*Quarantine_Input!$B$24</f>
        <v>427.31052504431847</v>
      </c>
      <c r="C62" s="14">
        <f>Adjusted_RE!C$9*Background_Calculations!$B$10*(1-Background_Calculations!C$7*(Quarantine_Input!$B$30+Quarantine_Input!$B$25*Inequality_Components_Lambda_j!$A14))*(Background_Calculations!$B$9*Background_Calculations!C$3*(1-Background_Calculations!C$6)/(1-Background_Calculations!$B$11))*Quarantine_Input!$B$24</f>
        <v>85.929933727327224</v>
      </c>
      <c r="D62" s="14">
        <f>Adjusted_RE!D$9*Background_Calculations!$B$10*(1-Background_Calculations!D$7*(Quarantine_Input!$B$30+Quarantine_Input!$B$25*Inequality_Components_Lambda_j!$A14))*(Background_Calculations!$B$9*Background_Calculations!D$3*(1-Background_Calculations!D$6)/(1-Background_Calculations!$B$11))*Quarantine_Input!$B$24</f>
        <v>105.38381074899584</v>
      </c>
      <c r="E62" s="14">
        <f>Adjusted_RE!E$9*Background_Calculations!$B$10*(1-Background_Calculations!E$7*(Quarantine_Input!$B$30+Quarantine_Input!$B$25*Inequality_Components_Lambda_j!$A14))*(Background_Calculations!$B$9*Background_Calculations!E$3*(1-Background_Calculations!E$6)/(1-Background_Calculations!$B$11))*Quarantine_Input!$B$24</f>
        <v>109.17492724503376</v>
      </c>
      <c r="F62" s="14">
        <f>Adjusted_RE!F$9*Background_Calculations!$B$10*(1-Background_Calculations!F$7*(Quarantine_Input!$B$30+Quarantine_Input!$B$25*Inequality_Components_Lambda_j!$A14))*(Background_Calculations!$B$9*Background_Calculations!F$3*(1-Background_Calculations!F$6)/(1-Background_Calculations!$B$11))*Quarantine_Input!$B$24</f>
        <v>87.350456234957278</v>
      </c>
      <c r="G62" s="14">
        <f>Adjusted_RE!G$9*Background_Calculations!$B$10*(1-Background_Calculations!G$7*(Quarantine_Input!$B$30+Quarantine_Input!$B$25*Inequality_Components_Lambda_j!$A14))*(Background_Calculations!$B$9*Background_Calculations!G$3*(1-Background_Calculations!G$6)/(1-Background_Calculations!$B$11))*Quarantine_Input!$B$24</f>
        <v>102.81925301274663</v>
      </c>
      <c r="H62" s="15">
        <f>Adjusted_RE!B$9*Background_Calculations!B$20*Quarantine_Input!$B$29*Background_Calculations!$B$23*(Background_Calculations!$B$9*Background_Calculations!B$16*(1-Background_Calculations!B$19)/(1-Background_Calculations!$B$11))*Quarantine_Input!$B$24</f>
        <v>0.14255001542898071</v>
      </c>
      <c r="I62" s="15">
        <f>Adjusted_RE!C$9*Background_Calculations!C$20*Quarantine_Input!$B$29*Background_Calculations!$B$23*(Background_Calculations!$B$9*Background_Calculations!C$16*(1-Background_Calculations!C$19)/(1-Background_Calculations!$B$11))*Quarantine_Input!$B$24</f>
        <v>2.8903542426339572E-2</v>
      </c>
      <c r="J62" s="15">
        <f>Adjusted_RE!D$9*Background_Calculations!D$20*Quarantine_Input!$B$29*Background_Calculations!$B$23*(Background_Calculations!$B$9*Background_Calculations!D$16*(1-Background_Calculations!D$19)/(1-Background_Calculations!$B$11))*Quarantine_Input!$B$24</f>
        <v>3.5430855870689518E-2</v>
      </c>
      <c r="K62" s="15">
        <f>Adjusted_RE!E$9*Background_Calculations!E$20*Quarantine_Input!$B$29*Background_Calculations!$B$23*(Background_Calculations!$B$9*Background_Calculations!E$16*(1-Background_Calculations!E$19)/(1-Background_Calculations!$B$11))*Quarantine_Input!$B$24</f>
        <v>3.6705570532510709E-2</v>
      </c>
      <c r="L62" s="15">
        <f>Adjusted_RE!F$9*Background_Calculations!F$20*Quarantine_Input!$B$29*Background_Calculations!$B$23*(Background_Calculations!$B$9*Background_Calculations!F$16*(1-Background_Calculations!F$19)/(1-Background_Calculations!$B$11))*Quarantine_Input!$B$24</f>
        <v>2.9382538421216908E-2</v>
      </c>
      <c r="M62" s="15">
        <f>Adjusted_RE!G$9*Background_Calculations!G$20*Quarantine_Input!$B$29*Background_Calculations!$B$23*(Background_Calculations!$B$9*Background_Calculations!G$16*(1-Background_Calculations!G$19)/(1-Background_Calculations!$B$11))*Quarantine_Input!$B$24</f>
        <v>3.4578228211592205E-2</v>
      </c>
      <c r="N62" s="14">
        <f>Background_Calculations!$B$10*Background_Calculations!B$7*Background_Calculations!B$3*Quarantine_Input!B$6*PQT_No_Test!B$22*Quarantine_Input!$B$24</f>
        <v>5.4840911501232027E-2</v>
      </c>
      <c r="O62" s="14">
        <f>Background_Calculations!$B$10*Background_Calculations!C$7*Background_Calculations!C$3*Quarantine_Input!C$6*PQT_No_Test!C$22*Quarantine_Input!$B$24</f>
        <v>6.0582587815831857E-3</v>
      </c>
      <c r="P62" s="14">
        <f>Background_Calculations!$B$10*Background_Calculations!D$7*Background_Calculations!D$3*Quarantine_Input!D$6*PQT_No_Test!D$22*Quarantine_Input!$B$24</f>
        <v>9.1120656205415755E-3</v>
      </c>
      <c r="Q62" s="14">
        <f>Background_Calculations!$B$10*Background_Calculations!E$7*Background_Calculations!E$3*Quarantine_Input!E$6*PQT_No_Test!E$22*Quarantine_Input!$B$24</f>
        <v>9.3456082575895851E-3</v>
      </c>
      <c r="R62" s="14">
        <f>Background_Calculations!$B$10*Background_Calculations!F$7*Background_Calculations!F$3*Quarantine_Input!F$6*PQT_No_Test!F$22*Quarantine_Input!$B$24</f>
        <v>7.5145494573589907E-3</v>
      </c>
      <c r="S62" s="14">
        <f>Background_Calculations!$B$10*Background_Calculations!G$7*Background_Calculations!G$3*Quarantine_Input!G$6*PQT_No_Test!G$22*Quarantine_Input!$B$24</f>
        <v>1.5865544938793729E-2</v>
      </c>
      <c r="T62" s="15">
        <f>Background_Calculations!$B$10*Background_Calculations!B$7*Background_Calculations!B$3*Quarantine_Input!B$14*(1-Background_Calculations!B$6)/(1-Background_Calculations!B$19)*Quarantine_Input!$B$24*(Quarantine_Input!$B$25*PQT_RAg_Entry_Exit!B34+(1-Quarantine_Input!$B$25)*PQT_No_Test!B$22)</f>
        <v>4.7801748869304529E-2</v>
      </c>
      <c r="U62" s="15">
        <f>Background_Calculations!$B$10*Background_Calculations!C$7*Background_Calculations!C$3*Quarantine_Input!C$14*(1-Background_Calculations!C$6)/(1-Background_Calculations!C$19)*Quarantine_Input!$B$24*(Quarantine_Input!$B$25*PQT_RAg_Entry_Exit!C34+(1-Quarantine_Input!$B$25)*PQT_No_Test!C$22)</f>
        <v>4.8515895611748738E-3</v>
      </c>
      <c r="V62" s="15">
        <f>Background_Calculations!$B$10*Background_Calculations!D$7*Background_Calculations!D$3*Quarantine_Input!D$14*(1-Background_Calculations!D$6)/(1-Background_Calculations!D$19)*Quarantine_Input!$B$24*(Quarantine_Input!$B$25*PQT_RAg_Entry_Exit!D34+(1-Quarantine_Input!$B$25)*PQT_No_Test!D$22)</f>
        <v>7.3004885323324376E-3</v>
      </c>
      <c r="W62" s="15">
        <f>Background_Calculations!$B$10*Background_Calculations!E$7*Background_Calculations!E$3*Quarantine_Input!E$14*(1-Background_Calculations!E$6)/(1-Background_Calculations!E$19)*Quarantine_Input!$B$24*(Quarantine_Input!$B$25*PQT_RAg_Entry_Exit!E34+(1-Quarantine_Input!$B$25)*PQT_No_Test!E$22)</f>
        <v>6.4358033024948889E-3</v>
      </c>
      <c r="X62" s="15">
        <f>Background_Calculations!$B$10*Background_Calculations!F$7*Background_Calculations!F$3*Quarantine_Input!F$14*(1-Background_Calculations!F$6)/(1-Background_Calculations!F$19)*Quarantine_Input!$B$24*(Quarantine_Input!$B$25*PQT_RAg_Entry_Exit!F34+(1-Quarantine_Input!$B$25)*PQT_No_Test!F$22)</f>
        <v>5.1722924121926552E-3</v>
      </c>
      <c r="Y62" s="15">
        <f>Background_Calculations!$B$10*Background_Calculations!G$7*Background_Calculations!G$3*Quarantine_Input!G$14*(1-Background_Calculations!G$6)/(1-Background_Calculations!G$19)*Quarantine_Input!$B$24*(Quarantine_Input!$B$25*PQT_RAg_Entry_Exit!G34+(1-Quarantine_Input!$B$25)*PQT_No_Test!G$22)</f>
        <v>8.7262300183992541E-3</v>
      </c>
      <c r="Z62" s="14">
        <f>Background_Calculations!$B$23*Background_Calculations!B$20*Background_Calculations!B$16*Quarantine_Input!B$14*Quarantine_Input!$B$24*(Quarantine_Input!$B$25*PQT_RAg_Entry_Exit!B34+(1-Quarantine_Input!$B$25)*PQT_No_Test!B$22)</f>
        <v>4.7313351795356277E-2</v>
      </c>
      <c r="AA62" s="14">
        <f>Background_Calculations!$B$23*Background_Calculations!C$20*Background_Calculations!C$16*Quarantine_Input!C$14*Quarantine_Input!$B$24*(Quarantine_Input!$B$25*PQT_RAg_Entry_Exit!C34+(1-Quarantine_Input!$B$25)*PQT_No_Test!C$22)</f>
        <v>4.8418006056255378E-3</v>
      </c>
      <c r="AB62" s="14">
        <f>Background_Calculations!$B$23*Background_Calculations!D$20*Background_Calculations!D$16*Quarantine_Input!D$14*Quarantine_Input!$B$24*(Quarantine_Input!$B$25*PQT_RAg_Entry_Exit!D34+(1-Quarantine_Input!$B$25)*PQT_No_Test!D$22)</f>
        <v>7.2824232887107538E-3</v>
      </c>
      <c r="AC62" s="14">
        <f>Background_Calculations!$B$23*Background_Calculations!E$20*Background_Calculations!E$16*Quarantine_Input!E$14*Quarantine_Input!$B$24*(Quarantine_Input!$B$25*PQT_RAg_Entry_Exit!E34+(1-Quarantine_Input!$B$25)*PQT_No_Test!E$22)</f>
        <v>6.4198973061111398E-3</v>
      </c>
      <c r="AD62" s="14">
        <f>Background_Calculations!$B$23*Background_Calculations!F$20*Background_Calculations!F$16*Quarantine_Input!F$14*Quarantine_Input!$B$24*(Quarantine_Input!$B$25*PQT_RAg_Entry_Exit!F34+(1-Quarantine_Input!$B$25)*PQT_No_Test!F$22)</f>
        <v>5.1620648424632633E-3</v>
      </c>
      <c r="AE62" s="14">
        <f>Background_Calculations!$B$23*Background_Calculations!G$20*Background_Calculations!G$16*Quarantine_Input!G$14*Quarantine_Input!$B$24*(Quarantine_Input!$B$25*PQT_RAg_Entry_Exit!G34+(1-Quarantine_Input!$B$25)*PQT_No_Test!G$22)</f>
        <v>8.7070532298851588E-3</v>
      </c>
      <c r="AF62" s="15">
        <f>Background_Calculations!$B$23*Background_Calculations!B$20*Background_Calculations!B$16*Quarantine_Input!B$6*(1-Background_Calculations!B$19)/(1-Background_Calculations!B$6)*PQT_No_Test!B$22*Quarantine_Input!$B$24</f>
        <v>5.4280594329927531E-2</v>
      </c>
      <c r="AG62" s="15">
        <f>Background_Calculations!$B$23*Background_Calculations!C$20*Background_Calculations!C$16*Quarantine_Input!C$6*(1-Background_Calculations!C$19)/(1-Background_Calculations!C$6)*PQT_No_Test!C$22*Quarantine_Input!$B$24</f>
        <v>6.0460351536007467E-3</v>
      </c>
      <c r="AH62" s="15">
        <f>Background_Calculations!$B$23*Background_Calculations!D$20*Background_Calculations!D$16*Quarantine_Input!D$6*(1-Background_Calculations!D$19)/(1-Background_Calculations!D$6)*PQT_No_Test!D$22*Quarantine_Input!$B$24</f>
        <v>9.0895175835707873E-3</v>
      </c>
      <c r="AI62" s="15">
        <f>Background_Calculations!$B$23*Background_Calculations!E$20*Background_Calculations!E$16*Quarantine_Input!E$6*(1-Background_Calculations!E$19)/(1-Background_Calculations!E$6)*PQT_No_Test!E$22*Quarantine_Input!$B$24</f>
        <v>9.3225107196192245E-3</v>
      </c>
      <c r="AJ62" s="15">
        <f>Background_Calculations!$B$23*Background_Calculations!F$20*Background_Calculations!F$16*Quarantine_Input!F$6*(1-Background_Calculations!F$19)/(1-Background_Calculations!F$6)*PQT_No_Test!F$22*Quarantine_Input!$B$24</f>
        <v>7.4996903634727006E-3</v>
      </c>
      <c r="AK62" s="15">
        <f>Background_Calculations!$B$23*Background_Calculations!G$20*Background_Calculations!G$16*Quarantine_Input!G$6*(1-Background_Calculations!G$19)/(1-Background_Calculations!G$6)*PQT_No_Test!G$22*Quarantine_Input!$B$24</f>
        <v>1.5830678771008716E-2</v>
      </c>
    </row>
    <row r="63" spans="1:37" x14ac:dyDescent="0.25">
      <c r="A63" s="8">
        <v>11</v>
      </c>
      <c r="B63" s="14">
        <f>Adjusted_RE!B$9*Background_Calculations!$B$10*(1-Background_Calculations!B$7*(Quarantine_Input!$B$30+Quarantine_Input!$B$25*Inequality_Components_Lambda_j!$A15))*(Background_Calculations!$B$9*Background_Calculations!B$3*(1-Background_Calculations!B$6)/(1-Background_Calculations!$B$11))*Quarantine_Input!$B$24</f>
        <v>427.27091280246532</v>
      </c>
      <c r="C63" s="14">
        <f>Adjusted_RE!C$9*Background_Calculations!$B$10*(1-Background_Calculations!C$7*(Quarantine_Input!$B$30+Quarantine_Input!$B$25*Inequality_Components_Lambda_j!$A15))*(Background_Calculations!$B$9*Background_Calculations!C$3*(1-Background_Calculations!C$6)/(1-Background_Calculations!$B$11))*Quarantine_Input!$B$24</f>
        <v>85.921967910625469</v>
      </c>
      <c r="D63" s="14">
        <f>Adjusted_RE!D$9*Background_Calculations!$B$10*(1-Background_Calculations!D$7*(Quarantine_Input!$B$30+Quarantine_Input!$B$25*Inequality_Components_Lambda_j!$A15))*(Background_Calculations!$B$9*Background_Calculations!D$3*(1-Background_Calculations!D$6)/(1-Background_Calculations!$B$11))*Quarantine_Input!$B$24</f>
        <v>105.37404153257324</v>
      </c>
      <c r="E63" s="14">
        <f>Adjusted_RE!E$9*Background_Calculations!$B$10*(1-Background_Calculations!E$7*(Quarantine_Input!$B$30+Quarantine_Input!$B$25*Inequality_Components_Lambda_j!$A15))*(Background_Calculations!$B$9*Background_Calculations!E$3*(1-Background_Calculations!E$6)/(1-Background_Calculations!$B$11))*Quarantine_Input!$B$24</f>
        <v>109.16480658717754</v>
      </c>
      <c r="F63" s="14">
        <f>Adjusted_RE!F$9*Background_Calculations!$B$10*(1-Background_Calculations!F$7*(Quarantine_Input!$B$30+Quarantine_Input!$B$25*Inequality_Components_Lambda_j!$A15))*(Background_Calculations!$B$9*Background_Calculations!F$3*(1-Background_Calculations!F$6)/(1-Background_Calculations!$B$11))*Quarantine_Input!$B$24</f>
        <v>87.342358733970116</v>
      </c>
      <c r="G63" s="14">
        <f>Adjusted_RE!G$9*Background_Calculations!$B$10*(1-Background_Calculations!G$7*(Quarantine_Input!$B$30+Quarantine_Input!$B$25*Inequality_Components_Lambda_j!$A15))*(Background_Calculations!$B$9*Background_Calculations!G$3*(1-Background_Calculations!G$6)/(1-Background_Calculations!$B$11))*Quarantine_Input!$B$24</f>
        <v>102.80972153416421</v>
      </c>
      <c r="H63" s="15">
        <f>Adjusted_RE!B$9*Background_Calculations!B$20*Quarantine_Input!$B$29*Background_Calculations!$B$23*(Background_Calculations!$B$9*Background_Calculations!B$16*(1-Background_Calculations!B$19)/(1-Background_Calculations!$B$11))*Quarantine_Input!$B$24</f>
        <v>0.14255001542898071</v>
      </c>
      <c r="I63" s="15">
        <f>Adjusted_RE!C$9*Background_Calculations!C$20*Quarantine_Input!$B$29*Background_Calculations!$B$23*(Background_Calculations!$B$9*Background_Calculations!C$16*(1-Background_Calculations!C$19)/(1-Background_Calculations!$B$11))*Quarantine_Input!$B$24</f>
        <v>2.8903542426339572E-2</v>
      </c>
      <c r="J63" s="15">
        <f>Adjusted_RE!D$9*Background_Calculations!D$20*Quarantine_Input!$B$29*Background_Calculations!$B$23*(Background_Calculations!$B$9*Background_Calculations!D$16*(1-Background_Calculations!D$19)/(1-Background_Calculations!$B$11))*Quarantine_Input!$B$24</f>
        <v>3.5430855870689518E-2</v>
      </c>
      <c r="K63" s="15">
        <f>Adjusted_RE!E$9*Background_Calculations!E$20*Quarantine_Input!$B$29*Background_Calculations!$B$23*(Background_Calculations!$B$9*Background_Calculations!E$16*(1-Background_Calculations!E$19)/(1-Background_Calculations!$B$11))*Quarantine_Input!$B$24</f>
        <v>3.6705570532510709E-2</v>
      </c>
      <c r="L63" s="15">
        <f>Adjusted_RE!F$9*Background_Calculations!F$20*Quarantine_Input!$B$29*Background_Calculations!$B$23*(Background_Calculations!$B$9*Background_Calculations!F$16*(1-Background_Calculations!F$19)/(1-Background_Calculations!$B$11))*Quarantine_Input!$B$24</f>
        <v>2.9382538421216908E-2</v>
      </c>
      <c r="M63" s="15">
        <f>Adjusted_RE!G$9*Background_Calculations!G$20*Quarantine_Input!$B$29*Background_Calculations!$B$23*(Background_Calculations!$B$9*Background_Calculations!G$16*(1-Background_Calculations!G$19)/(1-Background_Calculations!$B$11))*Quarantine_Input!$B$24</f>
        <v>3.4578228211592205E-2</v>
      </c>
      <c r="N63" s="14">
        <f>Background_Calculations!$B$10*Background_Calculations!B$7*Background_Calculations!B$3*Quarantine_Input!B$6*PQT_No_Test!B$22*Quarantine_Input!$B$24</f>
        <v>5.4840911501232027E-2</v>
      </c>
      <c r="O63" s="14">
        <f>Background_Calculations!$B$10*Background_Calculations!C$7*Background_Calculations!C$3*Quarantine_Input!C$6*PQT_No_Test!C$22*Quarantine_Input!$B$24</f>
        <v>6.0582587815831857E-3</v>
      </c>
      <c r="P63" s="14">
        <f>Background_Calculations!$B$10*Background_Calculations!D$7*Background_Calculations!D$3*Quarantine_Input!D$6*PQT_No_Test!D$22*Quarantine_Input!$B$24</f>
        <v>9.1120656205415755E-3</v>
      </c>
      <c r="Q63" s="14">
        <f>Background_Calculations!$B$10*Background_Calculations!E$7*Background_Calculations!E$3*Quarantine_Input!E$6*PQT_No_Test!E$22*Quarantine_Input!$B$24</f>
        <v>9.3456082575895851E-3</v>
      </c>
      <c r="R63" s="14">
        <f>Background_Calculations!$B$10*Background_Calculations!F$7*Background_Calculations!F$3*Quarantine_Input!F$6*PQT_No_Test!F$22*Quarantine_Input!$B$24</f>
        <v>7.5145494573589907E-3</v>
      </c>
      <c r="S63" s="14">
        <f>Background_Calculations!$B$10*Background_Calculations!G$7*Background_Calculations!G$3*Quarantine_Input!G$6*PQT_No_Test!G$22*Quarantine_Input!$B$24</f>
        <v>1.5865544938793729E-2</v>
      </c>
      <c r="T63" s="15">
        <f>Background_Calculations!$B$10*Background_Calculations!B$7*Background_Calculations!B$3*Quarantine_Input!B$14*(1-Background_Calculations!B$6)/(1-Background_Calculations!B$19)*Quarantine_Input!$B$24*(Quarantine_Input!$B$25*PQT_RAg_Entry_Exit!B35+(1-Quarantine_Input!$B$25)*PQT_No_Test!B$22)</f>
        <v>3.6225390952720704E-2</v>
      </c>
      <c r="U63" s="15">
        <f>Background_Calculations!$B$10*Background_Calculations!C$7*Background_Calculations!C$3*Quarantine_Input!C$14*(1-Background_Calculations!C$6)/(1-Background_Calculations!C$19)*Quarantine_Input!$B$24*(Quarantine_Input!$B$25*PQT_RAg_Entry_Exit!C35+(1-Quarantine_Input!$B$25)*PQT_No_Test!C$22)</f>
        <v>3.676658966520684E-3</v>
      </c>
      <c r="V63" s="15">
        <f>Background_Calculations!$B$10*Background_Calculations!D$7*Background_Calculations!D$3*Quarantine_Input!D$14*(1-Background_Calculations!D$6)/(1-Background_Calculations!D$19)*Quarantine_Input!$B$24*(Quarantine_Input!$B$25*PQT_RAg_Entry_Exit!D35+(1-Quarantine_Input!$B$25)*PQT_No_Test!D$22)</f>
        <v>5.5324973977974963E-3</v>
      </c>
      <c r="W63" s="15">
        <f>Background_Calculations!$B$10*Background_Calculations!E$7*Background_Calculations!E$3*Quarantine_Input!E$14*(1-Background_Calculations!E$6)/(1-Background_Calculations!E$19)*Quarantine_Input!$B$24*(Quarantine_Input!$B$25*PQT_RAg_Entry_Exit!E35+(1-Quarantine_Input!$B$25)*PQT_No_Test!E$22)</f>
        <v>4.8772167596863132E-3</v>
      </c>
      <c r="X63" s="15">
        <f>Background_Calculations!$B$10*Background_Calculations!F$7*Background_Calculations!F$3*Quarantine_Input!F$14*(1-Background_Calculations!F$6)/(1-Background_Calculations!F$19)*Quarantine_Input!$B$24*(Quarantine_Input!$B$25*PQT_RAg_Entry_Exit!F35+(1-Quarantine_Input!$B$25)*PQT_No_Test!F$22)</f>
        <v>3.9196958099954925E-3</v>
      </c>
      <c r="Y63" s="15">
        <f>Background_Calculations!$B$10*Background_Calculations!G$7*Background_Calculations!G$3*Quarantine_Input!G$14*(1-Background_Calculations!G$6)/(1-Background_Calculations!G$19)*Quarantine_Input!$B$24*(Quarantine_Input!$B$25*PQT_RAg_Entry_Exit!G35+(1-Quarantine_Input!$B$25)*PQT_No_Test!G$22)</f>
        <v>6.6129608526283032E-3</v>
      </c>
      <c r="Z63" s="14">
        <f>Background_Calculations!$B$23*Background_Calculations!B$20*Background_Calculations!B$16*Quarantine_Input!B$14*Quarantine_Input!$B$24*(Quarantine_Input!$B$25*PQT_RAg_Entry_Exit!B35+(1-Quarantine_Input!$B$25)*PQT_No_Test!B$22)</f>
        <v>3.5855271127349597E-2</v>
      </c>
      <c r="AA63" s="14">
        <f>Background_Calculations!$B$23*Background_Calculations!C$20*Background_Calculations!C$16*Quarantine_Input!C$14*Quarantine_Input!$B$24*(Quarantine_Input!$B$25*PQT_RAg_Entry_Exit!C35+(1-Quarantine_Input!$B$25)*PQT_No_Test!C$22)</f>
        <v>3.6692406450119239E-3</v>
      </c>
      <c r="AB63" s="14">
        <f>Background_Calculations!$B$23*Background_Calculations!D$20*Background_Calculations!D$16*Quarantine_Input!D$14*Quarantine_Input!$B$24*(Quarantine_Input!$B$25*PQT_RAg_Entry_Exit!D35+(1-Quarantine_Input!$B$25)*PQT_No_Test!D$22)</f>
        <v>5.5188070929795508E-3</v>
      </c>
      <c r="AC63" s="14">
        <f>Background_Calculations!$B$23*Background_Calculations!E$20*Background_Calculations!E$16*Quarantine_Input!E$14*Quarantine_Input!$B$24*(Quarantine_Input!$B$25*PQT_RAg_Entry_Exit!E35+(1-Quarantine_Input!$B$25)*PQT_No_Test!E$22)</f>
        <v>4.8651627877894007E-3</v>
      </c>
      <c r="AD63" s="14">
        <f>Background_Calculations!$B$23*Background_Calculations!F$20*Background_Calculations!F$16*Quarantine_Input!F$14*Quarantine_Input!$B$24*(Quarantine_Input!$B$25*PQT_RAg_Entry_Exit!F35+(1-Quarantine_Input!$B$25)*PQT_No_Test!F$22)</f>
        <v>3.9119450954148097E-3</v>
      </c>
      <c r="AE63" s="14">
        <f>Background_Calculations!$B$23*Background_Calculations!G$20*Background_Calculations!G$16*Quarantine_Input!G$14*Quarantine_Input!$B$24*(Quarantine_Input!$B$25*PQT_RAg_Entry_Exit!G35+(1-Quarantine_Input!$B$25)*PQT_No_Test!G$22)</f>
        <v>6.598428190590349E-3</v>
      </c>
      <c r="AF63" s="15">
        <f>Background_Calculations!$B$23*Background_Calculations!B$20*Background_Calculations!B$16*Quarantine_Input!B$6*(1-Background_Calculations!B$19)/(1-Background_Calculations!B$6)*PQT_No_Test!B$22*Quarantine_Input!$B$24</f>
        <v>5.4280594329927531E-2</v>
      </c>
      <c r="AG63" s="15">
        <f>Background_Calculations!$B$23*Background_Calculations!C$20*Background_Calculations!C$16*Quarantine_Input!C$6*(1-Background_Calculations!C$19)/(1-Background_Calculations!C$6)*PQT_No_Test!C$22*Quarantine_Input!$B$24</f>
        <v>6.0460351536007467E-3</v>
      </c>
      <c r="AH63" s="15">
        <f>Background_Calculations!$B$23*Background_Calculations!D$20*Background_Calculations!D$16*Quarantine_Input!D$6*(1-Background_Calculations!D$19)/(1-Background_Calculations!D$6)*PQT_No_Test!D$22*Quarantine_Input!$B$24</f>
        <v>9.0895175835707873E-3</v>
      </c>
      <c r="AI63" s="15">
        <f>Background_Calculations!$B$23*Background_Calculations!E$20*Background_Calculations!E$16*Quarantine_Input!E$6*(1-Background_Calculations!E$19)/(1-Background_Calculations!E$6)*PQT_No_Test!E$22*Quarantine_Input!$B$24</f>
        <v>9.3225107196192245E-3</v>
      </c>
      <c r="AJ63" s="15">
        <f>Background_Calculations!$B$23*Background_Calculations!F$20*Background_Calculations!F$16*Quarantine_Input!F$6*(1-Background_Calculations!F$19)/(1-Background_Calculations!F$6)*PQT_No_Test!F$22*Quarantine_Input!$B$24</f>
        <v>7.4996903634727006E-3</v>
      </c>
      <c r="AK63" s="15">
        <f>Background_Calculations!$B$23*Background_Calculations!G$20*Background_Calculations!G$16*Quarantine_Input!G$6*(1-Background_Calculations!G$19)/(1-Background_Calculations!G$6)*PQT_No_Test!G$22*Quarantine_Input!$B$24</f>
        <v>1.5830678771008716E-2</v>
      </c>
    </row>
    <row r="64" spans="1:37" x14ac:dyDescent="0.25">
      <c r="A64" s="8">
        <v>12</v>
      </c>
      <c r="B64" s="14">
        <f>Adjusted_RE!B$9*Background_Calculations!$B$10*(1-Background_Calculations!B$7*(Quarantine_Input!$B$30+Quarantine_Input!$B$25*Inequality_Components_Lambda_j!$A16))*(Background_Calculations!$B$9*Background_Calculations!B$3*(1-Background_Calculations!B$6)/(1-Background_Calculations!$B$11))*Quarantine_Input!$B$24</f>
        <v>427.231300560612</v>
      </c>
      <c r="C64" s="14">
        <f>Adjusted_RE!C$9*Background_Calculations!$B$10*(1-Background_Calculations!C$7*(Quarantine_Input!$B$30+Quarantine_Input!$B$25*Inequality_Components_Lambda_j!$A16))*(Background_Calculations!$B$9*Background_Calculations!C$3*(1-Background_Calculations!C$6)/(1-Background_Calculations!$B$11))*Quarantine_Input!$B$24</f>
        <v>85.914002093923699</v>
      </c>
      <c r="D64" s="14">
        <f>Adjusted_RE!D$9*Background_Calculations!$B$10*(1-Background_Calculations!D$7*(Quarantine_Input!$B$30+Quarantine_Input!$B$25*Inequality_Components_Lambda_j!$A16))*(Background_Calculations!$B$9*Background_Calculations!D$3*(1-Background_Calculations!D$6)/(1-Background_Calculations!$B$11))*Quarantine_Input!$B$24</f>
        <v>105.36427231615068</v>
      </c>
      <c r="E64" s="14">
        <f>Adjusted_RE!E$9*Background_Calculations!$B$10*(1-Background_Calculations!E$7*(Quarantine_Input!$B$30+Quarantine_Input!$B$25*Inequality_Components_Lambda_j!$A16))*(Background_Calculations!$B$9*Background_Calculations!E$3*(1-Background_Calculations!E$6)/(1-Background_Calculations!$B$11))*Quarantine_Input!$B$24</f>
        <v>109.15468592932132</v>
      </c>
      <c r="F64" s="14">
        <f>Adjusted_RE!F$9*Background_Calculations!$B$10*(1-Background_Calculations!F$7*(Quarantine_Input!$B$30+Quarantine_Input!$B$25*Inequality_Components_Lambda_j!$A16))*(Background_Calculations!$B$9*Background_Calculations!F$3*(1-Background_Calculations!F$6)/(1-Background_Calculations!$B$11))*Quarantine_Input!$B$24</f>
        <v>87.334261232982954</v>
      </c>
      <c r="G64" s="14">
        <f>Adjusted_RE!G$9*Background_Calculations!$B$10*(1-Background_Calculations!G$7*(Quarantine_Input!$B$30+Quarantine_Input!$B$25*Inequality_Components_Lambda_j!$A16))*(Background_Calculations!$B$9*Background_Calculations!G$3*(1-Background_Calculations!G$6)/(1-Background_Calculations!$B$11))*Quarantine_Input!$B$24</f>
        <v>102.80019005558177</v>
      </c>
      <c r="H64" s="15">
        <f>Adjusted_RE!B$9*Background_Calculations!B$20*Quarantine_Input!$B$29*Background_Calculations!$B$23*(Background_Calculations!$B$9*Background_Calculations!B$16*(1-Background_Calculations!B$19)/(1-Background_Calculations!$B$11))*Quarantine_Input!$B$24</f>
        <v>0.14255001542898071</v>
      </c>
      <c r="I64" s="15">
        <f>Adjusted_RE!C$9*Background_Calculations!C$20*Quarantine_Input!$B$29*Background_Calculations!$B$23*(Background_Calculations!$B$9*Background_Calculations!C$16*(1-Background_Calculations!C$19)/(1-Background_Calculations!$B$11))*Quarantine_Input!$B$24</f>
        <v>2.8903542426339572E-2</v>
      </c>
      <c r="J64" s="15">
        <f>Adjusted_RE!D$9*Background_Calculations!D$20*Quarantine_Input!$B$29*Background_Calculations!$B$23*(Background_Calculations!$B$9*Background_Calculations!D$16*(1-Background_Calculations!D$19)/(1-Background_Calculations!$B$11))*Quarantine_Input!$B$24</f>
        <v>3.5430855870689518E-2</v>
      </c>
      <c r="K64" s="15">
        <f>Adjusted_RE!E$9*Background_Calculations!E$20*Quarantine_Input!$B$29*Background_Calculations!$B$23*(Background_Calculations!$B$9*Background_Calculations!E$16*(1-Background_Calculations!E$19)/(1-Background_Calculations!$B$11))*Quarantine_Input!$B$24</f>
        <v>3.6705570532510709E-2</v>
      </c>
      <c r="L64" s="15">
        <f>Adjusted_RE!F$9*Background_Calculations!F$20*Quarantine_Input!$B$29*Background_Calculations!$B$23*(Background_Calculations!$B$9*Background_Calculations!F$16*(1-Background_Calculations!F$19)/(1-Background_Calculations!$B$11))*Quarantine_Input!$B$24</f>
        <v>2.9382538421216908E-2</v>
      </c>
      <c r="M64" s="15">
        <f>Adjusted_RE!G$9*Background_Calculations!G$20*Quarantine_Input!$B$29*Background_Calculations!$B$23*(Background_Calculations!$B$9*Background_Calculations!G$16*(1-Background_Calculations!G$19)/(1-Background_Calculations!$B$11))*Quarantine_Input!$B$24</f>
        <v>3.4578228211592205E-2</v>
      </c>
      <c r="N64" s="14">
        <f>Background_Calculations!$B$10*Background_Calculations!B$7*Background_Calculations!B$3*Quarantine_Input!B$6*PQT_No_Test!B$22*Quarantine_Input!$B$24</f>
        <v>5.4840911501232027E-2</v>
      </c>
      <c r="O64" s="14">
        <f>Background_Calculations!$B$10*Background_Calculations!C$7*Background_Calculations!C$3*Quarantine_Input!C$6*PQT_No_Test!C$22*Quarantine_Input!$B$24</f>
        <v>6.0582587815831857E-3</v>
      </c>
      <c r="P64" s="14">
        <f>Background_Calculations!$B$10*Background_Calculations!D$7*Background_Calculations!D$3*Quarantine_Input!D$6*PQT_No_Test!D$22*Quarantine_Input!$B$24</f>
        <v>9.1120656205415755E-3</v>
      </c>
      <c r="Q64" s="14">
        <f>Background_Calculations!$B$10*Background_Calculations!E$7*Background_Calculations!E$3*Quarantine_Input!E$6*PQT_No_Test!E$22*Quarantine_Input!$B$24</f>
        <v>9.3456082575895851E-3</v>
      </c>
      <c r="R64" s="14">
        <f>Background_Calculations!$B$10*Background_Calculations!F$7*Background_Calculations!F$3*Quarantine_Input!F$6*PQT_No_Test!F$22*Quarantine_Input!$B$24</f>
        <v>7.5145494573589907E-3</v>
      </c>
      <c r="S64" s="14">
        <f>Background_Calculations!$B$10*Background_Calculations!G$7*Background_Calculations!G$3*Quarantine_Input!G$6*PQT_No_Test!G$22*Quarantine_Input!$B$24</f>
        <v>1.5865544938793729E-2</v>
      </c>
      <c r="T64" s="15">
        <f>Background_Calculations!$B$10*Background_Calculations!B$7*Background_Calculations!B$3*Quarantine_Input!B$14*(1-Background_Calculations!B$6)/(1-Background_Calculations!B$19)*Quarantine_Input!$B$24*(Quarantine_Input!$B$25*PQT_RAg_Entry_Exit!B36+(1-Quarantine_Input!$B$25)*PQT_No_Test!B$22)</f>
        <v>2.6885141243489754E-2</v>
      </c>
      <c r="U64" s="15">
        <f>Background_Calculations!$B$10*Background_Calculations!C$7*Background_Calculations!C$3*Quarantine_Input!C$14*(1-Background_Calculations!C$6)/(1-Background_Calculations!C$19)*Quarantine_Input!$B$24*(Quarantine_Input!$B$25*PQT_RAg_Entry_Exit!C36+(1-Quarantine_Input!$B$25)*PQT_No_Test!C$22)</f>
        <v>2.7286798850028075E-3</v>
      </c>
      <c r="V64" s="15">
        <f>Background_Calculations!$B$10*Background_Calculations!D$7*Background_Calculations!D$3*Quarantine_Input!D$14*(1-Background_Calculations!D$6)/(1-Background_Calculations!D$19)*Quarantine_Input!$B$24*(Quarantine_Input!$B$25*PQT_RAg_Entry_Exit!D36+(1-Quarantine_Input!$B$25)*PQT_No_Test!D$22)</f>
        <v>4.1060143191595832E-3</v>
      </c>
      <c r="W64" s="15">
        <f>Background_Calculations!$B$10*Background_Calculations!E$7*Background_Calculations!E$3*Quarantine_Input!E$14*(1-Background_Calculations!E$6)/(1-Background_Calculations!E$19)*Quarantine_Input!$B$24*(Quarantine_Input!$B$25*PQT_RAg_Entry_Exit!E36+(1-Quarantine_Input!$B$25)*PQT_No_Test!E$22)</f>
        <v>3.6196893397346173E-3</v>
      </c>
      <c r="X64" s="15">
        <f>Background_Calculations!$B$10*Background_Calculations!F$7*Background_Calculations!F$3*Quarantine_Input!F$14*(1-Background_Calculations!F$6)/(1-Background_Calculations!F$19)*Quarantine_Input!$B$24*(Quarantine_Input!$B$25*PQT_RAg_Entry_Exit!F36+(1-Quarantine_Input!$B$25)*PQT_No_Test!F$22)</f>
        <v>2.9090528138338598E-3</v>
      </c>
      <c r="Y64" s="15">
        <f>Background_Calculations!$B$10*Background_Calculations!G$7*Background_Calculations!G$3*Quarantine_Input!G$14*(1-Background_Calculations!G$6)/(1-Background_Calculations!G$19)*Quarantine_Input!$B$24*(Quarantine_Input!$B$25*PQT_RAg_Entry_Exit!G36+(1-Quarantine_Input!$B$25)*PQT_No_Test!G$22)</f>
        <v>4.9078942113453565E-3</v>
      </c>
      <c r="Z64" s="14">
        <f>Background_Calculations!$B$23*Background_Calculations!B$20*Background_Calculations!B$16*Quarantine_Input!B$14*Quarantine_Input!$B$24*(Quarantine_Input!$B$25*PQT_RAg_Entry_Exit!B36+(1-Quarantine_Input!$B$25)*PQT_No_Test!B$22)</f>
        <v>2.6610452040132224E-2</v>
      </c>
      <c r="AA64" s="14">
        <f>Background_Calculations!$B$23*Background_Calculations!C$20*Background_Calculations!C$16*Quarantine_Input!C$14*Quarantine_Input!$B$24*(Quarantine_Input!$B$25*PQT_RAg_Entry_Exit!C36+(1-Quarantine_Input!$B$25)*PQT_No_Test!C$22)</f>
        <v>2.723174281990464E-3</v>
      </c>
      <c r="AB64" s="14">
        <f>Background_Calculations!$B$23*Background_Calculations!D$20*Background_Calculations!D$16*Quarantine_Input!D$14*Quarantine_Input!$B$24*(Quarantine_Input!$B$25*PQT_RAg_Entry_Exit!D36+(1-Quarantine_Input!$B$25)*PQT_No_Test!D$22)</f>
        <v>4.0958538828187513E-3</v>
      </c>
      <c r="AC64" s="14">
        <f>Background_Calculations!$B$23*Background_Calculations!E$20*Background_Calculations!E$16*Quarantine_Input!E$14*Quarantine_Input!$B$24*(Quarantine_Input!$B$25*PQT_RAg_Entry_Exit!E36+(1-Quarantine_Input!$B$25)*PQT_No_Test!E$22)</f>
        <v>3.6107433289816484E-3</v>
      </c>
      <c r="AD64" s="14">
        <f>Background_Calculations!$B$23*Background_Calculations!F$20*Background_Calculations!F$16*Quarantine_Input!F$14*Quarantine_Input!$B$24*(Quarantine_Input!$B$25*PQT_RAg_Entry_Exit!F36+(1-Quarantine_Input!$B$25)*PQT_No_Test!F$22)</f>
        <v>2.9033005210149475E-3</v>
      </c>
      <c r="AE64" s="14">
        <f>Background_Calculations!$B$23*Background_Calculations!G$20*Background_Calculations!G$16*Quarantine_Input!G$14*Quarantine_Input!$B$24*(Quarantine_Input!$B$25*PQT_RAg_Entry_Exit!G36+(1-Quarantine_Input!$B$25)*PQT_No_Test!G$22)</f>
        <v>4.8971086087263469E-3</v>
      </c>
      <c r="AF64" s="15">
        <f>Background_Calculations!$B$23*Background_Calculations!B$20*Background_Calculations!B$16*Quarantine_Input!B$6*(1-Background_Calculations!B$19)/(1-Background_Calculations!B$6)*PQT_No_Test!B$22*Quarantine_Input!$B$24</f>
        <v>5.4280594329927531E-2</v>
      </c>
      <c r="AG64" s="15">
        <f>Background_Calculations!$B$23*Background_Calculations!C$20*Background_Calculations!C$16*Quarantine_Input!C$6*(1-Background_Calculations!C$19)/(1-Background_Calculations!C$6)*PQT_No_Test!C$22*Quarantine_Input!$B$24</f>
        <v>6.0460351536007467E-3</v>
      </c>
      <c r="AH64" s="15">
        <f>Background_Calculations!$B$23*Background_Calculations!D$20*Background_Calculations!D$16*Quarantine_Input!D$6*(1-Background_Calculations!D$19)/(1-Background_Calculations!D$6)*PQT_No_Test!D$22*Quarantine_Input!$B$24</f>
        <v>9.0895175835707873E-3</v>
      </c>
      <c r="AI64" s="15">
        <f>Background_Calculations!$B$23*Background_Calculations!E$20*Background_Calculations!E$16*Quarantine_Input!E$6*(1-Background_Calculations!E$19)/(1-Background_Calculations!E$6)*PQT_No_Test!E$22*Quarantine_Input!$B$24</f>
        <v>9.3225107196192245E-3</v>
      </c>
      <c r="AJ64" s="15">
        <f>Background_Calculations!$B$23*Background_Calculations!F$20*Background_Calculations!F$16*Quarantine_Input!F$6*(1-Background_Calculations!F$19)/(1-Background_Calculations!F$6)*PQT_No_Test!F$22*Quarantine_Input!$B$24</f>
        <v>7.4996903634727006E-3</v>
      </c>
      <c r="AK64" s="15">
        <f>Background_Calculations!$B$23*Background_Calculations!G$20*Background_Calculations!G$16*Quarantine_Input!G$6*(1-Background_Calculations!G$19)/(1-Background_Calculations!G$6)*PQT_No_Test!G$22*Quarantine_Input!$B$24</f>
        <v>1.5830678771008716E-2</v>
      </c>
    </row>
    <row r="65" spans="1:37" x14ac:dyDescent="0.25">
      <c r="A65" s="8">
        <v>13</v>
      </c>
      <c r="B65" s="14">
        <f>Adjusted_RE!B$9*Background_Calculations!$B$10*(1-Background_Calculations!B$7*(Quarantine_Input!$B$30+Quarantine_Input!$B$25*Inequality_Components_Lambda_j!$A17))*(Background_Calculations!$B$9*Background_Calculations!B$3*(1-Background_Calculations!B$6)/(1-Background_Calculations!$B$11))*Quarantine_Input!$B$24</f>
        <v>427.19168831875885</v>
      </c>
      <c r="C65" s="14">
        <f>Adjusted_RE!C$9*Background_Calculations!$B$10*(1-Background_Calculations!C$7*(Quarantine_Input!$B$30+Quarantine_Input!$B$25*Inequality_Components_Lambda_j!$A17))*(Background_Calculations!$B$9*Background_Calculations!C$3*(1-Background_Calculations!C$6)/(1-Background_Calculations!$B$11))*Quarantine_Input!$B$24</f>
        <v>85.906036277221915</v>
      </c>
      <c r="D65" s="14">
        <f>Adjusted_RE!D$9*Background_Calculations!$B$10*(1-Background_Calculations!D$7*(Quarantine_Input!$B$30+Quarantine_Input!$B$25*Inequality_Components_Lambda_j!$A17))*(Background_Calculations!$B$9*Background_Calculations!D$3*(1-Background_Calculations!D$6)/(1-Background_Calculations!$B$11))*Quarantine_Input!$B$24</f>
        <v>105.35450309972809</v>
      </c>
      <c r="E65" s="14">
        <f>Adjusted_RE!E$9*Background_Calculations!$B$10*(1-Background_Calculations!E$7*(Quarantine_Input!$B$30+Quarantine_Input!$B$25*Inequality_Components_Lambda_j!$A17))*(Background_Calculations!$B$9*Background_Calculations!E$3*(1-Background_Calculations!E$6)/(1-Background_Calculations!$B$11))*Quarantine_Input!$B$24</f>
        <v>109.14456527146508</v>
      </c>
      <c r="F65" s="14">
        <f>Adjusted_RE!F$9*Background_Calculations!$B$10*(1-Background_Calculations!F$7*(Quarantine_Input!$B$30+Quarantine_Input!$B$25*Inequality_Components_Lambda_j!$A17))*(Background_Calculations!$B$9*Background_Calculations!F$3*(1-Background_Calculations!F$6)/(1-Background_Calculations!$B$11))*Quarantine_Input!$B$24</f>
        <v>87.326163731995791</v>
      </c>
      <c r="G65" s="14">
        <f>Adjusted_RE!G$9*Background_Calculations!$B$10*(1-Background_Calculations!G$7*(Quarantine_Input!$B$30+Quarantine_Input!$B$25*Inequality_Components_Lambda_j!$A17))*(Background_Calculations!$B$9*Background_Calculations!G$3*(1-Background_Calculations!G$6)/(1-Background_Calculations!$B$11))*Quarantine_Input!$B$24</f>
        <v>102.79065857699933</v>
      </c>
      <c r="H65" s="15">
        <f>Adjusted_RE!B$9*Background_Calculations!B$20*Quarantine_Input!$B$29*Background_Calculations!$B$23*(Background_Calculations!$B$9*Background_Calculations!B$16*(1-Background_Calculations!B$19)/(1-Background_Calculations!$B$11))*Quarantine_Input!$B$24</f>
        <v>0.14255001542898071</v>
      </c>
      <c r="I65" s="15">
        <f>Adjusted_RE!C$9*Background_Calculations!C$20*Quarantine_Input!$B$29*Background_Calculations!$B$23*(Background_Calculations!$B$9*Background_Calculations!C$16*(1-Background_Calculations!C$19)/(1-Background_Calculations!$B$11))*Quarantine_Input!$B$24</f>
        <v>2.8903542426339572E-2</v>
      </c>
      <c r="J65" s="15">
        <f>Adjusted_RE!D$9*Background_Calculations!D$20*Quarantine_Input!$B$29*Background_Calculations!$B$23*(Background_Calculations!$B$9*Background_Calculations!D$16*(1-Background_Calculations!D$19)/(1-Background_Calculations!$B$11))*Quarantine_Input!$B$24</f>
        <v>3.5430855870689518E-2</v>
      </c>
      <c r="K65" s="15">
        <f>Adjusted_RE!E$9*Background_Calculations!E$20*Quarantine_Input!$B$29*Background_Calculations!$B$23*(Background_Calculations!$B$9*Background_Calculations!E$16*(1-Background_Calculations!E$19)/(1-Background_Calculations!$B$11))*Quarantine_Input!$B$24</f>
        <v>3.6705570532510709E-2</v>
      </c>
      <c r="L65" s="15">
        <f>Adjusted_RE!F$9*Background_Calculations!F$20*Quarantine_Input!$B$29*Background_Calculations!$B$23*(Background_Calculations!$B$9*Background_Calculations!F$16*(1-Background_Calculations!F$19)/(1-Background_Calculations!$B$11))*Quarantine_Input!$B$24</f>
        <v>2.9382538421216908E-2</v>
      </c>
      <c r="M65" s="15">
        <f>Adjusted_RE!G$9*Background_Calculations!G$20*Quarantine_Input!$B$29*Background_Calculations!$B$23*(Background_Calculations!$B$9*Background_Calculations!G$16*(1-Background_Calculations!G$19)/(1-Background_Calculations!$B$11))*Quarantine_Input!$B$24</f>
        <v>3.4578228211592205E-2</v>
      </c>
      <c r="N65" s="14">
        <f>Background_Calculations!$B$10*Background_Calculations!B$7*Background_Calculations!B$3*Quarantine_Input!B$6*PQT_No_Test!B$22*Quarantine_Input!$B$24</f>
        <v>5.4840911501232027E-2</v>
      </c>
      <c r="O65" s="14">
        <f>Background_Calculations!$B$10*Background_Calculations!C$7*Background_Calculations!C$3*Quarantine_Input!C$6*PQT_No_Test!C$22*Quarantine_Input!$B$24</f>
        <v>6.0582587815831857E-3</v>
      </c>
      <c r="P65" s="14">
        <f>Background_Calculations!$B$10*Background_Calculations!D$7*Background_Calculations!D$3*Quarantine_Input!D$6*PQT_No_Test!D$22*Quarantine_Input!$B$24</f>
        <v>9.1120656205415755E-3</v>
      </c>
      <c r="Q65" s="14">
        <f>Background_Calculations!$B$10*Background_Calculations!E$7*Background_Calculations!E$3*Quarantine_Input!E$6*PQT_No_Test!E$22*Quarantine_Input!$B$24</f>
        <v>9.3456082575895851E-3</v>
      </c>
      <c r="R65" s="14">
        <f>Background_Calculations!$B$10*Background_Calculations!F$7*Background_Calculations!F$3*Quarantine_Input!F$6*PQT_No_Test!F$22*Quarantine_Input!$B$24</f>
        <v>7.5145494573589907E-3</v>
      </c>
      <c r="S65" s="14">
        <f>Background_Calculations!$B$10*Background_Calculations!G$7*Background_Calculations!G$3*Quarantine_Input!G$6*PQT_No_Test!G$22*Quarantine_Input!$B$24</f>
        <v>1.5865544938793729E-2</v>
      </c>
      <c r="T65" s="15">
        <f>Background_Calculations!$B$10*Background_Calculations!B$7*Background_Calculations!B$3*Quarantine_Input!B$14*(1-Background_Calculations!B$6)/(1-Background_Calculations!B$19)*Quarantine_Input!$B$24*(Quarantine_Input!$B$25*PQT_RAg_Entry_Exit!B37+(1-Quarantine_Input!$B$25)*PQT_No_Test!B$22)</f>
        <v>1.9602718946083567E-2</v>
      </c>
      <c r="U65" s="15">
        <f>Background_Calculations!$B$10*Background_Calculations!C$7*Background_Calculations!C$3*Quarantine_Input!C$14*(1-Background_Calculations!C$6)/(1-Background_Calculations!C$19)*Quarantine_Input!$B$24*(Quarantine_Input!$B$25*PQT_RAg_Entry_Exit!C37+(1-Quarantine_Input!$B$25)*PQT_No_Test!C$22)</f>
        <v>1.9895578898062949E-3</v>
      </c>
      <c r="V65" s="15">
        <f>Background_Calculations!$B$10*Background_Calculations!D$7*Background_Calculations!D$3*Quarantine_Input!D$14*(1-Background_Calculations!D$6)/(1-Background_Calculations!D$19)*Quarantine_Input!$B$24*(Quarantine_Input!$B$25*PQT_RAg_Entry_Exit!D37+(1-Quarantine_Input!$B$25)*PQT_No_Test!D$22)</f>
        <v>2.9938114871005347E-3</v>
      </c>
      <c r="W65" s="15">
        <f>Background_Calculations!$B$10*Background_Calculations!E$7*Background_Calculations!E$3*Quarantine_Input!E$14*(1-Background_Calculations!E$6)/(1-Background_Calculations!E$19)*Quarantine_Input!$B$24*(Quarantine_Input!$B$25*PQT_RAg_Entry_Exit!E37+(1-Quarantine_Input!$B$25)*PQT_No_Test!E$22)</f>
        <v>2.6392181523738302E-3</v>
      </c>
      <c r="X65" s="15">
        <f>Background_Calculations!$B$10*Background_Calculations!F$7*Background_Calculations!F$3*Quarantine_Input!F$14*(1-Background_Calculations!F$6)/(1-Background_Calculations!F$19)*Quarantine_Input!$B$24*(Quarantine_Input!$B$25*PQT_RAg_Entry_Exit!F37+(1-Quarantine_Input!$B$25)*PQT_No_Test!F$22)</f>
        <v>2.121072907612394E-3</v>
      </c>
      <c r="Y65" s="15">
        <f>Background_Calculations!$B$10*Background_Calculations!G$7*Background_Calculations!G$3*Quarantine_Input!G$14*(1-Background_Calculations!G$6)/(1-Background_Calculations!G$19)*Quarantine_Input!$B$24*(Quarantine_Input!$B$25*PQT_RAg_Entry_Exit!G37+(1-Quarantine_Input!$B$25)*PQT_No_Test!G$22)</f>
        <v>3.578484857891914E-3</v>
      </c>
      <c r="Z65" s="14">
        <f>Background_Calculations!$B$23*Background_Calculations!B$20*Background_Calculations!B$16*Quarantine_Input!B$14*Quarantine_Input!$B$24*(Quarantine_Input!$B$25*PQT_RAg_Entry_Exit!B37+(1-Quarantine_Input!$B$25)*PQT_No_Test!B$22)</f>
        <v>1.9402435257700669E-2</v>
      </c>
      <c r="AA65" s="14">
        <f>Background_Calculations!$B$23*Background_Calculations!C$20*Background_Calculations!C$16*Quarantine_Input!C$14*Quarantine_Input!$B$24*(Quarantine_Input!$B$25*PQT_RAg_Entry_Exit!C37+(1-Quarantine_Input!$B$25)*PQT_No_Test!C$22)</f>
        <v>1.98554359851051E-3</v>
      </c>
      <c r="AB65" s="14">
        <f>Background_Calculations!$B$23*Background_Calculations!D$20*Background_Calculations!D$16*Quarantine_Input!D$14*Quarantine_Input!$B$24*(Quarantine_Input!$B$25*PQT_RAg_Entry_Exit!D37+(1-Quarantine_Input!$B$25)*PQT_No_Test!D$22)</f>
        <v>2.9864032248133822E-3</v>
      </c>
      <c r="AC65" s="14">
        <f>Background_Calculations!$B$23*Background_Calculations!E$20*Background_Calculations!E$16*Quarantine_Input!E$14*Quarantine_Input!$B$24*(Quarantine_Input!$B$25*PQT_RAg_Entry_Exit!E37+(1-Quarantine_Input!$B$25)*PQT_No_Test!E$22)</f>
        <v>2.6326953622240277E-3</v>
      </c>
      <c r="AD65" s="14">
        <f>Background_Calculations!$B$23*Background_Calculations!F$20*Background_Calculations!F$16*Quarantine_Input!F$14*Quarantine_Input!$B$24*(Quarantine_Input!$B$25*PQT_RAg_Entry_Exit!F37+(1-Quarantine_Input!$B$25)*PQT_No_Test!F$22)</f>
        <v>2.1168787477824909E-3</v>
      </c>
      <c r="AE65" s="14">
        <f>Background_Calculations!$B$23*Background_Calculations!G$20*Background_Calculations!G$16*Quarantine_Input!G$14*Quarantine_Input!$B$24*(Quarantine_Input!$B$25*PQT_RAg_Entry_Exit!G37+(1-Quarantine_Input!$B$25)*PQT_No_Test!G$22)</f>
        <v>3.5706207691415612E-3</v>
      </c>
      <c r="AF65" s="15">
        <f>Background_Calculations!$B$23*Background_Calculations!B$20*Background_Calculations!B$16*Quarantine_Input!B$6*(1-Background_Calculations!B$19)/(1-Background_Calculations!B$6)*PQT_No_Test!B$22*Quarantine_Input!$B$24</f>
        <v>5.4280594329927531E-2</v>
      </c>
      <c r="AG65" s="15">
        <f>Background_Calculations!$B$23*Background_Calculations!C$20*Background_Calculations!C$16*Quarantine_Input!C$6*(1-Background_Calculations!C$19)/(1-Background_Calculations!C$6)*PQT_No_Test!C$22*Quarantine_Input!$B$24</f>
        <v>6.0460351536007467E-3</v>
      </c>
      <c r="AH65" s="15">
        <f>Background_Calculations!$B$23*Background_Calculations!D$20*Background_Calculations!D$16*Quarantine_Input!D$6*(1-Background_Calculations!D$19)/(1-Background_Calculations!D$6)*PQT_No_Test!D$22*Quarantine_Input!$B$24</f>
        <v>9.0895175835707873E-3</v>
      </c>
      <c r="AI65" s="15">
        <f>Background_Calculations!$B$23*Background_Calculations!E$20*Background_Calculations!E$16*Quarantine_Input!E$6*(1-Background_Calculations!E$19)/(1-Background_Calculations!E$6)*PQT_No_Test!E$22*Quarantine_Input!$B$24</f>
        <v>9.3225107196192245E-3</v>
      </c>
      <c r="AJ65" s="15">
        <f>Background_Calculations!$B$23*Background_Calculations!F$20*Background_Calculations!F$16*Quarantine_Input!F$6*(1-Background_Calculations!F$19)/(1-Background_Calculations!F$6)*PQT_No_Test!F$22*Quarantine_Input!$B$24</f>
        <v>7.4996903634727006E-3</v>
      </c>
      <c r="AK65" s="15">
        <f>Background_Calculations!$B$23*Background_Calculations!G$20*Background_Calculations!G$16*Quarantine_Input!G$6*(1-Background_Calculations!G$19)/(1-Background_Calculations!G$6)*PQT_No_Test!G$22*Quarantine_Input!$B$24</f>
        <v>1.5830678771008716E-2</v>
      </c>
    </row>
    <row r="66" spans="1:37" x14ac:dyDescent="0.25">
      <c r="A66" s="8">
        <v>14</v>
      </c>
      <c r="B66" s="14">
        <f>Adjusted_RE!B$9*Background_Calculations!$B$10*(1-Background_Calculations!B$7*(Quarantine_Input!$B$30+Quarantine_Input!$B$25*Inequality_Components_Lambda_j!$A18))*(Background_Calculations!$B$9*Background_Calculations!B$3*(1-Background_Calculations!B$6)/(1-Background_Calculations!$B$11))*Quarantine_Input!$B$24</f>
        <v>427.15207607690559</v>
      </c>
      <c r="C66" s="14">
        <f>Adjusted_RE!C$9*Background_Calculations!$B$10*(1-Background_Calculations!C$7*(Quarantine_Input!$B$30+Quarantine_Input!$B$25*Inequality_Components_Lambda_j!$A18))*(Background_Calculations!$B$9*Background_Calculations!C$3*(1-Background_Calculations!C$6)/(1-Background_Calculations!$B$11))*Quarantine_Input!$B$24</f>
        <v>85.898070460520159</v>
      </c>
      <c r="D66" s="14">
        <f>Adjusted_RE!D$9*Background_Calculations!$B$10*(1-Background_Calculations!D$7*(Quarantine_Input!$B$30+Quarantine_Input!$B$25*Inequality_Components_Lambda_j!$A18))*(Background_Calculations!$B$9*Background_Calculations!D$3*(1-Background_Calculations!D$6)/(1-Background_Calculations!$B$11))*Quarantine_Input!$B$24</f>
        <v>105.34473388330552</v>
      </c>
      <c r="E66" s="14">
        <f>Adjusted_RE!E$9*Background_Calculations!$B$10*(1-Background_Calculations!E$7*(Quarantine_Input!$B$30+Quarantine_Input!$B$25*Inequality_Components_Lambda_j!$A18))*(Background_Calculations!$B$9*Background_Calculations!E$3*(1-Background_Calculations!E$6)/(1-Background_Calculations!$B$11))*Quarantine_Input!$B$24</f>
        <v>109.13444461360886</v>
      </c>
      <c r="F66" s="14">
        <f>Adjusted_RE!F$9*Background_Calculations!$B$10*(1-Background_Calculations!F$7*(Quarantine_Input!$B$30+Quarantine_Input!$B$25*Inequality_Components_Lambda_j!$A18))*(Background_Calculations!$B$9*Background_Calculations!F$3*(1-Background_Calculations!F$6)/(1-Background_Calculations!$B$11))*Quarantine_Input!$B$24</f>
        <v>87.318066231008657</v>
      </c>
      <c r="G66" s="14">
        <f>Adjusted_RE!G$9*Background_Calculations!$B$10*(1-Background_Calculations!G$7*(Quarantine_Input!$B$30+Quarantine_Input!$B$25*Inequality_Components_Lambda_j!$A18))*(Background_Calculations!$B$9*Background_Calculations!G$3*(1-Background_Calculations!G$6)/(1-Background_Calculations!$B$11))*Quarantine_Input!$B$24</f>
        <v>102.7811270984169</v>
      </c>
      <c r="H66" s="15">
        <f>Adjusted_RE!B$9*Background_Calculations!B$20*Quarantine_Input!$B$29*Background_Calculations!$B$23*(Background_Calculations!$B$9*Background_Calculations!B$16*(1-Background_Calculations!B$19)/(1-Background_Calculations!$B$11))*Quarantine_Input!$B$24</f>
        <v>0.14255001542898071</v>
      </c>
      <c r="I66" s="15">
        <f>Adjusted_RE!C$9*Background_Calculations!C$20*Quarantine_Input!$B$29*Background_Calculations!$B$23*(Background_Calculations!$B$9*Background_Calculations!C$16*(1-Background_Calculations!C$19)/(1-Background_Calculations!$B$11))*Quarantine_Input!$B$24</f>
        <v>2.8903542426339572E-2</v>
      </c>
      <c r="J66" s="15">
        <f>Adjusted_RE!D$9*Background_Calculations!D$20*Quarantine_Input!$B$29*Background_Calculations!$B$23*(Background_Calculations!$B$9*Background_Calculations!D$16*(1-Background_Calculations!D$19)/(1-Background_Calculations!$B$11))*Quarantine_Input!$B$24</f>
        <v>3.5430855870689518E-2</v>
      </c>
      <c r="K66" s="15">
        <f>Adjusted_RE!E$9*Background_Calculations!E$20*Quarantine_Input!$B$29*Background_Calculations!$B$23*(Background_Calculations!$B$9*Background_Calculations!E$16*(1-Background_Calculations!E$19)/(1-Background_Calculations!$B$11))*Quarantine_Input!$B$24</f>
        <v>3.6705570532510709E-2</v>
      </c>
      <c r="L66" s="15">
        <f>Adjusted_RE!F$9*Background_Calculations!F$20*Quarantine_Input!$B$29*Background_Calculations!$B$23*(Background_Calculations!$B$9*Background_Calculations!F$16*(1-Background_Calculations!F$19)/(1-Background_Calculations!$B$11))*Quarantine_Input!$B$24</f>
        <v>2.9382538421216908E-2</v>
      </c>
      <c r="M66" s="15">
        <f>Adjusted_RE!G$9*Background_Calculations!G$20*Quarantine_Input!$B$29*Background_Calculations!$B$23*(Background_Calculations!$B$9*Background_Calculations!G$16*(1-Background_Calculations!G$19)/(1-Background_Calculations!$B$11))*Quarantine_Input!$B$24</f>
        <v>3.4578228211592205E-2</v>
      </c>
      <c r="N66" s="14">
        <f>Background_Calculations!$B$10*Background_Calculations!B$7*Background_Calculations!B$3*Quarantine_Input!B$6*PQT_No_Test!B$22*Quarantine_Input!$B$24</f>
        <v>5.4840911501232027E-2</v>
      </c>
      <c r="O66" s="14">
        <f>Background_Calculations!$B$10*Background_Calculations!C$7*Background_Calculations!C$3*Quarantine_Input!C$6*PQT_No_Test!C$22*Quarantine_Input!$B$24</f>
        <v>6.0582587815831857E-3</v>
      </c>
      <c r="P66" s="14">
        <f>Background_Calculations!$B$10*Background_Calculations!D$7*Background_Calculations!D$3*Quarantine_Input!D$6*PQT_No_Test!D$22*Quarantine_Input!$B$24</f>
        <v>9.1120656205415755E-3</v>
      </c>
      <c r="Q66" s="14">
        <f>Background_Calculations!$B$10*Background_Calculations!E$7*Background_Calculations!E$3*Quarantine_Input!E$6*PQT_No_Test!E$22*Quarantine_Input!$B$24</f>
        <v>9.3456082575895851E-3</v>
      </c>
      <c r="R66" s="14">
        <f>Background_Calculations!$B$10*Background_Calculations!F$7*Background_Calculations!F$3*Quarantine_Input!F$6*PQT_No_Test!F$22*Quarantine_Input!$B$24</f>
        <v>7.5145494573589907E-3</v>
      </c>
      <c r="S66" s="14">
        <f>Background_Calculations!$B$10*Background_Calculations!G$7*Background_Calculations!G$3*Quarantine_Input!G$6*PQT_No_Test!G$22*Quarantine_Input!$B$24</f>
        <v>1.5865544938793729E-2</v>
      </c>
      <c r="T66" s="15">
        <f>Background_Calculations!$B$10*Background_Calculations!B$7*Background_Calculations!B$3*Quarantine_Input!B$14*(1-Background_Calculations!B$6)/(1-Background_Calculations!B$19)*Quarantine_Input!$B$24*(Quarantine_Input!$B$25*PQT_RAg_Entry_Exit!B38+(1-Quarantine_Input!$B$25)*PQT_No_Test!B$22)</f>
        <v>1.4075781446055615E-2</v>
      </c>
      <c r="U66" s="15">
        <f>Background_Calculations!$B$10*Background_Calculations!C$7*Background_Calculations!C$3*Quarantine_Input!C$14*(1-Background_Calculations!C$6)/(1-Background_Calculations!C$19)*Quarantine_Input!$B$24*(Quarantine_Input!$B$25*PQT_RAg_Entry_Exit!C38+(1-Quarantine_Input!$B$25)*PQT_No_Test!C$22)</f>
        <v>1.4286070268218611E-3</v>
      </c>
      <c r="V66" s="15">
        <f>Background_Calculations!$B$10*Background_Calculations!D$7*Background_Calculations!D$3*Quarantine_Input!D$14*(1-Background_Calculations!D$6)/(1-Background_Calculations!D$19)*Quarantine_Input!$B$24*(Quarantine_Input!$B$25*PQT_RAg_Entry_Exit!D38+(1-Quarantine_Input!$B$25)*PQT_No_Test!D$22)</f>
        <v>2.1497138381171908E-3</v>
      </c>
      <c r="W66" s="15">
        <f>Background_Calculations!$B$10*Background_Calculations!E$7*Background_Calculations!E$3*Quarantine_Input!E$14*(1-Background_Calculations!E$6)/(1-Background_Calculations!E$19)*Quarantine_Input!$B$24*(Quarantine_Input!$B$25*PQT_RAg_Entry_Exit!E38+(1-Quarantine_Input!$B$25)*PQT_No_Test!E$22)</f>
        <v>1.8950972058240302E-3</v>
      </c>
      <c r="X66" s="15">
        <f>Background_Calculations!$B$10*Background_Calculations!F$7*Background_Calculations!F$3*Quarantine_Input!F$14*(1-Background_Calculations!F$6)/(1-Background_Calculations!F$19)*Quarantine_Input!$B$24*(Quarantine_Input!$B$25*PQT_RAg_Entry_Exit!F38+(1-Quarantine_Input!$B$25)*PQT_No_Test!F$22)</f>
        <v>1.5230417148161309E-3</v>
      </c>
      <c r="Y66" s="15">
        <f>Background_Calculations!$B$10*Background_Calculations!G$7*Background_Calculations!G$3*Quarantine_Input!G$14*(1-Background_Calculations!G$6)/(1-Background_Calculations!G$19)*Quarantine_Input!$B$24*(Quarantine_Input!$B$25*PQT_RAg_Entry_Exit!G38+(1-Quarantine_Input!$B$25)*PQT_No_Test!G$22)</f>
        <v>2.5695400166806659E-3</v>
      </c>
      <c r="Z66" s="14">
        <f>Background_Calculations!$B$23*Background_Calculations!B$20*Background_Calculations!B$16*Quarantine_Input!B$14*Quarantine_Input!$B$24*(Quarantine_Input!$B$25*PQT_RAg_Entry_Exit!B38+(1-Quarantine_Input!$B$25)*PQT_No_Test!B$22)</f>
        <v>1.3931967241881107E-2</v>
      </c>
      <c r="AA66" s="14">
        <f>Background_Calculations!$B$23*Background_Calculations!C$20*Background_Calculations!C$16*Quarantine_Input!C$14*Quarantine_Input!$B$24*(Quarantine_Input!$B$25*PQT_RAg_Entry_Exit!C38+(1-Quarantine_Input!$B$25)*PQT_No_Test!C$22)</f>
        <v>1.4257245549007115E-3</v>
      </c>
      <c r="AB66" s="14">
        <f>Background_Calculations!$B$23*Background_Calculations!D$20*Background_Calculations!D$16*Quarantine_Input!D$14*Quarantine_Input!$B$24*(Quarantine_Input!$B$25*PQT_RAg_Entry_Exit!D38+(1-Quarantine_Input!$B$25)*PQT_No_Test!D$22)</f>
        <v>2.1443943168234446E-3</v>
      </c>
      <c r="AC66" s="14">
        <f>Background_Calculations!$B$23*Background_Calculations!E$20*Background_Calculations!E$16*Quarantine_Input!E$14*Quarantine_Input!$B$24*(Quarantine_Input!$B$25*PQT_RAg_Entry_Exit!E38+(1-Quarantine_Input!$B$25)*PQT_No_Test!E$22)</f>
        <v>1.8904135000167063E-3</v>
      </c>
      <c r="AD66" s="14">
        <f>Background_Calculations!$B$23*Background_Calculations!F$20*Background_Calculations!F$16*Quarantine_Input!F$14*Quarantine_Input!$B$24*(Quarantine_Input!$B$25*PQT_RAg_Entry_Exit!F38+(1-Quarantine_Input!$B$25)*PQT_No_Test!F$22)</f>
        <v>1.5200300878434689E-3</v>
      </c>
      <c r="AE66" s="14">
        <f>Background_Calculations!$B$23*Background_Calculations!G$20*Background_Calculations!G$16*Quarantine_Input!G$14*Quarantine_Input!$B$24*(Quarantine_Input!$B$25*PQT_RAg_Entry_Exit!G38+(1-Quarantine_Input!$B$25)*PQT_No_Test!G$22)</f>
        <v>2.5638931880531267E-3</v>
      </c>
      <c r="AF66" s="15">
        <f>Background_Calculations!$B$23*Background_Calculations!B$20*Background_Calculations!B$16*Quarantine_Input!B$6*(1-Background_Calculations!B$19)/(1-Background_Calculations!B$6)*PQT_No_Test!B$22*Quarantine_Input!$B$24</f>
        <v>5.4280594329927531E-2</v>
      </c>
      <c r="AG66" s="15">
        <f>Background_Calculations!$B$23*Background_Calculations!C$20*Background_Calculations!C$16*Quarantine_Input!C$6*(1-Background_Calculations!C$19)/(1-Background_Calculations!C$6)*PQT_No_Test!C$22*Quarantine_Input!$B$24</f>
        <v>6.0460351536007467E-3</v>
      </c>
      <c r="AH66" s="15">
        <f>Background_Calculations!$B$23*Background_Calculations!D$20*Background_Calculations!D$16*Quarantine_Input!D$6*(1-Background_Calculations!D$19)/(1-Background_Calculations!D$6)*PQT_No_Test!D$22*Quarantine_Input!$B$24</f>
        <v>9.0895175835707873E-3</v>
      </c>
      <c r="AI66" s="15">
        <f>Background_Calculations!$B$23*Background_Calculations!E$20*Background_Calculations!E$16*Quarantine_Input!E$6*(1-Background_Calculations!E$19)/(1-Background_Calculations!E$6)*PQT_No_Test!E$22*Quarantine_Input!$B$24</f>
        <v>9.3225107196192245E-3</v>
      </c>
      <c r="AJ66" s="15">
        <f>Background_Calculations!$B$23*Background_Calculations!F$20*Background_Calculations!F$16*Quarantine_Input!F$6*(1-Background_Calculations!F$19)/(1-Background_Calculations!F$6)*PQT_No_Test!F$22*Quarantine_Input!$B$24</f>
        <v>7.4996903634727006E-3</v>
      </c>
      <c r="AK66" s="15">
        <f>Background_Calculations!$B$23*Background_Calculations!G$20*Background_Calculations!G$16*Quarantine_Input!G$6*(1-Background_Calculations!G$19)/(1-Background_Calculations!G$6)*PQT_No_Test!G$22*Quarantine_Input!$B$24</f>
        <v>1.5830678771008716E-2</v>
      </c>
    </row>
  </sheetData>
  <mergeCells count="10">
    <mergeCell ref="A35:AK35"/>
    <mergeCell ref="A51:AK51"/>
    <mergeCell ref="H1:M1"/>
    <mergeCell ref="N1:S1"/>
    <mergeCell ref="T1:Y1"/>
    <mergeCell ref="Z1:AE1"/>
    <mergeCell ref="AF1:AK1"/>
    <mergeCell ref="B1:G1"/>
    <mergeCell ref="A2:AK2"/>
    <mergeCell ref="A19:AK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337CC-EADC-440C-9994-EA49CC4F75F5}">
  <dimension ref="A1:N9"/>
  <sheetViews>
    <sheetView workbookViewId="0">
      <selection activeCell="K3" sqref="K3"/>
    </sheetView>
  </sheetViews>
  <sheetFormatPr defaultRowHeight="15" x14ac:dyDescent="0.25"/>
  <cols>
    <col min="1" max="1" width="28.7109375" bestFit="1" customWidth="1"/>
    <col min="6" max="6" width="29.85546875" bestFit="1" customWidth="1"/>
  </cols>
  <sheetData>
    <row r="1" spans="1:14" x14ac:dyDescent="0.25">
      <c r="B1" s="21" t="s">
        <v>25</v>
      </c>
      <c r="C1" s="21"/>
      <c r="D1" s="21"/>
      <c r="G1" s="21" t="s">
        <v>25</v>
      </c>
      <c r="H1" s="21"/>
      <c r="I1" s="21"/>
      <c r="L1" s="21" t="s">
        <v>25</v>
      </c>
      <c r="M1" s="21"/>
      <c r="N1" s="21"/>
    </row>
    <row r="2" spans="1:14" x14ac:dyDescent="0.25">
      <c r="A2" t="s">
        <v>70</v>
      </c>
      <c r="B2">
        <v>5.72</v>
      </c>
      <c r="C2">
        <v>8.2899999999999991</v>
      </c>
      <c r="D2">
        <v>11.66</v>
      </c>
      <c r="F2" t="s">
        <v>71</v>
      </c>
      <c r="G2">
        <v>5.72</v>
      </c>
      <c r="H2">
        <v>8.2899999999999991</v>
      </c>
      <c r="I2">
        <v>11.66</v>
      </c>
      <c r="K2" t="s">
        <v>72</v>
      </c>
      <c r="L2">
        <v>5.72</v>
      </c>
      <c r="M2">
        <v>8.2899999999999991</v>
      </c>
      <c r="N2">
        <v>11.66</v>
      </c>
    </row>
    <row r="3" spans="1:14" x14ac:dyDescent="0.25">
      <c r="A3" t="s">
        <v>73</v>
      </c>
      <c r="B3">
        <v>1</v>
      </c>
      <c r="C3">
        <v>1</v>
      </c>
      <c r="D3">
        <v>1</v>
      </c>
      <c r="F3" t="s">
        <v>73</v>
      </c>
      <c r="G3">
        <v>0.53548478570168201</v>
      </c>
      <c r="H3">
        <v>0.48411331467850199</v>
      </c>
      <c r="I3">
        <v>0.45268050398054799</v>
      </c>
      <c r="K3" t="s">
        <v>73</v>
      </c>
      <c r="L3">
        <v>1</v>
      </c>
      <c r="M3">
        <v>1</v>
      </c>
      <c r="N3">
        <v>1</v>
      </c>
    </row>
    <row r="8" spans="1:14" x14ac:dyDescent="0.25">
      <c r="B8" t="s">
        <v>9</v>
      </c>
      <c r="C8" t="s">
        <v>10</v>
      </c>
      <c r="D8" t="s">
        <v>11</v>
      </c>
      <c r="E8" t="s">
        <v>12</v>
      </c>
      <c r="F8" t="s">
        <v>13</v>
      </c>
      <c r="G8" t="s">
        <v>14</v>
      </c>
    </row>
    <row r="9" spans="1:14" x14ac:dyDescent="0.25">
      <c r="A9" t="s">
        <v>73</v>
      </c>
      <c r="B9">
        <f>Quarantine_Input!B$19*INDEX($B3:$D3,1,MATCH(Quarantine_Input!$B$23,Adjusted_RE!$B$2:$D$2))+Quarantine_Input!$B$26*(1-Quarantine_Input!B$19)*INDEX($G3:$I3,1,MATCH(Quarantine_Input!$B$23,Adjusted_RE!$G$2:$I$2))+(1-Quarantine_Input!$B$26)*(1-Quarantine_Input!B$19)*INDEX($L3:$N3,1,MATCH(Quarantine_Input!$B$23,Adjusted_RE!$L$2:$N$2))</f>
        <v>0.91596919773343433</v>
      </c>
      <c r="C9">
        <f>Quarantine_Input!C$19*INDEX($B3:$D3,1,MATCH(Quarantine_Input!$B$23,Adjusted_RE!$B$2:$D$2))+Quarantine_Input!$B$26*(1-Quarantine_Input!C$19)*INDEX($G3:$I3,1,MATCH(Quarantine_Input!$B$23,Adjusted_RE!$G$2:$I$2))+(1-Quarantine_Input!$B$26)*(1-Quarantine_Input!C$19)*INDEX($L3:$N3,1,MATCH(Quarantine_Input!$B$23,Adjusted_RE!$L$2:$N$2))</f>
        <v>0.89590214047574701</v>
      </c>
      <c r="D9">
        <f>Quarantine_Input!D$19*INDEX($B3:$D3,1,MATCH(Quarantine_Input!$B$23,Adjusted_RE!$B$2:$D$2))+Quarantine_Input!$B$26*(1-Quarantine_Input!D$19)*INDEX($G3:$I3,1,MATCH(Quarantine_Input!$B$23,Adjusted_RE!$G$2:$I$2))+(1-Quarantine_Input!$B$26)*(1-Quarantine_Input!D$19)*INDEX($L3:$N3,1,MATCH(Quarantine_Input!$B$23,Adjusted_RE!$L$2:$N$2))</f>
        <v>0.89590214047574701</v>
      </c>
      <c r="E9">
        <f>Quarantine_Input!E$19*INDEX($B3:$D3,1,MATCH(Quarantine_Input!$B$23,Adjusted_RE!$B$2:$D$2))+Quarantine_Input!$B$26*(1-Quarantine_Input!E$19)*INDEX($G3:$I3,1,MATCH(Quarantine_Input!$B$23,Adjusted_RE!$G$2:$I$2))+(1-Quarantine_Input!$B$26)*(1-Quarantine_Input!E$19)*INDEX($L3:$N3,1,MATCH(Quarantine_Input!$B$23,Adjusted_RE!$L$2:$N$2))</f>
        <v>0.85813705355329373</v>
      </c>
      <c r="F9">
        <f>Quarantine_Input!F$19*INDEX($B3:$D3,1,MATCH(Quarantine_Input!$B$23,Adjusted_RE!$B$2:$D$2))+Quarantine_Input!$B$26*(1-Quarantine_Input!F$19)*INDEX($G3:$I3,1,MATCH(Quarantine_Input!$B$23,Adjusted_RE!$G$2:$I$2))+(1-Quarantine_Input!$B$26)*(1-Quarantine_Input!F$19)*INDEX($L3:$N3,1,MATCH(Quarantine_Input!$B$23,Adjusted_RE!$L$2:$N$2))</f>
        <v>0.85813705355329373</v>
      </c>
      <c r="G9">
        <f>Quarantine_Input!G$19*INDEX($B3:$D3,1,MATCH(Quarantine_Input!$B$23,Adjusted_RE!$B$2:$D$2))+Quarantine_Input!$B$26*(1-Quarantine_Input!G$19)*INDEX($G3:$I3,1,MATCH(Quarantine_Input!$B$23,Adjusted_RE!$G$2:$I$2))+(1-Quarantine_Input!$B$26)*(1-Quarantine_Input!G$19)*INDEX($L3:$N3,1,MATCH(Quarantine_Input!$B$23,Adjusted_RE!$L$2:$N$2))</f>
        <v>0.80713209913942596</v>
      </c>
    </row>
  </sheetData>
  <mergeCells count="3">
    <mergeCell ref="B1:D1"/>
    <mergeCell ref="G1:I1"/>
    <mergeCell ref="L1:N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38FF6-64EC-493C-831F-D8B8C5CEBF72}">
  <dimension ref="A1:N38"/>
  <sheetViews>
    <sheetView topLeftCell="A2" workbookViewId="0">
      <selection activeCell="B25" sqref="B25"/>
    </sheetView>
  </sheetViews>
  <sheetFormatPr defaultRowHeight="15" x14ac:dyDescent="0.25"/>
  <cols>
    <col min="1" max="1" width="33.42578125" bestFit="1" customWidth="1"/>
    <col min="2" max="5" width="12" bestFit="1" customWidth="1"/>
    <col min="6" max="6" width="49.42578125" bestFit="1" customWidth="1"/>
    <col min="7" max="10" width="12" bestFit="1" customWidth="1"/>
    <col min="11" max="11" width="70.140625" bestFit="1" customWidth="1"/>
    <col min="12" max="15" width="12" bestFit="1" customWidth="1"/>
  </cols>
  <sheetData>
    <row r="1" spans="1:14" x14ac:dyDescent="0.25">
      <c r="B1" s="21" t="s">
        <v>25</v>
      </c>
      <c r="C1" s="21"/>
      <c r="D1" s="21"/>
      <c r="G1" s="21" t="s">
        <v>25</v>
      </c>
      <c r="H1" s="21"/>
      <c r="I1" s="21"/>
      <c r="L1" s="21" t="s">
        <v>25</v>
      </c>
      <c r="M1" s="21"/>
      <c r="N1" s="21"/>
    </row>
    <row r="2" spans="1:14" x14ac:dyDescent="0.25">
      <c r="A2" t="s">
        <v>30</v>
      </c>
      <c r="B2">
        <v>5.72</v>
      </c>
      <c r="C2">
        <v>8.2899999999999991</v>
      </c>
      <c r="D2">
        <v>11.66</v>
      </c>
      <c r="F2" t="s">
        <v>31</v>
      </c>
      <c r="G2">
        <v>5.72</v>
      </c>
      <c r="H2">
        <v>8.2899999999999991</v>
      </c>
      <c r="I2">
        <v>11.66</v>
      </c>
      <c r="K2" t="s">
        <v>32</v>
      </c>
      <c r="L2">
        <v>5.72</v>
      </c>
      <c r="M2">
        <v>8.2899999999999991</v>
      </c>
      <c r="N2">
        <v>11.66</v>
      </c>
    </row>
    <row r="3" spans="1:14" x14ac:dyDescent="0.25">
      <c r="A3" s="3">
        <v>0</v>
      </c>
      <c r="B3">
        <v>0.24630189865282795</v>
      </c>
      <c r="C3">
        <v>0.31768783330158185</v>
      </c>
      <c r="D3">
        <v>0.38895494824239191</v>
      </c>
      <c r="E3" s="21"/>
      <c r="F3" s="3">
        <v>0</v>
      </c>
      <c r="G3">
        <v>0.38834498891271058</v>
      </c>
      <c r="H3">
        <v>0.37443607930247808</v>
      </c>
      <c r="I3">
        <v>0.37967880703582518</v>
      </c>
      <c r="J3" s="21"/>
      <c r="K3" s="3">
        <v>0</v>
      </c>
      <c r="L3">
        <v>0.85286037295312178</v>
      </c>
      <c r="M3">
        <v>0.89032314805917856</v>
      </c>
      <c r="N3">
        <v>0.92699810656511561</v>
      </c>
    </row>
    <row r="4" spans="1:14" x14ac:dyDescent="0.25">
      <c r="A4" s="3">
        <v>1</v>
      </c>
      <c r="B4">
        <v>0.20742680535382083</v>
      </c>
      <c r="C4">
        <v>0.2823394826592639</v>
      </c>
      <c r="D4">
        <v>0.35737086889293007</v>
      </c>
      <c r="E4" s="21"/>
      <c r="F4" s="3">
        <v>1</v>
      </c>
      <c r="G4">
        <v>0.29478085441253149</v>
      </c>
      <c r="H4">
        <v>0.31603868479004588</v>
      </c>
      <c r="I4">
        <v>0.34086098080999339</v>
      </c>
      <c r="J4" s="21"/>
      <c r="K4" s="3">
        <v>1</v>
      </c>
      <c r="L4">
        <v>0.67812973585310854</v>
      </c>
      <c r="M4">
        <v>0.76969597611087204</v>
      </c>
      <c r="N4">
        <v>0.84124653168182784</v>
      </c>
    </row>
    <row r="5" spans="1:14" x14ac:dyDescent="0.25">
      <c r="A5" s="3">
        <v>2</v>
      </c>
      <c r="B5">
        <v>0.16857468353227922</v>
      </c>
      <c r="C5">
        <v>0.24699120232323479</v>
      </c>
      <c r="D5">
        <v>0.32578695452834089</v>
      </c>
      <c r="E5" s="21"/>
      <c r="F5" s="3">
        <v>2</v>
      </c>
      <c r="G5">
        <v>0.20131968901665995</v>
      </c>
      <c r="H5">
        <v>0.25764167411888972</v>
      </c>
      <c r="I5">
        <v>0.30204636036975113</v>
      </c>
      <c r="J5" s="21"/>
      <c r="K5" s="3">
        <v>2</v>
      </c>
      <c r="L5">
        <v>0.50350222992086235</v>
      </c>
      <c r="M5">
        <v>0.64906859970041453</v>
      </c>
      <c r="N5">
        <v>0.75549510981263179</v>
      </c>
    </row>
    <row r="6" spans="1:14" x14ac:dyDescent="0.25">
      <c r="A6" s="3">
        <v>3</v>
      </c>
      <c r="B6">
        <v>0.13026457464262683</v>
      </c>
      <c r="C6">
        <v>0.21164497170230359</v>
      </c>
      <c r="D6">
        <v>0.29420294086792875</v>
      </c>
      <c r="E6" s="21"/>
      <c r="F6" s="3">
        <v>3</v>
      </c>
      <c r="G6">
        <v>0.11029518458660527</v>
      </c>
      <c r="H6">
        <v>0.19925164628351696</v>
      </c>
      <c r="I6">
        <v>0.26321258736197028</v>
      </c>
      <c r="J6" s="21"/>
      <c r="K6" s="3">
        <v>3</v>
      </c>
      <c r="L6">
        <v>0.33131122212492231</v>
      </c>
      <c r="M6">
        <v>0.52844820486285971</v>
      </c>
      <c r="N6">
        <v>0.66974355656137996</v>
      </c>
    </row>
    <row r="7" spans="1:14" x14ac:dyDescent="0.25">
      <c r="A7" s="3">
        <v>4</v>
      </c>
      <c r="B7">
        <v>9.6910615962978605E-2</v>
      </c>
      <c r="C7">
        <v>0.1764194304677148</v>
      </c>
      <c r="D7">
        <v>0.26261891483889271</v>
      </c>
      <c r="E7" s="21"/>
      <c r="F7" s="3">
        <v>4</v>
      </c>
      <c r="G7">
        <v>4.1544816194047526E-2</v>
      </c>
      <c r="H7">
        <v>0.14127269939016562</v>
      </c>
      <c r="I7">
        <v>0.2244067286577158</v>
      </c>
      <c r="J7" s="21"/>
      <c r="K7" s="3">
        <v>4</v>
      </c>
      <c r="L7">
        <v>0.18139453338932199</v>
      </c>
      <c r="M7">
        <v>0.40823944231427323</v>
      </c>
      <c r="N7">
        <v>0.58399200539818907</v>
      </c>
    </row>
    <row r="8" spans="1:14" x14ac:dyDescent="0.25">
      <c r="A8" s="3">
        <v>5</v>
      </c>
      <c r="B8">
        <v>7.1111447114484985E-2</v>
      </c>
      <c r="C8">
        <v>0.14233606724496881</v>
      </c>
      <c r="D8">
        <v>0.23103567688123569</v>
      </c>
      <c r="E8" s="21"/>
      <c r="F8" s="3">
        <v>5</v>
      </c>
      <c r="G8">
        <v>6.7539203396235785E-3</v>
      </c>
      <c r="H8">
        <v>8.7191585297792848E-2</v>
      </c>
      <c r="I8">
        <v>0.18557875979089833</v>
      </c>
      <c r="J8" s="21"/>
      <c r="K8" s="3">
        <v>5</v>
      </c>
      <c r="L8">
        <v>6.5437237140608367E-2</v>
      </c>
      <c r="M8">
        <v>0.29192834337606383</v>
      </c>
      <c r="N8">
        <v>0.49824261762767197</v>
      </c>
    </row>
    <row r="9" spans="1:14" x14ac:dyDescent="0.25">
      <c r="A9" s="3">
        <v>6</v>
      </c>
      <c r="B9">
        <v>5.1752956633157453E-2</v>
      </c>
      <c r="C9">
        <v>0.11117184645538063</v>
      </c>
      <c r="D9">
        <v>0.19947581563884964</v>
      </c>
      <c r="E9" s="21"/>
      <c r="F9" s="3">
        <v>6</v>
      </c>
      <c r="G9">
        <v>0</v>
      </c>
      <c r="H9">
        <v>4.3072218087969204E-2</v>
      </c>
      <c r="I9">
        <v>0.14682598667895749</v>
      </c>
      <c r="J9" s="21"/>
      <c r="K9" s="3">
        <v>6</v>
      </c>
      <c r="L9">
        <v>0</v>
      </c>
      <c r="M9">
        <v>0.18557895403685723</v>
      </c>
      <c r="N9">
        <v>0.41255642166721018</v>
      </c>
    </row>
    <row r="10" spans="1:14" x14ac:dyDescent="0.25">
      <c r="A10" s="3">
        <v>7</v>
      </c>
      <c r="B10">
        <v>3.7438517624773501E-2</v>
      </c>
      <c r="C10">
        <v>8.4297882407104632E-2</v>
      </c>
      <c r="D10">
        <v>0.16810206665556879</v>
      </c>
      <c r="E10" s="21"/>
      <c r="F10" s="3">
        <v>7</v>
      </c>
      <c r="G10">
        <v>0</v>
      </c>
      <c r="H10">
        <v>1.3593733404832472E-2</v>
      </c>
      <c r="I10">
        <v>0.10857870320912809</v>
      </c>
      <c r="J10" s="21"/>
      <c r="K10" s="3">
        <v>7</v>
      </c>
      <c r="L10">
        <v>0</v>
      </c>
      <c r="M10">
        <v>9.3870443705658127E-2</v>
      </c>
      <c r="N10">
        <v>0.32737578958691627</v>
      </c>
    </row>
    <row r="11" spans="1:14" x14ac:dyDescent="0.25">
      <c r="A11" s="3">
        <v>8</v>
      </c>
      <c r="B11">
        <v>2.6950345660915861E-2</v>
      </c>
      <c r="C11">
        <v>6.2275096641174255E-2</v>
      </c>
      <c r="D11">
        <v>0.13743432593674332</v>
      </c>
      <c r="E11" s="21"/>
      <c r="F11" s="3">
        <v>8</v>
      </c>
      <c r="G11">
        <v>0</v>
      </c>
      <c r="H11">
        <v>6.699681753715973E-4</v>
      </c>
      <c r="I11">
        <v>7.2260498262350856E-2</v>
      </c>
      <c r="J11" s="21"/>
      <c r="K11" s="3">
        <v>8</v>
      </c>
      <c r="L11">
        <v>0</v>
      </c>
      <c r="M11">
        <v>1.8716671441605208E-2</v>
      </c>
      <c r="N11">
        <v>0.24411196975059613</v>
      </c>
    </row>
    <row r="12" spans="1:14" x14ac:dyDescent="0.25">
      <c r="A12" s="3">
        <v>9</v>
      </c>
      <c r="B12">
        <v>1.9314913928114439E-2</v>
      </c>
      <c r="C12">
        <v>4.4974004991167001E-2</v>
      </c>
      <c r="D12">
        <v>0.10843103102718597</v>
      </c>
      <c r="E12" s="21"/>
      <c r="F12" s="3">
        <v>9</v>
      </c>
      <c r="G12">
        <v>0</v>
      </c>
      <c r="H12">
        <v>0</v>
      </c>
      <c r="I12">
        <v>4.0449110338284251E-2</v>
      </c>
      <c r="J12" s="21"/>
      <c r="K12" s="3">
        <v>9</v>
      </c>
      <c r="L12">
        <v>0</v>
      </c>
      <c r="M12">
        <v>0</v>
      </c>
      <c r="N12">
        <v>0.16536719555851068</v>
      </c>
    </row>
    <row r="13" spans="1:14" x14ac:dyDescent="0.25">
      <c r="A13" s="3">
        <v>10</v>
      </c>
      <c r="B13">
        <v>1.3783415706768498E-2</v>
      </c>
      <c r="C13">
        <v>3.1845472507740745E-2</v>
      </c>
      <c r="D13">
        <v>8.2264569985248462E-2</v>
      </c>
      <c r="E13" s="21"/>
      <c r="F13" s="3">
        <v>10</v>
      </c>
      <c r="G13">
        <v>0</v>
      </c>
      <c r="H13">
        <v>0</v>
      </c>
      <c r="I13">
        <v>1.6339760810726887E-2</v>
      </c>
      <c r="J13" s="21"/>
      <c r="K13" s="3">
        <v>10</v>
      </c>
      <c r="L13">
        <v>0</v>
      </c>
      <c r="M13">
        <v>0</v>
      </c>
      <c r="N13">
        <v>9.432440887025996E-2</v>
      </c>
    </row>
    <row r="14" spans="1:14" x14ac:dyDescent="0.25">
      <c r="A14" s="3">
        <v>11</v>
      </c>
      <c r="B14">
        <v>9.792049931992803E-3</v>
      </c>
      <c r="C14">
        <v>2.2164253610883835E-2</v>
      </c>
      <c r="D14">
        <v>5.9926450293818434E-2</v>
      </c>
      <c r="E14" s="21"/>
      <c r="F14" s="3">
        <v>11</v>
      </c>
      <c r="G14">
        <v>0</v>
      </c>
      <c r="H14">
        <v>0</v>
      </c>
      <c r="I14">
        <v>2.6245406926412103E-3</v>
      </c>
      <c r="J14" s="21"/>
      <c r="K14" s="3">
        <v>11</v>
      </c>
      <c r="L14">
        <v>0</v>
      </c>
      <c r="M14">
        <v>0</v>
      </c>
      <c r="N14">
        <v>3.3675724572085376E-2</v>
      </c>
    </row>
    <row r="15" spans="1:14" x14ac:dyDescent="0.25">
      <c r="A15" s="3">
        <v>12</v>
      </c>
      <c r="B15">
        <v>6.9219045869189861E-3</v>
      </c>
      <c r="C15">
        <v>1.5193431421737074E-2</v>
      </c>
      <c r="D15">
        <v>4.1924078714604997E-2</v>
      </c>
      <c r="E15" s="21"/>
      <c r="F15" s="3">
        <v>12</v>
      </c>
      <c r="G15">
        <v>0</v>
      </c>
      <c r="H15">
        <v>0</v>
      </c>
      <c r="I15">
        <v>0</v>
      </c>
      <c r="J15" s="21"/>
      <c r="K15" s="3">
        <v>12</v>
      </c>
      <c r="L15">
        <v>0</v>
      </c>
      <c r="M15">
        <v>0</v>
      </c>
      <c r="N15">
        <v>0</v>
      </c>
    </row>
    <row r="16" spans="1:14" x14ac:dyDescent="0.25">
      <c r="A16" s="3">
        <v>13</v>
      </c>
      <c r="B16">
        <v>4.8646280669466151E-3</v>
      </c>
      <c r="C16">
        <v>1.0274263190487364E-2</v>
      </c>
      <c r="D16">
        <v>2.8207283730509101E-2</v>
      </c>
      <c r="E16" s="21"/>
      <c r="F16" s="3">
        <v>13</v>
      </c>
      <c r="G16">
        <v>0</v>
      </c>
      <c r="H16">
        <v>0</v>
      </c>
      <c r="I16">
        <v>0</v>
      </c>
      <c r="J16" s="21"/>
      <c r="K16" s="3">
        <v>13</v>
      </c>
      <c r="L16">
        <v>0</v>
      </c>
      <c r="M16">
        <v>0</v>
      </c>
      <c r="N16">
        <v>0</v>
      </c>
    </row>
    <row r="17" spans="1:14" x14ac:dyDescent="0.25">
      <c r="A17" s="3">
        <v>14</v>
      </c>
      <c r="B17">
        <v>3.3947299757872275E-3</v>
      </c>
      <c r="C17">
        <v>6.8620042200911585E-3</v>
      </c>
      <c r="D17">
        <v>1.8290834770280418E-2</v>
      </c>
      <c r="E17" s="21"/>
      <c r="F17" s="3">
        <v>14</v>
      </c>
      <c r="G17">
        <v>0</v>
      </c>
      <c r="H17">
        <v>0</v>
      </c>
      <c r="I17">
        <v>0</v>
      </c>
      <c r="J17" s="21"/>
      <c r="K17" s="3">
        <v>14</v>
      </c>
      <c r="L17">
        <v>0</v>
      </c>
      <c r="M17">
        <v>0</v>
      </c>
      <c r="N17">
        <v>0</v>
      </c>
    </row>
    <row r="21" spans="1:14" x14ac:dyDescent="0.25">
      <c r="B21" t="s">
        <v>9</v>
      </c>
      <c r="C21" t="s">
        <v>10</v>
      </c>
      <c r="D21" t="s">
        <v>11</v>
      </c>
      <c r="E21" t="s">
        <v>12</v>
      </c>
      <c r="F21" t="s">
        <v>13</v>
      </c>
      <c r="G21" t="s">
        <v>14</v>
      </c>
    </row>
    <row r="22" spans="1:14" x14ac:dyDescent="0.25">
      <c r="A22" t="s">
        <v>60</v>
      </c>
      <c r="B22">
        <f>Quarantine_Input!B$19*INDEX($B$3:$D$3,1,MATCH(Quarantine_Input!$B$23,PQT_No_Test!$B$2:$D$2))+Quarantine_Input!$B$26*(1-Quarantine_Input!B$19)*INDEX($G$3:$I$3,1,MATCH(Quarantine_Input!$B$23,PQT_No_Test!$G$2:$I$2))+(1-Quarantine_Input!$B$26)*(1-Quarantine_Input!B$19)*INDEX($L$3:$N$3,1,MATCH(Quarantine_Input!$B$23,PQT_No_Test!$L$2:$N$2))</f>
        <v>0.2719974936808407</v>
      </c>
      <c r="C22">
        <f>Quarantine_Input!C$19*INDEX($B$3:$D$3,1,MATCH(Quarantine_Input!$B$23,PQT_No_Test!$B$2:$D$2))+Quarantine_Input!$B$26*(1-Quarantine_Input!C$19)*INDEX($G$3:$I$3,1,MATCH(Quarantine_Input!$B$23,PQT_No_Test!$G$2:$I$2))+(1-Quarantine_Input!$B$26)*(1-Quarantine_Input!C$19)*INDEX($L$3:$N$3,1,MATCH(Quarantine_Input!$B$23,PQT_No_Test!$L$2:$N$2))</f>
        <v>0.27813375518006767</v>
      </c>
      <c r="D22">
        <f>Quarantine_Input!D$19*INDEX($B$3:$D$3,1,MATCH(Quarantine_Input!$B$23,PQT_No_Test!$B$2:$D$2))+Quarantine_Input!$B$26*(1-Quarantine_Input!D$19)*INDEX($G$3:$I$3,1,MATCH(Quarantine_Input!$B$23,PQT_No_Test!$G$2:$I$2))+(1-Quarantine_Input!$B$26)*(1-Quarantine_Input!D$19)*INDEX($L$3:$N$3,1,MATCH(Quarantine_Input!$B$23,PQT_No_Test!$L$2:$N$2))</f>
        <v>0.27813375518006767</v>
      </c>
      <c r="E22">
        <f>Quarantine_Input!E$19*INDEX($B$3:$D$3,1,MATCH(Quarantine_Input!$B$23,PQT_No_Test!$B$2:$D$2))+Quarantine_Input!$B$26*(1-Quarantine_Input!E$19)*INDEX($G$3:$I$3,1,MATCH(Quarantine_Input!$B$23,PQT_No_Test!$G$2:$I$2))+(1-Quarantine_Input!$B$26)*(1-Quarantine_Input!E$19)*INDEX($L$3:$N$3,1,MATCH(Quarantine_Input!$B$23,PQT_No_Test!$L$2:$N$2))</f>
        <v>0.2896818584181961</v>
      </c>
      <c r="F22">
        <f>Quarantine_Input!F$19*INDEX($B$3:$D$3,1,MATCH(Quarantine_Input!$B$23,PQT_No_Test!$B$2:$D$2))+Quarantine_Input!$B$26*(1-Quarantine_Input!F$19)*INDEX($G$3:$I$3,1,MATCH(Quarantine_Input!$B$23,PQT_No_Test!$G$2:$I$2))+(1-Quarantine_Input!$B$26)*(1-Quarantine_Input!F$19)*INDEX($L$3:$N$3,1,MATCH(Quarantine_Input!$B$23,PQT_No_Test!$L$2:$N$2))</f>
        <v>0.2896818584181961</v>
      </c>
      <c r="G22">
        <f>Quarantine_Input!G$19*INDEX($B$3:$D$3,1,MATCH(Quarantine_Input!$B$23,PQT_No_Test!$B$2:$D$2))+Quarantine_Input!$B$26*(1-Quarantine_Input!G$19)*INDEX($G$3:$I$3,1,MATCH(Quarantine_Input!$B$23,PQT_No_Test!$G$2:$I$2))+(1-Quarantine_Input!$B$26)*(1-Quarantine_Input!G$19)*INDEX($L$3:$N$3,1,MATCH(Quarantine_Input!$B$23,PQT_No_Test!$L$2:$N$2))</f>
        <v>0.30527855174600049</v>
      </c>
    </row>
    <row r="23" spans="1:14" x14ac:dyDescent="0.25">
      <c r="A23" t="s">
        <v>48</v>
      </c>
      <c r="B23" s="21" t="s">
        <v>61</v>
      </c>
      <c r="C23" s="21"/>
      <c r="D23" s="21"/>
      <c r="E23" s="21"/>
      <c r="F23" s="21"/>
      <c r="G23" s="21"/>
    </row>
    <row r="24" spans="1:14" x14ac:dyDescent="0.25">
      <c r="A24" s="3">
        <v>0</v>
      </c>
      <c r="B24">
        <f>Quarantine_Input!B$19*INDEX($B3:$D3,1,MATCH(Quarantine_Input!$B$23,PQT_No_Test!$B$2:$D$2))+Quarantine_Input!$B$26*(1-Quarantine_Input!B$19)*INDEX($G3:$I3,1,MATCH(Quarantine_Input!$B$23,PQT_No_Test!$G$2:$I$2))+(1-Quarantine_Input!$B$26)*(1-Quarantine_Input!B$19)*INDEX($L3:$N3,1,MATCH(Quarantine_Input!$B$23,PQT_No_Test!$L$2:$N$2))</f>
        <v>0.2719974936808407</v>
      </c>
      <c r="C24">
        <f>Quarantine_Input!C$19*INDEX($B3:$D3,1,MATCH(Quarantine_Input!$B$23,PQT_No_Test!$B$2:$D$2))+Quarantine_Input!$B$26*(1-Quarantine_Input!C$19)*INDEX($G3:$I3,1,MATCH(Quarantine_Input!$B$23,PQT_No_Test!$G$2:$I$2))+(1-Quarantine_Input!$B$26)*(1-Quarantine_Input!C$19)*INDEX($L3:$N3,1,MATCH(Quarantine_Input!$B$23,PQT_No_Test!$L$2:$N$2))</f>
        <v>0.27813375518006767</v>
      </c>
      <c r="D24">
        <f>Quarantine_Input!D$19*INDEX($B3:$D3,1,MATCH(Quarantine_Input!$B$23,PQT_No_Test!$B$2:$D$2))+Quarantine_Input!$B$26*(1-Quarantine_Input!D$19)*INDEX($G3:$I3,1,MATCH(Quarantine_Input!$B$23,PQT_No_Test!$G$2:$I$2))+(1-Quarantine_Input!$B$26)*(1-Quarantine_Input!D$19)*INDEX($L3:$N3,1,MATCH(Quarantine_Input!$B$23,PQT_No_Test!$L$2:$N$2))</f>
        <v>0.27813375518006767</v>
      </c>
      <c r="E24">
        <f>Quarantine_Input!E$19*INDEX($B3:$D3,1,MATCH(Quarantine_Input!$B$23,PQT_No_Test!$B$2:$D$2))+Quarantine_Input!$B$26*(1-Quarantine_Input!E$19)*INDEX($G3:$I3,1,MATCH(Quarantine_Input!$B$23,PQT_No_Test!$G$2:$I$2))+(1-Quarantine_Input!$B$26)*(1-Quarantine_Input!E$19)*INDEX($L3:$N3,1,MATCH(Quarantine_Input!$B$23,PQT_No_Test!$L$2:$N$2))</f>
        <v>0.2896818584181961</v>
      </c>
      <c r="F24">
        <f>Quarantine_Input!F$19*INDEX($B3:$D3,1,MATCH(Quarantine_Input!$B$23,PQT_No_Test!$B$2:$D$2))+Quarantine_Input!$B$26*(1-Quarantine_Input!F$19)*INDEX($G3:$I3,1,MATCH(Quarantine_Input!$B$23,PQT_No_Test!$G$2:$I$2))+(1-Quarantine_Input!$B$26)*(1-Quarantine_Input!F$19)*INDEX($L3:$N3,1,MATCH(Quarantine_Input!$B$23,PQT_No_Test!$L$2:$N$2))</f>
        <v>0.2896818584181961</v>
      </c>
      <c r="G24">
        <f>Quarantine_Input!G$19*INDEX($B3:$D3,1,MATCH(Quarantine_Input!$B$23,PQT_No_Test!$B$2:$D$2))+Quarantine_Input!$B$26*(1-Quarantine_Input!G$19)*INDEX($G3:$I3,1,MATCH(Quarantine_Input!$B$23,PQT_No_Test!$G$2:$I$2))+(1-Quarantine_Input!$B$26)*(1-Quarantine_Input!G$19)*INDEX($L3:$N3,1,MATCH(Quarantine_Input!$B$23,PQT_No_Test!$L$2:$N$2))</f>
        <v>0.30527855174600049</v>
      </c>
    </row>
    <row r="25" spans="1:14" x14ac:dyDescent="0.25">
      <c r="A25" s="3">
        <v>1</v>
      </c>
      <c r="B25">
        <f>Quarantine_Input!B$19*INDEX($B4:$D4,1,MATCH(Quarantine_Input!$B$23,PQT_No_Test!$B$2:$D$2))+Quarantine_Input!$B$26*(1-Quarantine_Input!B$19)*INDEX($G4:$I4,1,MATCH(Quarantine_Input!$B$23,PQT_No_Test!$G$2:$I$2))+(1-Quarantine_Input!$B$26)*(1-Quarantine_Input!B$19)*INDEX($L4:$N4,1,MATCH(Quarantine_Input!$B$23,PQT_No_Test!$L$2:$N$2))</f>
        <v>0.22322915282854158</v>
      </c>
      <c r="C25">
        <f>Quarantine_Input!C$19*INDEX($B4:$D4,1,MATCH(Quarantine_Input!$B$23,PQT_No_Test!$B$2:$D$2))+Quarantine_Input!$B$26*(1-Quarantine_Input!C$19)*INDEX($G4:$I4,1,MATCH(Quarantine_Input!$B$23,PQT_No_Test!$G$2:$I$2))+(1-Quarantine_Input!$B$26)*(1-Quarantine_Input!C$19)*INDEX($L4:$N4,1,MATCH(Quarantine_Input!$B$23,PQT_No_Test!$L$2:$N$2))</f>
        <v>0.22700284774787788</v>
      </c>
      <c r="D25">
        <f>Quarantine_Input!D$19*INDEX($B4:$D4,1,MATCH(Quarantine_Input!$B$23,PQT_No_Test!$B$2:$D$2))+Quarantine_Input!$B$26*(1-Quarantine_Input!D$19)*INDEX($G4:$I4,1,MATCH(Quarantine_Input!$B$23,PQT_No_Test!$G$2:$I$2))+(1-Quarantine_Input!$B$26)*(1-Quarantine_Input!D$19)*INDEX($L4:$N4,1,MATCH(Quarantine_Input!$B$23,PQT_No_Test!$L$2:$N$2))</f>
        <v>0.22700284774787788</v>
      </c>
      <c r="E25">
        <f>Quarantine_Input!E$19*INDEX($B4:$D4,1,MATCH(Quarantine_Input!$B$23,PQT_No_Test!$B$2:$D$2))+Quarantine_Input!$B$26*(1-Quarantine_Input!E$19)*INDEX($G4:$I4,1,MATCH(Quarantine_Input!$B$23,PQT_No_Test!$G$2:$I$2))+(1-Quarantine_Input!$B$26)*(1-Quarantine_Input!E$19)*INDEX($L4:$N4,1,MATCH(Quarantine_Input!$B$23,PQT_No_Test!$L$2:$N$2))</f>
        <v>0.23410473193635106</v>
      </c>
      <c r="F25">
        <f>Quarantine_Input!F$19*INDEX($B4:$D4,1,MATCH(Quarantine_Input!$B$23,PQT_No_Test!$B$2:$D$2))+Quarantine_Input!$B$26*(1-Quarantine_Input!F$19)*INDEX($G4:$I4,1,MATCH(Quarantine_Input!$B$23,PQT_No_Test!$G$2:$I$2))+(1-Quarantine_Input!$B$26)*(1-Quarantine_Input!F$19)*INDEX($L4:$N4,1,MATCH(Quarantine_Input!$B$23,PQT_No_Test!$L$2:$N$2))</f>
        <v>0.23410473193635106</v>
      </c>
      <c r="G25">
        <f>Quarantine_Input!G$19*INDEX($B4:$D4,1,MATCH(Quarantine_Input!$B$23,PQT_No_Test!$B$2:$D$2))+Quarantine_Input!$B$26*(1-Quarantine_Input!G$19)*INDEX($G4:$I4,1,MATCH(Quarantine_Input!$B$23,PQT_No_Test!$G$2:$I$2))+(1-Quarantine_Input!$B$26)*(1-Quarantine_Input!G$19)*INDEX($L4:$N4,1,MATCH(Quarantine_Input!$B$23,PQT_No_Test!$L$2:$N$2))</f>
        <v>0.24369642915737022</v>
      </c>
    </row>
    <row r="26" spans="1:14" x14ac:dyDescent="0.25">
      <c r="A26" s="3">
        <v>2</v>
      </c>
      <c r="B26">
        <f>Quarantine_Input!B$19*INDEX($B5:$D5,1,MATCH(Quarantine_Input!$B$23,PQT_No_Test!$B$2:$D$2))+Quarantine_Input!$B$26*(1-Quarantine_Input!B$19)*INDEX($G5:$I5,1,MATCH(Quarantine_Input!$B$23,PQT_No_Test!$G$2:$I$2))+(1-Quarantine_Input!$B$26)*(1-Quarantine_Input!B$19)*INDEX($L5:$N5,1,MATCH(Quarantine_Input!$B$23,PQT_No_Test!$L$2:$N$2))</f>
        <v>0.17449825502440369</v>
      </c>
      <c r="C26">
        <f>Quarantine_Input!C$19*INDEX($B5:$D5,1,MATCH(Quarantine_Input!$B$23,PQT_No_Test!$B$2:$D$2))+Quarantine_Input!$B$26*(1-Quarantine_Input!C$19)*INDEX($G5:$I5,1,MATCH(Quarantine_Input!$B$23,PQT_No_Test!$G$2:$I$2))+(1-Quarantine_Input!$B$26)*(1-Quarantine_Input!C$19)*INDEX($L5:$N5,1,MATCH(Quarantine_Input!$B$23,PQT_No_Test!$L$2:$N$2))</f>
        <v>0.17591283926132895</v>
      </c>
      <c r="D26">
        <f>Quarantine_Input!D$19*INDEX($B5:$D5,1,MATCH(Quarantine_Input!$B$23,PQT_No_Test!$B$2:$D$2))+Quarantine_Input!$B$26*(1-Quarantine_Input!D$19)*INDEX($G5:$I5,1,MATCH(Quarantine_Input!$B$23,PQT_No_Test!$G$2:$I$2))+(1-Quarantine_Input!$B$26)*(1-Quarantine_Input!D$19)*INDEX($L5:$N5,1,MATCH(Quarantine_Input!$B$23,PQT_No_Test!$L$2:$N$2))</f>
        <v>0.17591283926132895</v>
      </c>
      <c r="E26">
        <f>Quarantine_Input!E$19*INDEX($B5:$D5,1,MATCH(Quarantine_Input!$B$23,PQT_No_Test!$B$2:$D$2))+Quarantine_Input!$B$26*(1-Quarantine_Input!E$19)*INDEX($G5:$I5,1,MATCH(Quarantine_Input!$B$23,PQT_No_Test!$G$2:$I$2))+(1-Quarantine_Input!$B$26)*(1-Quarantine_Input!E$19)*INDEX($L5:$N5,1,MATCH(Quarantine_Input!$B$23,PQT_No_Test!$L$2:$N$2))</f>
        <v>0.17857500820720909</v>
      </c>
      <c r="F26">
        <f>Quarantine_Input!F$19*INDEX($B5:$D5,1,MATCH(Quarantine_Input!$B$23,PQT_No_Test!$B$2:$D$2))+Quarantine_Input!$B$26*(1-Quarantine_Input!F$19)*INDEX($G5:$I5,1,MATCH(Quarantine_Input!$B$23,PQT_No_Test!$G$2:$I$2))+(1-Quarantine_Input!$B$26)*(1-Quarantine_Input!F$19)*INDEX($L5:$N5,1,MATCH(Quarantine_Input!$B$23,PQT_No_Test!$L$2:$N$2))</f>
        <v>0.17857500820720909</v>
      </c>
      <c r="G26">
        <f>Quarantine_Input!G$19*INDEX($B5:$D5,1,MATCH(Quarantine_Input!$B$23,PQT_No_Test!$B$2:$D$2))+Quarantine_Input!$B$26*(1-Quarantine_Input!G$19)*INDEX($G5:$I5,1,MATCH(Quarantine_Input!$B$23,PQT_No_Test!$G$2:$I$2))+(1-Quarantine_Input!$B$26)*(1-Quarantine_Input!G$19)*INDEX($L5:$N5,1,MATCH(Quarantine_Input!$B$23,PQT_No_Test!$L$2:$N$2))</f>
        <v>0.18217049326475576</v>
      </c>
    </row>
    <row r="27" spans="1:14" x14ac:dyDescent="0.25">
      <c r="A27" s="3">
        <v>3</v>
      </c>
      <c r="B27">
        <f>Quarantine_Input!B$19*INDEX($B6:$D6,1,MATCH(Quarantine_Input!$B$23,PQT_No_Test!$B$2:$D$2))+Quarantine_Input!$B$26*(1-Quarantine_Input!B$19)*INDEX($G6:$I6,1,MATCH(Quarantine_Input!$B$23,PQT_No_Test!$G$2:$I$2))+(1-Quarantine_Input!$B$26)*(1-Quarantine_Input!B$19)*INDEX($L6:$N6,1,MATCH(Quarantine_Input!$B$23,PQT_No_Test!$L$2:$N$2))</f>
        <v>0.12665211198149254</v>
      </c>
      <c r="C27">
        <f>Quarantine_Input!C$19*INDEX($B6:$D6,1,MATCH(Quarantine_Input!$B$23,PQT_No_Test!$B$2:$D$2))+Quarantine_Input!$B$26*(1-Quarantine_Input!C$19)*INDEX($G6:$I6,1,MATCH(Quarantine_Input!$B$23,PQT_No_Test!$G$2:$I$2))+(1-Quarantine_Input!$B$26)*(1-Quarantine_Input!C$19)*INDEX($L6:$N6,1,MATCH(Quarantine_Input!$B$23,PQT_No_Test!$L$2:$N$2))</f>
        <v>0.1257894343310724</v>
      </c>
      <c r="D27">
        <f>Quarantine_Input!D$19*INDEX($B6:$D6,1,MATCH(Quarantine_Input!$B$23,PQT_No_Test!$B$2:$D$2))+Quarantine_Input!$B$26*(1-Quarantine_Input!D$19)*INDEX($G6:$I6,1,MATCH(Quarantine_Input!$B$23,PQT_No_Test!$G$2:$I$2))+(1-Quarantine_Input!$B$26)*(1-Quarantine_Input!D$19)*INDEX($L6:$N6,1,MATCH(Quarantine_Input!$B$23,PQT_No_Test!$L$2:$N$2))</f>
        <v>0.1257894343310724</v>
      </c>
      <c r="E27">
        <f>Quarantine_Input!E$19*INDEX($B6:$D6,1,MATCH(Quarantine_Input!$B$23,PQT_No_Test!$B$2:$D$2))+Quarantine_Input!$B$26*(1-Quarantine_Input!E$19)*INDEX($G6:$I6,1,MATCH(Quarantine_Input!$B$23,PQT_No_Test!$G$2:$I$2))+(1-Quarantine_Input!$B$26)*(1-Quarantine_Input!E$19)*INDEX($L6:$N6,1,MATCH(Quarantine_Input!$B$23,PQT_No_Test!$L$2:$N$2))</f>
        <v>0.12416592291951786</v>
      </c>
      <c r="F27">
        <f>Quarantine_Input!F$19*INDEX($B6:$D6,1,MATCH(Quarantine_Input!$B$23,PQT_No_Test!$B$2:$D$2))+Quarantine_Input!$B$26*(1-Quarantine_Input!F$19)*INDEX($G6:$I6,1,MATCH(Quarantine_Input!$B$23,PQT_No_Test!$G$2:$I$2))+(1-Quarantine_Input!$B$26)*(1-Quarantine_Input!F$19)*INDEX($L6:$N6,1,MATCH(Quarantine_Input!$B$23,PQT_No_Test!$L$2:$N$2))</f>
        <v>0.12416592291951786</v>
      </c>
      <c r="G27">
        <f>Quarantine_Input!G$19*INDEX($B6:$D6,1,MATCH(Quarantine_Input!$B$23,PQT_No_Test!$B$2:$D$2))+Quarantine_Input!$B$26*(1-Quarantine_Input!G$19)*INDEX($G6:$I6,1,MATCH(Quarantine_Input!$B$23,PQT_No_Test!$G$2:$I$2))+(1-Quarantine_Input!$B$26)*(1-Quarantine_Input!G$19)*INDEX($L6:$N6,1,MATCH(Quarantine_Input!$B$23,PQT_No_Test!$L$2:$N$2))</f>
        <v>0.12197323299650059</v>
      </c>
    </row>
    <row r="28" spans="1:14" x14ac:dyDescent="0.25">
      <c r="A28" s="3">
        <v>4</v>
      </c>
      <c r="B28">
        <f>Quarantine_Input!B$19*INDEX($B7:$D7,1,MATCH(Quarantine_Input!$B$23,PQT_No_Test!$B$2:$D$2))+Quarantine_Input!$B$26*(1-Quarantine_Input!B$19)*INDEX($G7:$I7,1,MATCH(Quarantine_Input!$B$23,PQT_No_Test!$G$2:$I$2))+(1-Quarantine_Input!$B$26)*(1-Quarantine_Input!B$19)*INDEX($L7:$N7,1,MATCH(Quarantine_Input!$B$23,PQT_No_Test!$L$2:$N$2))</f>
        <v>8.6894942784778981E-2</v>
      </c>
      <c r="C28">
        <f>Quarantine_Input!C$19*INDEX($B7:$D7,1,MATCH(Quarantine_Input!$B$23,PQT_No_Test!$B$2:$D$2))+Quarantine_Input!$B$26*(1-Quarantine_Input!C$19)*INDEX($G7:$I7,1,MATCH(Quarantine_Input!$B$23,PQT_No_Test!$G$2:$I$2))+(1-Quarantine_Input!$B$26)*(1-Quarantine_Input!C$19)*INDEX($L7:$N7,1,MATCH(Quarantine_Input!$B$23,PQT_No_Test!$L$2:$N$2))</f>
        <v>8.4503140234761159E-2</v>
      </c>
      <c r="D28">
        <f>Quarantine_Input!D$19*INDEX($B7:$D7,1,MATCH(Quarantine_Input!$B$23,PQT_No_Test!$B$2:$D$2))+Quarantine_Input!$B$26*(1-Quarantine_Input!D$19)*INDEX($G7:$I7,1,MATCH(Quarantine_Input!$B$23,PQT_No_Test!$G$2:$I$2))+(1-Quarantine_Input!$B$26)*(1-Quarantine_Input!D$19)*INDEX($L7:$N7,1,MATCH(Quarantine_Input!$B$23,PQT_No_Test!$L$2:$N$2))</f>
        <v>8.4503140234761159E-2</v>
      </c>
      <c r="E28">
        <f>Quarantine_Input!E$19*INDEX($B7:$D7,1,MATCH(Quarantine_Input!$B$23,PQT_No_Test!$B$2:$D$2))+Quarantine_Input!$B$26*(1-Quarantine_Input!E$19)*INDEX($G7:$I7,1,MATCH(Quarantine_Input!$B$23,PQT_No_Test!$G$2:$I$2))+(1-Quarantine_Input!$B$26)*(1-Quarantine_Input!E$19)*INDEX($L7:$N7,1,MATCH(Quarantine_Input!$B$23,PQT_No_Test!$L$2:$N$2))</f>
        <v>8.0001900713547056E-2</v>
      </c>
      <c r="F28">
        <f>Quarantine_Input!F$19*INDEX($B7:$D7,1,MATCH(Quarantine_Input!$B$23,PQT_No_Test!$B$2:$D$2))+Quarantine_Input!$B$26*(1-Quarantine_Input!F$19)*INDEX($G7:$I7,1,MATCH(Quarantine_Input!$B$23,PQT_No_Test!$G$2:$I$2))+(1-Quarantine_Input!$B$26)*(1-Quarantine_Input!F$19)*INDEX($L7:$N7,1,MATCH(Quarantine_Input!$B$23,PQT_No_Test!$L$2:$N$2))</f>
        <v>8.0001900713547056E-2</v>
      </c>
      <c r="G28">
        <f>Quarantine_Input!G$19*INDEX($B7:$D7,1,MATCH(Quarantine_Input!$B$23,PQT_No_Test!$B$2:$D$2))+Quarantine_Input!$B$26*(1-Quarantine_Input!G$19)*INDEX($G7:$I7,1,MATCH(Quarantine_Input!$B$23,PQT_No_Test!$G$2:$I$2))+(1-Quarantine_Input!$B$26)*(1-Quarantine_Input!G$19)*INDEX($L7:$N7,1,MATCH(Quarantine_Input!$B$23,PQT_No_Test!$L$2:$N$2))</f>
        <v>7.3922594791205207E-2</v>
      </c>
    </row>
    <row r="29" spans="1:14" x14ac:dyDescent="0.25">
      <c r="A29" s="3">
        <v>5</v>
      </c>
      <c r="B29">
        <f>Quarantine_Input!B$19*INDEX($B8:$D8,1,MATCH(Quarantine_Input!$B$23,PQT_No_Test!$B$2:$D$2))+Quarantine_Input!$B$26*(1-Quarantine_Input!B$19)*INDEX($G8:$I8,1,MATCH(Quarantine_Input!$B$23,PQT_No_Test!$G$2:$I$2))+(1-Quarantine_Input!$B$26)*(1-Quarantine_Input!B$19)*INDEX($L8:$N8,1,MATCH(Quarantine_Input!$B$23,PQT_No_Test!$L$2:$N$2))</f>
        <v>5.9469170520912565E-2</v>
      </c>
      <c r="C29">
        <f>Quarantine_Input!C$19*INDEX($B8:$D8,1,MATCH(Quarantine_Input!$B$23,PQT_No_Test!$B$2:$D$2))+Quarantine_Input!$B$26*(1-Quarantine_Input!C$19)*INDEX($G8:$I8,1,MATCH(Quarantine_Input!$B$23,PQT_No_Test!$G$2:$I$2))+(1-Quarantine_Input!$B$26)*(1-Quarantine_Input!C$19)*INDEX($L8:$N8,1,MATCH(Quarantine_Input!$B$23,PQT_No_Test!$L$2:$N$2))</f>
        <v>5.6688925364238543E-2</v>
      </c>
      <c r="D29">
        <f>Quarantine_Input!D$19*INDEX($B8:$D8,1,MATCH(Quarantine_Input!$B$23,PQT_No_Test!$B$2:$D$2))+Quarantine_Input!$B$26*(1-Quarantine_Input!D$19)*INDEX($G8:$I8,1,MATCH(Quarantine_Input!$B$23,PQT_No_Test!$G$2:$I$2))+(1-Quarantine_Input!$B$26)*(1-Quarantine_Input!D$19)*INDEX($L8:$N8,1,MATCH(Quarantine_Input!$B$23,PQT_No_Test!$L$2:$N$2))</f>
        <v>5.6688925364238543E-2</v>
      </c>
      <c r="E29">
        <f>Quarantine_Input!E$19*INDEX($B8:$D8,1,MATCH(Quarantine_Input!$B$23,PQT_No_Test!$B$2:$D$2))+Quarantine_Input!$B$26*(1-Quarantine_Input!E$19)*INDEX($G8:$I8,1,MATCH(Quarantine_Input!$B$23,PQT_No_Test!$G$2:$I$2))+(1-Quarantine_Input!$B$26)*(1-Quarantine_Input!E$19)*INDEX($L8:$N8,1,MATCH(Quarantine_Input!$B$23,PQT_No_Test!$L$2:$N$2))</f>
        <v>5.1456658437442314E-2</v>
      </c>
      <c r="F29">
        <f>Quarantine_Input!F$19*INDEX($B8:$D8,1,MATCH(Quarantine_Input!$B$23,PQT_No_Test!$B$2:$D$2))+Quarantine_Input!$B$26*(1-Quarantine_Input!F$19)*INDEX($G8:$I8,1,MATCH(Quarantine_Input!$B$23,PQT_No_Test!$G$2:$I$2))+(1-Quarantine_Input!$B$26)*(1-Quarantine_Input!F$19)*INDEX($L8:$N8,1,MATCH(Quarantine_Input!$B$23,PQT_No_Test!$L$2:$N$2))</f>
        <v>5.1456658437442314E-2</v>
      </c>
      <c r="G29">
        <f>Quarantine_Input!G$19*INDEX($B8:$D8,1,MATCH(Quarantine_Input!$B$23,PQT_No_Test!$B$2:$D$2))+Quarantine_Input!$B$26*(1-Quarantine_Input!G$19)*INDEX($G8:$I8,1,MATCH(Quarantine_Input!$B$23,PQT_No_Test!$G$2:$I$2))+(1-Quarantine_Input!$B$26)*(1-Quarantine_Input!G$19)*INDEX($L8:$N8,1,MATCH(Quarantine_Input!$B$23,PQT_No_Test!$L$2:$N$2))</f>
        <v>4.4390037973138258E-2</v>
      </c>
    </row>
    <row r="30" spans="1:14" x14ac:dyDescent="0.25">
      <c r="A30" s="3">
        <v>6</v>
      </c>
      <c r="B30">
        <f>Quarantine_Input!B$19*INDEX($B9:$D9,1,MATCH(Quarantine_Input!$B$23,PQT_No_Test!$B$2:$D$2))+Quarantine_Input!$B$26*(1-Quarantine_Input!B$19)*INDEX($G9:$I9,1,MATCH(Quarantine_Input!$B$23,PQT_No_Test!$G$2:$I$2))+(1-Quarantine_Input!$B$26)*(1-Quarantine_Input!B$19)*INDEX($L9:$N9,1,MATCH(Quarantine_Input!$B$23,PQT_No_Test!$L$2:$N$2))</f>
        <v>4.239084677821927E-2</v>
      </c>
      <c r="C30">
        <f>Quarantine_Input!C$19*INDEX($B9:$D9,1,MATCH(Quarantine_Input!$B$23,PQT_No_Test!$B$2:$D$2))+Quarantine_Input!$B$26*(1-Quarantine_Input!C$19)*INDEX($G9:$I9,1,MATCH(Quarantine_Input!$B$23,PQT_No_Test!$G$2:$I$2))+(1-Quarantine_Input!$B$26)*(1-Quarantine_Input!C$19)*INDEX($L9:$N9,1,MATCH(Quarantine_Input!$B$23,PQT_No_Test!$L$2:$N$2))</f>
        <v>4.0155119051666868E-2</v>
      </c>
      <c r="D30">
        <f>Quarantine_Input!D$19*INDEX($B9:$D9,1,MATCH(Quarantine_Input!$B$23,PQT_No_Test!$B$2:$D$2))+Quarantine_Input!$B$26*(1-Quarantine_Input!D$19)*INDEX($G9:$I9,1,MATCH(Quarantine_Input!$B$23,PQT_No_Test!$G$2:$I$2))+(1-Quarantine_Input!$B$26)*(1-Quarantine_Input!D$19)*INDEX($L9:$N9,1,MATCH(Quarantine_Input!$B$23,PQT_No_Test!$L$2:$N$2))</f>
        <v>4.0155119051666868E-2</v>
      </c>
      <c r="E30">
        <f>Quarantine_Input!E$19*INDEX($B9:$D9,1,MATCH(Quarantine_Input!$B$23,PQT_No_Test!$B$2:$D$2))+Quarantine_Input!$B$26*(1-Quarantine_Input!E$19)*INDEX($G9:$I9,1,MATCH(Quarantine_Input!$B$23,PQT_No_Test!$G$2:$I$2))+(1-Quarantine_Input!$B$26)*(1-Quarantine_Input!E$19)*INDEX($L9:$N9,1,MATCH(Quarantine_Input!$B$23,PQT_No_Test!$L$2:$N$2))</f>
        <v>3.5947603677391166E-2</v>
      </c>
      <c r="F30">
        <f>Quarantine_Input!F$19*INDEX($B9:$D9,1,MATCH(Quarantine_Input!$B$23,PQT_No_Test!$B$2:$D$2))+Quarantine_Input!$B$26*(1-Quarantine_Input!F$19)*INDEX($G9:$I9,1,MATCH(Quarantine_Input!$B$23,PQT_No_Test!$G$2:$I$2))+(1-Quarantine_Input!$B$26)*(1-Quarantine_Input!F$19)*INDEX($L9:$N9,1,MATCH(Quarantine_Input!$B$23,PQT_No_Test!$L$2:$N$2))</f>
        <v>3.5947603677391166E-2</v>
      </c>
      <c r="G30">
        <f>Quarantine_Input!G$19*INDEX($B9:$D9,1,MATCH(Quarantine_Input!$B$23,PQT_No_Test!$B$2:$D$2))+Quarantine_Input!$B$26*(1-Quarantine_Input!G$19)*INDEX($G9:$I9,1,MATCH(Quarantine_Input!$B$23,PQT_No_Test!$G$2:$I$2))+(1-Quarantine_Input!$B$26)*(1-Quarantine_Input!G$19)*INDEX($L9:$N9,1,MATCH(Quarantine_Input!$B$23,PQT_No_Test!$L$2:$N$2))</f>
        <v>3.026499713920823E-2</v>
      </c>
    </row>
    <row r="31" spans="1:14" x14ac:dyDescent="0.25">
      <c r="A31" s="3">
        <v>7</v>
      </c>
      <c r="B31">
        <f>Quarantine_Input!B$19*INDEX($B10:$D10,1,MATCH(Quarantine_Input!$B$23,PQT_No_Test!$B$2:$D$2))+Quarantine_Input!$B$26*(1-Quarantine_Input!B$19)*INDEX($G10:$I10,1,MATCH(Quarantine_Input!$B$23,PQT_No_Test!$G$2:$I$2))+(1-Quarantine_Input!$B$26)*(1-Quarantine_Input!B$19)*INDEX($L10:$N10,1,MATCH(Quarantine_Input!$B$23,PQT_No_Test!$L$2:$N$2))</f>
        <v>3.0665889786451978E-2</v>
      </c>
      <c r="C31">
        <f>Quarantine_Input!C$19*INDEX($B10:$D10,1,MATCH(Quarantine_Input!$B$23,PQT_No_Test!$B$2:$D$2))+Quarantine_Input!$B$26*(1-Quarantine_Input!C$19)*INDEX($G10:$I10,1,MATCH(Quarantine_Input!$B$23,PQT_No_Test!$G$2:$I$2))+(1-Quarantine_Input!$B$26)*(1-Quarantine_Input!C$19)*INDEX($L10:$N10,1,MATCH(Quarantine_Input!$B$23,PQT_No_Test!$L$2:$N$2))</f>
        <v>2.9048545825061761E-2</v>
      </c>
      <c r="D31">
        <f>Quarantine_Input!D$19*INDEX($B10:$D10,1,MATCH(Quarantine_Input!$B$23,PQT_No_Test!$B$2:$D$2))+Quarantine_Input!$B$26*(1-Quarantine_Input!D$19)*INDEX($G10:$I10,1,MATCH(Quarantine_Input!$B$23,PQT_No_Test!$G$2:$I$2))+(1-Quarantine_Input!$B$26)*(1-Quarantine_Input!D$19)*INDEX($L10:$N10,1,MATCH(Quarantine_Input!$B$23,PQT_No_Test!$L$2:$N$2))</f>
        <v>2.9048545825061761E-2</v>
      </c>
      <c r="E31">
        <f>Quarantine_Input!E$19*INDEX($B10:$D10,1,MATCH(Quarantine_Input!$B$23,PQT_No_Test!$B$2:$D$2))+Quarantine_Input!$B$26*(1-Quarantine_Input!E$19)*INDEX($G10:$I10,1,MATCH(Quarantine_Input!$B$23,PQT_No_Test!$G$2:$I$2))+(1-Quarantine_Input!$B$26)*(1-Quarantine_Input!E$19)*INDEX($L10:$N10,1,MATCH(Quarantine_Input!$B$23,PQT_No_Test!$L$2:$N$2))</f>
        <v>2.6004794342167674E-2</v>
      </c>
      <c r="F31">
        <f>Quarantine_Input!F$19*INDEX($B10:$D10,1,MATCH(Quarantine_Input!$B$23,PQT_No_Test!$B$2:$D$2))+Quarantine_Input!$B$26*(1-Quarantine_Input!F$19)*INDEX($G10:$I10,1,MATCH(Quarantine_Input!$B$23,PQT_No_Test!$G$2:$I$2))+(1-Quarantine_Input!$B$26)*(1-Quarantine_Input!F$19)*INDEX($L10:$N10,1,MATCH(Quarantine_Input!$B$23,PQT_No_Test!$L$2:$N$2))</f>
        <v>2.6004794342167674E-2</v>
      </c>
      <c r="G31">
        <f>Quarantine_Input!G$19*INDEX($B10:$D10,1,MATCH(Quarantine_Input!$B$23,PQT_No_Test!$B$2:$D$2))+Quarantine_Input!$B$26*(1-Quarantine_Input!G$19)*INDEX($G10:$I10,1,MATCH(Quarantine_Input!$B$23,PQT_No_Test!$G$2:$I$2))+(1-Quarantine_Input!$B$26)*(1-Quarantine_Input!G$19)*INDEX($L10:$N10,1,MATCH(Quarantine_Input!$B$23,PQT_No_Test!$L$2:$N$2))</f>
        <v>2.1893949689514344E-2</v>
      </c>
    </row>
    <row r="32" spans="1:14" x14ac:dyDescent="0.25">
      <c r="A32" s="3">
        <v>8</v>
      </c>
      <c r="B32">
        <f>Quarantine_Input!B$19*INDEX($B11:$D11,1,MATCH(Quarantine_Input!$B$23,PQT_No_Test!$B$2:$D$2))+Quarantine_Input!$B$26*(1-Quarantine_Input!B$19)*INDEX($G11:$I11,1,MATCH(Quarantine_Input!$B$23,PQT_No_Test!$G$2:$I$2))+(1-Quarantine_Input!$B$26)*(1-Quarantine_Input!B$19)*INDEX($L11:$N11,1,MATCH(Quarantine_Input!$B$23,PQT_No_Test!$L$2:$N$2))</f>
        <v>2.2075028130856184E-2</v>
      </c>
      <c r="C32">
        <f>Quarantine_Input!C$19*INDEX($B11:$D11,1,MATCH(Quarantine_Input!$B$23,PQT_No_Test!$B$2:$D$2))+Quarantine_Input!$B$26*(1-Quarantine_Input!C$19)*INDEX($G11:$I11,1,MATCH(Quarantine_Input!$B$23,PQT_No_Test!$G$2:$I$2))+(1-Quarantine_Input!$B$26)*(1-Quarantine_Input!C$19)*INDEX($L11:$N11,1,MATCH(Quarantine_Input!$B$23,PQT_No_Test!$L$2:$N$2))</f>
        <v>2.0910773198304616E-2</v>
      </c>
      <c r="D32">
        <f>Quarantine_Input!D$19*INDEX($B11:$D11,1,MATCH(Quarantine_Input!$B$23,PQT_No_Test!$B$2:$D$2))+Quarantine_Input!$B$26*(1-Quarantine_Input!D$19)*INDEX($G11:$I11,1,MATCH(Quarantine_Input!$B$23,PQT_No_Test!$G$2:$I$2))+(1-Quarantine_Input!$B$26)*(1-Quarantine_Input!D$19)*INDEX($L11:$N11,1,MATCH(Quarantine_Input!$B$23,PQT_No_Test!$L$2:$N$2))</f>
        <v>2.0910773198304616E-2</v>
      </c>
      <c r="E32">
        <f>Quarantine_Input!E$19*INDEX($B11:$D11,1,MATCH(Quarantine_Input!$B$23,PQT_No_Test!$B$2:$D$2))+Quarantine_Input!$B$26*(1-Quarantine_Input!E$19)*INDEX($G11:$I11,1,MATCH(Quarantine_Input!$B$23,PQT_No_Test!$G$2:$I$2))+(1-Quarantine_Input!$B$26)*(1-Quarantine_Input!E$19)*INDEX($L11:$N11,1,MATCH(Quarantine_Input!$B$23,PQT_No_Test!$L$2:$N$2))</f>
        <v>1.8719710096072158E-2</v>
      </c>
      <c r="F32">
        <f>Quarantine_Input!F$19*INDEX($B11:$D11,1,MATCH(Quarantine_Input!$B$23,PQT_No_Test!$B$2:$D$2))+Quarantine_Input!$B$26*(1-Quarantine_Input!F$19)*INDEX($G11:$I11,1,MATCH(Quarantine_Input!$B$23,PQT_No_Test!$G$2:$I$2))+(1-Quarantine_Input!$B$26)*(1-Quarantine_Input!F$19)*INDEX($L11:$N11,1,MATCH(Quarantine_Input!$B$23,PQT_No_Test!$L$2:$N$2))</f>
        <v>1.8719710096072158E-2</v>
      </c>
      <c r="G32">
        <f>Quarantine_Input!G$19*INDEX($B11:$D11,1,MATCH(Quarantine_Input!$B$23,PQT_No_Test!$B$2:$D$2))+Quarantine_Input!$B$26*(1-Quarantine_Input!G$19)*INDEX($G11:$I11,1,MATCH(Quarantine_Input!$B$23,PQT_No_Test!$G$2:$I$2))+(1-Quarantine_Input!$B$26)*(1-Quarantine_Input!G$19)*INDEX($L11:$N11,1,MATCH(Quarantine_Input!$B$23,PQT_No_Test!$L$2:$N$2))</f>
        <v>1.5760493455666911E-2</v>
      </c>
    </row>
    <row r="33" spans="1:7" x14ac:dyDescent="0.25">
      <c r="A33" s="3">
        <v>9</v>
      </c>
      <c r="B33">
        <f>Quarantine_Input!B$19*INDEX($B12:$D12,1,MATCH(Quarantine_Input!$B$23,PQT_No_Test!$B$2:$D$2))+Quarantine_Input!$B$26*(1-Quarantine_Input!B$19)*INDEX($G12:$I12,1,MATCH(Quarantine_Input!$B$23,PQT_No_Test!$G$2:$I$2))+(1-Quarantine_Input!$B$26)*(1-Quarantine_Input!B$19)*INDEX($L12:$N12,1,MATCH(Quarantine_Input!$B$23,PQT_No_Test!$L$2:$N$2))</f>
        <v>1.5820845998518539E-2</v>
      </c>
      <c r="C33">
        <f>Quarantine_Input!C$19*INDEX($B12:$D12,1,MATCH(Quarantine_Input!$B$23,PQT_No_Test!$B$2:$D$2))+Quarantine_Input!$B$26*(1-Quarantine_Input!C$19)*INDEX($G12:$I12,1,MATCH(Quarantine_Input!$B$23,PQT_No_Test!$G$2:$I$2))+(1-Quarantine_Input!$B$26)*(1-Quarantine_Input!C$19)*INDEX($L12:$N12,1,MATCH(Quarantine_Input!$B$23,PQT_No_Test!$L$2:$N$2))</f>
        <v>1.4986441716823994E-2</v>
      </c>
      <c r="D33">
        <f>Quarantine_Input!D$19*INDEX($B12:$D12,1,MATCH(Quarantine_Input!$B$23,PQT_No_Test!$B$2:$D$2))+Quarantine_Input!$B$26*(1-Quarantine_Input!D$19)*INDEX($G12:$I12,1,MATCH(Quarantine_Input!$B$23,PQT_No_Test!$G$2:$I$2))+(1-Quarantine_Input!$B$26)*(1-Quarantine_Input!D$19)*INDEX($L12:$N12,1,MATCH(Quarantine_Input!$B$23,PQT_No_Test!$L$2:$N$2))</f>
        <v>1.4986441716823994E-2</v>
      </c>
      <c r="E33">
        <f>Quarantine_Input!E$19*INDEX($B12:$D12,1,MATCH(Quarantine_Input!$B$23,PQT_No_Test!$B$2:$D$2))+Quarantine_Input!$B$26*(1-Quarantine_Input!E$19)*INDEX($G12:$I12,1,MATCH(Quarantine_Input!$B$23,PQT_No_Test!$G$2:$I$2))+(1-Quarantine_Input!$B$26)*(1-Quarantine_Input!E$19)*INDEX($L12:$N12,1,MATCH(Quarantine_Input!$B$23,PQT_No_Test!$L$2:$N$2))</f>
        <v>1.3416139214468289E-2</v>
      </c>
      <c r="F33">
        <f>Quarantine_Input!F$19*INDEX($B12:$D12,1,MATCH(Quarantine_Input!$B$23,PQT_No_Test!$B$2:$D$2))+Quarantine_Input!$B$26*(1-Quarantine_Input!F$19)*INDEX($G12:$I12,1,MATCH(Quarantine_Input!$B$23,PQT_No_Test!$G$2:$I$2))+(1-Quarantine_Input!$B$26)*(1-Quarantine_Input!F$19)*INDEX($L12:$N12,1,MATCH(Quarantine_Input!$B$23,PQT_No_Test!$L$2:$N$2))</f>
        <v>1.3416139214468289E-2</v>
      </c>
      <c r="G33">
        <f>Quarantine_Input!G$19*INDEX($B12:$D12,1,MATCH(Quarantine_Input!$B$23,PQT_No_Test!$B$2:$D$2))+Quarantine_Input!$B$26*(1-Quarantine_Input!G$19)*INDEX($G12:$I12,1,MATCH(Quarantine_Input!$B$23,PQT_No_Test!$G$2:$I$2))+(1-Quarantine_Input!$B$26)*(1-Quarantine_Input!G$19)*INDEX($L12:$N12,1,MATCH(Quarantine_Input!$B$23,PQT_No_Test!$L$2:$N$2))</f>
        <v>1.1295312438321889E-2</v>
      </c>
    </row>
    <row r="34" spans="1:7" x14ac:dyDescent="0.25">
      <c r="A34" s="3">
        <v>10</v>
      </c>
      <c r="B34">
        <f>Quarantine_Input!B$19*INDEX($B13:$D13,1,MATCH(Quarantine_Input!$B$23,PQT_No_Test!$B$2:$D$2))+Quarantine_Input!$B$26*(1-Quarantine_Input!B$19)*INDEX($G13:$I13,1,MATCH(Quarantine_Input!$B$23,PQT_No_Test!$G$2:$I$2))+(1-Quarantine_Input!$B$26)*(1-Quarantine_Input!B$19)*INDEX($L13:$N13,1,MATCH(Quarantine_Input!$B$23,PQT_No_Test!$L$2:$N$2))</f>
        <v>1.1289995805414078E-2</v>
      </c>
      <c r="C34">
        <f>Quarantine_Input!C$19*INDEX($B13:$D13,1,MATCH(Quarantine_Input!$B$23,PQT_No_Test!$B$2:$D$2))+Quarantine_Input!$B$26*(1-Quarantine_Input!C$19)*INDEX($G13:$I13,1,MATCH(Quarantine_Input!$B$23,PQT_No_Test!$G$2:$I$2))+(1-Quarantine_Input!$B$26)*(1-Quarantine_Input!C$19)*INDEX($L13:$N13,1,MATCH(Quarantine_Input!$B$23,PQT_No_Test!$L$2:$N$2))</f>
        <v>1.0694552246881678E-2</v>
      </c>
      <c r="D34">
        <f>Quarantine_Input!D$19*INDEX($B13:$D13,1,MATCH(Quarantine_Input!$B$23,PQT_No_Test!$B$2:$D$2))+Quarantine_Input!$B$26*(1-Quarantine_Input!D$19)*INDEX($G13:$I13,1,MATCH(Quarantine_Input!$B$23,PQT_No_Test!$G$2:$I$2))+(1-Quarantine_Input!$B$26)*(1-Quarantine_Input!D$19)*INDEX($L13:$N13,1,MATCH(Quarantine_Input!$B$23,PQT_No_Test!$L$2:$N$2))</f>
        <v>1.0694552246881678E-2</v>
      </c>
      <c r="E34">
        <f>Quarantine_Input!E$19*INDEX($B13:$D13,1,MATCH(Quarantine_Input!$B$23,PQT_No_Test!$B$2:$D$2))+Quarantine_Input!$B$26*(1-Quarantine_Input!E$19)*INDEX($G13:$I13,1,MATCH(Quarantine_Input!$B$23,PQT_No_Test!$G$2:$I$2))+(1-Quarantine_Input!$B$26)*(1-Quarantine_Input!E$19)*INDEX($L13:$N13,1,MATCH(Quarantine_Input!$B$23,PQT_No_Test!$L$2:$N$2))</f>
        <v>9.5739605499213995E-3</v>
      </c>
      <c r="F34">
        <f>Quarantine_Input!F$19*INDEX($B13:$D13,1,MATCH(Quarantine_Input!$B$23,PQT_No_Test!$B$2:$D$2))+Quarantine_Input!$B$26*(1-Quarantine_Input!F$19)*INDEX($G13:$I13,1,MATCH(Quarantine_Input!$B$23,PQT_No_Test!$G$2:$I$2))+(1-Quarantine_Input!$B$26)*(1-Quarantine_Input!F$19)*INDEX($L13:$N13,1,MATCH(Quarantine_Input!$B$23,PQT_No_Test!$L$2:$N$2))</f>
        <v>9.5739605499213995E-3</v>
      </c>
      <c r="G34">
        <f>Quarantine_Input!G$19*INDEX($B13:$D13,1,MATCH(Quarantine_Input!$B$23,PQT_No_Test!$B$2:$D$2))+Quarantine_Input!$B$26*(1-Quarantine_Input!G$19)*INDEX($G13:$I13,1,MATCH(Quarantine_Input!$B$23,PQT_No_Test!$G$2:$I$2))+(1-Quarantine_Input!$B$26)*(1-Quarantine_Input!G$19)*INDEX($L13:$N13,1,MATCH(Quarantine_Input!$B$23,PQT_No_Test!$L$2:$N$2))</f>
        <v>8.0605063762985187E-3</v>
      </c>
    </row>
    <row r="35" spans="1:7" x14ac:dyDescent="0.25">
      <c r="A35" s="3">
        <v>11</v>
      </c>
      <c r="B35">
        <f>Quarantine_Input!B$19*INDEX($B14:$D14,1,MATCH(Quarantine_Input!$B$23,PQT_No_Test!$B$2:$D$2))+Quarantine_Input!$B$26*(1-Quarantine_Input!B$19)*INDEX($G14:$I14,1,MATCH(Quarantine_Input!$B$23,PQT_No_Test!$G$2:$I$2))+(1-Quarantine_Input!$B$26)*(1-Quarantine_Input!B$19)*INDEX($L14:$N14,1,MATCH(Quarantine_Input!$B$23,PQT_No_Test!$L$2:$N$2))</f>
        <v>8.0206680992953062E-3</v>
      </c>
      <c r="C35">
        <f>Quarantine_Input!C$19*INDEX($B14:$D14,1,MATCH(Quarantine_Input!$B$23,PQT_No_Test!$B$2:$D$2))+Quarantine_Input!$B$26*(1-Quarantine_Input!C$19)*INDEX($G14:$I14,1,MATCH(Quarantine_Input!$B$23,PQT_No_Test!$G$2:$I$2))+(1-Quarantine_Input!$B$26)*(1-Quarantine_Input!C$19)*INDEX($L14:$N14,1,MATCH(Quarantine_Input!$B$23,PQT_No_Test!$L$2:$N$2))</f>
        <v>7.5976515422332162E-3</v>
      </c>
      <c r="D35">
        <f>Quarantine_Input!D$19*INDEX($B14:$D14,1,MATCH(Quarantine_Input!$B$23,PQT_No_Test!$B$2:$D$2))+Quarantine_Input!$B$26*(1-Quarantine_Input!D$19)*INDEX($G14:$I14,1,MATCH(Quarantine_Input!$B$23,PQT_No_Test!$G$2:$I$2))+(1-Quarantine_Input!$B$26)*(1-Quarantine_Input!D$19)*INDEX($L14:$N14,1,MATCH(Quarantine_Input!$B$23,PQT_No_Test!$L$2:$N$2))</f>
        <v>7.5976515422332162E-3</v>
      </c>
      <c r="E35">
        <f>Quarantine_Input!E$19*INDEX($B14:$D14,1,MATCH(Quarantine_Input!$B$23,PQT_No_Test!$B$2:$D$2))+Quarantine_Input!$B$26*(1-Quarantine_Input!E$19)*INDEX($G14:$I14,1,MATCH(Quarantine_Input!$B$23,PQT_No_Test!$G$2:$I$2))+(1-Quarantine_Input!$B$26)*(1-Quarantine_Input!E$19)*INDEX($L14:$N14,1,MATCH(Quarantine_Input!$B$23,PQT_No_Test!$L$2:$N$2))</f>
        <v>6.8015578827622008E-3</v>
      </c>
      <c r="F35">
        <f>Quarantine_Input!F$19*INDEX($B14:$D14,1,MATCH(Quarantine_Input!$B$23,PQT_No_Test!$B$2:$D$2))+Quarantine_Input!$B$26*(1-Quarantine_Input!F$19)*INDEX($G14:$I14,1,MATCH(Quarantine_Input!$B$23,PQT_No_Test!$G$2:$I$2))+(1-Quarantine_Input!$B$26)*(1-Quarantine_Input!F$19)*INDEX($L14:$N14,1,MATCH(Quarantine_Input!$B$23,PQT_No_Test!$L$2:$N$2))</f>
        <v>6.8015578827622008E-3</v>
      </c>
      <c r="G35">
        <f>Quarantine_Input!G$19*INDEX($B14:$D14,1,MATCH(Quarantine_Input!$B$23,PQT_No_Test!$B$2:$D$2))+Quarantine_Input!$B$26*(1-Quarantine_Input!G$19)*INDEX($G14:$I14,1,MATCH(Quarantine_Input!$B$23,PQT_No_Test!$G$2:$I$2))+(1-Quarantine_Input!$B$26)*(1-Quarantine_Input!G$19)*INDEX($L14:$N14,1,MATCH(Quarantine_Input!$B$23,PQT_No_Test!$L$2:$N$2))</f>
        <v>5.7263658437801141E-3</v>
      </c>
    </row>
    <row r="36" spans="1:7" x14ac:dyDescent="0.25">
      <c r="A36" s="3">
        <v>12</v>
      </c>
      <c r="B36">
        <f>Quarantine_Input!B$19*INDEX($B15:$D15,1,MATCH(Quarantine_Input!$B$23,PQT_No_Test!$B$2:$D$2))+Quarantine_Input!$B$26*(1-Quarantine_Input!B$19)*INDEX($G15:$I15,1,MATCH(Quarantine_Input!$B$23,PQT_No_Test!$G$2:$I$2))+(1-Quarantine_Input!$B$26)*(1-Quarantine_Input!B$19)*INDEX($L15:$N15,1,MATCH(Quarantine_Input!$B$23,PQT_No_Test!$L$2:$N$2))</f>
        <v>5.6697320471453417E-3</v>
      </c>
      <c r="C36">
        <f>Quarantine_Input!C$19*INDEX($B15:$D15,1,MATCH(Quarantine_Input!$B$23,PQT_No_Test!$B$2:$D$2))+Quarantine_Input!$B$26*(1-Quarantine_Input!C$19)*INDEX($G15:$I15,1,MATCH(Quarantine_Input!$B$23,PQT_No_Test!$G$2:$I$2))+(1-Quarantine_Input!$B$26)*(1-Quarantine_Input!C$19)*INDEX($L15:$N15,1,MATCH(Quarantine_Input!$B$23,PQT_No_Test!$L$2:$N$2))</f>
        <v>5.3707057689904416E-3</v>
      </c>
      <c r="D36">
        <f>Quarantine_Input!D$19*INDEX($B15:$D15,1,MATCH(Quarantine_Input!$B$23,PQT_No_Test!$B$2:$D$2))+Quarantine_Input!$B$26*(1-Quarantine_Input!D$19)*INDEX($G15:$I15,1,MATCH(Quarantine_Input!$B$23,PQT_No_Test!$G$2:$I$2))+(1-Quarantine_Input!$B$26)*(1-Quarantine_Input!D$19)*INDEX($L15:$N15,1,MATCH(Quarantine_Input!$B$23,PQT_No_Test!$L$2:$N$2))</f>
        <v>5.3707057689904416E-3</v>
      </c>
      <c r="E36">
        <f>Quarantine_Input!E$19*INDEX($B15:$D15,1,MATCH(Quarantine_Input!$B$23,PQT_No_Test!$B$2:$D$2))+Quarantine_Input!$B$26*(1-Quarantine_Input!E$19)*INDEX($G15:$I15,1,MATCH(Quarantine_Input!$B$23,PQT_No_Test!$G$2:$I$2))+(1-Quarantine_Input!$B$26)*(1-Quarantine_Input!E$19)*INDEX($L15:$N15,1,MATCH(Quarantine_Input!$B$23,PQT_No_Test!$L$2:$N$2))</f>
        <v>4.8079549260739273E-3</v>
      </c>
      <c r="F36">
        <f>Quarantine_Input!F$19*INDEX($B15:$D15,1,MATCH(Quarantine_Input!$B$23,PQT_No_Test!$B$2:$D$2))+Quarantine_Input!$B$26*(1-Quarantine_Input!F$19)*INDEX($G15:$I15,1,MATCH(Quarantine_Input!$B$23,PQT_No_Test!$G$2:$I$2))+(1-Quarantine_Input!$B$26)*(1-Quarantine_Input!F$19)*INDEX($L15:$N15,1,MATCH(Quarantine_Input!$B$23,PQT_No_Test!$L$2:$N$2))</f>
        <v>4.8079549260739273E-3</v>
      </c>
      <c r="G36">
        <f>Quarantine_Input!G$19*INDEX($B15:$D15,1,MATCH(Quarantine_Input!$B$23,PQT_No_Test!$B$2:$D$2))+Quarantine_Input!$B$26*(1-Quarantine_Input!G$19)*INDEX($G15:$I15,1,MATCH(Quarantine_Input!$B$23,PQT_No_Test!$G$2:$I$2))+(1-Quarantine_Input!$B$26)*(1-Quarantine_Input!G$19)*INDEX($L15:$N15,1,MATCH(Quarantine_Input!$B$23,PQT_No_Test!$L$2:$N$2))</f>
        <v>4.04791216095965E-3</v>
      </c>
    </row>
    <row r="37" spans="1:7" x14ac:dyDescent="0.25">
      <c r="A37" s="3">
        <v>13</v>
      </c>
      <c r="B37">
        <f>Quarantine_Input!B$19*INDEX($B16:$D16,1,MATCH(Quarantine_Input!$B$23,PQT_No_Test!$B$2:$D$2))+Quarantine_Input!$B$26*(1-Quarantine_Input!B$19)*INDEX($G16:$I16,1,MATCH(Quarantine_Input!$B$23,PQT_No_Test!$G$2:$I$2))+(1-Quarantine_Input!$B$26)*(1-Quarantine_Input!B$19)*INDEX($L16:$N16,1,MATCH(Quarantine_Input!$B$23,PQT_No_Test!$L$2:$N$2))</f>
        <v>3.9846168496359725E-3</v>
      </c>
      <c r="C37">
        <f>Quarantine_Input!C$19*INDEX($B16:$D16,1,MATCH(Quarantine_Input!$B$23,PQT_No_Test!$B$2:$D$2))+Quarantine_Input!$B$26*(1-Quarantine_Input!C$19)*INDEX($G16:$I16,1,MATCH(Quarantine_Input!$B$23,PQT_No_Test!$G$2:$I$2))+(1-Quarantine_Input!$B$26)*(1-Quarantine_Input!C$19)*INDEX($L16:$N16,1,MATCH(Quarantine_Input!$B$23,PQT_No_Test!$L$2:$N$2))</f>
        <v>3.774464917143879E-3</v>
      </c>
      <c r="D37">
        <f>Quarantine_Input!D$19*INDEX($B16:$D16,1,MATCH(Quarantine_Input!$B$23,PQT_No_Test!$B$2:$D$2))+Quarantine_Input!$B$26*(1-Quarantine_Input!D$19)*INDEX($G16:$I16,1,MATCH(Quarantine_Input!$B$23,PQT_No_Test!$G$2:$I$2))+(1-Quarantine_Input!$B$26)*(1-Quarantine_Input!D$19)*INDEX($L16:$N16,1,MATCH(Quarantine_Input!$B$23,PQT_No_Test!$L$2:$N$2))</f>
        <v>3.774464917143879E-3</v>
      </c>
      <c r="E37">
        <f>Quarantine_Input!E$19*INDEX($B16:$D16,1,MATCH(Quarantine_Input!$B$23,PQT_No_Test!$B$2:$D$2))+Quarantine_Input!$B$26*(1-Quarantine_Input!E$19)*INDEX($G16:$I16,1,MATCH(Quarantine_Input!$B$23,PQT_No_Test!$G$2:$I$2))+(1-Quarantine_Input!$B$26)*(1-Quarantine_Input!E$19)*INDEX($L16:$N16,1,MATCH(Quarantine_Input!$B$23,PQT_No_Test!$L$2:$N$2))</f>
        <v>3.3789706553011187E-3</v>
      </c>
      <c r="F37">
        <f>Quarantine_Input!F$19*INDEX($B16:$D16,1,MATCH(Quarantine_Input!$B$23,PQT_No_Test!$B$2:$D$2))+Quarantine_Input!$B$26*(1-Quarantine_Input!F$19)*INDEX($G16:$I16,1,MATCH(Quarantine_Input!$B$23,PQT_No_Test!$G$2:$I$2))+(1-Quarantine_Input!$B$26)*(1-Quarantine_Input!F$19)*INDEX($L16:$N16,1,MATCH(Quarantine_Input!$B$23,PQT_No_Test!$L$2:$N$2))</f>
        <v>3.3789706553011187E-3</v>
      </c>
      <c r="G37">
        <f>Quarantine_Input!G$19*INDEX($B16:$D16,1,MATCH(Quarantine_Input!$B$23,PQT_No_Test!$B$2:$D$2))+Quarantine_Input!$B$26*(1-Quarantine_Input!G$19)*INDEX($G16:$I16,1,MATCH(Quarantine_Input!$B$23,PQT_No_Test!$G$2:$I$2))+(1-Quarantine_Input!$B$26)*(1-Quarantine_Input!G$19)*INDEX($L16:$N16,1,MATCH(Quarantine_Input!$B$23,PQT_No_Test!$L$2:$N$2))</f>
        <v>2.8448220953452602E-3</v>
      </c>
    </row>
    <row r="38" spans="1:7" x14ac:dyDescent="0.25">
      <c r="A38" s="3">
        <v>14</v>
      </c>
      <c r="B38">
        <f>Quarantine_Input!B$19*INDEX($B17:$D17,1,MATCH(Quarantine_Input!$B$23,PQT_No_Test!$B$2:$D$2))+Quarantine_Input!$B$26*(1-Quarantine_Input!B$19)*INDEX($G17:$I17,1,MATCH(Quarantine_Input!$B$23,PQT_No_Test!$G$2:$I$2))+(1-Quarantine_Input!$B$26)*(1-Quarantine_Input!B$19)*INDEX($L17:$N17,1,MATCH(Quarantine_Input!$B$23,PQT_No_Test!$L$2:$N$2))</f>
        <v>2.7806233231673183E-3</v>
      </c>
      <c r="C38">
        <f>Quarantine_Input!C$19*INDEX($B17:$D17,1,MATCH(Quarantine_Input!$B$23,PQT_No_Test!$B$2:$D$2))+Quarantine_Input!$B$26*(1-Quarantine_Input!C$19)*INDEX($G17:$I17,1,MATCH(Quarantine_Input!$B$23,PQT_No_Test!$G$2:$I$2))+(1-Quarantine_Input!$B$26)*(1-Quarantine_Input!C$19)*INDEX($L17:$N17,1,MATCH(Quarantine_Input!$B$23,PQT_No_Test!$L$2:$N$2))</f>
        <v>2.63397098821331E-3</v>
      </c>
      <c r="D38">
        <f>Quarantine_Input!D$19*INDEX($B17:$D17,1,MATCH(Quarantine_Input!$B$23,PQT_No_Test!$B$2:$D$2))+Quarantine_Input!$B$26*(1-Quarantine_Input!D$19)*INDEX($G17:$I17,1,MATCH(Quarantine_Input!$B$23,PQT_No_Test!$G$2:$I$2))+(1-Quarantine_Input!$B$26)*(1-Quarantine_Input!D$19)*INDEX($L17:$N17,1,MATCH(Quarantine_Input!$B$23,PQT_No_Test!$L$2:$N$2))</f>
        <v>2.63397098821331E-3</v>
      </c>
      <c r="E38">
        <f>Quarantine_Input!E$19*INDEX($B17:$D17,1,MATCH(Quarantine_Input!$B$23,PQT_No_Test!$B$2:$D$2))+Quarantine_Input!$B$26*(1-Quarantine_Input!E$19)*INDEX($G17:$I17,1,MATCH(Quarantine_Input!$B$23,PQT_No_Test!$G$2:$I$2))+(1-Quarantine_Input!$B$26)*(1-Quarantine_Input!E$19)*INDEX($L17:$N17,1,MATCH(Quarantine_Input!$B$23,PQT_No_Test!$L$2:$N$2))</f>
        <v>2.3579794411818082E-3</v>
      </c>
      <c r="F38">
        <f>Quarantine_Input!F$19*INDEX($B17:$D17,1,MATCH(Quarantine_Input!$B$23,PQT_No_Test!$B$2:$D$2))+Quarantine_Input!$B$26*(1-Quarantine_Input!F$19)*INDEX($G17:$I17,1,MATCH(Quarantine_Input!$B$23,PQT_No_Test!$G$2:$I$2))+(1-Quarantine_Input!$B$26)*(1-Quarantine_Input!F$19)*INDEX($L17:$N17,1,MATCH(Quarantine_Input!$B$23,PQT_No_Test!$L$2:$N$2))</f>
        <v>2.3579794411818082E-3</v>
      </c>
      <c r="G38">
        <f>Quarantine_Input!G$19*INDEX($B17:$D17,1,MATCH(Quarantine_Input!$B$23,PQT_No_Test!$B$2:$D$2))+Quarantine_Input!$B$26*(1-Quarantine_Input!G$19)*INDEX($G17:$I17,1,MATCH(Quarantine_Input!$B$23,PQT_No_Test!$G$2:$I$2))+(1-Quarantine_Input!$B$26)*(1-Quarantine_Input!G$19)*INDEX($L17:$N17,1,MATCH(Quarantine_Input!$B$23,PQT_No_Test!$L$2:$N$2))</f>
        <v>1.9852294378821965E-3</v>
      </c>
    </row>
  </sheetData>
  <mergeCells count="6">
    <mergeCell ref="L1:N1"/>
    <mergeCell ref="B23:G23"/>
    <mergeCell ref="E3:E17"/>
    <mergeCell ref="J3:J17"/>
    <mergeCell ref="B1:D1"/>
    <mergeCell ref="G1:I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AFA93-C3C8-456C-A28A-5BA0C5176528}">
  <dimension ref="A1:N38"/>
  <sheetViews>
    <sheetView topLeftCell="A2" workbookViewId="0">
      <selection activeCell="B24" sqref="B24:G38"/>
    </sheetView>
  </sheetViews>
  <sheetFormatPr defaultRowHeight="15" x14ac:dyDescent="0.25"/>
  <cols>
    <col min="1" max="1" width="33.42578125" bestFit="1" customWidth="1"/>
    <col min="2" max="5" width="12" bestFit="1" customWidth="1"/>
    <col min="6" max="6" width="49.42578125" bestFit="1" customWidth="1"/>
    <col min="7" max="10" width="12" bestFit="1" customWidth="1"/>
    <col min="11" max="11" width="70.140625" bestFit="1" customWidth="1"/>
    <col min="12" max="15" width="12" bestFit="1" customWidth="1"/>
  </cols>
  <sheetData>
    <row r="1" spans="1:14" x14ac:dyDescent="0.25">
      <c r="B1" s="21" t="s">
        <v>25</v>
      </c>
      <c r="C1" s="21"/>
      <c r="D1" s="21"/>
      <c r="G1" s="21" t="s">
        <v>25</v>
      </c>
      <c r="H1" s="21"/>
      <c r="I1" s="21"/>
      <c r="L1" s="21" t="s">
        <v>25</v>
      </c>
      <c r="M1" s="21"/>
      <c r="N1" s="21"/>
    </row>
    <row r="2" spans="1:14" x14ac:dyDescent="0.25">
      <c r="A2" t="s">
        <v>30</v>
      </c>
      <c r="B2">
        <v>5.72</v>
      </c>
      <c r="C2">
        <v>8.2899999999999991</v>
      </c>
      <c r="D2">
        <v>11.66</v>
      </c>
      <c r="F2" t="s">
        <v>31</v>
      </c>
      <c r="G2">
        <v>5.72</v>
      </c>
      <c r="H2">
        <v>8.2899999999999991</v>
      </c>
      <c r="I2">
        <v>11.66</v>
      </c>
      <c r="K2" t="s">
        <v>32</v>
      </c>
      <c r="L2">
        <v>5.72</v>
      </c>
      <c r="M2">
        <v>8.2899999999999991</v>
      </c>
      <c r="N2">
        <v>11.66</v>
      </c>
    </row>
    <row r="3" spans="1:14" x14ac:dyDescent="0.25">
      <c r="A3" s="3">
        <v>0</v>
      </c>
      <c r="B3">
        <v>0.12032039868165405</v>
      </c>
      <c r="C3">
        <v>0.19111002742270963</v>
      </c>
      <c r="D3">
        <v>0.28845353385684525</v>
      </c>
      <c r="E3" s="21"/>
      <c r="F3" s="3">
        <v>0</v>
      </c>
      <c r="G3">
        <v>0.23926035646016172</v>
      </c>
      <c r="H3">
        <v>0.28799626332145767</v>
      </c>
      <c r="I3">
        <v>0.32348033466341058</v>
      </c>
      <c r="J3" s="21"/>
      <c r="K3" s="3">
        <v>0</v>
      </c>
      <c r="L3">
        <v>0.45199742420363204</v>
      </c>
      <c r="M3">
        <v>0.60985521153671807</v>
      </c>
      <c r="N3">
        <v>0.74524503439389023</v>
      </c>
    </row>
    <row r="4" spans="1:14" x14ac:dyDescent="0.25">
      <c r="A4" s="3">
        <v>1</v>
      </c>
      <c r="B4">
        <v>8.144538208682961E-2</v>
      </c>
      <c r="C4">
        <v>0.15576197410980175</v>
      </c>
      <c r="D4">
        <v>0.25686945861913252</v>
      </c>
      <c r="E4" s="21"/>
      <c r="F4" s="3">
        <v>1</v>
      </c>
      <c r="G4">
        <v>0.14566821339174821</v>
      </c>
      <c r="H4">
        <v>0.22959894015820417</v>
      </c>
      <c r="I4">
        <v>0.2846622972642977</v>
      </c>
      <c r="J4" s="21"/>
      <c r="K4" s="3">
        <v>1</v>
      </c>
      <c r="L4">
        <v>0.27726708458483956</v>
      </c>
      <c r="M4">
        <v>0.48922794229155014</v>
      </c>
      <c r="N4">
        <v>0.65949350224689718</v>
      </c>
    </row>
    <row r="5" spans="1:14" x14ac:dyDescent="0.25">
      <c r="A5" s="3">
        <v>2</v>
      </c>
      <c r="B5">
        <v>4.4868578418419347E-2</v>
      </c>
      <c r="C5">
        <v>0.1204142858008304</v>
      </c>
      <c r="D5">
        <v>0.22528550627781876</v>
      </c>
      <c r="E5" s="21"/>
      <c r="F5" s="3">
        <v>2</v>
      </c>
      <c r="G5">
        <v>5.7705582760723295E-2</v>
      </c>
      <c r="H5">
        <v>0.1712028588963769</v>
      </c>
      <c r="I5">
        <v>0.24584506494328892</v>
      </c>
      <c r="J5" s="21"/>
      <c r="K5" s="3">
        <v>2</v>
      </c>
      <c r="L5">
        <v>0.11286636453312911</v>
      </c>
      <c r="M5">
        <v>0.36860272860665216</v>
      </c>
      <c r="N5">
        <v>0.57374205248342014</v>
      </c>
    </row>
    <row r="6" spans="1:14" x14ac:dyDescent="0.25">
      <c r="A6" s="3">
        <v>3</v>
      </c>
      <c r="B6">
        <v>2.499993883834219E-2</v>
      </c>
      <c r="C6">
        <v>8.5314836509846739E-2</v>
      </c>
      <c r="D6">
        <v>0.19370164605381046</v>
      </c>
      <c r="E6" s="21"/>
      <c r="F6" s="3">
        <v>3</v>
      </c>
      <c r="G6">
        <v>1.0361005073964548E-2</v>
      </c>
      <c r="H6">
        <v>0.1132197689666906</v>
      </c>
      <c r="I6">
        <v>0.20701779957509317</v>
      </c>
      <c r="J6" s="21"/>
      <c r="K6" s="3">
        <v>3</v>
      </c>
      <c r="L6">
        <v>2.3563378536800347E-2</v>
      </c>
      <c r="M6">
        <v>0.24882422321749495</v>
      </c>
      <c r="N6">
        <v>0.48799089873510737</v>
      </c>
    </row>
    <row r="7" spans="1:14" x14ac:dyDescent="0.25">
      <c r="A7" s="3">
        <v>4</v>
      </c>
      <c r="B7">
        <v>2.0393062313479742E-2</v>
      </c>
      <c r="C7">
        <v>5.320829158700633E-2</v>
      </c>
      <c r="D7">
        <v>0.16213489004854581</v>
      </c>
      <c r="E7" s="21"/>
      <c r="F7" s="3">
        <v>4</v>
      </c>
      <c r="G7">
        <v>4.8865315184839131E-4</v>
      </c>
      <c r="H7">
        <v>6.0366448071095959E-2</v>
      </c>
      <c r="I7">
        <v>0.16822957295127461</v>
      </c>
      <c r="J7" s="21"/>
      <c r="K7" s="3">
        <v>4</v>
      </c>
      <c r="L7">
        <v>2.8570277277708491E-3</v>
      </c>
      <c r="M7">
        <v>0.13925911208366532</v>
      </c>
      <c r="N7">
        <v>0.40228621262609182</v>
      </c>
    </row>
    <row r="8" spans="1:14" x14ac:dyDescent="0.25">
      <c r="A8" s="3">
        <v>5</v>
      </c>
      <c r="B8">
        <v>2.0169286980226086E-2</v>
      </c>
      <c r="C8">
        <v>2.9772207297216736E-2</v>
      </c>
      <c r="D8">
        <v>0.13081624991421065</v>
      </c>
      <c r="E8" s="21"/>
      <c r="F8" s="3">
        <v>5</v>
      </c>
      <c r="G8">
        <v>1.3867145099249442E-4</v>
      </c>
      <c r="H8">
        <v>2.3092446781205211E-2</v>
      </c>
      <c r="I8">
        <v>0.12973024394041296</v>
      </c>
      <c r="J8" s="21"/>
      <c r="K8" s="3">
        <v>5</v>
      </c>
      <c r="L8">
        <v>1.8512536920865517E-3</v>
      </c>
      <c r="M8">
        <v>5.9282446792967812E-2</v>
      </c>
      <c r="N8">
        <v>0.31725511335402667</v>
      </c>
    </row>
    <row r="9" spans="1:14" x14ac:dyDescent="0.25">
      <c r="A9" s="3">
        <v>6</v>
      </c>
      <c r="B9">
        <v>1.9419442417850052E-2</v>
      </c>
      <c r="C9">
        <v>1.7371240043849014E-2</v>
      </c>
      <c r="D9">
        <v>0.10068105466608766</v>
      </c>
      <c r="E9" s="21"/>
      <c r="F9" s="3">
        <v>6</v>
      </c>
      <c r="G9">
        <v>0</v>
      </c>
      <c r="H9">
        <v>5.3608573325848114E-3</v>
      </c>
      <c r="I9">
        <v>9.2726449998477303E-2</v>
      </c>
      <c r="J9" s="21"/>
      <c r="K9" s="3">
        <v>6</v>
      </c>
      <c r="L9">
        <v>0</v>
      </c>
      <c r="M9">
        <v>1.6963520138868479E-2</v>
      </c>
      <c r="N9">
        <v>0.23543709418413636</v>
      </c>
    </row>
    <row r="10" spans="1:14" x14ac:dyDescent="0.25">
      <c r="A10" s="3">
        <v>7</v>
      </c>
      <c r="B10">
        <v>1.7457688072584968E-2</v>
      </c>
      <c r="C10">
        <v>1.3071254162206189E-2</v>
      </c>
      <c r="D10">
        <v>7.3494629033133488E-2</v>
      </c>
      <c r="E10" s="21"/>
      <c r="F10" s="3">
        <v>7</v>
      </c>
      <c r="G10">
        <v>0</v>
      </c>
      <c r="H10">
        <v>4.744508054311885E-4</v>
      </c>
      <c r="I10">
        <v>5.9578557226012276E-2</v>
      </c>
      <c r="J10" s="21"/>
      <c r="K10" s="3">
        <v>7</v>
      </c>
      <c r="L10">
        <v>0</v>
      </c>
      <c r="M10">
        <v>2.2896685895696088E-3</v>
      </c>
      <c r="N10">
        <v>0.16162515027807547</v>
      </c>
    </row>
    <row r="11" spans="1:14" x14ac:dyDescent="0.25">
      <c r="A11" s="3">
        <v>8</v>
      </c>
      <c r="B11">
        <v>1.4790614000854093E-2</v>
      </c>
      <c r="C11">
        <v>1.240351787157927E-2</v>
      </c>
      <c r="D11">
        <v>5.1160336063054333E-2</v>
      </c>
      <c r="E11" s="21"/>
      <c r="F11" s="3">
        <v>8</v>
      </c>
      <c r="G11">
        <v>0</v>
      </c>
      <c r="H11">
        <v>6.1081314839536098E-7</v>
      </c>
      <c r="I11">
        <v>3.3106690774492499E-2</v>
      </c>
      <c r="J11" s="21"/>
      <c r="K11" s="3">
        <v>8</v>
      </c>
      <c r="L11">
        <v>0</v>
      </c>
      <c r="M11">
        <v>1.1005148667856077E-5</v>
      </c>
      <c r="N11">
        <v>0.10098687525398643</v>
      </c>
    </row>
    <row r="12" spans="1:14" x14ac:dyDescent="0.25">
      <c r="A12" s="3">
        <v>9</v>
      </c>
      <c r="B12">
        <v>1.1980254120588472E-2</v>
      </c>
      <c r="C12">
        <v>1.2302967377328415E-2</v>
      </c>
      <c r="D12">
        <v>3.4713736296970617E-2</v>
      </c>
      <c r="E12" s="21"/>
      <c r="F12" s="3">
        <v>9</v>
      </c>
      <c r="G12">
        <v>0</v>
      </c>
      <c r="H12">
        <v>0</v>
      </c>
      <c r="I12">
        <v>1.50186788073991E-2</v>
      </c>
      <c r="J12" s="21"/>
      <c r="K12" s="3">
        <v>9</v>
      </c>
      <c r="L12">
        <v>0</v>
      </c>
      <c r="M12">
        <v>0</v>
      </c>
      <c r="N12">
        <v>5.6333863619631858E-2</v>
      </c>
    </row>
    <row r="13" spans="1:14" x14ac:dyDescent="0.25">
      <c r="A13" s="3">
        <v>10</v>
      </c>
      <c r="B13">
        <v>9.3821786780605328E-3</v>
      </c>
      <c r="C13">
        <v>1.1554564434999789E-2</v>
      </c>
      <c r="D13">
        <v>2.3797951345538082E-2</v>
      </c>
      <c r="E13" s="21"/>
      <c r="F13" s="3">
        <v>10</v>
      </c>
      <c r="G13">
        <v>0</v>
      </c>
      <c r="H13">
        <v>0</v>
      </c>
      <c r="I13">
        <v>4.8924909218653499E-3</v>
      </c>
      <c r="J13" s="21"/>
      <c r="K13" s="3">
        <v>10</v>
      </c>
      <c r="L13">
        <v>0</v>
      </c>
      <c r="M13">
        <v>0</v>
      </c>
      <c r="N13">
        <v>2.6697168689077507E-2</v>
      </c>
    </row>
    <row r="14" spans="1:14" x14ac:dyDescent="0.25">
      <c r="A14" s="3">
        <v>11</v>
      </c>
      <c r="B14">
        <v>7.1594399755966166E-3</v>
      </c>
      <c r="C14">
        <v>1.0087127701253707E-2</v>
      </c>
      <c r="D14">
        <v>1.7004344524663779E-2</v>
      </c>
      <c r="E14" s="21"/>
      <c r="F14" s="3">
        <v>11</v>
      </c>
      <c r="G14">
        <v>0</v>
      </c>
      <c r="H14">
        <v>0</v>
      </c>
      <c r="I14">
        <v>6.5586919666799992E-4</v>
      </c>
      <c r="J14" s="21"/>
      <c r="K14" s="3">
        <v>11</v>
      </c>
      <c r="L14">
        <v>0</v>
      </c>
      <c r="M14">
        <v>0</v>
      </c>
      <c r="N14">
        <v>8.2523338296965187E-3</v>
      </c>
    </row>
    <row r="15" spans="1:14" x14ac:dyDescent="0.25">
      <c r="A15" s="3">
        <v>12</v>
      </c>
      <c r="B15">
        <v>5.3507516232096418E-3</v>
      </c>
      <c r="C15">
        <v>8.2456097232544955E-3</v>
      </c>
      <c r="D15">
        <v>1.2697932999033728E-2</v>
      </c>
      <c r="E15" s="21"/>
      <c r="F15" s="3">
        <v>12</v>
      </c>
      <c r="G15">
        <v>0</v>
      </c>
      <c r="H15">
        <v>0</v>
      </c>
      <c r="I15">
        <v>0</v>
      </c>
      <c r="J15" s="21"/>
      <c r="K15" s="3">
        <v>12</v>
      </c>
      <c r="L15">
        <v>0</v>
      </c>
      <c r="M15">
        <v>0</v>
      </c>
      <c r="N15">
        <v>0</v>
      </c>
    </row>
    <row r="16" spans="1:14" x14ac:dyDescent="0.25">
      <c r="A16" s="3">
        <v>13</v>
      </c>
      <c r="B16">
        <v>3.9289531648108418E-3</v>
      </c>
      <c r="C16">
        <v>6.3853189014311217E-3</v>
      </c>
      <c r="D16">
        <v>9.6595070880193361E-3</v>
      </c>
      <c r="E16" s="21"/>
      <c r="F16" s="3">
        <v>13</v>
      </c>
      <c r="G16">
        <v>0</v>
      </c>
      <c r="H16">
        <v>0</v>
      </c>
      <c r="I16">
        <v>0</v>
      </c>
      <c r="J16" s="21"/>
      <c r="K16" s="3">
        <v>13</v>
      </c>
      <c r="L16">
        <v>0</v>
      </c>
      <c r="M16">
        <v>0</v>
      </c>
      <c r="N16">
        <v>0</v>
      </c>
    </row>
    <row r="17" spans="1:14" x14ac:dyDescent="0.25">
      <c r="A17" s="3">
        <v>14</v>
      </c>
      <c r="B17">
        <v>2.8390080954377554E-3</v>
      </c>
      <c r="C17">
        <v>4.7333399127644114E-3</v>
      </c>
      <c r="D17">
        <v>7.2522362899079817E-3</v>
      </c>
      <c r="E17" s="21"/>
      <c r="F17" s="3">
        <v>14</v>
      </c>
      <c r="G17">
        <v>0</v>
      </c>
      <c r="H17">
        <v>0</v>
      </c>
      <c r="I17">
        <v>0</v>
      </c>
      <c r="J17" s="21"/>
      <c r="K17" s="3">
        <v>14</v>
      </c>
      <c r="L17">
        <v>0</v>
      </c>
      <c r="M17">
        <v>0</v>
      </c>
      <c r="N17">
        <v>0</v>
      </c>
    </row>
    <row r="22" spans="1:14" x14ac:dyDescent="0.25">
      <c r="B22" t="s">
        <v>9</v>
      </c>
      <c r="C22" t="s">
        <v>10</v>
      </c>
      <c r="D22" t="s">
        <v>11</v>
      </c>
      <c r="E22" t="s">
        <v>12</v>
      </c>
      <c r="F22" t="s">
        <v>13</v>
      </c>
      <c r="G22" t="s">
        <v>14</v>
      </c>
    </row>
    <row r="23" spans="1:14" x14ac:dyDescent="0.25">
      <c r="A23" t="s">
        <v>48</v>
      </c>
      <c r="B23" s="21" t="s">
        <v>61</v>
      </c>
      <c r="C23" s="21"/>
      <c r="D23" s="21"/>
      <c r="E23" s="21"/>
      <c r="F23" s="21"/>
      <c r="G23" s="21"/>
    </row>
    <row r="24" spans="1:14" x14ac:dyDescent="0.25">
      <c r="A24" s="3">
        <v>0</v>
      </c>
      <c r="B24">
        <f>Quarantine_Input!B$19*INDEX($B3:$D3,1,MATCH(Quarantine_Input!$B$23,PQT_RTPCR_Exit!$B$2:$D$2))+Quarantine_Input!$B$26*(1-Quarantine_Input!B$19)*INDEX($G3:$I3,1,MATCH(Quarantine_Input!$B$23,PQT_RTPCR_Exit!$G$2:$I$2))+(1-Quarantine_Input!$B$26)*(1-Quarantine_Input!B$19)*INDEX($L3:$N3,1,MATCH(Quarantine_Input!$B$23,PQT_RTPCR_Exit!$L$2:$N$2))</f>
        <v>0.14183663704378607</v>
      </c>
      <c r="C24">
        <f>Quarantine_Input!C$19*INDEX($B3:$D3,1,MATCH(Quarantine_Input!$B$23,PQT_RTPCR_Exit!$B$2:$D$2))+Quarantine_Input!$B$26*(1-Quarantine_Input!C$19)*INDEX($G3:$I3,1,MATCH(Quarantine_Input!$B$23,PQT_RTPCR_Exit!$G$2:$I$2))+(1-Quarantine_Input!$B$26)*(1-Quarantine_Input!C$19)*INDEX($L3:$N3,1,MATCH(Quarantine_Input!$B$23,PQT_RTPCR_Exit!$L$2:$N$2))</f>
        <v>0.1469748432198176</v>
      </c>
      <c r="D24">
        <f>Quarantine_Input!D$19*INDEX($B3:$D3,1,MATCH(Quarantine_Input!$B$23,PQT_RTPCR_Exit!$B$2:$D$2))+Quarantine_Input!$B$26*(1-Quarantine_Input!D$19)*INDEX($G3:$I3,1,MATCH(Quarantine_Input!$B$23,PQT_RTPCR_Exit!$G$2:$I$2))+(1-Quarantine_Input!$B$26)*(1-Quarantine_Input!D$19)*INDEX($L3:$N3,1,MATCH(Quarantine_Input!$B$23,PQT_RTPCR_Exit!$L$2:$N$2))</f>
        <v>0.1469748432198176</v>
      </c>
      <c r="E24">
        <f>Quarantine_Input!E$19*INDEX($B3:$D3,1,MATCH(Quarantine_Input!$B$23,PQT_RTPCR_Exit!$B$2:$D$2))+Quarantine_Input!$B$26*(1-Quarantine_Input!E$19)*INDEX($G3:$I3,1,MATCH(Quarantine_Input!$B$23,PQT_RTPCR_Exit!$G$2:$I$2))+(1-Quarantine_Input!$B$26)*(1-Quarantine_Input!E$19)*INDEX($L3:$N3,1,MATCH(Quarantine_Input!$B$23,PQT_RTPCR_Exit!$L$2:$N$2))</f>
        <v>0.15664466178721029</v>
      </c>
      <c r="F24">
        <f>Quarantine_Input!F$19*INDEX($B3:$D3,1,MATCH(Quarantine_Input!$B$23,PQT_RTPCR_Exit!$B$2:$D$2))+Quarantine_Input!$B$26*(1-Quarantine_Input!F$19)*INDEX($G3:$I3,1,MATCH(Quarantine_Input!$B$23,PQT_RTPCR_Exit!$G$2:$I$2))+(1-Quarantine_Input!$B$26)*(1-Quarantine_Input!F$19)*INDEX($L3:$N3,1,MATCH(Quarantine_Input!$B$23,PQT_RTPCR_Exit!$L$2:$N$2))</f>
        <v>0.15664466178721029</v>
      </c>
      <c r="G24">
        <f>Quarantine_Input!G$19*INDEX($B3:$D3,1,MATCH(Quarantine_Input!$B$23,PQT_RTPCR_Exit!$B$2:$D$2))+Quarantine_Input!$B$26*(1-Quarantine_Input!G$19)*INDEX($G3:$I3,1,MATCH(Quarantine_Input!$B$23,PQT_RTPCR_Exit!$G$2:$I$2))+(1-Quarantine_Input!$B$26)*(1-Quarantine_Input!G$19)*INDEX($L3:$N3,1,MATCH(Quarantine_Input!$B$23,PQT_RTPCR_Exit!$L$2:$N$2))</f>
        <v>0.16970457228689984</v>
      </c>
    </row>
    <row r="25" spans="1:14" x14ac:dyDescent="0.25">
      <c r="A25" s="3">
        <v>1</v>
      </c>
      <c r="B25">
        <f>Quarantine_Input!B$19*INDEX($B4:$D4,1,MATCH(Quarantine_Input!$B$23,PQT_RTPCR_Exit!$B$2:$D$2))+Quarantine_Input!$B$26*(1-Quarantine_Input!B$19)*INDEX($G4:$I4,1,MATCH(Quarantine_Input!$B$23,PQT_RTPCR_Exit!$G$2:$I$2))+(1-Quarantine_Input!$B$26)*(1-Quarantine_Input!B$19)*INDEX($L4:$N4,1,MATCH(Quarantine_Input!$B$23,PQT_RTPCR_Exit!$L$2:$N$2))</f>
        <v>9.3063292269889381E-2</v>
      </c>
      <c r="C25">
        <f>Quarantine_Input!C$19*INDEX($B4:$D4,1,MATCH(Quarantine_Input!$B$23,PQT_RTPCR_Exit!$B$2:$D$2))+Quarantine_Input!$B$26*(1-Quarantine_Input!C$19)*INDEX($G4:$I4,1,MATCH(Quarantine_Input!$B$23,PQT_RTPCR_Exit!$G$2:$I$2))+(1-Quarantine_Input!$B$26)*(1-Quarantine_Input!C$19)*INDEX($L4:$N4,1,MATCH(Quarantine_Input!$B$23,PQT_RTPCR_Exit!$L$2:$N$2))</f>
        <v>9.5837718582261866E-2</v>
      </c>
      <c r="D25">
        <f>Quarantine_Input!D$19*INDEX($B4:$D4,1,MATCH(Quarantine_Input!$B$23,PQT_RTPCR_Exit!$B$2:$D$2))+Quarantine_Input!$B$26*(1-Quarantine_Input!D$19)*INDEX($G4:$I4,1,MATCH(Quarantine_Input!$B$23,PQT_RTPCR_Exit!$G$2:$I$2))+(1-Quarantine_Input!$B$26)*(1-Quarantine_Input!D$19)*INDEX($L4:$N4,1,MATCH(Quarantine_Input!$B$23,PQT_RTPCR_Exit!$L$2:$N$2))</f>
        <v>9.5837718582261866E-2</v>
      </c>
      <c r="E25">
        <f>Quarantine_Input!E$19*INDEX($B4:$D4,1,MATCH(Quarantine_Input!$B$23,PQT_RTPCR_Exit!$B$2:$D$2))+Quarantine_Input!$B$26*(1-Quarantine_Input!E$19)*INDEX($G4:$I4,1,MATCH(Quarantine_Input!$B$23,PQT_RTPCR_Exit!$G$2:$I$2))+(1-Quarantine_Input!$B$26)*(1-Quarantine_Input!E$19)*INDEX($L4:$N4,1,MATCH(Quarantine_Input!$B$23,PQT_RTPCR_Exit!$L$2:$N$2))</f>
        <v>0.10105903476735176</v>
      </c>
      <c r="F25">
        <f>Quarantine_Input!F$19*INDEX($B4:$D4,1,MATCH(Quarantine_Input!$B$23,PQT_RTPCR_Exit!$B$2:$D$2))+Quarantine_Input!$B$26*(1-Quarantine_Input!F$19)*INDEX($G4:$I4,1,MATCH(Quarantine_Input!$B$23,PQT_RTPCR_Exit!$G$2:$I$2))+(1-Quarantine_Input!$B$26)*(1-Quarantine_Input!F$19)*INDEX($L4:$N4,1,MATCH(Quarantine_Input!$B$23,PQT_RTPCR_Exit!$L$2:$N$2))</f>
        <v>0.10105903476735176</v>
      </c>
      <c r="G25">
        <f>Quarantine_Input!G$19*INDEX($B4:$D4,1,MATCH(Quarantine_Input!$B$23,PQT_RTPCR_Exit!$B$2:$D$2))+Quarantine_Input!$B$26*(1-Quarantine_Input!G$19)*INDEX($G4:$I4,1,MATCH(Quarantine_Input!$B$23,PQT_RTPCR_Exit!$G$2:$I$2))+(1-Quarantine_Input!$B$26)*(1-Quarantine_Input!G$19)*INDEX($L4:$N4,1,MATCH(Quarantine_Input!$B$23,PQT_RTPCR_Exit!$L$2:$N$2))</f>
        <v>0.10811086532576528</v>
      </c>
    </row>
    <row r="26" spans="1:14" x14ac:dyDescent="0.25">
      <c r="A26" s="3">
        <v>2</v>
      </c>
      <c r="B26">
        <f>Quarantine_Input!B$19*INDEX($B5:$D5,1,MATCH(Quarantine_Input!$B$23,PQT_RTPCR_Exit!$B$2:$D$2))+Quarantine_Input!$B$26*(1-Quarantine_Input!B$19)*INDEX($G5:$I5,1,MATCH(Quarantine_Input!$B$23,PQT_RTPCR_Exit!$G$2:$I$2))+(1-Quarantine_Input!$B$26)*(1-Quarantine_Input!B$19)*INDEX($L5:$N5,1,MATCH(Quarantine_Input!$B$23,PQT_RTPCR_Exit!$L$2:$N$2))</f>
        <v>4.7190792503942133E-2</v>
      </c>
      <c r="C26">
        <f>Quarantine_Input!C$19*INDEX($B5:$D5,1,MATCH(Quarantine_Input!$B$23,PQT_RTPCR_Exit!$B$2:$D$2))+Quarantine_Input!$B$26*(1-Quarantine_Input!C$19)*INDEX($G5:$I5,1,MATCH(Quarantine_Input!$B$23,PQT_RTPCR_Exit!$G$2:$I$2))+(1-Quarantine_Input!$B$26)*(1-Quarantine_Input!C$19)*INDEX($L5:$N5,1,MATCH(Quarantine_Input!$B$23,PQT_RTPCR_Exit!$L$2:$N$2))</f>
        <v>4.7745351091529664E-2</v>
      </c>
      <c r="D26">
        <f>Quarantine_Input!D$19*INDEX($B5:$D5,1,MATCH(Quarantine_Input!$B$23,PQT_RTPCR_Exit!$B$2:$D$2))+Quarantine_Input!$B$26*(1-Quarantine_Input!D$19)*INDEX($G5:$I5,1,MATCH(Quarantine_Input!$B$23,PQT_RTPCR_Exit!$G$2:$I$2))+(1-Quarantine_Input!$B$26)*(1-Quarantine_Input!D$19)*INDEX($L5:$N5,1,MATCH(Quarantine_Input!$B$23,PQT_RTPCR_Exit!$L$2:$N$2))</f>
        <v>4.7745351091529664E-2</v>
      </c>
      <c r="E26">
        <f>Quarantine_Input!E$19*INDEX($B5:$D5,1,MATCH(Quarantine_Input!$B$23,PQT_RTPCR_Exit!$B$2:$D$2))+Quarantine_Input!$B$26*(1-Quarantine_Input!E$19)*INDEX($G5:$I5,1,MATCH(Quarantine_Input!$B$23,PQT_RTPCR_Exit!$G$2:$I$2))+(1-Quarantine_Input!$B$26)*(1-Quarantine_Input!E$19)*INDEX($L5:$N5,1,MATCH(Quarantine_Input!$B$23,PQT_RTPCR_Exit!$L$2:$N$2))</f>
        <v>4.8788999544558967E-2</v>
      </c>
      <c r="F26">
        <f>Quarantine_Input!F$19*INDEX($B5:$D5,1,MATCH(Quarantine_Input!$B$23,PQT_RTPCR_Exit!$B$2:$D$2))+Quarantine_Input!$B$26*(1-Quarantine_Input!F$19)*INDEX($G5:$I5,1,MATCH(Quarantine_Input!$B$23,PQT_RTPCR_Exit!$G$2:$I$2))+(1-Quarantine_Input!$B$26)*(1-Quarantine_Input!F$19)*INDEX($L5:$N5,1,MATCH(Quarantine_Input!$B$23,PQT_RTPCR_Exit!$L$2:$N$2))</f>
        <v>4.8788999544558967E-2</v>
      </c>
      <c r="G26">
        <f>Quarantine_Input!G$19*INDEX($B5:$D5,1,MATCH(Quarantine_Input!$B$23,PQT_RTPCR_Exit!$B$2:$D$2))+Quarantine_Input!$B$26*(1-Quarantine_Input!G$19)*INDEX($G5:$I5,1,MATCH(Quarantine_Input!$B$23,PQT_RTPCR_Exit!$G$2:$I$2))+(1-Quarantine_Input!$B$26)*(1-Quarantine_Input!G$19)*INDEX($L5:$N5,1,MATCH(Quarantine_Input!$B$23,PQT_RTPCR_Exit!$L$2:$N$2))</f>
        <v>5.0198535338298003E-2</v>
      </c>
    </row>
    <row r="27" spans="1:14" x14ac:dyDescent="0.25">
      <c r="A27" s="3">
        <v>3</v>
      </c>
      <c r="B27">
        <f>Quarantine_Input!B$19*INDEX($B6:$D6,1,MATCH(Quarantine_Input!$B$23,PQT_RTPCR_Exit!$B$2:$D$2))+Quarantine_Input!$B$26*(1-Quarantine_Input!B$19)*INDEX($G6:$I6,1,MATCH(Quarantine_Input!$B$23,PQT_RTPCR_Exit!$G$2:$I$2))+(1-Quarantine_Input!$B$26)*(1-Quarantine_Input!B$19)*INDEX($L6:$N6,1,MATCH(Quarantine_Input!$B$23,PQT_RTPCR_Exit!$L$2:$N$2))</f>
        <v>2.2351755720366275E-2</v>
      </c>
      <c r="C27">
        <f>Quarantine_Input!C$19*INDEX($B6:$D6,1,MATCH(Quarantine_Input!$B$23,PQT_RTPCR_Exit!$B$2:$D$2))+Quarantine_Input!$B$26*(1-Quarantine_Input!C$19)*INDEX($G6:$I6,1,MATCH(Quarantine_Input!$B$23,PQT_RTPCR_Exit!$G$2:$I$2))+(1-Quarantine_Input!$B$26)*(1-Quarantine_Input!C$19)*INDEX($L6:$N6,1,MATCH(Quarantine_Input!$B$23,PQT_RTPCR_Exit!$L$2:$N$2))</f>
        <v>2.1719353781745162E-2</v>
      </c>
      <c r="D27">
        <f>Quarantine_Input!D$19*INDEX($B6:$D6,1,MATCH(Quarantine_Input!$B$23,PQT_RTPCR_Exit!$B$2:$D$2))+Quarantine_Input!$B$26*(1-Quarantine_Input!D$19)*INDEX($G6:$I6,1,MATCH(Quarantine_Input!$B$23,PQT_RTPCR_Exit!$G$2:$I$2))+(1-Quarantine_Input!$B$26)*(1-Quarantine_Input!D$19)*INDEX($L6:$N6,1,MATCH(Quarantine_Input!$B$23,PQT_RTPCR_Exit!$L$2:$N$2))</f>
        <v>2.1719353781745162E-2</v>
      </c>
      <c r="E27">
        <f>Quarantine_Input!E$19*INDEX($B6:$D6,1,MATCH(Quarantine_Input!$B$23,PQT_RTPCR_Exit!$B$2:$D$2))+Quarantine_Input!$B$26*(1-Quarantine_Input!E$19)*INDEX($G6:$I6,1,MATCH(Quarantine_Input!$B$23,PQT_RTPCR_Exit!$G$2:$I$2))+(1-Quarantine_Input!$B$26)*(1-Quarantine_Input!E$19)*INDEX($L6:$N6,1,MATCH(Quarantine_Input!$B$23,PQT_RTPCR_Exit!$L$2:$N$2))</f>
        <v>2.0529208466701258E-2</v>
      </c>
      <c r="F27">
        <f>Quarantine_Input!F$19*INDEX($B6:$D6,1,MATCH(Quarantine_Input!$B$23,PQT_RTPCR_Exit!$B$2:$D$2))+Quarantine_Input!$B$26*(1-Quarantine_Input!F$19)*INDEX($G6:$I6,1,MATCH(Quarantine_Input!$B$23,PQT_RTPCR_Exit!$G$2:$I$2))+(1-Quarantine_Input!$B$26)*(1-Quarantine_Input!F$19)*INDEX($L6:$N6,1,MATCH(Quarantine_Input!$B$23,PQT_RTPCR_Exit!$L$2:$N$2))</f>
        <v>2.0529208466701258E-2</v>
      </c>
      <c r="G27">
        <f>Quarantine_Input!G$19*INDEX($B6:$D6,1,MATCH(Quarantine_Input!$B$23,PQT_RTPCR_Exit!$B$2:$D$2))+Quarantine_Input!$B$26*(1-Quarantine_Input!G$19)*INDEX($G6:$I6,1,MATCH(Quarantine_Input!$B$23,PQT_RTPCR_Exit!$G$2:$I$2))+(1-Quarantine_Input!$B$26)*(1-Quarantine_Input!G$19)*INDEX($L6:$N6,1,MATCH(Quarantine_Input!$B$23,PQT_RTPCR_Exit!$L$2:$N$2))</f>
        <v>1.8921816229941935E-2</v>
      </c>
    </row>
    <row r="28" spans="1:14" x14ac:dyDescent="0.25">
      <c r="A28" s="3">
        <v>4</v>
      </c>
      <c r="B28">
        <f>Quarantine_Input!B$19*INDEX($B7:$D7,1,MATCH(Quarantine_Input!$B$23,PQT_RTPCR_Exit!$B$2:$D$2))+Quarantine_Input!$B$26*(1-Quarantine_Input!B$19)*INDEX($G7:$I7,1,MATCH(Quarantine_Input!$B$23,PQT_RTPCR_Exit!$G$2:$I$2))+(1-Quarantine_Input!$B$26)*(1-Quarantine_Input!B$19)*INDEX($L7:$N7,1,MATCH(Quarantine_Input!$B$23,PQT_RTPCR_Exit!$L$2:$N$2))</f>
        <v>1.679235469614063E-2</v>
      </c>
      <c r="C28">
        <f>Quarantine_Input!C$19*INDEX($B7:$D7,1,MATCH(Quarantine_Input!$B$23,PQT_RTPCR_Exit!$B$2:$D$2))+Quarantine_Input!$B$26*(1-Quarantine_Input!C$19)*INDEX($G7:$I7,1,MATCH(Quarantine_Input!$B$23,PQT_RTPCR_Exit!$G$2:$I$2))+(1-Quarantine_Input!$B$26)*(1-Quarantine_Input!C$19)*INDEX($L7:$N7,1,MATCH(Quarantine_Input!$B$23,PQT_RTPCR_Exit!$L$2:$N$2))</f>
        <v>1.5932484220358156E-2</v>
      </c>
      <c r="D28">
        <f>Quarantine_Input!D$19*INDEX($B7:$D7,1,MATCH(Quarantine_Input!$B$23,PQT_RTPCR_Exit!$B$2:$D$2))+Quarantine_Input!$B$26*(1-Quarantine_Input!D$19)*INDEX($G7:$I7,1,MATCH(Quarantine_Input!$B$23,PQT_RTPCR_Exit!$G$2:$I$2))+(1-Quarantine_Input!$B$26)*(1-Quarantine_Input!D$19)*INDEX($L7:$N7,1,MATCH(Quarantine_Input!$B$23,PQT_RTPCR_Exit!$L$2:$N$2))</f>
        <v>1.5932484220358156E-2</v>
      </c>
      <c r="E28">
        <f>Quarantine_Input!E$19*INDEX($B7:$D7,1,MATCH(Quarantine_Input!$B$23,PQT_RTPCR_Exit!$B$2:$D$2))+Quarantine_Input!$B$26*(1-Quarantine_Input!E$19)*INDEX($G7:$I7,1,MATCH(Quarantine_Input!$B$23,PQT_RTPCR_Exit!$G$2:$I$2))+(1-Quarantine_Input!$B$26)*(1-Quarantine_Input!E$19)*INDEX($L7:$N7,1,MATCH(Quarantine_Input!$B$23,PQT_RTPCR_Exit!$L$2:$N$2))</f>
        <v>1.4314255755517528E-2</v>
      </c>
      <c r="F28">
        <f>Quarantine_Input!F$19*INDEX($B7:$D7,1,MATCH(Quarantine_Input!$B$23,PQT_RTPCR_Exit!$B$2:$D$2))+Quarantine_Input!$B$26*(1-Quarantine_Input!F$19)*INDEX($G7:$I7,1,MATCH(Quarantine_Input!$B$23,PQT_RTPCR_Exit!$G$2:$I$2))+(1-Quarantine_Input!$B$26)*(1-Quarantine_Input!F$19)*INDEX($L7:$N7,1,MATCH(Quarantine_Input!$B$23,PQT_RTPCR_Exit!$L$2:$N$2))</f>
        <v>1.4314255755517528E-2</v>
      </c>
      <c r="G28">
        <f>Quarantine_Input!G$19*INDEX($B7:$D7,1,MATCH(Quarantine_Input!$B$23,PQT_RTPCR_Exit!$B$2:$D$2))+Quarantine_Input!$B$26*(1-Quarantine_Input!G$19)*INDEX($G7:$I7,1,MATCH(Quarantine_Input!$B$23,PQT_RTPCR_Exit!$G$2:$I$2))+(1-Quarantine_Input!$B$26)*(1-Quarantine_Input!G$19)*INDEX($L7:$N7,1,MATCH(Quarantine_Input!$B$23,PQT_RTPCR_Exit!$L$2:$N$2))</f>
        <v>1.2128700900317483E-2</v>
      </c>
    </row>
    <row r="29" spans="1:14" x14ac:dyDescent="0.25">
      <c r="A29" s="3">
        <v>5</v>
      </c>
      <c r="B29">
        <f>Quarantine_Input!B$19*INDEX($B8:$D8,1,MATCH(Quarantine_Input!$B$23,PQT_RTPCR_Exit!$B$2:$D$2))+Quarantine_Input!$B$26*(1-Quarantine_Input!B$19)*INDEX($G8:$I8,1,MATCH(Quarantine_Input!$B$23,PQT_RTPCR_Exit!$G$2:$I$2))+(1-Quarantine_Input!$B$26)*(1-Quarantine_Input!B$19)*INDEX($L8:$N8,1,MATCH(Quarantine_Input!$B$23,PQT_RTPCR_Exit!$L$2:$N$2))</f>
        <v>1.654574863098773E-2</v>
      </c>
      <c r="C29">
        <f>Quarantine_Input!C$19*INDEX($B8:$D8,1,MATCH(Quarantine_Input!$B$23,PQT_RTPCR_Exit!$B$2:$D$2))+Quarantine_Input!$B$26*(1-Quarantine_Input!C$19)*INDEX($G8:$I8,1,MATCH(Quarantine_Input!$B$23,PQT_RTPCR_Exit!$G$2:$I$2))+(1-Quarantine_Input!$B$26)*(1-Quarantine_Input!C$19)*INDEX($L8:$N8,1,MATCH(Quarantine_Input!$B$23,PQT_RTPCR_Exit!$L$2:$N$2))</f>
        <v>1.5680426040124838E-2</v>
      </c>
      <c r="D29">
        <f>Quarantine_Input!D$19*INDEX($B8:$D8,1,MATCH(Quarantine_Input!$B$23,PQT_RTPCR_Exit!$B$2:$D$2))+Quarantine_Input!$B$26*(1-Quarantine_Input!D$19)*INDEX($G8:$I8,1,MATCH(Quarantine_Input!$B$23,PQT_RTPCR_Exit!$G$2:$I$2))+(1-Quarantine_Input!$B$26)*(1-Quarantine_Input!D$19)*INDEX($L8:$N8,1,MATCH(Quarantine_Input!$B$23,PQT_RTPCR_Exit!$L$2:$N$2))</f>
        <v>1.5680426040124838E-2</v>
      </c>
      <c r="E29">
        <f>Quarantine_Input!E$19*INDEX($B8:$D8,1,MATCH(Quarantine_Input!$B$23,PQT_RTPCR_Exit!$B$2:$D$2))+Quarantine_Input!$B$26*(1-Quarantine_Input!E$19)*INDEX($G8:$I8,1,MATCH(Quarantine_Input!$B$23,PQT_RTPCR_Exit!$G$2:$I$2))+(1-Quarantine_Input!$B$26)*(1-Quarantine_Input!E$19)*INDEX($L8:$N8,1,MATCH(Quarantine_Input!$B$23,PQT_RTPCR_Exit!$L$2:$N$2))</f>
        <v>1.4051936997598147E-2</v>
      </c>
      <c r="F29">
        <f>Quarantine_Input!F$19*INDEX($B8:$D8,1,MATCH(Quarantine_Input!$B$23,PQT_RTPCR_Exit!$B$2:$D$2))+Quarantine_Input!$B$26*(1-Quarantine_Input!F$19)*INDEX($G8:$I8,1,MATCH(Quarantine_Input!$B$23,PQT_RTPCR_Exit!$G$2:$I$2))+(1-Quarantine_Input!$B$26)*(1-Quarantine_Input!F$19)*INDEX($L8:$N8,1,MATCH(Quarantine_Input!$B$23,PQT_RTPCR_Exit!$L$2:$N$2))</f>
        <v>1.4051936997598147E-2</v>
      </c>
      <c r="G29">
        <f>Quarantine_Input!G$19*INDEX($B8:$D8,1,MATCH(Quarantine_Input!$B$23,PQT_RTPCR_Exit!$B$2:$D$2))+Quarantine_Input!$B$26*(1-Quarantine_Input!G$19)*INDEX($G8:$I8,1,MATCH(Quarantine_Input!$B$23,PQT_RTPCR_Exit!$G$2:$I$2))+(1-Quarantine_Input!$B$26)*(1-Quarantine_Input!G$19)*INDEX($L8:$N8,1,MATCH(Quarantine_Input!$B$23,PQT_RTPCR_Exit!$L$2:$N$2))</f>
        <v>1.1852524361580276E-2</v>
      </c>
    </row>
    <row r="30" spans="1:14" x14ac:dyDescent="0.25">
      <c r="A30" s="3">
        <v>6</v>
      </c>
      <c r="B30">
        <f>Quarantine_Input!B$19*INDEX($B9:$D9,1,MATCH(Quarantine_Input!$B$23,PQT_RTPCR_Exit!$B$2:$D$2))+Quarantine_Input!$B$26*(1-Quarantine_Input!B$19)*INDEX($G9:$I9,1,MATCH(Quarantine_Input!$B$23,PQT_RTPCR_Exit!$G$2:$I$2))+(1-Quarantine_Input!$B$26)*(1-Quarantine_Input!B$19)*INDEX($L9:$N9,1,MATCH(Quarantine_Input!$B$23,PQT_RTPCR_Exit!$L$2:$N$2))</f>
        <v>1.5906465284460977E-2</v>
      </c>
      <c r="C30">
        <f>Quarantine_Input!C$19*INDEX($B9:$D9,1,MATCH(Quarantine_Input!$B$23,PQT_RTPCR_Exit!$B$2:$D$2))+Quarantine_Input!$B$26*(1-Quarantine_Input!C$19)*INDEX($G9:$I9,1,MATCH(Quarantine_Input!$B$23,PQT_RTPCR_Exit!$G$2:$I$2))+(1-Quarantine_Input!$B$26)*(1-Quarantine_Input!C$19)*INDEX($L9:$N9,1,MATCH(Quarantine_Input!$B$23,PQT_RTPCR_Exit!$L$2:$N$2))</f>
        <v>1.5067545372009855E-2</v>
      </c>
      <c r="D30">
        <f>Quarantine_Input!D$19*INDEX($B9:$D9,1,MATCH(Quarantine_Input!$B$23,PQT_RTPCR_Exit!$B$2:$D$2))+Quarantine_Input!$B$26*(1-Quarantine_Input!D$19)*INDEX($G9:$I9,1,MATCH(Quarantine_Input!$B$23,PQT_RTPCR_Exit!$G$2:$I$2))+(1-Quarantine_Input!$B$26)*(1-Quarantine_Input!D$19)*INDEX($L9:$N9,1,MATCH(Quarantine_Input!$B$23,PQT_RTPCR_Exit!$L$2:$N$2))</f>
        <v>1.5067545372009855E-2</v>
      </c>
      <c r="E30">
        <f>Quarantine_Input!E$19*INDEX($B9:$D9,1,MATCH(Quarantine_Input!$B$23,PQT_RTPCR_Exit!$B$2:$D$2))+Quarantine_Input!$B$26*(1-Quarantine_Input!E$19)*INDEX($G9:$I9,1,MATCH(Quarantine_Input!$B$23,PQT_RTPCR_Exit!$G$2:$I$2))+(1-Quarantine_Input!$B$26)*(1-Quarantine_Input!E$19)*INDEX($L9:$N9,1,MATCH(Quarantine_Input!$B$23,PQT_RTPCR_Exit!$L$2:$N$2))</f>
        <v>1.3488744703438646E-2</v>
      </c>
      <c r="F30">
        <f>Quarantine_Input!F$19*INDEX($B9:$D9,1,MATCH(Quarantine_Input!$B$23,PQT_RTPCR_Exit!$B$2:$D$2))+Quarantine_Input!$B$26*(1-Quarantine_Input!F$19)*INDEX($G9:$I9,1,MATCH(Quarantine_Input!$B$23,PQT_RTPCR_Exit!$G$2:$I$2))+(1-Quarantine_Input!$B$26)*(1-Quarantine_Input!F$19)*INDEX($L9:$N9,1,MATCH(Quarantine_Input!$B$23,PQT_RTPCR_Exit!$L$2:$N$2))</f>
        <v>1.3488744703438646E-2</v>
      </c>
      <c r="G30">
        <f>Quarantine_Input!G$19*INDEX($B9:$D9,1,MATCH(Quarantine_Input!$B$23,PQT_RTPCR_Exit!$B$2:$D$2))+Quarantine_Input!$B$26*(1-Quarantine_Input!G$19)*INDEX($G9:$I9,1,MATCH(Quarantine_Input!$B$23,PQT_RTPCR_Exit!$G$2:$I$2))+(1-Quarantine_Input!$B$26)*(1-Quarantine_Input!G$19)*INDEX($L9:$N9,1,MATCH(Quarantine_Input!$B$23,PQT_RTPCR_Exit!$L$2:$N$2))</f>
        <v>1.1356440432713368E-2</v>
      </c>
    </row>
    <row r="31" spans="1:14" x14ac:dyDescent="0.25">
      <c r="A31" s="3">
        <v>7</v>
      </c>
      <c r="B31">
        <f>Quarantine_Input!B$19*INDEX($B10:$D10,1,MATCH(Quarantine_Input!$B$23,PQT_RTPCR_Exit!$B$2:$D$2))+Quarantine_Input!$B$26*(1-Quarantine_Input!B$19)*INDEX($G10:$I10,1,MATCH(Quarantine_Input!$B$23,PQT_RTPCR_Exit!$G$2:$I$2))+(1-Quarantine_Input!$B$26)*(1-Quarantine_Input!B$19)*INDEX($L10:$N10,1,MATCH(Quarantine_Input!$B$23,PQT_RTPCR_Exit!$L$2:$N$2))</f>
        <v>1.4299592300254349E-2</v>
      </c>
      <c r="C31">
        <f>Quarantine_Input!C$19*INDEX($B10:$D10,1,MATCH(Quarantine_Input!$B$23,PQT_RTPCR_Exit!$B$2:$D$2))+Quarantine_Input!$B$26*(1-Quarantine_Input!C$19)*INDEX($G10:$I10,1,MATCH(Quarantine_Input!$B$23,PQT_RTPCR_Exit!$G$2:$I$2))+(1-Quarantine_Input!$B$26)*(1-Quarantine_Input!C$19)*INDEX($L10:$N10,1,MATCH(Quarantine_Input!$B$23,PQT_RTPCR_Exit!$L$2:$N$2))</f>
        <v>1.3545420175518677E-2</v>
      </c>
      <c r="D31">
        <f>Quarantine_Input!D$19*INDEX($B10:$D10,1,MATCH(Quarantine_Input!$B$23,PQT_RTPCR_Exit!$B$2:$D$2))+Quarantine_Input!$B$26*(1-Quarantine_Input!D$19)*INDEX($G10:$I10,1,MATCH(Quarantine_Input!$B$23,PQT_RTPCR_Exit!$G$2:$I$2))+(1-Quarantine_Input!$B$26)*(1-Quarantine_Input!D$19)*INDEX($L10:$N10,1,MATCH(Quarantine_Input!$B$23,PQT_RTPCR_Exit!$L$2:$N$2))</f>
        <v>1.3545420175518677E-2</v>
      </c>
      <c r="E31">
        <f>Quarantine_Input!E$19*INDEX($B10:$D10,1,MATCH(Quarantine_Input!$B$23,PQT_RTPCR_Exit!$B$2:$D$2))+Quarantine_Input!$B$26*(1-Quarantine_Input!E$19)*INDEX($G10:$I10,1,MATCH(Quarantine_Input!$B$23,PQT_RTPCR_Exit!$G$2:$I$2))+(1-Quarantine_Input!$B$26)*(1-Quarantine_Input!E$19)*INDEX($L10:$N10,1,MATCH(Quarantine_Input!$B$23,PQT_RTPCR_Exit!$L$2:$N$2))</f>
        <v>1.2126110135217518E-2</v>
      </c>
      <c r="F31">
        <f>Quarantine_Input!F$19*INDEX($B10:$D10,1,MATCH(Quarantine_Input!$B$23,PQT_RTPCR_Exit!$B$2:$D$2))+Quarantine_Input!$B$26*(1-Quarantine_Input!F$19)*INDEX($G10:$I10,1,MATCH(Quarantine_Input!$B$23,PQT_RTPCR_Exit!$G$2:$I$2))+(1-Quarantine_Input!$B$26)*(1-Quarantine_Input!F$19)*INDEX($L10:$N10,1,MATCH(Quarantine_Input!$B$23,PQT_RTPCR_Exit!$L$2:$N$2))</f>
        <v>1.2126110135217518E-2</v>
      </c>
      <c r="G31">
        <f>Quarantine_Input!G$19*INDEX($B10:$D10,1,MATCH(Quarantine_Input!$B$23,PQT_RTPCR_Exit!$B$2:$D$2))+Quarantine_Input!$B$26*(1-Quarantine_Input!G$19)*INDEX($G10:$I10,1,MATCH(Quarantine_Input!$B$23,PQT_RTPCR_Exit!$G$2:$I$2))+(1-Quarantine_Input!$B$26)*(1-Quarantine_Input!G$19)*INDEX($L10:$N10,1,MATCH(Quarantine_Input!$B$23,PQT_RTPCR_Exit!$L$2:$N$2))</f>
        <v>1.0209211491415782E-2</v>
      </c>
    </row>
    <row r="32" spans="1:14" x14ac:dyDescent="0.25">
      <c r="A32" s="3">
        <v>8</v>
      </c>
      <c r="B32">
        <f>Quarantine_Input!B$19*INDEX($B11:$D11,1,MATCH(Quarantine_Input!$B$23,PQT_RTPCR_Exit!$B$2:$D$2))+Quarantine_Input!$B$26*(1-Quarantine_Input!B$19)*INDEX($G11:$I11,1,MATCH(Quarantine_Input!$B$23,PQT_RTPCR_Exit!$G$2:$I$2))+(1-Quarantine_Input!$B$26)*(1-Quarantine_Input!B$19)*INDEX($L11:$N11,1,MATCH(Quarantine_Input!$B$23,PQT_RTPCR_Exit!$L$2:$N$2))</f>
        <v>1.2114991928099589E-2</v>
      </c>
      <c r="C32">
        <f>Quarantine_Input!C$19*INDEX($B11:$D11,1,MATCH(Quarantine_Input!$B$23,PQT_RTPCR_Exit!$B$2:$D$2))+Quarantine_Input!$B$26*(1-Quarantine_Input!C$19)*INDEX($G11:$I11,1,MATCH(Quarantine_Input!$B$23,PQT_RTPCR_Exit!$G$2:$I$2))+(1-Quarantine_Input!$B$26)*(1-Quarantine_Input!C$19)*INDEX($L11:$N11,1,MATCH(Quarantine_Input!$B$23,PQT_RTPCR_Exit!$L$2:$N$2))</f>
        <v>1.1476037403262692E-2</v>
      </c>
      <c r="D32">
        <f>Quarantine_Input!D$19*INDEX($B11:$D11,1,MATCH(Quarantine_Input!$B$23,PQT_RTPCR_Exit!$B$2:$D$2))+Quarantine_Input!$B$26*(1-Quarantine_Input!D$19)*INDEX($G11:$I11,1,MATCH(Quarantine_Input!$B$23,PQT_RTPCR_Exit!$G$2:$I$2))+(1-Quarantine_Input!$B$26)*(1-Quarantine_Input!D$19)*INDEX($L11:$N11,1,MATCH(Quarantine_Input!$B$23,PQT_RTPCR_Exit!$L$2:$N$2))</f>
        <v>1.1476037403262692E-2</v>
      </c>
      <c r="E32">
        <f>Quarantine_Input!E$19*INDEX($B11:$D11,1,MATCH(Quarantine_Input!$B$23,PQT_RTPCR_Exit!$B$2:$D$2))+Quarantine_Input!$B$26*(1-Quarantine_Input!E$19)*INDEX($G11:$I11,1,MATCH(Quarantine_Input!$B$23,PQT_RTPCR_Exit!$G$2:$I$2))+(1-Quarantine_Input!$B$26)*(1-Quarantine_Input!E$19)*INDEX($L11:$N11,1,MATCH(Quarantine_Input!$B$23,PQT_RTPCR_Exit!$L$2:$N$2))</f>
        <v>1.0273560484993253E-2</v>
      </c>
      <c r="F32">
        <f>Quarantine_Input!F$19*INDEX($B11:$D11,1,MATCH(Quarantine_Input!$B$23,PQT_RTPCR_Exit!$B$2:$D$2))+Quarantine_Input!$B$26*(1-Quarantine_Input!F$19)*INDEX($G11:$I11,1,MATCH(Quarantine_Input!$B$23,PQT_RTPCR_Exit!$G$2:$I$2))+(1-Quarantine_Input!$B$26)*(1-Quarantine_Input!F$19)*INDEX($L11:$N11,1,MATCH(Quarantine_Input!$B$23,PQT_RTPCR_Exit!$L$2:$N$2))</f>
        <v>1.0273560484993253E-2</v>
      </c>
      <c r="G32">
        <f>Quarantine_Input!G$19*INDEX($B11:$D11,1,MATCH(Quarantine_Input!$B$23,PQT_RTPCR_Exit!$B$2:$D$2))+Quarantine_Input!$B$26*(1-Quarantine_Input!G$19)*INDEX($G11:$I11,1,MATCH(Quarantine_Input!$B$23,PQT_RTPCR_Exit!$G$2:$I$2))+(1-Quarantine_Input!$B$26)*(1-Quarantine_Input!G$19)*INDEX($L11:$N11,1,MATCH(Quarantine_Input!$B$23,PQT_RTPCR_Exit!$L$2:$N$2))</f>
        <v>8.6495133716898882E-3</v>
      </c>
    </row>
    <row r="33" spans="1:7" x14ac:dyDescent="0.25">
      <c r="A33" s="3">
        <v>9</v>
      </c>
      <c r="B33">
        <f>Quarantine_Input!B$19*INDEX($B12:$D12,1,MATCH(Quarantine_Input!$B$23,PQT_RTPCR_Exit!$B$2:$D$2))+Quarantine_Input!$B$26*(1-Quarantine_Input!B$19)*INDEX($G12:$I12,1,MATCH(Quarantine_Input!$B$23,PQT_RTPCR_Exit!$G$2:$I$2))+(1-Quarantine_Input!$B$26)*(1-Quarantine_Input!B$19)*INDEX($L12:$N12,1,MATCH(Quarantine_Input!$B$23,PQT_RTPCR_Exit!$L$2:$N$2))</f>
        <v>9.8130261501740181E-3</v>
      </c>
      <c r="C33">
        <f>Quarantine_Input!C$19*INDEX($B12:$D12,1,MATCH(Quarantine_Input!$B$23,PQT_RTPCR_Exit!$B$2:$D$2))+Quarantine_Input!$B$26*(1-Quarantine_Input!C$19)*INDEX($G12:$I12,1,MATCH(Quarantine_Input!$B$23,PQT_RTPCR_Exit!$G$2:$I$2))+(1-Quarantine_Input!$B$26)*(1-Quarantine_Input!C$19)*INDEX($L12:$N12,1,MATCH(Quarantine_Input!$B$23,PQT_RTPCR_Exit!$L$2:$N$2))</f>
        <v>9.2954791721645957E-3</v>
      </c>
      <c r="D33">
        <f>Quarantine_Input!D$19*INDEX($B12:$D12,1,MATCH(Quarantine_Input!$B$23,PQT_RTPCR_Exit!$B$2:$D$2))+Quarantine_Input!$B$26*(1-Quarantine_Input!D$19)*INDEX($G12:$I12,1,MATCH(Quarantine_Input!$B$23,PQT_RTPCR_Exit!$G$2:$I$2))+(1-Quarantine_Input!$B$26)*(1-Quarantine_Input!D$19)*INDEX($L12:$N12,1,MATCH(Quarantine_Input!$B$23,PQT_RTPCR_Exit!$L$2:$N$2))</f>
        <v>9.2954791721645957E-3</v>
      </c>
      <c r="E33">
        <f>Quarantine_Input!E$19*INDEX($B12:$D12,1,MATCH(Quarantine_Input!$B$23,PQT_RTPCR_Exit!$B$2:$D$2))+Quarantine_Input!$B$26*(1-Quarantine_Input!E$19)*INDEX($G12:$I12,1,MATCH(Quarantine_Input!$B$23,PQT_RTPCR_Exit!$G$2:$I$2))+(1-Quarantine_Input!$B$26)*(1-Quarantine_Input!E$19)*INDEX($L12:$N12,1,MATCH(Quarantine_Input!$B$23,PQT_RTPCR_Exit!$L$2:$N$2))</f>
        <v>8.3214845121607536E-3</v>
      </c>
      <c r="F33">
        <f>Quarantine_Input!F$19*INDEX($B12:$D12,1,MATCH(Quarantine_Input!$B$23,PQT_RTPCR_Exit!$B$2:$D$2))+Quarantine_Input!$B$26*(1-Quarantine_Input!F$19)*INDEX($G12:$I12,1,MATCH(Quarantine_Input!$B$23,PQT_RTPCR_Exit!$G$2:$I$2))+(1-Quarantine_Input!$B$26)*(1-Quarantine_Input!F$19)*INDEX($L12:$N12,1,MATCH(Quarantine_Input!$B$23,PQT_RTPCR_Exit!$L$2:$N$2))</f>
        <v>8.3214845121607536E-3</v>
      </c>
      <c r="G33">
        <f>Quarantine_Input!G$19*INDEX($B12:$D12,1,MATCH(Quarantine_Input!$B$23,PQT_RTPCR_Exit!$B$2:$D$2))+Quarantine_Input!$B$26*(1-Quarantine_Input!G$19)*INDEX($G12:$I12,1,MATCH(Quarantine_Input!$B$23,PQT_RTPCR_Exit!$G$2:$I$2))+(1-Quarantine_Input!$B$26)*(1-Quarantine_Input!G$19)*INDEX($L12:$N12,1,MATCH(Quarantine_Input!$B$23,PQT_RTPCR_Exit!$L$2:$N$2))</f>
        <v>7.0060220763173923E-3</v>
      </c>
    </row>
    <row r="34" spans="1:7" x14ac:dyDescent="0.25">
      <c r="A34" s="3">
        <v>10</v>
      </c>
      <c r="B34">
        <f>Quarantine_Input!B$19*INDEX($B13:$D13,1,MATCH(Quarantine_Input!$B$23,PQT_RTPCR_Exit!$B$2:$D$2))+Quarantine_Input!$B$26*(1-Quarantine_Input!B$19)*INDEX($G13:$I13,1,MATCH(Quarantine_Input!$B$23,PQT_RTPCR_Exit!$G$2:$I$2))+(1-Quarantine_Input!$B$26)*(1-Quarantine_Input!B$19)*INDEX($L13:$N13,1,MATCH(Quarantine_Input!$B$23,PQT_RTPCR_Exit!$L$2:$N$2))</f>
        <v>7.6849425551993832E-3</v>
      </c>
      <c r="C34">
        <f>Quarantine_Input!C$19*INDEX($B13:$D13,1,MATCH(Quarantine_Input!$B$23,PQT_RTPCR_Exit!$B$2:$D$2))+Quarantine_Input!$B$26*(1-Quarantine_Input!C$19)*INDEX($G13:$I13,1,MATCH(Quarantine_Input!$B$23,PQT_RTPCR_Exit!$G$2:$I$2))+(1-Quarantine_Input!$B$26)*(1-Quarantine_Input!C$19)*INDEX($L13:$N13,1,MATCH(Quarantine_Input!$B$23,PQT_RTPCR_Exit!$L$2:$N$2))</f>
        <v>7.2796324363071678E-3</v>
      </c>
      <c r="D34">
        <f>Quarantine_Input!D$19*INDEX($B13:$D13,1,MATCH(Quarantine_Input!$B$23,PQT_RTPCR_Exit!$B$2:$D$2))+Quarantine_Input!$B$26*(1-Quarantine_Input!D$19)*INDEX($G13:$I13,1,MATCH(Quarantine_Input!$B$23,PQT_RTPCR_Exit!$G$2:$I$2))+(1-Quarantine_Input!$B$26)*(1-Quarantine_Input!D$19)*INDEX($L13:$N13,1,MATCH(Quarantine_Input!$B$23,PQT_RTPCR_Exit!$L$2:$N$2))</f>
        <v>7.2796324363071678E-3</v>
      </c>
      <c r="E34">
        <f>Quarantine_Input!E$19*INDEX($B13:$D13,1,MATCH(Quarantine_Input!$B$23,PQT_RTPCR_Exit!$B$2:$D$2))+Quarantine_Input!$B$26*(1-Quarantine_Input!E$19)*INDEX($G13:$I13,1,MATCH(Quarantine_Input!$B$23,PQT_RTPCR_Exit!$G$2:$I$2))+(1-Quarantine_Input!$B$26)*(1-Quarantine_Input!E$19)*INDEX($L13:$N13,1,MATCH(Quarantine_Input!$B$23,PQT_RTPCR_Exit!$L$2:$N$2))</f>
        <v>6.5168613097808456E-3</v>
      </c>
      <c r="F34">
        <f>Quarantine_Input!F$19*INDEX($B13:$D13,1,MATCH(Quarantine_Input!$B$23,PQT_RTPCR_Exit!$B$2:$D$2))+Quarantine_Input!$B$26*(1-Quarantine_Input!F$19)*INDEX($G13:$I13,1,MATCH(Quarantine_Input!$B$23,PQT_RTPCR_Exit!$G$2:$I$2))+(1-Quarantine_Input!$B$26)*(1-Quarantine_Input!F$19)*INDEX($L13:$N13,1,MATCH(Quarantine_Input!$B$23,PQT_RTPCR_Exit!$L$2:$N$2))</f>
        <v>6.5168613097808456E-3</v>
      </c>
      <c r="G34">
        <f>Quarantine_Input!G$19*INDEX($B13:$D13,1,MATCH(Quarantine_Input!$B$23,PQT_RTPCR_Exit!$B$2:$D$2))+Quarantine_Input!$B$26*(1-Quarantine_Input!G$19)*INDEX($G13:$I13,1,MATCH(Quarantine_Input!$B$23,PQT_RTPCR_Exit!$G$2:$I$2))+(1-Quarantine_Input!$B$26)*(1-Quarantine_Input!G$19)*INDEX($L13:$N13,1,MATCH(Quarantine_Input!$B$23,PQT_RTPCR_Exit!$L$2:$N$2))</f>
        <v>5.4866741790964334E-3</v>
      </c>
    </row>
    <row r="35" spans="1:7" x14ac:dyDescent="0.25">
      <c r="A35" s="3">
        <v>11</v>
      </c>
      <c r="B35">
        <f>Quarantine_Input!B$19*INDEX($B14:$D14,1,MATCH(Quarantine_Input!$B$23,PQT_RTPCR_Exit!$B$2:$D$2))+Quarantine_Input!$B$26*(1-Quarantine_Input!B$19)*INDEX($G14:$I14,1,MATCH(Quarantine_Input!$B$23,PQT_RTPCR_Exit!$G$2:$I$2))+(1-Quarantine_Input!$B$26)*(1-Quarantine_Input!B$19)*INDEX($L14:$N14,1,MATCH(Quarantine_Input!$B$23,PQT_RTPCR_Exit!$L$2:$N$2))</f>
        <v>5.8642972840111888E-3</v>
      </c>
      <c r="C35">
        <f>Quarantine_Input!C$19*INDEX($B14:$D14,1,MATCH(Quarantine_Input!$B$23,PQT_RTPCR_Exit!$B$2:$D$2))+Quarantine_Input!$B$26*(1-Quarantine_Input!C$19)*INDEX($G14:$I14,1,MATCH(Quarantine_Input!$B$23,PQT_RTPCR_Exit!$G$2:$I$2))+(1-Quarantine_Input!$B$26)*(1-Quarantine_Input!C$19)*INDEX($L14:$N14,1,MATCH(Quarantine_Input!$B$23,PQT_RTPCR_Exit!$L$2:$N$2))</f>
        <v>5.5550094770654155E-3</v>
      </c>
      <c r="D35">
        <f>Quarantine_Input!D$19*INDEX($B14:$D14,1,MATCH(Quarantine_Input!$B$23,PQT_RTPCR_Exit!$B$2:$D$2))+Quarantine_Input!$B$26*(1-Quarantine_Input!D$19)*INDEX($G14:$I14,1,MATCH(Quarantine_Input!$B$23,PQT_RTPCR_Exit!$G$2:$I$2))+(1-Quarantine_Input!$B$26)*(1-Quarantine_Input!D$19)*INDEX($L14:$N14,1,MATCH(Quarantine_Input!$B$23,PQT_RTPCR_Exit!$L$2:$N$2))</f>
        <v>5.5550094770654155E-3</v>
      </c>
      <c r="E35">
        <f>Quarantine_Input!E$19*INDEX($B14:$D14,1,MATCH(Quarantine_Input!$B$23,PQT_RTPCR_Exit!$B$2:$D$2))+Quarantine_Input!$B$26*(1-Quarantine_Input!E$19)*INDEX($G14:$I14,1,MATCH(Quarantine_Input!$B$23,PQT_RTPCR_Exit!$G$2:$I$2))+(1-Quarantine_Input!$B$26)*(1-Quarantine_Input!E$19)*INDEX($L14:$N14,1,MATCH(Quarantine_Input!$B$23,PQT_RTPCR_Exit!$L$2:$N$2))</f>
        <v>4.9729470070494098E-3</v>
      </c>
      <c r="F35">
        <f>Quarantine_Input!F$19*INDEX($B14:$D14,1,MATCH(Quarantine_Input!$B$23,PQT_RTPCR_Exit!$B$2:$D$2))+Quarantine_Input!$B$26*(1-Quarantine_Input!F$19)*INDEX($G14:$I14,1,MATCH(Quarantine_Input!$B$23,PQT_RTPCR_Exit!$G$2:$I$2))+(1-Quarantine_Input!$B$26)*(1-Quarantine_Input!F$19)*INDEX($L14:$N14,1,MATCH(Quarantine_Input!$B$23,PQT_RTPCR_Exit!$L$2:$N$2))</f>
        <v>4.9729470070494098E-3</v>
      </c>
      <c r="G35">
        <f>Quarantine_Input!G$19*INDEX($B14:$D14,1,MATCH(Quarantine_Input!$B$23,PQT_RTPCR_Exit!$B$2:$D$2))+Quarantine_Input!$B$26*(1-Quarantine_Input!G$19)*INDEX($G14:$I14,1,MATCH(Quarantine_Input!$B$23,PQT_RTPCR_Exit!$G$2:$I$2))+(1-Quarantine_Input!$B$26)*(1-Quarantine_Input!G$19)*INDEX($L14:$N14,1,MATCH(Quarantine_Input!$B$23,PQT_RTPCR_Exit!$L$2:$N$2))</f>
        <v>4.186822250865186E-3</v>
      </c>
    </row>
    <row r="36" spans="1:7" x14ac:dyDescent="0.25">
      <c r="A36" s="3">
        <v>12</v>
      </c>
      <c r="B36">
        <f>Quarantine_Input!B$19*INDEX($B15:$D15,1,MATCH(Quarantine_Input!$B$23,PQT_RTPCR_Exit!$B$2:$D$2))+Quarantine_Input!$B$26*(1-Quarantine_Input!B$19)*INDEX($G15:$I15,1,MATCH(Quarantine_Input!$B$23,PQT_RTPCR_Exit!$G$2:$I$2))+(1-Quarantine_Input!$B$26)*(1-Quarantine_Input!B$19)*INDEX($L15:$N15,1,MATCH(Quarantine_Input!$B$23,PQT_RTPCR_Exit!$L$2:$N$2))</f>
        <v>4.3828006545710181E-3</v>
      </c>
      <c r="C36">
        <f>Quarantine_Input!C$19*INDEX($B15:$D15,1,MATCH(Quarantine_Input!$B$23,PQT_RTPCR_Exit!$B$2:$D$2))+Quarantine_Input!$B$26*(1-Quarantine_Input!C$19)*INDEX($G15:$I15,1,MATCH(Quarantine_Input!$B$23,PQT_RTPCR_Exit!$G$2:$I$2))+(1-Quarantine_Input!$B$26)*(1-Quarantine_Input!C$19)*INDEX($L15:$N15,1,MATCH(Quarantine_Input!$B$23,PQT_RTPCR_Exit!$L$2:$N$2))</f>
        <v>4.1516481844483611E-3</v>
      </c>
      <c r="D36">
        <f>Quarantine_Input!D$19*INDEX($B15:$D15,1,MATCH(Quarantine_Input!$B$23,PQT_RTPCR_Exit!$B$2:$D$2))+Quarantine_Input!$B$26*(1-Quarantine_Input!D$19)*INDEX($G15:$I15,1,MATCH(Quarantine_Input!$B$23,PQT_RTPCR_Exit!$G$2:$I$2))+(1-Quarantine_Input!$B$26)*(1-Quarantine_Input!D$19)*INDEX($L15:$N15,1,MATCH(Quarantine_Input!$B$23,PQT_RTPCR_Exit!$L$2:$N$2))</f>
        <v>4.1516481844483611E-3</v>
      </c>
      <c r="E36">
        <f>Quarantine_Input!E$19*INDEX($B15:$D15,1,MATCH(Quarantine_Input!$B$23,PQT_RTPCR_Exit!$B$2:$D$2))+Quarantine_Input!$B$26*(1-Quarantine_Input!E$19)*INDEX($G15:$I15,1,MATCH(Quarantine_Input!$B$23,PQT_RTPCR_Exit!$G$2:$I$2))+(1-Quarantine_Input!$B$26)*(1-Quarantine_Input!E$19)*INDEX($L15:$N15,1,MATCH(Quarantine_Input!$B$23,PQT_RTPCR_Exit!$L$2:$N$2))</f>
        <v>3.7166320774814172E-3</v>
      </c>
      <c r="F36">
        <f>Quarantine_Input!F$19*INDEX($B15:$D15,1,MATCH(Quarantine_Input!$B$23,PQT_RTPCR_Exit!$B$2:$D$2))+Quarantine_Input!$B$26*(1-Quarantine_Input!F$19)*INDEX($G15:$I15,1,MATCH(Quarantine_Input!$B$23,PQT_RTPCR_Exit!$G$2:$I$2))+(1-Quarantine_Input!$B$26)*(1-Quarantine_Input!F$19)*INDEX($L15:$N15,1,MATCH(Quarantine_Input!$B$23,PQT_RTPCR_Exit!$L$2:$N$2))</f>
        <v>3.7166320774814172E-3</v>
      </c>
      <c r="G36">
        <f>Quarantine_Input!G$19*INDEX($B15:$D15,1,MATCH(Quarantine_Input!$B$23,PQT_RTPCR_Exit!$B$2:$D$2))+Quarantine_Input!$B$26*(1-Quarantine_Input!G$19)*INDEX($G15:$I15,1,MATCH(Quarantine_Input!$B$23,PQT_RTPCR_Exit!$G$2:$I$2))+(1-Quarantine_Input!$B$26)*(1-Quarantine_Input!G$19)*INDEX($L15:$N15,1,MATCH(Quarantine_Input!$B$23,PQT_RTPCR_Exit!$L$2:$N$2))</f>
        <v>3.1291059120919949E-3</v>
      </c>
    </row>
    <row r="37" spans="1:7" x14ac:dyDescent="0.25">
      <c r="A37" s="3">
        <v>13</v>
      </c>
      <c r="B37">
        <f>Quarantine_Input!B$19*INDEX($B16:$D16,1,MATCH(Quarantine_Input!$B$23,PQT_RTPCR_Exit!$B$2:$D$2))+Quarantine_Input!$B$26*(1-Quarantine_Input!B$19)*INDEX($G16:$I16,1,MATCH(Quarantine_Input!$B$23,PQT_RTPCR_Exit!$G$2:$I$2))+(1-Quarantine_Input!$B$26)*(1-Quarantine_Input!B$19)*INDEX($L16:$N16,1,MATCH(Quarantine_Input!$B$23,PQT_RTPCR_Exit!$L$2:$N$2))</f>
        <v>3.2182055372965606E-3</v>
      </c>
      <c r="C37">
        <f>Quarantine_Input!C$19*INDEX($B16:$D16,1,MATCH(Quarantine_Input!$B$23,PQT_RTPCR_Exit!$B$2:$D$2))+Quarantine_Input!$B$26*(1-Quarantine_Input!C$19)*INDEX($G16:$I16,1,MATCH(Quarantine_Input!$B$23,PQT_RTPCR_Exit!$G$2:$I$2))+(1-Quarantine_Input!$B$26)*(1-Quarantine_Input!C$19)*INDEX($L16:$N16,1,MATCH(Quarantine_Input!$B$23,PQT_RTPCR_Exit!$L$2:$N$2))</f>
        <v>3.0484747605767325E-3</v>
      </c>
      <c r="D37">
        <f>Quarantine_Input!D$19*INDEX($B16:$D16,1,MATCH(Quarantine_Input!$B$23,PQT_RTPCR_Exit!$B$2:$D$2))+Quarantine_Input!$B$26*(1-Quarantine_Input!D$19)*INDEX($G16:$I16,1,MATCH(Quarantine_Input!$B$23,PQT_RTPCR_Exit!$G$2:$I$2))+(1-Quarantine_Input!$B$26)*(1-Quarantine_Input!D$19)*INDEX($L16:$N16,1,MATCH(Quarantine_Input!$B$23,PQT_RTPCR_Exit!$L$2:$N$2))</f>
        <v>3.0484747605767325E-3</v>
      </c>
      <c r="E37">
        <f>Quarantine_Input!E$19*INDEX($B16:$D16,1,MATCH(Quarantine_Input!$B$23,PQT_RTPCR_Exit!$B$2:$D$2))+Quarantine_Input!$B$26*(1-Quarantine_Input!E$19)*INDEX($G16:$I16,1,MATCH(Quarantine_Input!$B$23,PQT_RTPCR_Exit!$G$2:$I$2))+(1-Quarantine_Input!$B$26)*(1-Quarantine_Input!E$19)*INDEX($L16:$N16,1,MATCH(Quarantine_Input!$B$23,PQT_RTPCR_Exit!$L$2:$N$2))</f>
        <v>2.7290508682776106E-3</v>
      </c>
      <c r="F37">
        <f>Quarantine_Input!F$19*INDEX($B16:$D16,1,MATCH(Quarantine_Input!$B$23,PQT_RTPCR_Exit!$B$2:$D$2))+Quarantine_Input!$B$26*(1-Quarantine_Input!F$19)*INDEX($G16:$I16,1,MATCH(Quarantine_Input!$B$23,PQT_RTPCR_Exit!$G$2:$I$2))+(1-Quarantine_Input!$B$26)*(1-Quarantine_Input!F$19)*INDEX($L16:$N16,1,MATCH(Quarantine_Input!$B$23,PQT_RTPCR_Exit!$L$2:$N$2))</f>
        <v>2.7290508682776106E-3</v>
      </c>
      <c r="G37">
        <f>Quarantine_Input!G$19*INDEX($B16:$D16,1,MATCH(Quarantine_Input!$B$23,PQT_RTPCR_Exit!$B$2:$D$2))+Quarantine_Input!$B$26*(1-Quarantine_Input!G$19)*INDEX($G16:$I16,1,MATCH(Quarantine_Input!$B$23,PQT_RTPCR_Exit!$G$2:$I$2))+(1-Quarantine_Input!$B$26)*(1-Quarantine_Input!G$19)*INDEX($L16:$N16,1,MATCH(Quarantine_Input!$B$23,PQT_RTPCR_Exit!$L$2:$N$2))</f>
        <v>2.2976417972784824E-3</v>
      </c>
    </row>
    <row r="38" spans="1:7" x14ac:dyDescent="0.25">
      <c r="A38" s="3">
        <v>14</v>
      </c>
      <c r="B38">
        <f>Quarantine_Input!B$19*INDEX($B17:$D17,1,MATCH(Quarantine_Input!$B$23,PQT_RTPCR_Exit!$B$2:$D$2))+Quarantine_Input!$B$26*(1-Quarantine_Input!B$19)*INDEX($G17:$I17,1,MATCH(Quarantine_Input!$B$23,PQT_RTPCR_Exit!$G$2:$I$2))+(1-Quarantine_Input!$B$26)*(1-Quarantine_Input!B$19)*INDEX($L17:$N17,1,MATCH(Quarantine_Input!$B$23,PQT_RTPCR_Exit!$L$2:$N$2))</f>
        <v>2.3254315309730656E-3</v>
      </c>
      <c r="C38">
        <f>Quarantine_Input!C$19*INDEX($B17:$D17,1,MATCH(Quarantine_Input!$B$23,PQT_RTPCR_Exit!$B$2:$D$2))+Quarantine_Input!$B$26*(1-Quarantine_Input!C$19)*INDEX($G17:$I17,1,MATCH(Quarantine_Input!$B$23,PQT_RTPCR_Exit!$G$2:$I$2))+(1-Quarantine_Input!$B$26)*(1-Quarantine_Input!C$19)*INDEX($L17:$N17,1,MATCH(Quarantine_Input!$B$23,PQT_RTPCR_Exit!$L$2:$N$2))</f>
        <v>2.2027863812501547E-3</v>
      </c>
      <c r="D38">
        <f>Quarantine_Input!D$19*INDEX($B17:$D17,1,MATCH(Quarantine_Input!$B$23,PQT_RTPCR_Exit!$B$2:$D$2))+Quarantine_Input!$B$26*(1-Quarantine_Input!D$19)*INDEX($G17:$I17,1,MATCH(Quarantine_Input!$B$23,PQT_RTPCR_Exit!$G$2:$I$2))+(1-Quarantine_Input!$B$26)*(1-Quarantine_Input!D$19)*INDEX($L17:$N17,1,MATCH(Quarantine_Input!$B$23,PQT_RTPCR_Exit!$L$2:$N$2))</f>
        <v>2.2027863812501547E-3</v>
      </c>
      <c r="E38">
        <f>Quarantine_Input!E$19*INDEX($B17:$D17,1,MATCH(Quarantine_Input!$B$23,PQT_RTPCR_Exit!$B$2:$D$2))+Quarantine_Input!$B$26*(1-Quarantine_Input!E$19)*INDEX($G17:$I17,1,MATCH(Quarantine_Input!$B$23,PQT_RTPCR_Exit!$G$2:$I$2))+(1-Quarantine_Input!$B$26)*(1-Quarantine_Input!E$19)*INDEX($L17:$N17,1,MATCH(Quarantine_Input!$B$23,PQT_RTPCR_Exit!$L$2:$N$2))</f>
        <v>1.971975023091065E-3</v>
      </c>
      <c r="F38">
        <f>Quarantine_Input!F$19*INDEX($B17:$D17,1,MATCH(Quarantine_Input!$B$23,PQT_RTPCR_Exit!$B$2:$D$2))+Quarantine_Input!$B$26*(1-Quarantine_Input!F$19)*INDEX($G17:$I17,1,MATCH(Quarantine_Input!$B$23,PQT_RTPCR_Exit!$G$2:$I$2))+(1-Quarantine_Input!$B$26)*(1-Quarantine_Input!F$19)*INDEX($L17:$N17,1,MATCH(Quarantine_Input!$B$23,PQT_RTPCR_Exit!$L$2:$N$2))</f>
        <v>1.971975023091065E-3</v>
      </c>
      <c r="G38">
        <f>Quarantine_Input!G$19*INDEX($B17:$D17,1,MATCH(Quarantine_Input!$B$23,PQT_RTPCR_Exit!$B$2:$D$2))+Quarantine_Input!$B$26*(1-Quarantine_Input!G$19)*INDEX($G17:$I17,1,MATCH(Quarantine_Input!$B$23,PQT_RTPCR_Exit!$G$2:$I$2))+(1-Quarantine_Input!$B$26)*(1-Quarantine_Input!G$19)*INDEX($L17:$N17,1,MATCH(Quarantine_Input!$B$23,PQT_RTPCR_Exit!$L$2:$N$2))</f>
        <v>1.6602446985910595E-3</v>
      </c>
    </row>
  </sheetData>
  <mergeCells count="6">
    <mergeCell ref="L1:N1"/>
    <mergeCell ref="B23:G23"/>
    <mergeCell ref="E3:E17"/>
    <mergeCell ref="J3:J17"/>
    <mergeCell ref="B1:D1"/>
    <mergeCell ref="G1:I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D5CB8-091D-457F-B3DD-456C4EF6A093}">
  <dimension ref="A1:N38"/>
  <sheetViews>
    <sheetView topLeftCell="A13" workbookViewId="0">
      <selection activeCell="B24" sqref="B24:G38"/>
    </sheetView>
  </sheetViews>
  <sheetFormatPr defaultRowHeight="15" x14ac:dyDescent="0.25"/>
  <cols>
    <col min="1" max="1" width="33.42578125" bestFit="1" customWidth="1"/>
    <col min="2" max="5" width="12" bestFit="1" customWidth="1"/>
    <col min="6" max="6" width="49.42578125" bestFit="1" customWidth="1"/>
    <col min="7" max="10" width="12" bestFit="1" customWidth="1"/>
    <col min="11" max="11" width="70.140625" bestFit="1" customWidth="1"/>
    <col min="12" max="15" width="12" bestFit="1" customWidth="1"/>
  </cols>
  <sheetData>
    <row r="1" spans="1:14" x14ac:dyDescent="0.25">
      <c r="B1" s="21" t="s">
        <v>25</v>
      </c>
      <c r="C1" s="21"/>
      <c r="D1" s="21"/>
      <c r="G1" s="21" t="s">
        <v>25</v>
      </c>
      <c r="H1" s="21"/>
      <c r="I1" s="21"/>
      <c r="L1" s="21" t="s">
        <v>25</v>
      </c>
      <c r="M1" s="21"/>
      <c r="N1" s="21"/>
    </row>
    <row r="2" spans="1:14" x14ac:dyDescent="0.25">
      <c r="A2" t="s">
        <v>30</v>
      </c>
      <c r="B2">
        <v>5.72</v>
      </c>
      <c r="C2">
        <v>8.2899999999999991</v>
      </c>
      <c r="D2">
        <v>11.66</v>
      </c>
      <c r="F2" t="s">
        <v>31</v>
      </c>
      <c r="G2">
        <v>5.72</v>
      </c>
      <c r="H2">
        <v>8.2899999999999991</v>
      </c>
      <c r="I2">
        <v>11.66</v>
      </c>
      <c r="K2" t="s">
        <v>32</v>
      </c>
      <c r="L2">
        <v>5.72</v>
      </c>
      <c r="M2">
        <v>8.2899999999999991</v>
      </c>
      <c r="N2">
        <v>11.66</v>
      </c>
    </row>
    <row r="3" spans="1:14" x14ac:dyDescent="0.25">
      <c r="A3" s="3">
        <v>0</v>
      </c>
      <c r="B3">
        <v>0.12962219530446187</v>
      </c>
      <c r="C3">
        <v>0.19207776587700698</v>
      </c>
      <c r="D3">
        <v>0.29631823083691672</v>
      </c>
      <c r="E3" s="21"/>
      <c r="F3" s="3">
        <v>0</v>
      </c>
      <c r="G3">
        <v>0.23062996106290937</v>
      </c>
      <c r="H3">
        <v>0.27144697344267932</v>
      </c>
      <c r="I3">
        <v>0.32437278300793621</v>
      </c>
      <c r="J3" s="21"/>
      <c r="K3" s="3">
        <v>0</v>
      </c>
      <c r="L3">
        <v>0.44646109157045166</v>
      </c>
      <c r="M3">
        <v>0.5744821751053435</v>
      </c>
      <c r="N3">
        <v>0.74784169682685409</v>
      </c>
    </row>
    <row r="4" spans="1:14" x14ac:dyDescent="0.25">
      <c r="A4" s="3">
        <v>1</v>
      </c>
      <c r="B4">
        <v>9.0757776221210965E-2</v>
      </c>
      <c r="C4">
        <v>0.15672960395781552</v>
      </c>
      <c r="D4">
        <v>0.26473425841857368</v>
      </c>
      <c r="E4" s="21"/>
      <c r="F4" s="3">
        <v>1</v>
      </c>
      <c r="G4">
        <v>0.13706257085853682</v>
      </c>
      <c r="H4">
        <v>0.21304963264739676</v>
      </c>
      <c r="I4">
        <v>0.28556336919821196</v>
      </c>
      <c r="J4" s="21"/>
      <c r="K4" s="3">
        <v>1</v>
      </c>
      <c r="L4">
        <v>0.27177840122607466</v>
      </c>
      <c r="M4">
        <v>0.4538549530878222</v>
      </c>
      <c r="N4">
        <v>0.66209004003334404</v>
      </c>
    </row>
    <row r="5" spans="1:14" x14ac:dyDescent="0.25">
      <c r="A5" s="3">
        <v>2</v>
      </c>
      <c r="B5">
        <v>5.3600494495262115E-2</v>
      </c>
      <c r="C5">
        <v>0.12138165219061277</v>
      </c>
      <c r="D5">
        <v>0.23315019215960345</v>
      </c>
      <c r="E5" s="21"/>
      <c r="F5" s="3">
        <v>2</v>
      </c>
      <c r="G5">
        <v>4.770530826476594E-2</v>
      </c>
      <c r="H5">
        <v>0.15465296611314705</v>
      </c>
      <c r="I5">
        <v>0.2467365619867106</v>
      </c>
      <c r="J5" s="21"/>
      <c r="K5" s="3">
        <v>2</v>
      </c>
      <c r="L5">
        <v>0.10476864214273407</v>
      </c>
      <c r="M5">
        <v>0.33322859438602992</v>
      </c>
      <c r="N5">
        <v>0.57633861575366252</v>
      </c>
    </row>
    <row r="6" spans="1:14" x14ac:dyDescent="0.25">
      <c r="A6" s="3">
        <v>3</v>
      </c>
      <c r="B6">
        <v>3.6684956994039987E-2</v>
      </c>
      <c r="C6">
        <v>8.6108150981152529E-2</v>
      </c>
      <c r="D6">
        <v>0.20156624690930622</v>
      </c>
      <c r="E6" s="21"/>
      <c r="F6" s="3">
        <v>3</v>
      </c>
      <c r="G6">
        <v>7.3037684671321858E-3</v>
      </c>
      <c r="H6">
        <v>9.6382439579226195E-2</v>
      </c>
      <c r="I6">
        <v>0.20791866853145344</v>
      </c>
      <c r="J6" s="21"/>
      <c r="K6" s="3">
        <v>3</v>
      </c>
      <c r="L6">
        <v>2.8738928285483415E-2</v>
      </c>
      <c r="M6">
        <v>0.21285615940085326</v>
      </c>
      <c r="N6">
        <v>0.49058704216978777</v>
      </c>
    </row>
    <row r="7" spans="1:14" x14ac:dyDescent="0.25">
      <c r="A7" s="3">
        <v>4</v>
      </c>
      <c r="B7">
        <v>3.5038789228884551E-2</v>
      </c>
      <c r="C7">
        <v>5.4773750484685579E-2</v>
      </c>
      <c r="D7">
        <v>0.16998293306910076</v>
      </c>
      <c r="E7" s="21"/>
      <c r="F7" s="3">
        <v>4</v>
      </c>
      <c r="G7">
        <v>3.8447424946010307E-3</v>
      </c>
      <c r="H7">
        <v>4.4792750823043709E-2</v>
      </c>
      <c r="I7">
        <v>0.16910997117507195</v>
      </c>
      <c r="J7" s="21"/>
      <c r="K7" s="3">
        <v>4</v>
      </c>
      <c r="L7">
        <v>2.1339953474988613E-2</v>
      </c>
      <c r="M7">
        <v>0.10592601927002553</v>
      </c>
      <c r="N7">
        <v>0.40483722372441172</v>
      </c>
    </row>
    <row r="8" spans="1:14" x14ac:dyDescent="0.25">
      <c r="A8" s="3">
        <v>5</v>
      </c>
      <c r="B8">
        <v>3.2884678061348864E-2</v>
      </c>
      <c r="C8">
        <v>3.6156491891399821E-2</v>
      </c>
      <c r="D8">
        <v>0.13845753365920516</v>
      </c>
      <c r="E8" s="21"/>
      <c r="F8" s="3">
        <v>5</v>
      </c>
      <c r="G8">
        <v>1.1094460525238666E-3</v>
      </c>
      <c r="H8">
        <v>1.5145089700191633E-2</v>
      </c>
      <c r="I8">
        <v>0.1303564878079185</v>
      </c>
      <c r="J8" s="21"/>
      <c r="K8" s="3">
        <v>5</v>
      </c>
      <c r="L8">
        <v>1.1657951778081044E-2</v>
      </c>
      <c r="M8">
        <v>4.2393903099433396E-2</v>
      </c>
      <c r="N8">
        <v>0.31924450651806274</v>
      </c>
    </row>
    <row r="9" spans="1:14" x14ac:dyDescent="0.25">
      <c r="A9" s="3">
        <v>6</v>
      </c>
      <c r="B9">
        <v>2.9122140118936057E-2</v>
      </c>
      <c r="C9">
        <v>2.8178390072934264E-2</v>
      </c>
      <c r="D9">
        <v>0.10766450417759532</v>
      </c>
      <c r="E9" s="21"/>
      <c r="F9" s="3">
        <v>6</v>
      </c>
      <c r="G9">
        <v>0</v>
      </c>
      <c r="H9">
        <v>3.7099207335695677E-3</v>
      </c>
      <c r="I9">
        <v>9.2545187818156169E-2</v>
      </c>
      <c r="J9" s="21"/>
      <c r="K9" s="3">
        <v>6</v>
      </c>
      <c r="L9">
        <v>0</v>
      </c>
      <c r="M9">
        <v>1.5168244571919733E-2</v>
      </c>
      <c r="N9">
        <v>0.23564097909257506</v>
      </c>
    </row>
    <row r="10" spans="1:14" x14ac:dyDescent="0.25">
      <c r="A10" s="3">
        <v>7</v>
      </c>
      <c r="B10">
        <v>2.4478868282223995E-2</v>
      </c>
      <c r="C10">
        <v>2.5614969304720164E-2</v>
      </c>
      <c r="D10">
        <v>7.9834024278512744E-2</v>
      </c>
      <c r="E10" s="21"/>
      <c r="F10" s="3">
        <v>7</v>
      </c>
      <c r="G10">
        <v>0</v>
      </c>
      <c r="H10">
        <v>8.1115238883464004E-4</v>
      </c>
      <c r="I10">
        <v>5.8611427821771124E-2</v>
      </c>
      <c r="J10" s="21"/>
      <c r="K10" s="3">
        <v>7</v>
      </c>
      <c r="L10">
        <v>0</v>
      </c>
      <c r="M10">
        <v>6.4204088726241178E-3</v>
      </c>
      <c r="N10">
        <v>0.16008036212599155</v>
      </c>
    </row>
    <row r="11" spans="1:14" x14ac:dyDescent="0.25">
      <c r="A11" s="3">
        <v>8</v>
      </c>
      <c r="B11">
        <v>1.9747142142604319E-2</v>
      </c>
      <c r="C11">
        <v>2.42716550494292E-2</v>
      </c>
      <c r="D11">
        <v>5.756442954500917E-2</v>
      </c>
      <c r="E11" s="21"/>
      <c r="F11" s="3">
        <v>8</v>
      </c>
      <c r="G11">
        <v>0</v>
      </c>
      <c r="H11">
        <v>6.3142312532725258E-5</v>
      </c>
      <c r="I11">
        <v>3.221249617111932E-2</v>
      </c>
      <c r="J11" s="21"/>
      <c r="K11" s="3">
        <v>8</v>
      </c>
      <c r="L11">
        <v>0</v>
      </c>
      <c r="M11">
        <v>1.8363638437882896E-3</v>
      </c>
      <c r="N11">
        <v>9.9617678095928752E-2</v>
      </c>
    </row>
    <row r="12" spans="1:14" x14ac:dyDescent="0.25">
      <c r="A12" s="3">
        <v>9</v>
      </c>
      <c r="B12">
        <v>1.5428076377906179E-2</v>
      </c>
      <c r="C12">
        <v>2.2019235470968308E-2</v>
      </c>
      <c r="D12">
        <v>4.1686674041101525E-2</v>
      </c>
      <c r="E12" s="21"/>
      <c r="F12" s="3">
        <v>9</v>
      </c>
      <c r="G12">
        <v>0</v>
      </c>
      <c r="H12">
        <v>0</v>
      </c>
      <c r="I12">
        <v>1.474631057504458E-2</v>
      </c>
      <c r="J12" s="21"/>
      <c r="K12" s="3">
        <v>9</v>
      </c>
      <c r="L12">
        <v>0</v>
      </c>
      <c r="M12">
        <v>0</v>
      </c>
      <c r="N12">
        <v>5.6509146688925427E-2</v>
      </c>
    </row>
    <row r="13" spans="1:14" x14ac:dyDescent="0.25">
      <c r="A13" s="3">
        <v>10</v>
      </c>
      <c r="B13">
        <v>1.1749825231778305E-2</v>
      </c>
      <c r="C13">
        <v>1.8812854176373267E-2</v>
      </c>
      <c r="D13">
        <v>3.1183614520524372E-2</v>
      </c>
      <c r="E13" s="21"/>
      <c r="F13" s="3">
        <v>10</v>
      </c>
      <c r="G13">
        <v>0</v>
      </c>
      <c r="H13">
        <v>0</v>
      </c>
      <c r="I13">
        <v>5.0077813705254369E-3</v>
      </c>
      <c r="J13" s="21"/>
      <c r="K13" s="3">
        <v>10</v>
      </c>
      <c r="L13">
        <v>0</v>
      </c>
      <c r="M13">
        <v>0</v>
      </c>
      <c r="N13">
        <v>2.7992996454115779E-2</v>
      </c>
    </row>
    <row r="14" spans="1:14" x14ac:dyDescent="0.25">
      <c r="A14" s="3">
        <v>11</v>
      </c>
      <c r="B14">
        <v>8.7619800856197205E-3</v>
      </c>
      <c r="C14">
        <v>1.5175554485648958E-2</v>
      </c>
      <c r="D14">
        <v>2.4279694183419399E-2</v>
      </c>
      <c r="E14" s="21"/>
      <c r="F14" s="3">
        <v>11</v>
      </c>
      <c r="G14">
        <v>0</v>
      </c>
      <c r="H14">
        <v>0</v>
      </c>
      <c r="I14">
        <v>7.2241353100333536E-4</v>
      </c>
      <c r="J14" s="21"/>
      <c r="K14" s="3">
        <v>11</v>
      </c>
      <c r="L14">
        <v>0</v>
      </c>
      <c r="M14">
        <v>0</v>
      </c>
      <c r="N14">
        <v>9.2486395848792053E-3</v>
      </c>
    </row>
    <row r="15" spans="1:14" x14ac:dyDescent="0.25">
      <c r="A15" s="3">
        <v>12</v>
      </c>
      <c r="B15">
        <v>6.4172090068196968E-3</v>
      </c>
      <c r="C15">
        <v>1.1643776226857689E-2</v>
      </c>
      <c r="D15">
        <v>1.9286681315953905E-2</v>
      </c>
      <c r="E15" s="21"/>
      <c r="F15" s="3">
        <v>12</v>
      </c>
      <c r="G15">
        <v>0</v>
      </c>
      <c r="H15">
        <v>0</v>
      </c>
      <c r="I15">
        <v>0</v>
      </c>
      <c r="J15" s="21"/>
      <c r="K15" s="3">
        <v>12</v>
      </c>
      <c r="L15">
        <v>0</v>
      </c>
      <c r="M15">
        <v>0</v>
      </c>
      <c r="N15">
        <v>0</v>
      </c>
    </row>
    <row r="16" spans="1:14" x14ac:dyDescent="0.25">
      <c r="A16" s="3">
        <v>13</v>
      </c>
      <c r="B16">
        <v>4.6253438354995043E-3</v>
      </c>
      <c r="C16">
        <v>8.5638136852711107E-3</v>
      </c>
      <c r="D16">
        <v>1.4955556112472936E-2</v>
      </c>
      <c r="E16" s="21"/>
      <c r="F16" s="3">
        <v>13</v>
      </c>
      <c r="G16">
        <v>0</v>
      </c>
      <c r="H16">
        <v>0</v>
      </c>
      <c r="I16">
        <v>0</v>
      </c>
      <c r="J16" s="21"/>
      <c r="K16" s="3">
        <v>13</v>
      </c>
      <c r="L16">
        <v>0</v>
      </c>
      <c r="M16">
        <v>0</v>
      </c>
      <c r="N16">
        <v>0</v>
      </c>
    </row>
    <row r="17" spans="1:14" x14ac:dyDescent="0.25">
      <c r="A17" s="3">
        <v>14</v>
      </c>
      <c r="B17">
        <v>3.2847602523058688E-3</v>
      </c>
      <c r="C17">
        <v>6.0789881236271723E-3</v>
      </c>
      <c r="D17">
        <v>1.1116545607490527E-2</v>
      </c>
      <c r="E17" s="21"/>
      <c r="F17" s="3">
        <v>14</v>
      </c>
      <c r="G17">
        <v>0</v>
      </c>
      <c r="H17">
        <v>0</v>
      </c>
      <c r="I17">
        <v>0</v>
      </c>
      <c r="J17" s="21"/>
      <c r="K17" s="3">
        <v>14</v>
      </c>
      <c r="L17">
        <v>0</v>
      </c>
      <c r="M17">
        <v>0</v>
      </c>
      <c r="N17">
        <v>0</v>
      </c>
    </row>
    <row r="22" spans="1:14" x14ac:dyDescent="0.25">
      <c r="B22" t="s">
        <v>9</v>
      </c>
      <c r="C22" t="s">
        <v>10</v>
      </c>
      <c r="D22" t="s">
        <v>11</v>
      </c>
      <c r="E22" t="s">
        <v>12</v>
      </c>
      <c r="F22" t="s">
        <v>13</v>
      </c>
      <c r="G22" t="s">
        <v>14</v>
      </c>
    </row>
    <row r="23" spans="1:14" x14ac:dyDescent="0.25">
      <c r="A23" t="s">
        <v>48</v>
      </c>
      <c r="B23" s="21" t="s">
        <v>61</v>
      </c>
      <c r="C23" s="21"/>
      <c r="D23" s="21"/>
      <c r="E23" s="21"/>
      <c r="F23" s="21"/>
      <c r="G23" s="21"/>
    </row>
    <row r="24" spans="1:14" x14ac:dyDescent="0.25">
      <c r="A24" s="3">
        <v>0</v>
      </c>
      <c r="B24">
        <f>Quarantine_Input!B$19*INDEX($B3:$D3,1,MATCH(Quarantine_Input!$B$23,PQT_RAg_Exit!$B$2:$D$2))+Quarantine_Input!$B$26*(1-Quarantine_Input!B$19)*INDEX($G3:$I3,1,MATCH(Quarantine_Input!$B$23,PQT_RAg_Exit!$G$2:$I$2))+(1-Quarantine_Input!$B$26)*(1-Quarantine_Input!B$19)*INDEX($L3:$N3,1,MATCH(Quarantine_Input!$B$23,PQT_RAg_Exit!$L$2:$N$2))</f>
        <v>0.14789450013016503</v>
      </c>
      <c r="C24">
        <f>Quarantine_Input!C$19*INDEX($B3:$D3,1,MATCH(Quarantine_Input!$B$23,PQT_RAg_Exit!$B$2:$D$2))+Quarantine_Input!$B$26*(1-Quarantine_Input!C$19)*INDEX($G3:$I3,1,MATCH(Quarantine_Input!$B$23,PQT_RAg_Exit!$G$2:$I$2))+(1-Quarantine_Input!$B$26)*(1-Quarantine_Input!C$19)*INDEX($L3:$N3,1,MATCH(Quarantine_Input!$B$23,PQT_RAg_Exit!$L$2:$N$2))</f>
        <v>0.15225803561092993</v>
      </c>
      <c r="D24">
        <f>Quarantine_Input!D$19*INDEX($B3:$D3,1,MATCH(Quarantine_Input!$B$23,PQT_RAg_Exit!$B$2:$D$2))+Quarantine_Input!$B$26*(1-Quarantine_Input!D$19)*INDEX($G3:$I3,1,MATCH(Quarantine_Input!$B$23,PQT_RAg_Exit!$G$2:$I$2))+(1-Quarantine_Input!$B$26)*(1-Quarantine_Input!D$19)*INDEX($L3:$N3,1,MATCH(Quarantine_Input!$B$23,PQT_RAg_Exit!$L$2:$N$2))</f>
        <v>0.15225803561092993</v>
      </c>
      <c r="E24">
        <f>Quarantine_Input!E$19*INDEX($B3:$D3,1,MATCH(Quarantine_Input!$B$23,PQT_RAg_Exit!$B$2:$D$2))+Quarantine_Input!$B$26*(1-Quarantine_Input!E$19)*INDEX($G3:$I3,1,MATCH(Quarantine_Input!$B$23,PQT_RAg_Exit!$G$2:$I$2))+(1-Quarantine_Input!$B$26)*(1-Quarantine_Input!E$19)*INDEX($L3:$N3,1,MATCH(Quarantine_Input!$B$23,PQT_RAg_Exit!$L$2:$N$2))</f>
        <v>0.16046996696709173</v>
      </c>
      <c r="F24">
        <f>Quarantine_Input!F$19*INDEX($B3:$D3,1,MATCH(Quarantine_Input!$B$23,PQT_RAg_Exit!$B$2:$D$2))+Quarantine_Input!$B$26*(1-Quarantine_Input!F$19)*INDEX($G3:$I3,1,MATCH(Quarantine_Input!$B$23,PQT_RAg_Exit!$G$2:$I$2))+(1-Quarantine_Input!$B$26)*(1-Quarantine_Input!F$19)*INDEX($L3:$N3,1,MATCH(Quarantine_Input!$B$23,PQT_RAg_Exit!$L$2:$N$2))</f>
        <v>0.16046996696709173</v>
      </c>
      <c r="G24">
        <f>Quarantine_Input!G$19*INDEX($B3:$D3,1,MATCH(Quarantine_Input!$B$23,PQT_RAg_Exit!$B$2:$D$2))+Quarantine_Input!$B$26*(1-Quarantine_Input!G$19)*INDEX($G3:$I3,1,MATCH(Quarantine_Input!$B$23,PQT_RAg_Exit!$G$2:$I$2))+(1-Quarantine_Input!$B$26)*(1-Quarantine_Input!G$19)*INDEX($L3:$N3,1,MATCH(Quarantine_Input!$B$23,PQT_RAg_Exit!$L$2:$N$2))</f>
        <v>0.17156087708020512</v>
      </c>
    </row>
    <row r="25" spans="1:14" x14ac:dyDescent="0.25">
      <c r="A25" s="3">
        <v>1</v>
      </c>
      <c r="B25">
        <f>Quarantine_Input!B$19*INDEX($B4:$D4,1,MATCH(Quarantine_Input!$B$23,PQT_RAg_Exit!$B$2:$D$2))+Quarantine_Input!$B$26*(1-Quarantine_Input!B$19)*INDEX($G4:$I4,1,MATCH(Quarantine_Input!$B$23,PQT_RAg_Exit!$G$2:$I$2))+(1-Quarantine_Input!$B$26)*(1-Quarantine_Input!B$19)*INDEX($L4:$N4,1,MATCH(Quarantine_Input!$B$23,PQT_RAg_Exit!$L$2:$N$2))</f>
        <v>9.9134313571103208E-2</v>
      </c>
      <c r="C25">
        <f>Quarantine_Input!C$19*INDEX($B4:$D4,1,MATCH(Quarantine_Input!$B$23,PQT_RAg_Exit!$B$2:$D$2))+Quarantine_Input!$B$26*(1-Quarantine_Input!C$19)*INDEX($G4:$I4,1,MATCH(Quarantine_Input!$B$23,PQT_RAg_Exit!$G$2:$I$2))+(1-Quarantine_Input!$B$26)*(1-Quarantine_Input!C$19)*INDEX($L4:$N4,1,MATCH(Quarantine_Input!$B$23,PQT_RAg_Exit!$L$2:$N$2))</f>
        <v>0.10113468069943568</v>
      </c>
      <c r="D25">
        <f>Quarantine_Input!D$19*INDEX($B4:$D4,1,MATCH(Quarantine_Input!$B$23,PQT_RAg_Exit!$B$2:$D$2))+Quarantine_Input!$B$26*(1-Quarantine_Input!D$19)*INDEX($G4:$I4,1,MATCH(Quarantine_Input!$B$23,PQT_RAg_Exit!$G$2:$I$2))+(1-Quarantine_Input!$B$26)*(1-Quarantine_Input!D$19)*INDEX($L4:$N4,1,MATCH(Quarantine_Input!$B$23,PQT_RAg_Exit!$L$2:$N$2))</f>
        <v>0.10113468069943568</v>
      </c>
      <c r="E25">
        <f>Quarantine_Input!E$19*INDEX($B4:$D4,1,MATCH(Quarantine_Input!$B$23,PQT_RAg_Exit!$B$2:$D$2))+Quarantine_Input!$B$26*(1-Quarantine_Input!E$19)*INDEX($G4:$I4,1,MATCH(Quarantine_Input!$B$23,PQT_RAg_Exit!$G$2:$I$2))+(1-Quarantine_Input!$B$26)*(1-Quarantine_Input!E$19)*INDEX($L4:$N4,1,MATCH(Quarantine_Input!$B$23,PQT_RAg_Exit!$L$2:$N$2))</f>
        <v>0.10489926050345028</v>
      </c>
      <c r="F25">
        <f>Quarantine_Input!F$19*INDEX($B4:$D4,1,MATCH(Quarantine_Input!$B$23,PQT_RAg_Exit!$B$2:$D$2))+Quarantine_Input!$B$26*(1-Quarantine_Input!F$19)*INDEX($G4:$I4,1,MATCH(Quarantine_Input!$B$23,PQT_RAg_Exit!$G$2:$I$2))+(1-Quarantine_Input!$B$26)*(1-Quarantine_Input!F$19)*INDEX($L4:$N4,1,MATCH(Quarantine_Input!$B$23,PQT_RAg_Exit!$L$2:$N$2))</f>
        <v>0.10489926050345028</v>
      </c>
      <c r="G25">
        <f>Quarantine_Input!G$19*INDEX($B4:$D4,1,MATCH(Quarantine_Input!$B$23,PQT_RAg_Exit!$B$2:$D$2))+Quarantine_Input!$B$26*(1-Quarantine_Input!G$19)*INDEX($G4:$I4,1,MATCH(Quarantine_Input!$B$23,PQT_RAg_Exit!$G$2:$I$2))+(1-Quarantine_Input!$B$26)*(1-Quarantine_Input!G$19)*INDEX($L4:$N4,1,MATCH(Quarantine_Input!$B$23,PQT_RAg_Exit!$L$2:$N$2))</f>
        <v>0.10998364496906554</v>
      </c>
    </row>
    <row r="26" spans="1:14" x14ac:dyDescent="0.25">
      <c r="A26" s="3">
        <v>2</v>
      </c>
      <c r="B26">
        <f>Quarantine_Input!B$19*INDEX($B5:$D5,1,MATCH(Quarantine_Input!$B$23,PQT_RAg_Exit!$B$2:$D$2))+Quarantine_Input!$B$26*(1-Quarantine_Input!B$19)*INDEX($G5:$I5,1,MATCH(Quarantine_Input!$B$23,PQT_RAg_Exit!$G$2:$I$2))+(1-Quarantine_Input!$B$26)*(1-Quarantine_Input!B$19)*INDEX($L5:$N5,1,MATCH(Quarantine_Input!$B$23,PQT_RAg_Exit!$L$2:$N$2))</f>
        <v>5.2534055306165353E-2</v>
      </c>
      <c r="C26">
        <f>Quarantine_Input!C$19*INDEX($B5:$D5,1,MATCH(Quarantine_Input!$B$23,PQT_RAg_Exit!$B$2:$D$2))+Quarantine_Input!$B$26*(1-Quarantine_Input!C$19)*INDEX($G5:$I5,1,MATCH(Quarantine_Input!$B$23,PQT_RAg_Exit!$G$2:$I$2))+(1-Quarantine_Input!$B$26)*(1-Quarantine_Input!C$19)*INDEX($L5:$N5,1,MATCH(Quarantine_Input!$B$23,PQT_RAg_Exit!$L$2:$N$2))</f>
        <v>5.2279383261007922E-2</v>
      </c>
      <c r="D26">
        <f>Quarantine_Input!D$19*INDEX($B5:$D5,1,MATCH(Quarantine_Input!$B$23,PQT_RAg_Exit!$B$2:$D$2))+Quarantine_Input!$B$26*(1-Quarantine_Input!D$19)*INDEX($G5:$I5,1,MATCH(Quarantine_Input!$B$23,PQT_RAg_Exit!$G$2:$I$2))+(1-Quarantine_Input!$B$26)*(1-Quarantine_Input!D$19)*INDEX($L5:$N5,1,MATCH(Quarantine_Input!$B$23,PQT_RAg_Exit!$L$2:$N$2))</f>
        <v>5.2279383261007922E-2</v>
      </c>
      <c r="E26">
        <f>Quarantine_Input!E$19*INDEX($B5:$D5,1,MATCH(Quarantine_Input!$B$23,PQT_RAg_Exit!$B$2:$D$2))+Quarantine_Input!$B$26*(1-Quarantine_Input!E$19)*INDEX($G5:$I5,1,MATCH(Quarantine_Input!$B$23,PQT_RAg_Exit!$G$2:$I$2))+(1-Quarantine_Input!$B$26)*(1-Quarantine_Input!E$19)*INDEX($L5:$N5,1,MATCH(Quarantine_Input!$B$23,PQT_RAg_Exit!$L$2:$N$2))</f>
        <v>5.1800104620468586E-2</v>
      </c>
      <c r="F26">
        <f>Quarantine_Input!F$19*INDEX($B5:$D5,1,MATCH(Quarantine_Input!$B$23,PQT_RAg_Exit!$B$2:$D$2))+Quarantine_Input!$B$26*(1-Quarantine_Input!F$19)*INDEX($G5:$I5,1,MATCH(Quarantine_Input!$B$23,PQT_RAg_Exit!$G$2:$I$2))+(1-Quarantine_Input!$B$26)*(1-Quarantine_Input!F$19)*INDEX($L5:$N5,1,MATCH(Quarantine_Input!$B$23,PQT_RAg_Exit!$L$2:$N$2))</f>
        <v>5.1800104620468586E-2</v>
      </c>
      <c r="G26">
        <f>Quarantine_Input!G$19*INDEX($B5:$D5,1,MATCH(Quarantine_Input!$B$23,PQT_RAg_Exit!$B$2:$D$2))+Quarantine_Input!$B$26*(1-Quarantine_Input!G$19)*INDEX($G5:$I5,1,MATCH(Quarantine_Input!$B$23,PQT_RAg_Exit!$G$2:$I$2))+(1-Quarantine_Input!$B$26)*(1-Quarantine_Input!G$19)*INDEX($L5:$N5,1,MATCH(Quarantine_Input!$B$23,PQT_RAg_Exit!$L$2:$N$2))</f>
        <v>5.1152798147629103E-2</v>
      </c>
    </row>
    <row r="27" spans="1:14" x14ac:dyDescent="0.25">
      <c r="A27" s="3">
        <v>3</v>
      </c>
      <c r="B27">
        <f>Quarantine_Input!B$19*INDEX($B6:$D6,1,MATCH(Quarantine_Input!$B$23,PQT_RAg_Exit!$B$2:$D$2))+Quarantine_Input!$B$26*(1-Quarantine_Input!B$19)*INDEX($G6:$I6,1,MATCH(Quarantine_Input!$B$23,PQT_RAg_Exit!$G$2:$I$2))+(1-Quarantine_Input!$B$26)*(1-Quarantine_Input!B$19)*INDEX($L6:$N6,1,MATCH(Quarantine_Input!$B$23,PQT_RAg_Exit!$L$2:$N$2))</f>
        <v>3.1369899989522367E-2</v>
      </c>
      <c r="C27">
        <f>Quarantine_Input!C$19*INDEX($B6:$D6,1,MATCH(Quarantine_Input!$B$23,PQT_RAg_Exit!$B$2:$D$2))+Quarantine_Input!$B$26*(1-Quarantine_Input!C$19)*INDEX($G6:$I6,1,MATCH(Quarantine_Input!$B$23,PQT_RAg_Exit!$G$2:$I$2))+(1-Quarantine_Input!$B$26)*(1-Quarantine_Input!C$19)*INDEX($L6:$N6,1,MATCH(Quarantine_Input!$B$23,PQT_RAg_Exit!$L$2:$N$2))</f>
        <v>3.0100632645159948E-2</v>
      </c>
      <c r="D27">
        <f>Quarantine_Input!D$19*INDEX($B6:$D6,1,MATCH(Quarantine_Input!$B$23,PQT_RAg_Exit!$B$2:$D$2))+Quarantine_Input!$B$26*(1-Quarantine_Input!D$19)*INDEX($G6:$I6,1,MATCH(Quarantine_Input!$B$23,PQT_RAg_Exit!$G$2:$I$2))+(1-Quarantine_Input!$B$26)*(1-Quarantine_Input!D$19)*INDEX($L6:$N6,1,MATCH(Quarantine_Input!$B$23,PQT_RAg_Exit!$L$2:$N$2))</f>
        <v>3.0100632645159948E-2</v>
      </c>
      <c r="E27">
        <f>Quarantine_Input!E$19*INDEX($B6:$D6,1,MATCH(Quarantine_Input!$B$23,PQT_RAg_Exit!$B$2:$D$2))+Quarantine_Input!$B$26*(1-Quarantine_Input!E$19)*INDEX($G6:$I6,1,MATCH(Quarantine_Input!$B$23,PQT_RAg_Exit!$G$2:$I$2))+(1-Quarantine_Input!$B$26)*(1-Quarantine_Input!E$19)*INDEX($L6:$N6,1,MATCH(Quarantine_Input!$B$23,PQT_RAg_Exit!$L$2:$N$2))</f>
        <v>2.7711942017922347E-2</v>
      </c>
      <c r="F27">
        <f>Quarantine_Input!F$19*INDEX($B6:$D6,1,MATCH(Quarantine_Input!$B$23,PQT_RAg_Exit!$B$2:$D$2))+Quarantine_Input!$B$26*(1-Quarantine_Input!F$19)*INDEX($G6:$I6,1,MATCH(Quarantine_Input!$B$23,PQT_RAg_Exit!$G$2:$I$2))+(1-Quarantine_Input!$B$26)*(1-Quarantine_Input!F$19)*INDEX($L6:$N6,1,MATCH(Quarantine_Input!$B$23,PQT_RAg_Exit!$L$2:$N$2))</f>
        <v>2.7711942017922347E-2</v>
      </c>
      <c r="G27">
        <f>Quarantine_Input!G$19*INDEX($B6:$D6,1,MATCH(Quarantine_Input!$B$23,PQT_RAg_Exit!$B$2:$D$2))+Quarantine_Input!$B$26*(1-Quarantine_Input!G$19)*INDEX($G6:$I6,1,MATCH(Quarantine_Input!$B$23,PQT_RAg_Exit!$G$2:$I$2))+(1-Quarantine_Input!$B$26)*(1-Quarantine_Input!G$19)*INDEX($L6:$N6,1,MATCH(Quarantine_Input!$B$23,PQT_RAg_Exit!$L$2:$N$2))</f>
        <v>2.4485812635478107E-2</v>
      </c>
    </row>
    <row r="28" spans="1:14" x14ac:dyDescent="0.25">
      <c r="A28" s="3">
        <v>4</v>
      </c>
      <c r="B28">
        <f>Quarantine_Input!B$19*INDEX($B7:$D7,1,MATCH(Quarantine_Input!$B$23,PQT_RAg_Exit!$B$2:$D$2))+Quarantine_Input!$B$26*(1-Quarantine_Input!B$19)*INDEX($G7:$I7,1,MATCH(Quarantine_Input!$B$23,PQT_RAg_Exit!$G$2:$I$2))+(1-Quarantine_Input!$B$26)*(1-Quarantine_Input!B$19)*INDEX($L7:$N7,1,MATCH(Quarantine_Input!$B$23,PQT_RAg_Exit!$L$2:$N$2))</f>
        <v>2.9395786174652664E-2</v>
      </c>
      <c r="C28">
        <f>Quarantine_Input!C$19*INDEX($B7:$D7,1,MATCH(Quarantine_Input!$B$23,PQT_RAg_Exit!$B$2:$D$2))+Quarantine_Input!$B$26*(1-Quarantine_Input!C$19)*INDEX($G7:$I7,1,MATCH(Quarantine_Input!$B$23,PQT_RAg_Exit!$G$2:$I$2))+(1-Quarantine_Input!$B$26)*(1-Quarantine_Input!C$19)*INDEX($L7:$N7,1,MATCH(Quarantine_Input!$B$23,PQT_RAg_Exit!$L$2:$N$2))</f>
        <v>2.8048203355731615E-2</v>
      </c>
      <c r="D28">
        <f>Quarantine_Input!D$19*INDEX($B7:$D7,1,MATCH(Quarantine_Input!$B$23,PQT_RAg_Exit!$B$2:$D$2))+Quarantine_Input!$B$26*(1-Quarantine_Input!D$19)*INDEX($G7:$I7,1,MATCH(Quarantine_Input!$B$23,PQT_RAg_Exit!$G$2:$I$2))+(1-Quarantine_Input!$B$26)*(1-Quarantine_Input!D$19)*INDEX($L7:$N7,1,MATCH(Quarantine_Input!$B$23,PQT_RAg_Exit!$L$2:$N$2))</f>
        <v>2.8048203355731615E-2</v>
      </c>
      <c r="E28">
        <f>Quarantine_Input!E$19*INDEX($B7:$D7,1,MATCH(Quarantine_Input!$B$23,PQT_RAg_Exit!$B$2:$D$2))+Quarantine_Input!$B$26*(1-Quarantine_Input!E$19)*INDEX($G7:$I7,1,MATCH(Quarantine_Input!$B$23,PQT_RAg_Exit!$G$2:$I$2))+(1-Quarantine_Input!$B$26)*(1-Quarantine_Input!E$19)*INDEX($L7:$N7,1,MATCH(Quarantine_Input!$B$23,PQT_RAg_Exit!$L$2:$N$2))</f>
        <v>2.551212735623436E-2</v>
      </c>
      <c r="F28">
        <f>Quarantine_Input!F$19*INDEX($B7:$D7,1,MATCH(Quarantine_Input!$B$23,PQT_RAg_Exit!$B$2:$D$2))+Quarantine_Input!$B$26*(1-Quarantine_Input!F$19)*INDEX($G7:$I7,1,MATCH(Quarantine_Input!$B$23,PQT_RAg_Exit!$G$2:$I$2))+(1-Quarantine_Input!$B$26)*(1-Quarantine_Input!F$19)*INDEX($L7:$N7,1,MATCH(Quarantine_Input!$B$23,PQT_RAg_Exit!$L$2:$N$2))</f>
        <v>2.551212735623436E-2</v>
      </c>
      <c r="G28">
        <f>Quarantine_Input!G$19*INDEX($B7:$D7,1,MATCH(Quarantine_Input!$B$23,PQT_RAg_Exit!$B$2:$D$2))+Quarantine_Input!$B$26*(1-Quarantine_Input!G$19)*INDEX($G7:$I7,1,MATCH(Quarantine_Input!$B$23,PQT_RAg_Exit!$G$2:$I$2))+(1-Quarantine_Input!$B$26)*(1-Quarantine_Input!G$19)*INDEX($L7:$N7,1,MATCH(Quarantine_Input!$B$23,PQT_RAg_Exit!$L$2:$N$2))</f>
        <v>2.2086941522290085E-2</v>
      </c>
    </row>
    <row r="29" spans="1:14" x14ac:dyDescent="0.25">
      <c r="A29" s="3">
        <v>5</v>
      </c>
      <c r="B29">
        <f>Quarantine_Input!B$19*INDEX($B8:$D8,1,MATCH(Quarantine_Input!$B$23,PQT_RAg_Exit!$B$2:$D$2))+Quarantine_Input!$B$26*(1-Quarantine_Input!B$19)*INDEX($G8:$I8,1,MATCH(Quarantine_Input!$B$23,PQT_RAg_Exit!$G$2:$I$2))+(1-Quarantine_Input!$B$26)*(1-Quarantine_Input!B$19)*INDEX($L8:$N8,1,MATCH(Quarantine_Input!$B$23,PQT_RAg_Exit!$L$2:$N$2))</f>
        <v>2.7136538590952424E-2</v>
      </c>
      <c r="C29">
        <f>Quarantine_Input!C$19*INDEX($B8:$D8,1,MATCH(Quarantine_Input!$B$23,PQT_RAg_Exit!$B$2:$D$2))+Quarantine_Input!$B$26*(1-Quarantine_Input!C$19)*INDEX($G8:$I8,1,MATCH(Quarantine_Input!$B$23,PQT_RAg_Exit!$G$2:$I$2))+(1-Quarantine_Input!$B$26)*(1-Quarantine_Input!C$19)*INDEX($L8:$N8,1,MATCH(Quarantine_Input!$B$23,PQT_RAg_Exit!$L$2:$N$2))</f>
        <v>2.5763848568171183E-2</v>
      </c>
      <c r="D29">
        <f>Quarantine_Input!D$19*INDEX($B8:$D8,1,MATCH(Quarantine_Input!$B$23,PQT_RAg_Exit!$B$2:$D$2))+Quarantine_Input!$B$26*(1-Quarantine_Input!D$19)*INDEX($G8:$I8,1,MATCH(Quarantine_Input!$B$23,PQT_RAg_Exit!$G$2:$I$2))+(1-Quarantine_Input!$B$26)*(1-Quarantine_Input!D$19)*INDEX($L8:$N8,1,MATCH(Quarantine_Input!$B$23,PQT_RAg_Exit!$L$2:$N$2))</f>
        <v>2.5763848568171183E-2</v>
      </c>
      <c r="E29">
        <f>Quarantine_Input!E$19*INDEX($B8:$D8,1,MATCH(Quarantine_Input!$B$23,PQT_RAg_Exit!$B$2:$D$2))+Quarantine_Input!$B$26*(1-Quarantine_Input!E$19)*INDEX($G8:$I8,1,MATCH(Quarantine_Input!$B$23,PQT_RAg_Exit!$G$2:$I$2))+(1-Quarantine_Input!$B$26)*(1-Quarantine_Input!E$19)*INDEX($L8:$N8,1,MATCH(Quarantine_Input!$B$23,PQT_RAg_Exit!$L$2:$N$2))</f>
        <v>2.3180522205853708E-2</v>
      </c>
      <c r="F29">
        <f>Quarantine_Input!F$19*INDEX($B8:$D8,1,MATCH(Quarantine_Input!$B$23,PQT_RAg_Exit!$B$2:$D$2))+Quarantine_Input!$B$26*(1-Quarantine_Input!F$19)*INDEX($G8:$I8,1,MATCH(Quarantine_Input!$B$23,PQT_RAg_Exit!$G$2:$I$2))+(1-Quarantine_Input!$B$26)*(1-Quarantine_Input!F$19)*INDEX($L8:$N8,1,MATCH(Quarantine_Input!$B$23,PQT_RAg_Exit!$L$2:$N$2))</f>
        <v>2.3180522205853708E-2</v>
      </c>
      <c r="G29">
        <f>Quarantine_Input!G$19*INDEX($B8:$D8,1,MATCH(Quarantine_Input!$B$23,PQT_RAg_Exit!$B$2:$D$2))+Quarantine_Input!$B$26*(1-Quarantine_Input!G$19)*INDEX($G8:$I8,1,MATCH(Quarantine_Input!$B$23,PQT_RAg_Exit!$G$2:$I$2))+(1-Quarantine_Input!$B$26)*(1-Quarantine_Input!G$19)*INDEX($L8:$N8,1,MATCH(Quarantine_Input!$B$23,PQT_RAg_Exit!$L$2:$N$2))</f>
        <v>1.9691520747530413E-2</v>
      </c>
    </row>
    <row r="30" spans="1:14" x14ac:dyDescent="0.25">
      <c r="A30" s="3">
        <v>6</v>
      </c>
      <c r="B30">
        <f>Quarantine_Input!B$19*INDEX($B9:$D9,1,MATCH(Quarantine_Input!$B$23,PQT_RAg_Exit!$B$2:$D$2))+Quarantine_Input!$B$26*(1-Quarantine_Input!B$19)*INDEX($G9:$I9,1,MATCH(Quarantine_Input!$B$23,PQT_RAg_Exit!$G$2:$I$2))+(1-Quarantine_Input!$B$26)*(1-Quarantine_Input!B$19)*INDEX($L9:$N9,1,MATCH(Quarantine_Input!$B$23,PQT_RAg_Exit!$L$2:$N$2))</f>
        <v>2.3853944971420526E-2</v>
      </c>
      <c r="C30">
        <f>Quarantine_Input!C$19*INDEX($B9:$D9,1,MATCH(Quarantine_Input!$B$23,PQT_RAg_Exit!$B$2:$D$2))+Quarantine_Input!$B$26*(1-Quarantine_Input!C$19)*INDEX($G9:$I9,1,MATCH(Quarantine_Input!$B$23,PQT_RAg_Exit!$G$2:$I$2))+(1-Quarantine_Input!$B$26)*(1-Quarantine_Input!C$19)*INDEX($L9:$N9,1,MATCH(Quarantine_Input!$B$23,PQT_RAg_Exit!$L$2:$N$2))</f>
        <v>2.2595868518282488E-2</v>
      </c>
      <c r="D30">
        <f>Quarantine_Input!D$19*INDEX($B9:$D9,1,MATCH(Quarantine_Input!$B$23,PQT_RAg_Exit!$B$2:$D$2))+Quarantine_Input!$B$26*(1-Quarantine_Input!D$19)*INDEX($G9:$I9,1,MATCH(Quarantine_Input!$B$23,PQT_RAg_Exit!$G$2:$I$2))+(1-Quarantine_Input!$B$26)*(1-Quarantine_Input!D$19)*INDEX($L9:$N9,1,MATCH(Quarantine_Input!$B$23,PQT_RAg_Exit!$L$2:$N$2))</f>
        <v>2.2595868518282488E-2</v>
      </c>
      <c r="E30">
        <f>Quarantine_Input!E$19*INDEX($B9:$D9,1,MATCH(Quarantine_Input!$B$23,PQT_RAg_Exit!$B$2:$D$2))+Quarantine_Input!$B$26*(1-Quarantine_Input!E$19)*INDEX($G9:$I9,1,MATCH(Quarantine_Input!$B$23,PQT_RAg_Exit!$G$2:$I$2))+(1-Quarantine_Input!$B$26)*(1-Quarantine_Input!E$19)*INDEX($L9:$N9,1,MATCH(Quarantine_Input!$B$23,PQT_RAg_Exit!$L$2:$N$2))</f>
        <v>2.0228238526612985E-2</v>
      </c>
      <c r="F30">
        <f>Quarantine_Input!F$19*INDEX($B9:$D9,1,MATCH(Quarantine_Input!$B$23,PQT_RAg_Exit!$B$2:$D$2))+Quarantine_Input!$B$26*(1-Quarantine_Input!F$19)*INDEX($G9:$I9,1,MATCH(Quarantine_Input!$B$23,PQT_RAg_Exit!$G$2:$I$2))+(1-Quarantine_Input!$B$26)*(1-Quarantine_Input!F$19)*INDEX($L9:$N9,1,MATCH(Quarantine_Input!$B$23,PQT_RAg_Exit!$L$2:$N$2))</f>
        <v>2.0228238526612985E-2</v>
      </c>
      <c r="G30">
        <f>Quarantine_Input!G$19*INDEX($B9:$D9,1,MATCH(Quarantine_Input!$B$23,PQT_RAg_Exit!$B$2:$D$2))+Quarantine_Input!$B$26*(1-Quarantine_Input!G$19)*INDEX($G9:$I9,1,MATCH(Quarantine_Input!$B$23,PQT_RAg_Exit!$G$2:$I$2))+(1-Quarantine_Input!$B$26)*(1-Quarantine_Input!G$19)*INDEX($L9:$N9,1,MATCH(Quarantine_Input!$B$23,PQT_RAg_Exit!$L$2:$N$2))</f>
        <v>1.7030553319586212E-2</v>
      </c>
    </row>
    <row r="31" spans="1:14" x14ac:dyDescent="0.25">
      <c r="A31" s="3">
        <v>7</v>
      </c>
      <c r="B31">
        <f>Quarantine_Input!B$19*INDEX($B10:$D10,1,MATCH(Quarantine_Input!$B$23,PQT_RAg_Exit!$B$2:$D$2))+Quarantine_Input!$B$26*(1-Quarantine_Input!B$19)*INDEX($G10:$I10,1,MATCH(Quarantine_Input!$B$23,PQT_RAg_Exit!$G$2:$I$2))+(1-Quarantine_Input!$B$26)*(1-Quarantine_Input!B$19)*INDEX($L10:$N10,1,MATCH(Quarantine_Input!$B$23,PQT_RAg_Exit!$L$2:$N$2))</f>
        <v>2.0050641009969675E-2</v>
      </c>
      <c r="C31">
        <f>Quarantine_Input!C$19*INDEX($B10:$D10,1,MATCH(Quarantine_Input!$B$23,PQT_RAg_Exit!$B$2:$D$2))+Quarantine_Input!$B$26*(1-Quarantine_Input!C$19)*INDEX($G10:$I10,1,MATCH(Quarantine_Input!$B$23,PQT_RAg_Exit!$G$2:$I$2))+(1-Quarantine_Input!$B$26)*(1-Quarantine_Input!C$19)*INDEX($L10:$N10,1,MATCH(Quarantine_Input!$B$23,PQT_RAg_Exit!$L$2:$N$2))</f>
        <v>1.8993153900177598E-2</v>
      </c>
      <c r="D31">
        <f>Quarantine_Input!D$19*INDEX($B10:$D10,1,MATCH(Quarantine_Input!$B$23,PQT_RAg_Exit!$B$2:$D$2))+Quarantine_Input!$B$26*(1-Quarantine_Input!D$19)*INDEX($G10:$I10,1,MATCH(Quarantine_Input!$B$23,PQT_RAg_Exit!$G$2:$I$2))+(1-Quarantine_Input!$B$26)*(1-Quarantine_Input!D$19)*INDEX($L10:$N10,1,MATCH(Quarantine_Input!$B$23,PQT_RAg_Exit!$L$2:$N$2))</f>
        <v>1.8993153900177598E-2</v>
      </c>
      <c r="E31">
        <f>Quarantine_Input!E$19*INDEX($B10:$D10,1,MATCH(Quarantine_Input!$B$23,PQT_RAg_Exit!$B$2:$D$2))+Quarantine_Input!$B$26*(1-Quarantine_Input!E$19)*INDEX($G10:$I10,1,MATCH(Quarantine_Input!$B$23,PQT_RAg_Exit!$G$2:$I$2))+(1-Quarantine_Input!$B$26)*(1-Quarantine_Input!E$19)*INDEX($L10:$N10,1,MATCH(Quarantine_Input!$B$23,PQT_RAg_Exit!$L$2:$N$2))</f>
        <v>1.7003021908832787E-2</v>
      </c>
      <c r="F31">
        <f>Quarantine_Input!F$19*INDEX($B10:$D10,1,MATCH(Quarantine_Input!$B$23,PQT_RAg_Exit!$B$2:$D$2))+Quarantine_Input!$B$26*(1-Quarantine_Input!F$19)*INDEX($G10:$I10,1,MATCH(Quarantine_Input!$B$23,PQT_RAg_Exit!$G$2:$I$2))+(1-Quarantine_Input!$B$26)*(1-Quarantine_Input!F$19)*INDEX($L10:$N10,1,MATCH(Quarantine_Input!$B$23,PQT_RAg_Exit!$L$2:$N$2))</f>
        <v>1.7003021908832787E-2</v>
      </c>
      <c r="G31">
        <f>Quarantine_Input!G$19*INDEX($B10:$D10,1,MATCH(Quarantine_Input!$B$23,PQT_RAg_Exit!$B$2:$D$2))+Quarantine_Input!$B$26*(1-Quarantine_Input!G$19)*INDEX($G10:$I10,1,MATCH(Quarantine_Input!$B$23,PQT_RAg_Exit!$G$2:$I$2))+(1-Quarantine_Input!$B$26)*(1-Quarantine_Input!G$19)*INDEX($L10:$N10,1,MATCH(Quarantine_Input!$B$23,PQT_RAg_Exit!$L$2:$N$2))</f>
        <v>1.4315179783523892E-2</v>
      </c>
    </row>
    <row r="32" spans="1:14" x14ac:dyDescent="0.25">
      <c r="A32" s="3">
        <v>8</v>
      </c>
      <c r="B32">
        <f>Quarantine_Input!B$19*INDEX($B11:$D11,1,MATCH(Quarantine_Input!$B$23,PQT_RAg_Exit!$B$2:$D$2))+Quarantine_Input!$B$26*(1-Quarantine_Input!B$19)*INDEX($G11:$I11,1,MATCH(Quarantine_Input!$B$23,PQT_RAg_Exit!$G$2:$I$2))+(1-Quarantine_Input!$B$26)*(1-Quarantine_Input!B$19)*INDEX($L11:$N11,1,MATCH(Quarantine_Input!$B$23,PQT_RAg_Exit!$L$2:$N$2))</f>
        <v>1.6174884129007198E-2</v>
      </c>
      <c r="C32">
        <f>Quarantine_Input!C$19*INDEX($B11:$D11,1,MATCH(Quarantine_Input!$B$23,PQT_RAg_Exit!$B$2:$D$2))+Quarantine_Input!$B$26*(1-Quarantine_Input!C$19)*INDEX($G11:$I11,1,MATCH(Quarantine_Input!$B$23,PQT_RAg_Exit!$G$2:$I$2))+(1-Quarantine_Input!$B$26)*(1-Quarantine_Input!C$19)*INDEX($L11:$N11,1,MATCH(Quarantine_Input!$B$23,PQT_RAg_Exit!$L$2:$N$2))</f>
        <v>1.5321807588446692E-2</v>
      </c>
      <c r="D32">
        <f>Quarantine_Input!D$19*INDEX($B11:$D11,1,MATCH(Quarantine_Input!$B$23,PQT_RAg_Exit!$B$2:$D$2))+Quarantine_Input!$B$26*(1-Quarantine_Input!D$19)*INDEX($G11:$I11,1,MATCH(Quarantine_Input!$B$23,PQT_RAg_Exit!$G$2:$I$2))+(1-Quarantine_Input!$B$26)*(1-Quarantine_Input!D$19)*INDEX($L11:$N11,1,MATCH(Quarantine_Input!$B$23,PQT_RAg_Exit!$L$2:$N$2))</f>
        <v>1.5321807588446692E-2</v>
      </c>
      <c r="E32">
        <f>Quarantine_Input!E$19*INDEX($B11:$D11,1,MATCH(Quarantine_Input!$B$23,PQT_RAg_Exit!$B$2:$D$2))+Quarantine_Input!$B$26*(1-Quarantine_Input!E$19)*INDEX($G11:$I11,1,MATCH(Quarantine_Input!$B$23,PQT_RAg_Exit!$G$2:$I$2))+(1-Quarantine_Input!$B$26)*(1-Quarantine_Input!E$19)*INDEX($L11:$N11,1,MATCH(Quarantine_Input!$B$23,PQT_RAg_Exit!$L$2:$N$2))</f>
        <v>1.3716364932252961E-2</v>
      </c>
      <c r="F32">
        <f>Quarantine_Input!F$19*INDEX($B11:$D11,1,MATCH(Quarantine_Input!$B$23,PQT_RAg_Exit!$B$2:$D$2))+Quarantine_Input!$B$26*(1-Quarantine_Input!F$19)*INDEX($G11:$I11,1,MATCH(Quarantine_Input!$B$23,PQT_RAg_Exit!$G$2:$I$2))+(1-Quarantine_Input!$B$26)*(1-Quarantine_Input!F$19)*INDEX($L11:$N11,1,MATCH(Quarantine_Input!$B$23,PQT_RAg_Exit!$L$2:$N$2))</f>
        <v>1.3716364932252961E-2</v>
      </c>
      <c r="G32">
        <f>Quarantine_Input!G$19*INDEX($B11:$D11,1,MATCH(Quarantine_Input!$B$23,PQT_RAg_Exit!$B$2:$D$2))+Quarantine_Input!$B$26*(1-Quarantine_Input!G$19)*INDEX($G11:$I11,1,MATCH(Quarantine_Input!$B$23,PQT_RAg_Exit!$G$2:$I$2))+(1-Quarantine_Input!$B$26)*(1-Quarantine_Input!G$19)*INDEX($L11:$N11,1,MATCH(Quarantine_Input!$B$23,PQT_RAg_Exit!$L$2:$N$2))</f>
        <v>1.1548078396559728E-2</v>
      </c>
    </row>
    <row r="33" spans="1:7" x14ac:dyDescent="0.25">
      <c r="A33" s="3">
        <v>9</v>
      </c>
      <c r="B33">
        <f>Quarantine_Input!B$19*INDEX($B12:$D12,1,MATCH(Quarantine_Input!$B$23,PQT_RAg_Exit!$B$2:$D$2))+Quarantine_Input!$B$26*(1-Quarantine_Input!B$19)*INDEX($G12:$I12,1,MATCH(Quarantine_Input!$B$23,PQT_RAg_Exit!$G$2:$I$2))+(1-Quarantine_Input!$B$26)*(1-Quarantine_Input!B$19)*INDEX($L12:$N12,1,MATCH(Quarantine_Input!$B$23,PQT_RAg_Exit!$L$2:$N$2))</f>
        <v>1.2637137361142952E-2</v>
      </c>
      <c r="C33">
        <f>Quarantine_Input!C$19*INDEX($B12:$D12,1,MATCH(Quarantine_Input!$B$23,PQT_RAg_Exit!$B$2:$D$2))+Quarantine_Input!$B$26*(1-Quarantine_Input!C$19)*INDEX($G12:$I12,1,MATCH(Quarantine_Input!$B$23,PQT_RAg_Exit!$G$2:$I$2))+(1-Quarantine_Input!$B$26)*(1-Quarantine_Input!C$19)*INDEX($L12:$N12,1,MATCH(Quarantine_Input!$B$23,PQT_RAg_Exit!$L$2:$N$2))</f>
        <v>1.1970644461617405E-2</v>
      </c>
      <c r="D33">
        <f>Quarantine_Input!D$19*INDEX($B12:$D12,1,MATCH(Quarantine_Input!$B$23,PQT_RAg_Exit!$B$2:$D$2))+Quarantine_Input!$B$26*(1-Quarantine_Input!D$19)*INDEX($G12:$I12,1,MATCH(Quarantine_Input!$B$23,PQT_RAg_Exit!$G$2:$I$2))+(1-Quarantine_Input!$B$26)*(1-Quarantine_Input!D$19)*INDEX($L12:$N12,1,MATCH(Quarantine_Input!$B$23,PQT_RAg_Exit!$L$2:$N$2))</f>
        <v>1.1970644461617405E-2</v>
      </c>
      <c r="E33">
        <f>Quarantine_Input!E$19*INDEX($B12:$D12,1,MATCH(Quarantine_Input!$B$23,PQT_RAg_Exit!$B$2:$D$2))+Quarantine_Input!$B$26*(1-Quarantine_Input!E$19)*INDEX($G12:$I12,1,MATCH(Quarantine_Input!$B$23,PQT_RAg_Exit!$G$2:$I$2))+(1-Quarantine_Input!$B$26)*(1-Quarantine_Input!E$19)*INDEX($L12:$N12,1,MATCH(Quarantine_Input!$B$23,PQT_RAg_Exit!$L$2:$N$2))</f>
        <v>1.0716341852093633E-2</v>
      </c>
      <c r="F33">
        <f>Quarantine_Input!F$19*INDEX($B12:$D12,1,MATCH(Quarantine_Input!$B$23,PQT_RAg_Exit!$B$2:$D$2))+Quarantine_Input!$B$26*(1-Quarantine_Input!F$19)*INDEX($G12:$I12,1,MATCH(Quarantine_Input!$B$23,PQT_RAg_Exit!$G$2:$I$2))+(1-Quarantine_Input!$B$26)*(1-Quarantine_Input!F$19)*INDEX($L12:$N12,1,MATCH(Quarantine_Input!$B$23,PQT_RAg_Exit!$L$2:$N$2))</f>
        <v>1.0716341852093633E-2</v>
      </c>
      <c r="G33">
        <f>Quarantine_Input!G$19*INDEX($B12:$D12,1,MATCH(Quarantine_Input!$B$23,PQT_RAg_Exit!$B$2:$D$2))+Quarantine_Input!$B$26*(1-Quarantine_Input!G$19)*INDEX($G12:$I12,1,MATCH(Quarantine_Input!$B$23,PQT_RAg_Exit!$G$2:$I$2))+(1-Quarantine_Input!$B$26)*(1-Quarantine_Input!G$19)*INDEX($L12:$N12,1,MATCH(Quarantine_Input!$B$23,PQT_RAg_Exit!$L$2:$N$2))</f>
        <v>9.0222997451252888E-3</v>
      </c>
    </row>
    <row r="34" spans="1:7" x14ac:dyDescent="0.25">
      <c r="A34" s="3">
        <v>10</v>
      </c>
      <c r="B34">
        <f>Quarantine_Input!B$19*INDEX($B13:$D13,1,MATCH(Quarantine_Input!$B$23,PQT_RAg_Exit!$B$2:$D$2))+Quarantine_Input!$B$26*(1-Quarantine_Input!B$19)*INDEX($G13:$I13,1,MATCH(Quarantine_Input!$B$23,PQT_RAg_Exit!$G$2:$I$2))+(1-Quarantine_Input!$B$26)*(1-Quarantine_Input!B$19)*INDEX($L13:$N13,1,MATCH(Quarantine_Input!$B$23,PQT_RAg_Exit!$L$2:$N$2))</f>
        <v>9.6242818473496108E-3</v>
      </c>
      <c r="C34">
        <f>Quarantine_Input!C$19*INDEX($B13:$D13,1,MATCH(Quarantine_Input!$B$23,PQT_RAg_Exit!$B$2:$D$2))+Quarantine_Input!$B$26*(1-Quarantine_Input!C$19)*INDEX($G13:$I13,1,MATCH(Quarantine_Input!$B$23,PQT_RAg_Exit!$G$2:$I$2))+(1-Quarantine_Input!$B$26)*(1-Quarantine_Input!C$19)*INDEX($L13:$N13,1,MATCH(Quarantine_Input!$B$23,PQT_RAg_Exit!$L$2:$N$2))</f>
        <v>9.1166893973367875E-3</v>
      </c>
      <c r="D34">
        <f>Quarantine_Input!D$19*INDEX($B13:$D13,1,MATCH(Quarantine_Input!$B$23,PQT_RAg_Exit!$B$2:$D$2))+Quarantine_Input!$B$26*(1-Quarantine_Input!D$19)*INDEX($G13:$I13,1,MATCH(Quarantine_Input!$B$23,PQT_RAg_Exit!$G$2:$I$2))+(1-Quarantine_Input!$B$26)*(1-Quarantine_Input!D$19)*INDEX($L13:$N13,1,MATCH(Quarantine_Input!$B$23,PQT_RAg_Exit!$L$2:$N$2))</f>
        <v>9.1166893973367875E-3</v>
      </c>
      <c r="E34">
        <f>Quarantine_Input!E$19*INDEX($B13:$D13,1,MATCH(Quarantine_Input!$B$23,PQT_RAg_Exit!$B$2:$D$2))+Quarantine_Input!$B$26*(1-Quarantine_Input!E$19)*INDEX($G13:$I13,1,MATCH(Quarantine_Input!$B$23,PQT_RAg_Exit!$G$2:$I$2))+(1-Quarantine_Input!$B$26)*(1-Quarantine_Input!E$19)*INDEX($L13:$N13,1,MATCH(Quarantine_Input!$B$23,PQT_RAg_Exit!$L$2:$N$2))</f>
        <v>8.1614286059932106E-3</v>
      </c>
      <c r="F34">
        <f>Quarantine_Input!F$19*INDEX($B13:$D13,1,MATCH(Quarantine_Input!$B$23,PQT_RAg_Exit!$B$2:$D$2))+Quarantine_Input!$B$26*(1-Quarantine_Input!F$19)*INDEX($G13:$I13,1,MATCH(Quarantine_Input!$B$23,PQT_RAg_Exit!$G$2:$I$2))+(1-Quarantine_Input!$B$26)*(1-Quarantine_Input!F$19)*INDEX($L13:$N13,1,MATCH(Quarantine_Input!$B$23,PQT_RAg_Exit!$L$2:$N$2))</f>
        <v>8.1614286059932106E-3</v>
      </c>
      <c r="G34">
        <f>Quarantine_Input!G$19*INDEX($B13:$D13,1,MATCH(Quarantine_Input!$B$23,PQT_RAg_Exit!$B$2:$D$2))+Quarantine_Input!$B$26*(1-Quarantine_Input!G$19)*INDEX($G13:$I13,1,MATCH(Quarantine_Input!$B$23,PQT_RAg_Exit!$G$2:$I$2))+(1-Quarantine_Input!$B$26)*(1-Quarantine_Input!G$19)*INDEX($L13:$N13,1,MATCH(Quarantine_Input!$B$23,PQT_RAg_Exit!$L$2:$N$2))</f>
        <v>6.8712678494224104E-3</v>
      </c>
    </row>
    <row r="35" spans="1:7" x14ac:dyDescent="0.25">
      <c r="A35" s="3">
        <v>11</v>
      </c>
      <c r="B35">
        <f>Quarantine_Input!B$19*INDEX($B14:$D14,1,MATCH(Quarantine_Input!$B$23,PQT_RAg_Exit!$B$2:$D$2))+Quarantine_Input!$B$26*(1-Quarantine_Input!B$19)*INDEX($G14:$I14,1,MATCH(Quarantine_Input!$B$23,PQT_RAg_Exit!$G$2:$I$2))+(1-Quarantine_Input!$B$26)*(1-Quarantine_Input!B$19)*INDEX($L14:$N14,1,MATCH(Quarantine_Input!$B$23,PQT_RAg_Exit!$L$2:$N$2))</f>
        <v>7.1769378881311133E-3</v>
      </c>
      <c r="C35">
        <f>Quarantine_Input!C$19*INDEX($B14:$D14,1,MATCH(Quarantine_Input!$B$23,PQT_RAg_Exit!$B$2:$D$2))+Quarantine_Input!$B$26*(1-Quarantine_Input!C$19)*INDEX($G14:$I14,1,MATCH(Quarantine_Input!$B$23,PQT_RAg_Exit!$G$2:$I$2))+(1-Quarantine_Input!$B$26)*(1-Quarantine_Input!C$19)*INDEX($L14:$N14,1,MATCH(Quarantine_Input!$B$23,PQT_RAg_Exit!$L$2:$N$2))</f>
        <v>6.7984203484323415E-3</v>
      </c>
      <c r="D35">
        <f>Quarantine_Input!D$19*INDEX($B14:$D14,1,MATCH(Quarantine_Input!$B$23,PQT_RAg_Exit!$B$2:$D$2))+Quarantine_Input!$B$26*(1-Quarantine_Input!D$19)*INDEX($G14:$I14,1,MATCH(Quarantine_Input!$B$23,PQT_RAg_Exit!$G$2:$I$2))+(1-Quarantine_Input!$B$26)*(1-Quarantine_Input!D$19)*INDEX($L14:$N14,1,MATCH(Quarantine_Input!$B$23,PQT_RAg_Exit!$L$2:$N$2))</f>
        <v>6.7984203484323415E-3</v>
      </c>
      <c r="E35">
        <f>Quarantine_Input!E$19*INDEX($B14:$D14,1,MATCH(Quarantine_Input!$B$23,PQT_RAg_Exit!$B$2:$D$2))+Quarantine_Input!$B$26*(1-Quarantine_Input!E$19)*INDEX($G14:$I14,1,MATCH(Quarantine_Input!$B$23,PQT_RAg_Exit!$G$2:$I$2))+(1-Quarantine_Input!$B$26)*(1-Quarantine_Input!E$19)*INDEX($L14:$N14,1,MATCH(Quarantine_Input!$B$23,PQT_RAg_Exit!$L$2:$N$2))</f>
        <v>6.086071367471458E-3</v>
      </c>
      <c r="F35">
        <f>Quarantine_Input!F$19*INDEX($B14:$D14,1,MATCH(Quarantine_Input!$B$23,PQT_RAg_Exit!$B$2:$D$2))+Quarantine_Input!$B$26*(1-Quarantine_Input!F$19)*INDEX($G14:$I14,1,MATCH(Quarantine_Input!$B$23,PQT_RAg_Exit!$G$2:$I$2))+(1-Quarantine_Input!$B$26)*(1-Quarantine_Input!F$19)*INDEX($L14:$N14,1,MATCH(Quarantine_Input!$B$23,PQT_RAg_Exit!$L$2:$N$2))</f>
        <v>6.086071367471458E-3</v>
      </c>
      <c r="G35">
        <f>Quarantine_Input!G$19*INDEX($B14:$D14,1,MATCH(Quarantine_Input!$B$23,PQT_RAg_Exit!$B$2:$D$2))+Quarantine_Input!$B$26*(1-Quarantine_Input!G$19)*INDEX($G14:$I14,1,MATCH(Quarantine_Input!$B$23,PQT_RAg_Exit!$G$2:$I$2))+(1-Quarantine_Input!$B$26)*(1-Quarantine_Input!G$19)*INDEX($L14:$N14,1,MATCH(Quarantine_Input!$B$23,PQT_RAg_Exit!$L$2:$N$2))</f>
        <v>5.1239836229024661E-3</v>
      </c>
    </row>
    <row r="36" spans="1:7" x14ac:dyDescent="0.25">
      <c r="A36" s="3">
        <v>12</v>
      </c>
      <c r="B36">
        <f>Quarantine_Input!B$19*INDEX($B15:$D15,1,MATCH(Quarantine_Input!$B$23,PQT_RAg_Exit!$B$2:$D$2))+Quarantine_Input!$B$26*(1-Quarantine_Input!B$19)*INDEX($G15:$I15,1,MATCH(Quarantine_Input!$B$23,PQT_RAg_Exit!$G$2:$I$2))+(1-Quarantine_Input!$B$26)*(1-Quarantine_Input!B$19)*INDEX($L15:$N15,1,MATCH(Quarantine_Input!$B$23,PQT_RAg_Exit!$L$2:$N$2))</f>
        <v>5.2563358974860143E-3</v>
      </c>
      <c r="C36">
        <f>Quarantine_Input!C$19*INDEX($B15:$D15,1,MATCH(Quarantine_Input!$B$23,PQT_RAg_Exit!$B$2:$D$2))+Quarantine_Input!$B$26*(1-Quarantine_Input!C$19)*INDEX($G15:$I15,1,MATCH(Quarantine_Input!$B$23,PQT_RAg_Exit!$G$2:$I$2))+(1-Quarantine_Input!$B$26)*(1-Quarantine_Input!C$19)*INDEX($L15:$N15,1,MATCH(Quarantine_Input!$B$23,PQT_RAg_Exit!$L$2:$N$2))</f>
        <v>4.9791124683914029E-3</v>
      </c>
      <c r="D36">
        <f>Quarantine_Input!D$19*INDEX($B15:$D15,1,MATCH(Quarantine_Input!$B$23,PQT_RAg_Exit!$B$2:$D$2))+Quarantine_Input!$B$26*(1-Quarantine_Input!D$19)*INDEX($G15:$I15,1,MATCH(Quarantine_Input!$B$23,PQT_RAg_Exit!$G$2:$I$2))+(1-Quarantine_Input!$B$26)*(1-Quarantine_Input!D$19)*INDEX($L15:$N15,1,MATCH(Quarantine_Input!$B$23,PQT_RAg_Exit!$L$2:$N$2))</f>
        <v>4.9791124683914029E-3</v>
      </c>
      <c r="E36">
        <f>Quarantine_Input!E$19*INDEX($B15:$D15,1,MATCH(Quarantine_Input!$B$23,PQT_RAg_Exit!$B$2:$D$2))+Quarantine_Input!$B$26*(1-Quarantine_Input!E$19)*INDEX($G15:$I15,1,MATCH(Quarantine_Input!$B$23,PQT_RAg_Exit!$G$2:$I$2))+(1-Quarantine_Input!$B$26)*(1-Quarantine_Input!E$19)*INDEX($L15:$N15,1,MATCH(Quarantine_Input!$B$23,PQT_RAg_Exit!$L$2:$N$2))</f>
        <v>4.4573933761369615E-3</v>
      </c>
      <c r="F36">
        <f>Quarantine_Input!F$19*INDEX($B15:$D15,1,MATCH(Quarantine_Input!$B$23,PQT_RAg_Exit!$B$2:$D$2))+Quarantine_Input!$B$26*(1-Quarantine_Input!F$19)*INDEX($G15:$I15,1,MATCH(Quarantine_Input!$B$23,PQT_RAg_Exit!$G$2:$I$2))+(1-Quarantine_Input!$B$26)*(1-Quarantine_Input!F$19)*INDEX($L15:$N15,1,MATCH(Quarantine_Input!$B$23,PQT_RAg_Exit!$L$2:$N$2))</f>
        <v>4.4573933761369615E-3</v>
      </c>
      <c r="G36">
        <f>Quarantine_Input!G$19*INDEX($B15:$D15,1,MATCH(Quarantine_Input!$B$23,PQT_RAg_Exit!$B$2:$D$2))+Quarantine_Input!$B$26*(1-Quarantine_Input!G$19)*INDEX($G15:$I15,1,MATCH(Quarantine_Input!$B$23,PQT_RAg_Exit!$G$2:$I$2))+(1-Quarantine_Input!$B$26)*(1-Quarantine_Input!G$19)*INDEX($L15:$N15,1,MATCH(Quarantine_Input!$B$23,PQT_RAg_Exit!$L$2:$N$2))</f>
        <v>3.7527674720069463E-3</v>
      </c>
    </row>
    <row r="37" spans="1:7" x14ac:dyDescent="0.25">
      <c r="A37" s="3">
        <v>13</v>
      </c>
      <c r="B37">
        <f>Quarantine_Input!B$19*INDEX($B16:$D16,1,MATCH(Quarantine_Input!$B$23,PQT_RAg_Exit!$B$2:$D$2))+Quarantine_Input!$B$26*(1-Quarantine_Input!B$19)*INDEX($G16:$I16,1,MATCH(Quarantine_Input!$B$23,PQT_RAg_Exit!$G$2:$I$2))+(1-Quarantine_Input!$B$26)*(1-Quarantine_Input!B$19)*INDEX($L16:$N16,1,MATCH(Quarantine_Input!$B$23,PQT_RAg_Exit!$L$2:$N$2))</f>
        <v>3.788619135657644E-3</v>
      </c>
      <c r="C37">
        <f>Quarantine_Input!C$19*INDEX($B16:$D16,1,MATCH(Quarantine_Input!$B$23,PQT_RAg_Exit!$B$2:$D$2))+Quarantine_Input!$B$26*(1-Quarantine_Input!C$19)*INDEX($G16:$I16,1,MATCH(Quarantine_Input!$B$23,PQT_RAg_Exit!$G$2:$I$2))+(1-Quarantine_Input!$B$26)*(1-Quarantine_Input!C$19)*INDEX($L16:$N16,1,MATCH(Quarantine_Input!$B$23,PQT_RAg_Exit!$L$2:$N$2))</f>
        <v>3.5888042819640655E-3</v>
      </c>
      <c r="D37">
        <f>Quarantine_Input!D$19*INDEX($B16:$D16,1,MATCH(Quarantine_Input!$B$23,PQT_RAg_Exit!$B$2:$D$2))+Quarantine_Input!$B$26*(1-Quarantine_Input!D$19)*INDEX($G16:$I16,1,MATCH(Quarantine_Input!$B$23,PQT_RAg_Exit!$G$2:$I$2))+(1-Quarantine_Input!$B$26)*(1-Quarantine_Input!D$19)*INDEX($L16:$N16,1,MATCH(Quarantine_Input!$B$23,PQT_RAg_Exit!$L$2:$N$2))</f>
        <v>3.5888042819640655E-3</v>
      </c>
      <c r="E37">
        <f>Quarantine_Input!E$19*INDEX($B16:$D16,1,MATCH(Quarantine_Input!$B$23,PQT_RAg_Exit!$B$2:$D$2))+Quarantine_Input!$B$26*(1-Quarantine_Input!E$19)*INDEX($G16:$I16,1,MATCH(Quarantine_Input!$B$23,PQT_RAg_Exit!$G$2:$I$2))+(1-Quarantine_Input!$B$26)*(1-Quarantine_Input!E$19)*INDEX($L16:$N16,1,MATCH(Quarantine_Input!$B$23,PQT_RAg_Exit!$L$2:$N$2))</f>
        <v>3.2127638281379558E-3</v>
      </c>
      <c r="F37">
        <f>Quarantine_Input!F$19*INDEX($B16:$D16,1,MATCH(Quarantine_Input!$B$23,PQT_RAg_Exit!$B$2:$D$2))+Quarantine_Input!$B$26*(1-Quarantine_Input!F$19)*INDEX($G16:$I16,1,MATCH(Quarantine_Input!$B$23,PQT_RAg_Exit!$G$2:$I$2))+(1-Quarantine_Input!$B$26)*(1-Quarantine_Input!F$19)*INDEX($L16:$N16,1,MATCH(Quarantine_Input!$B$23,PQT_RAg_Exit!$L$2:$N$2))</f>
        <v>3.2127638281379558E-3</v>
      </c>
      <c r="G37">
        <f>Quarantine_Input!G$19*INDEX($B16:$D16,1,MATCH(Quarantine_Input!$B$23,PQT_RAg_Exit!$B$2:$D$2))+Quarantine_Input!$B$26*(1-Quarantine_Input!G$19)*INDEX($G16:$I16,1,MATCH(Quarantine_Input!$B$23,PQT_RAg_Exit!$G$2:$I$2))+(1-Quarantine_Input!$B$26)*(1-Quarantine_Input!G$19)*INDEX($L16:$N16,1,MATCH(Quarantine_Input!$B$23,PQT_RAg_Exit!$L$2:$N$2))</f>
        <v>2.7048892866453097E-3</v>
      </c>
    </row>
    <row r="38" spans="1:7" x14ac:dyDescent="0.25">
      <c r="A38" s="3">
        <v>14</v>
      </c>
      <c r="B38">
        <f>Quarantine_Input!B$19*INDEX($B17:$D17,1,MATCH(Quarantine_Input!$B$23,PQT_RAg_Exit!$B$2:$D$2))+Quarantine_Input!$B$26*(1-Quarantine_Input!B$19)*INDEX($G17:$I17,1,MATCH(Quarantine_Input!$B$23,PQT_RAg_Exit!$G$2:$I$2))+(1-Quarantine_Input!$B$26)*(1-Quarantine_Input!B$19)*INDEX($L17:$N17,1,MATCH(Quarantine_Input!$B$23,PQT_RAg_Exit!$L$2:$N$2))</f>
        <v>2.6905471226637374E-3</v>
      </c>
      <c r="C38">
        <f>Quarantine_Input!C$19*INDEX($B17:$D17,1,MATCH(Quarantine_Input!$B$23,PQT_RAg_Exit!$B$2:$D$2))+Quarantine_Input!$B$26*(1-Quarantine_Input!C$19)*INDEX($G17:$I17,1,MATCH(Quarantine_Input!$B$23,PQT_RAg_Exit!$G$2:$I$2))+(1-Quarantine_Input!$B$26)*(1-Quarantine_Input!C$19)*INDEX($L17:$N17,1,MATCH(Quarantine_Input!$B$23,PQT_RAg_Exit!$L$2:$N$2))</f>
        <v>2.5486454797641238E-3</v>
      </c>
      <c r="D38">
        <f>Quarantine_Input!D$19*INDEX($B17:$D17,1,MATCH(Quarantine_Input!$B$23,PQT_RAg_Exit!$B$2:$D$2))+Quarantine_Input!$B$26*(1-Quarantine_Input!D$19)*INDEX($G17:$I17,1,MATCH(Quarantine_Input!$B$23,PQT_RAg_Exit!$G$2:$I$2))+(1-Quarantine_Input!$B$26)*(1-Quarantine_Input!D$19)*INDEX($L17:$N17,1,MATCH(Quarantine_Input!$B$23,PQT_RAg_Exit!$L$2:$N$2))</f>
        <v>2.5486454797641238E-3</v>
      </c>
      <c r="E38">
        <f>Quarantine_Input!E$19*INDEX($B17:$D17,1,MATCH(Quarantine_Input!$B$23,PQT_RAg_Exit!$B$2:$D$2))+Quarantine_Input!$B$26*(1-Quarantine_Input!E$19)*INDEX($G17:$I17,1,MATCH(Quarantine_Input!$B$23,PQT_RAg_Exit!$G$2:$I$2))+(1-Quarantine_Input!$B$26)*(1-Quarantine_Input!E$19)*INDEX($L17:$N17,1,MATCH(Quarantine_Input!$B$23,PQT_RAg_Exit!$L$2:$N$2))</f>
        <v>2.2815944712516563E-3</v>
      </c>
      <c r="F38">
        <f>Quarantine_Input!F$19*INDEX($B17:$D17,1,MATCH(Quarantine_Input!$B$23,PQT_RAg_Exit!$B$2:$D$2))+Quarantine_Input!$B$26*(1-Quarantine_Input!F$19)*INDEX($G17:$I17,1,MATCH(Quarantine_Input!$B$23,PQT_RAg_Exit!$G$2:$I$2))+(1-Quarantine_Input!$B$26)*(1-Quarantine_Input!F$19)*INDEX($L17:$N17,1,MATCH(Quarantine_Input!$B$23,PQT_RAg_Exit!$L$2:$N$2))</f>
        <v>2.2815944712516563E-3</v>
      </c>
      <c r="G38">
        <f>Quarantine_Input!G$19*INDEX($B17:$D17,1,MATCH(Quarantine_Input!$B$23,PQT_RAg_Exit!$B$2:$D$2))+Quarantine_Input!$B$26*(1-Quarantine_Input!G$19)*INDEX($G17:$I17,1,MATCH(Quarantine_Input!$B$23,PQT_RAg_Exit!$G$2:$I$2))+(1-Quarantine_Input!$B$26)*(1-Quarantine_Input!G$19)*INDEX($L17:$N17,1,MATCH(Quarantine_Input!$B$23,PQT_RAg_Exit!$L$2:$N$2))</f>
        <v>1.9209194238639735E-3</v>
      </c>
    </row>
  </sheetData>
  <mergeCells count="6">
    <mergeCell ref="L1:N1"/>
    <mergeCell ref="B23:G23"/>
    <mergeCell ref="E3:E17"/>
    <mergeCell ref="J3:J17"/>
    <mergeCell ref="B1:D1"/>
    <mergeCell ref="G1:I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BFAF7-7FA9-416C-AF52-ACA6D8A5C7ED}">
  <dimension ref="A1:N38"/>
  <sheetViews>
    <sheetView topLeftCell="A5" workbookViewId="0">
      <selection activeCell="B24" sqref="B24:G38"/>
    </sheetView>
  </sheetViews>
  <sheetFormatPr defaultRowHeight="15" x14ac:dyDescent="0.25"/>
  <cols>
    <col min="1" max="1" width="33.42578125" bestFit="1" customWidth="1"/>
    <col min="2" max="5" width="12" bestFit="1" customWidth="1"/>
    <col min="6" max="6" width="49.42578125" bestFit="1" customWidth="1"/>
    <col min="7" max="10" width="12" bestFit="1" customWidth="1"/>
    <col min="11" max="11" width="70.140625" bestFit="1" customWidth="1"/>
    <col min="12" max="15" width="12" bestFit="1" customWidth="1"/>
  </cols>
  <sheetData>
    <row r="1" spans="1:14" x14ac:dyDescent="0.25">
      <c r="B1" s="21" t="s">
        <v>25</v>
      </c>
      <c r="C1" s="21"/>
      <c r="D1" s="21"/>
      <c r="G1" s="21" t="s">
        <v>25</v>
      </c>
      <c r="H1" s="21"/>
      <c r="I1" s="21"/>
      <c r="L1" s="21" t="s">
        <v>25</v>
      </c>
      <c r="M1" s="21"/>
      <c r="N1" s="21"/>
    </row>
    <row r="2" spans="1:14" x14ac:dyDescent="0.25">
      <c r="A2" t="s">
        <v>30</v>
      </c>
      <c r="B2">
        <v>5.72</v>
      </c>
      <c r="C2">
        <v>8.2899999999999991</v>
      </c>
      <c r="D2">
        <v>11.66</v>
      </c>
      <c r="F2" t="s">
        <v>31</v>
      </c>
      <c r="G2">
        <v>5.72</v>
      </c>
      <c r="H2">
        <v>8.2899999999999991</v>
      </c>
      <c r="I2">
        <v>11.66</v>
      </c>
      <c r="K2" t="s">
        <v>32</v>
      </c>
      <c r="L2">
        <v>5.72</v>
      </c>
      <c r="M2">
        <v>8.2899999999999991</v>
      </c>
      <c r="N2">
        <v>11.66</v>
      </c>
    </row>
    <row r="3" spans="1:14" x14ac:dyDescent="0.25">
      <c r="A3" s="3">
        <v>0</v>
      </c>
      <c r="B3">
        <v>0.10368939650979909</v>
      </c>
      <c r="C3">
        <v>0.16049451370555964</v>
      </c>
      <c r="D3">
        <v>0.25535552486899588</v>
      </c>
      <c r="E3" s="21"/>
      <c r="F3" s="3">
        <v>0</v>
      </c>
      <c r="G3">
        <v>0.20248544301830276</v>
      </c>
      <c r="H3">
        <v>0.24154713150393847</v>
      </c>
      <c r="I3">
        <v>0.29546704851426625</v>
      </c>
      <c r="J3" s="21"/>
      <c r="K3" s="3">
        <v>0</v>
      </c>
      <c r="L3">
        <v>0.38075006439637932</v>
      </c>
      <c r="M3">
        <v>0.50198182649464129</v>
      </c>
      <c r="N3">
        <v>0.66498820588222596</v>
      </c>
    </row>
    <row r="4" spans="1:14" x14ac:dyDescent="0.25">
      <c r="A4" s="3">
        <v>1</v>
      </c>
      <c r="B4">
        <v>7.0977283014014167E-2</v>
      </c>
      <c r="C4">
        <v>0.13519029672207183</v>
      </c>
      <c r="D4">
        <v>0.23434086077470392</v>
      </c>
      <c r="E4" s="21"/>
      <c r="F4" s="3">
        <v>1</v>
      </c>
      <c r="G4">
        <v>0.13089458847054616</v>
      </c>
      <c r="H4">
        <v>0.20255812384224325</v>
      </c>
      <c r="I4">
        <v>0.26980594750433262</v>
      </c>
      <c r="J4" s="21"/>
      <c r="K4" s="3">
        <v>1</v>
      </c>
      <c r="L4">
        <v>0.24642077894661996</v>
      </c>
      <c r="M4">
        <v>0.42380229583108958</v>
      </c>
      <c r="N4">
        <v>0.6116955349490043</v>
      </c>
    </row>
    <row r="5" spans="1:14" x14ac:dyDescent="0.25">
      <c r="A5" s="3">
        <v>2</v>
      </c>
      <c r="B5">
        <v>3.2652120955559472E-2</v>
      </c>
      <c r="C5">
        <v>0.10314266652591682</v>
      </c>
      <c r="D5">
        <v>0.21033226434985633</v>
      </c>
      <c r="E5" s="21"/>
      <c r="F5" s="3">
        <v>2</v>
      </c>
      <c r="G5">
        <v>4.4992342527315078E-2</v>
      </c>
      <c r="H5">
        <v>0.15184732210227264</v>
      </c>
      <c r="I5">
        <v>0.23932760257445265</v>
      </c>
      <c r="J5" s="21"/>
      <c r="K5" s="3">
        <v>2</v>
      </c>
      <c r="L5">
        <v>8.7499718449125255E-2</v>
      </c>
      <c r="M5">
        <v>0.32200348907017023</v>
      </c>
      <c r="N5">
        <v>0.5487207780523421</v>
      </c>
    </row>
    <row r="6" spans="1:14" x14ac:dyDescent="0.25">
      <c r="A6" s="3">
        <v>3</v>
      </c>
      <c r="B6">
        <v>1.5724094503502352E-2</v>
      </c>
      <c r="C6">
        <v>6.836443636120576E-2</v>
      </c>
      <c r="D6">
        <v>0.18403858755373281</v>
      </c>
      <c r="E6" s="21"/>
      <c r="F6" s="3">
        <v>3</v>
      </c>
      <c r="G6">
        <v>6.7739053092281398E-3</v>
      </c>
      <c r="H6">
        <v>9.5780331893816364E-2</v>
      </c>
      <c r="I6">
        <v>0.20505202394808716</v>
      </c>
      <c r="J6" s="21"/>
      <c r="K6" s="3">
        <v>3</v>
      </c>
      <c r="L6">
        <v>2.2738191585707241E-2</v>
      </c>
      <c r="M6">
        <v>0.20872800244002343</v>
      </c>
      <c r="N6">
        <v>0.47746015384399437</v>
      </c>
    </row>
    <row r="7" spans="1:14" x14ac:dyDescent="0.25">
      <c r="A7" s="3">
        <v>4</v>
      </c>
      <c r="B7">
        <v>1.5779304037026706E-2</v>
      </c>
      <c r="C7">
        <v>3.7439281974142043E-2</v>
      </c>
      <c r="D7">
        <v>0.1562879452230069</v>
      </c>
      <c r="E7" s="21"/>
      <c r="F7" s="3">
        <v>4</v>
      </c>
      <c r="G7">
        <v>3.8319830557655057E-3</v>
      </c>
      <c r="H7">
        <v>4.4701112986167392E-2</v>
      </c>
      <c r="I7">
        <v>0.16827253989545474</v>
      </c>
      <c r="J7" s="21"/>
      <c r="K7" s="3">
        <v>4</v>
      </c>
      <c r="L7">
        <v>2.110298035056896E-2</v>
      </c>
      <c r="M7">
        <v>0.10475956080732225</v>
      </c>
      <c r="N7">
        <v>0.39984488098253584</v>
      </c>
    </row>
    <row r="8" spans="1:14" x14ac:dyDescent="0.25">
      <c r="A8" s="3">
        <v>5</v>
      </c>
      <c r="B8">
        <v>1.6317019787392712E-2</v>
      </c>
      <c r="C8">
        <v>2.0209060217669064E-2</v>
      </c>
      <c r="D8">
        <v>0.12778035449324682</v>
      </c>
      <c r="E8" s="21"/>
      <c r="F8" s="3">
        <v>5</v>
      </c>
      <c r="G8">
        <v>1.1094316369062E-3</v>
      </c>
      <c r="H8">
        <v>1.5142813166246759E-2</v>
      </c>
      <c r="I8">
        <v>0.13019870317192028</v>
      </c>
      <c r="J8" s="21"/>
      <c r="K8" s="3">
        <v>5</v>
      </c>
      <c r="L8">
        <v>1.1657408302914155E-2</v>
      </c>
      <c r="M8">
        <v>4.2340968021895943E-2</v>
      </c>
      <c r="N8">
        <v>0.31794742101867096</v>
      </c>
    </row>
    <row r="9" spans="1:14" x14ac:dyDescent="0.25">
      <c r="A9" s="3">
        <v>6</v>
      </c>
      <c r="B9">
        <v>1.5541464177564109E-2</v>
      </c>
      <c r="C9">
        <v>1.4480191893570282E-2</v>
      </c>
      <c r="D9">
        <v>9.9535225433354191E-2</v>
      </c>
      <c r="E9" s="21"/>
      <c r="F9" s="3">
        <v>6</v>
      </c>
      <c r="G9">
        <v>0</v>
      </c>
      <c r="H9">
        <v>3.7099118302591273E-3</v>
      </c>
      <c r="I9">
        <v>9.2530644288693967E-2</v>
      </c>
      <c r="J9" s="21"/>
      <c r="K9" s="3">
        <v>6</v>
      </c>
      <c r="L9">
        <v>0</v>
      </c>
      <c r="M9">
        <v>1.5167987404124795E-2</v>
      </c>
      <c r="N9">
        <v>0.23546736175260488</v>
      </c>
    </row>
    <row r="10" spans="1:14" x14ac:dyDescent="0.25">
      <c r="A10" s="3">
        <v>7</v>
      </c>
      <c r="B10">
        <v>1.3739806356431307E-2</v>
      </c>
      <c r="C10">
        <v>1.4546755410596435E-2</v>
      </c>
      <c r="D10">
        <v>7.3879102905091712E-2</v>
      </c>
      <c r="E10" s="21"/>
      <c r="F10" s="3">
        <v>7</v>
      </c>
      <c r="G10">
        <v>0</v>
      </c>
      <c r="H10">
        <v>8.1115238600180516E-4</v>
      </c>
      <c r="I10">
        <v>5.8611035400966467E-2</v>
      </c>
      <c r="J10" s="21"/>
      <c r="K10" s="3">
        <v>7</v>
      </c>
      <c r="L10">
        <v>0</v>
      </c>
      <c r="M10">
        <v>6.420408740644902E-3</v>
      </c>
      <c r="N10">
        <v>0.16007305173071401</v>
      </c>
    </row>
    <row r="11" spans="1:14" x14ac:dyDescent="0.25">
      <c r="A11" s="3">
        <v>8</v>
      </c>
      <c r="B11">
        <v>1.1487606499320277E-2</v>
      </c>
      <c r="C11">
        <v>1.5777374394943432E-2</v>
      </c>
      <c r="D11">
        <v>5.3395335829701164E-2</v>
      </c>
      <c r="E11" s="21"/>
      <c r="F11" s="3">
        <v>8</v>
      </c>
      <c r="G11">
        <v>0</v>
      </c>
      <c r="H11">
        <v>6.3142312532725258E-5</v>
      </c>
      <c r="I11">
        <v>3.2212495189285172E-2</v>
      </c>
      <c r="J11" s="21"/>
      <c r="K11" s="3">
        <v>8</v>
      </c>
      <c r="L11">
        <v>0</v>
      </c>
      <c r="M11">
        <v>1.8363638437882896E-3</v>
      </c>
      <c r="N11">
        <v>9.9617649173815326E-2</v>
      </c>
    </row>
    <row r="12" spans="1:14" x14ac:dyDescent="0.25">
      <c r="A12" s="3">
        <v>9</v>
      </c>
      <c r="B12">
        <v>9.2153597017078301E-3</v>
      </c>
      <c r="C12">
        <v>1.5772735405618798E-2</v>
      </c>
      <c r="D12">
        <v>3.8901041615809664E-2</v>
      </c>
      <c r="E12" s="21"/>
      <c r="F12" s="3">
        <v>9</v>
      </c>
      <c r="G12">
        <v>0</v>
      </c>
      <c r="H12">
        <v>0</v>
      </c>
      <c r="I12">
        <v>1.4746310574669548E-2</v>
      </c>
      <c r="J12" s="21"/>
      <c r="K12" s="3">
        <v>9</v>
      </c>
      <c r="L12">
        <v>0</v>
      </c>
      <c r="M12">
        <v>0</v>
      </c>
      <c r="N12">
        <v>5.6509146675609322E-2</v>
      </c>
    </row>
    <row r="13" spans="1:14" x14ac:dyDescent="0.25">
      <c r="A13" s="3">
        <v>10</v>
      </c>
      <c r="B13">
        <v>7.162209760816946E-3</v>
      </c>
      <c r="C13">
        <v>1.4378645917944258E-2</v>
      </c>
      <c r="D13">
        <v>2.9405131771681008E-2</v>
      </c>
      <c r="E13" s="21"/>
      <c r="F13" s="3">
        <v>10</v>
      </c>
      <c r="G13">
        <v>0</v>
      </c>
      <c r="H13">
        <v>0</v>
      </c>
      <c r="I13">
        <v>5.0077813705254283E-3</v>
      </c>
      <c r="J13" s="21"/>
      <c r="K13" s="3">
        <v>10</v>
      </c>
      <c r="L13">
        <v>0</v>
      </c>
      <c r="M13">
        <v>0</v>
      </c>
      <c r="N13">
        <v>2.7992996454115283E-2</v>
      </c>
    </row>
    <row r="14" spans="1:14" x14ac:dyDescent="0.25">
      <c r="A14" s="3">
        <v>11</v>
      </c>
      <c r="B14">
        <v>5.4277061992096289E-3</v>
      </c>
      <c r="C14">
        <v>1.2118560658703837E-2</v>
      </c>
      <c r="D14">
        <v>2.3191792971129579E-2</v>
      </c>
      <c r="E14" s="21"/>
      <c r="F14" s="3">
        <v>11</v>
      </c>
      <c r="G14">
        <v>0</v>
      </c>
      <c r="H14">
        <v>0</v>
      </c>
      <c r="I14">
        <v>7.2241353100333536E-4</v>
      </c>
      <c r="J14" s="21"/>
      <c r="K14" s="3">
        <v>11</v>
      </c>
      <c r="L14">
        <v>0</v>
      </c>
      <c r="M14">
        <v>0</v>
      </c>
      <c r="N14">
        <v>9.2486395848792053E-3</v>
      </c>
    </row>
    <row r="15" spans="1:14" x14ac:dyDescent="0.25">
      <c r="A15" s="3">
        <v>12</v>
      </c>
      <c r="B15">
        <v>4.0282421792043124E-3</v>
      </c>
      <c r="C15">
        <v>9.587148524538085E-3</v>
      </c>
      <c r="D15">
        <v>1.8646849467599026E-2</v>
      </c>
      <c r="E15" s="21"/>
      <c r="F15" s="3">
        <v>12</v>
      </c>
      <c r="G15">
        <v>0</v>
      </c>
      <c r="H15">
        <v>0</v>
      </c>
      <c r="I15">
        <v>0</v>
      </c>
      <c r="J15" s="21"/>
      <c r="K15" s="3">
        <v>12</v>
      </c>
      <c r="L15">
        <v>0</v>
      </c>
      <c r="M15">
        <v>0</v>
      </c>
      <c r="N15">
        <v>0</v>
      </c>
    </row>
    <row r="16" spans="1:14" x14ac:dyDescent="0.25">
      <c r="A16" s="3">
        <v>13</v>
      </c>
      <c r="B16">
        <v>2.9371056142330145E-3</v>
      </c>
      <c r="C16">
        <v>7.2088221478843586E-3</v>
      </c>
      <c r="D16">
        <v>1.4592350976545576E-2</v>
      </c>
      <c r="E16" s="21"/>
      <c r="F16" s="3">
        <v>13</v>
      </c>
      <c r="G16">
        <v>0</v>
      </c>
      <c r="H16">
        <v>0</v>
      </c>
      <c r="I16">
        <v>0</v>
      </c>
      <c r="J16" s="21"/>
      <c r="K16" s="3">
        <v>13</v>
      </c>
      <c r="L16">
        <v>0</v>
      </c>
      <c r="M16">
        <v>0</v>
      </c>
      <c r="N16">
        <v>0</v>
      </c>
    </row>
    <row r="17" spans="1:14" x14ac:dyDescent="0.25">
      <c r="A17" s="3">
        <v>14</v>
      </c>
      <c r="B17">
        <v>2.1089960440506439E-3</v>
      </c>
      <c r="C17">
        <v>5.2030095198817659E-3</v>
      </c>
      <c r="D17">
        <v>1.0916805596572045E-2</v>
      </c>
      <c r="E17" s="21"/>
      <c r="F17" s="3">
        <v>14</v>
      </c>
      <c r="G17">
        <v>0</v>
      </c>
      <c r="H17">
        <v>0</v>
      </c>
      <c r="I17">
        <v>0</v>
      </c>
      <c r="J17" s="21"/>
      <c r="K17" s="3">
        <v>14</v>
      </c>
      <c r="L17">
        <v>0</v>
      </c>
      <c r="M17">
        <v>0</v>
      </c>
      <c r="N17">
        <v>0</v>
      </c>
    </row>
    <row r="22" spans="1:14" x14ac:dyDescent="0.25">
      <c r="B22" t="s">
        <v>9</v>
      </c>
      <c r="C22" t="s">
        <v>10</v>
      </c>
      <c r="D22" t="s">
        <v>11</v>
      </c>
      <c r="E22" t="s">
        <v>12</v>
      </c>
      <c r="F22" t="s">
        <v>13</v>
      </c>
      <c r="G22" t="s">
        <v>14</v>
      </c>
    </row>
    <row r="23" spans="1:14" x14ac:dyDescent="0.25">
      <c r="A23" t="s">
        <v>48</v>
      </c>
      <c r="B23" s="21" t="s">
        <v>61</v>
      </c>
      <c r="C23" s="21"/>
      <c r="D23" s="21"/>
      <c r="E23" s="21"/>
      <c r="F23" s="21"/>
      <c r="G23" s="21"/>
    </row>
    <row r="24" spans="1:14" x14ac:dyDescent="0.25">
      <c r="A24" s="3">
        <v>0</v>
      </c>
      <c r="B24">
        <f>Quarantine_Input!B$19*INDEX($B3:$D3,1,MATCH(Quarantine_Input!$B$23,PQT_RAg_Entry_Exit!$B$2:$D$2))+Quarantine_Input!$B$26*(1-Quarantine_Input!B$19)*INDEX($G3:$I3,1,MATCH(Quarantine_Input!$B$23,PQT_RAg_Entry_Exit!$G$2:$I$2))+(1-Quarantine_Input!$B$26)*(1-Quarantine_Input!B$19)*INDEX($L3:$N3,1,MATCH(Quarantine_Input!$B$23,PQT_RAg_Entry_Exit!$L$2:$N$2))</f>
        <v>0.12156160132318741</v>
      </c>
      <c r="C24">
        <f>Quarantine_Input!C$19*INDEX($B3:$D3,1,MATCH(Quarantine_Input!$B$23,PQT_RAg_Entry_Exit!$B$2:$D$2))+Quarantine_Input!$B$26*(1-Quarantine_Input!C$19)*INDEX($G3:$I3,1,MATCH(Quarantine_Input!$B$23,PQT_RAg_Entry_Exit!$G$2:$I$2))+(1-Quarantine_Input!$B$26)*(1-Quarantine_Input!C$19)*INDEX($L3:$N3,1,MATCH(Quarantine_Input!$B$23,PQT_RAg_Entry_Exit!$L$2:$N$2))</f>
        <v>0.12582959053235476</v>
      </c>
      <c r="D24">
        <f>Quarantine_Input!D$19*INDEX($B3:$D3,1,MATCH(Quarantine_Input!$B$23,PQT_RAg_Entry_Exit!$B$2:$D$2))+Quarantine_Input!$B$26*(1-Quarantine_Input!D$19)*INDEX($G3:$I3,1,MATCH(Quarantine_Input!$B$23,PQT_RAg_Entry_Exit!$G$2:$I$2))+(1-Quarantine_Input!$B$26)*(1-Quarantine_Input!D$19)*INDEX($L3:$N3,1,MATCH(Quarantine_Input!$B$23,PQT_RAg_Entry_Exit!$L$2:$N$2))</f>
        <v>0.12582959053235476</v>
      </c>
      <c r="E24">
        <f>Quarantine_Input!E$19*INDEX($B3:$D3,1,MATCH(Quarantine_Input!$B$23,PQT_RAg_Entry_Exit!$B$2:$D$2))+Quarantine_Input!$B$26*(1-Quarantine_Input!E$19)*INDEX($G3:$I3,1,MATCH(Quarantine_Input!$B$23,PQT_RAg_Entry_Exit!$G$2:$I$2))+(1-Quarantine_Input!$B$26)*(1-Quarantine_Input!E$19)*INDEX($L3:$N3,1,MATCH(Quarantine_Input!$B$23,PQT_RAg_Entry_Exit!$L$2:$N$2))</f>
        <v>0.13386170911349612</v>
      </c>
      <c r="F24">
        <f>Quarantine_Input!F$19*INDEX($B3:$D3,1,MATCH(Quarantine_Input!$B$23,PQT_RAg_Entry_Exit!$B$2:$D$2))+Quarantine_Input!$B$26*(1-Quarantine_Input!F$19)*INDEX($G3:$I3,1,MATCH(Quarantine_Input!$B$23,PQT_RAg_Entry_Exit!$G$2:$I$2))+(1-Quarantine_Input!$B$26)*(1-Quarantine_Input!F$19)*INDEX($L3:$N3,1,MATCH(Quarantine_Input!$B$23,PQT_RAg_Entry_Exit!$L$2:$N$2))</f>
        <v>0.13386170911349612</v>
      </c>
      <c r="G24">
        <f>Quarantine_Input!G$19*INDEX($B3:$D3,1,MATCH(Quarantine_Input!$B$23,PQT_RAg_Entry_Exit!$B$2:$D$2))+Quarantine_Input!$B$26*(1-Quarantine_Input!G$19)*INDEX($G3:$I3,1,MATCH(Quarantine_Input!$B$23,PQT_RAg_Entry_Exit!$G$2:$I$2))+(1-Quarantine_Input!$B$26)*(1-Quarantine_Input!G$19)*INDEX($L3:$N3,1,MATCH(Quarantine_Input!$B$23,PQT_RAg_Entry_Exit!$L$2:$N$2))</f>
        <v>0.14470976681608066</v>
      </c>
    </row>
    <row r="25" spans="1:14" x14ac:dyDescent="0.25">
      <c r="A25" s="3">
        <v>1</v>
      </c>
      <c r="B25">
        <f>Quarantine_Input!B$19*INDEX($B4:$D4,1,MATCH(Quarantine_Input!$B$23,PQT_RAg_Entry_Exit!$B$2:$D$2))+Quarantine_Input!$B$26*(1-Quarantine_Input!B$19)*INDEX($G4:$I4,1,MATCH(Quarantine_Input!$B$23,PQT_RAg_Entry_Exit!$G$2:$I$2))+(1-Quarantine_Input!$B$26)*(1-Quarantine_Input!B$19)*INDEX($L4:$N4,1,MATCH(Quarantine_Input!$B$23,PQT_RAg_Entry_Exit!$L$2:$N$2))</f>
        <v>8.1816323571100802E-2</v>
      </c>
      <c r="C25">
        <f>Quarantine_Input!C$19*INDEX($B4:$D4,1,MATCH(Quarantine_Input!$B$23,PQT_RAg_Entry_Exit!$B$2:$D$2))+Quarantine_Input!$B$26*(1-Quarantine_Input!C$19)*INDEX($G4:$I4,1,MATCH(Quarantine_Input!$B$23,PQT_RAg_Entry_Exit!$G$2:$I$2))+(1-Quarantine_Input!$B$26)*(1-Quarantine_Input!C$19)*INDEX($L4:$N4,1,MATCH(Quarantine_Input!$B$23,PQT_RAg_Entry_Exit!$L$2:$N$2))</f>
        <v>8.4404751166822986E-2</v>
      </c>
      <c r="D25">
        <f>Quarantine_Input!D$19*INDEX($B4:$D4,1,MATCH(Quarantine_Input!$B$23,PQT_RAg_Entry_Exit!$B$2:$D$2))+Quarantine_Input!$B$26*(1-Quarantine_Input!D$19)*INDEX($G4:$I4,1,MATCH(Quarantine_Input!$B$23,PQT_RAg_Entry_Exit!$G$2:$I$2))+(1-Quarantine_Input!$B$26)*(1-Quarantine_Input!D$19)*INDEX($L4:$N4,1,MATCH(Quarantine_Input!$B$23,PQT_RAg_Entry_Exit!$L$2:$N$2))</f>
        <v>8.4404751166822986E-2</v>
      </c>
      <c r="E25">
        <f>Quarantine_Input!E$19*INDEX($B4:$D4,1,MATCH(Quarantine_Input!$B$23,PQT_RAg_Entry_Exit!$B$2:$D$2))+Quarantine_Input!$B$26*(1-Quarantine_Input!E$19)*INDEX($G4:$I4,1,MATCH(Quarantine_Input!$B$23,PQT_RAg_Entry_Exit!$G$2:$I$2))+(1-Quarantine_Input!$B$26)*(1-Quarantine_Input!E$19)*INDEX($L4:$N4,1,MATCH(Quarantine_Input!$B$23,PQT_RAg_Entry_Exit!$L$2:$N$2))</f>
        <v>8.9276028100439039E-2</v>
      </c>
      <c r="F25">
        <f>Quarantine_Input!F$19*INDEX($B4:$D4,1,MATCH(Quarantine_Input!$B$23,PQT_RAg_Entry_Exit!$B$2:$D$2))+Quarantine_Input!$B$26*(1-Quarantine_Input!F$19)*INDEX($G4:$I4,1,MATCH(Quarantine_Input!$B$23,PQT_RAg_Entry_Exit!$G$2:$I$2))+(1-Quarantine_Input!$B$26)*(1-Quarantine_Input!F$19)*INDEX($L4:$N4,1,MATCH(Quarantine_Input!$B$23,PQT_RAg_Entry_Exit!$L$2:$N$2))</f>
        <v>8.9276028100439039E-2</v>
      </c>
      <c r="G25">
        <f>Quarantine_Input!G$19*INDEX($B4:$D4,1,MATCH(Quarantine_Input!$B$23,PQT_RAg_Entry_Exit!$B$2:$D$2))+Quarantine_Input!$B$26*(1-Quarantine_Input!G$19)*INDEX($G4:$I4,1,MATCH(Quarantine_Input!$B$23,PQT_RAg_Entry_Exit!$G$2:$I$2))+(1-Quarantine_Input!$B$26)*(1-Quarantine_Input!G$19)*INDEX($L4:$N4,1,MATCH(Quarantine_Input!$B$23,PQT_RAg_Entry_Exit!$L$2:$N$2))</f>
        <v>9.5855100947447119E-2</v>
      </c>
    </row>
    <row r="26" spans="1:14" x14ac:dyDescent="0.25">
      <c r="A26" s="3">
        <v>2</v>
      </c>
      <c r="B26">
        <f>Quarantine_Input!B$19*INDEX($B5:$D5,1,MATCH(Quarantine_Input!$B$23,PQT_RAg_Entry_Exit!$B$2:$D$2))+Quarantine_Input!$B$26*(1-Quarantine_Input!B$19)*INDEX($G5:$I5,1,MATCH(Quarantine_Input!$B$23,PQT_RAg_Entry_Exit!$G$2:$I$2))+(1-Quarantine_Input!$B$26)*(1-Quarantine_Input!B$19)*INDEX($L5:$N5,1,MATCH(Quarantine_Input!$B$23,PQT_RAg_Entry_Exit!$L$2:$N$2))</f>
        <v>3.4884467037890061E-2</v>
      </c>
      <c r="C26">
        <f>Quarantine_Input!C$19*INDEX($B5:$D5,1,MATCH(Quarantine_Input!$B$23,PQT_RAg_Entry_Exit!$B$2:$D$2))+Quarantine_Input!$B$26*(1-Quarantine_Input!C$19)*INDEX($G5:$I5,1,MATCH(Quarantine_Input!$B$23,PQT_RAg_Entry_Exit!$G$2:$I$2))+(1-Quarantine_Input!$B$26)*(1-Quarantine_Input!C$19)*INDEX($L5:$N5,1,MATCH(Quarantine_Input!$B$23,PQT_RAg_Entry_Exit!$L$2:$N$2))</f>
        <v>3.5417564609789905E-2</v>
      </c>
      <c r="D26">
        <f>Quarantine_Input!D$19*INDEX($B5:$D5,1,MATCH(Quarantine_Input!$B$23,PQT_RAg_Entry_Exit!$B$2:$D$2))+Quarantine_Input!$B$26*(1-Quarantine_Input!D$19)*INDEX($G5:$I5,1,MATCH(Quarantine_Input!$B$23,PQT_RAg_Entry_Exit!$G$2:$I$2))+(1-Quarantine_Input!$B$26)*(1-Quarantine_Input!D$19)*INDEX($L5:$N5,1,MATCH(Quarantine_Input!$B$23,PQT_RAg_Entry_Exit!$L$2:$N$2))</f>
        <v>3.5417564609789905E-2</v>
      </c>
      <c r="E26">
        <f>Quarantine_Input!E$19*INDEX($B5:$D5,1,MATCH(Quarantine_Input!$B$23,PQT_RAg_Entry_Exit!$B$2:$D$2))+Quarantine_Input!$B$26*(1-Quarantine_Input!E$19)*INDEX($G5:$I5,1,MATCH(Quarantine_Input!$B$23,PQT_RAg_Entry_Exit!$G$2:$I$2))+(1-Quarantine_Input!$B$26)*(1-Quarantine_Input!E$19)*INDEX($L5:$N5,1,MATCH(Quarantine_Input!$B$23,PQT_RAg_Entry_Exit!$L$2:$N$2))</f>
        <v>3.6420824623573635E-2</v>
      </c>
      <c r="F26">
        <f>Quarantine_Input!F$19*INDEX($B5:$D5,1,MATCH(Quarantine_Input!$B$23,PQT_RAg_Entry_Exit!$B$2:$D$2))+Quarantine_Input!$B$26*(1-Quarantine_Input!F$19)*INDEX($G5:$I5,1,MATCH(Quarantine_Input!$B$23,PQT_RAg_Entry_Exit!$G$2:$I$2))+(1-Quarantine_Input!$B$26)*(1-Quarantine_Input!F$19)*INDEX($L5:$N5,1,MATCH(Quarantine_Input!$B$23,PQT_RAg_Entry_Exit!$L$2:$N$2))</f>
        <v>3.6420824623573635E-2</v>
      </c>
      <c r="G26">
        <f>Quarantine_Input!G$19*INDEX($B5:$D5,1,MATCH(Quarantine_Input!$B$23,PQT_RAg_Entry_Exit!$B$2:$D$2))+Quarantine_Input!$B$26*(1-Quarantine_Input!G$19)*INDEX($G5:$I5,1,MATCH(Quarantine_Input!$B$23,PQT_RAg_Entry_Exit!$G$2:$I$2))+(1-Quarantine_Input!$B$26)*(1-Quarantine_Input!G$19)*INDEX($L5:$N5,1,MATCH(Quarantine_Input!$B$23,PQT_RAg_Entry_Exit!$L$2:$N$2))</f>
        <v>3.7775812402984027E-2</v>
      </c>
    </row>
    <row r="27" spans="1:14" x14ac:dyDescent="0.25">
      <c r="A27" s="3">
        <v>3</v>
      </c>
      <c r="B27">
        <f>Quarantine_Input!B$19*INDEX($B6:$D6,1,MATCH(Quarantine_Input!$B$23,PQT_RAg_Entry_Exit!$B$2:$D$2))+Quarantine_Input!$B$26*(1-Quarantine_Input!B$19)*INDEX($G6:$I6,1,MATCH(Quarantine_Input!$B$23,PQT_RAg_Entry_Exit!$G$2:$I$2))+(1-Quarantine_Input!$B$26)*(1-Quarantine_Input!B$19)*INDEX($L6:$N6,1,MATCH(Quarantine_Input!$B$23,PQT_RAg_Entry_Exit!$L$2:$N$2))</f>
        <v>1.4105005278258148E-2</v>
      </c>
      <c r="C27">
        <f>Quarantine_Input!C$19*INDEX($B6:$D6,1,MATCH(Quarantine_Input!$B$23,PQT_RAg_Entry_Exit!$B$2:$D$2))+Quarantine_Input!$B$26*(1-Quarantine_Input!C$19)*INDEX($G6:$I6,1,MATCH(Quarantine_Input!$B$23,PQT_RAg_Entry_Exit!$G$2:$I$2))+(1-Quarantine_Input!$B$26)*(1-Quarantine_Input!C$19)*INDEX($L6:$N6,1,MATCH(Quarantine_Input!$B$23,PQT_RAg_Entry_Exit!$L$2:$N$2))</f>
        <v>1.3718357105065502E-2</v>
      </c>
      <c r="D27">
        <f>Quarantine_Input!D$19*INDEX($B6:$D6,1,MATCH(Quarantine_Input!$B$23,PQT_RAg_Entry_Exit!$B$2:$D$2))+Quarantine_Input!$B$26*(1-Quarantine_Input!D$19)*INDEX($G6:$I6,1,MATCH(Quarantine_Input!$B$23,PQT_RAg_Entry_Exit!$G$2:$I$2))+(1-Quarantine_Input!$B$26)*(1-Quarantine_Input!D$19)*INDEX($L6:$N6,1,MATCH(Quarantine_Input!$B$23,PQT_RAg_Entry_Exit!$L$2:$N$2))</f>
        <v>1.3718357105065502E-2</v>
      </c>
      <c r="E27">
        <f>Quarantine_Input!E$19*INDEX($B6:$D6,1,MATCH(Quarantine_Input!$B$23,PQT_RAg_Entry_Exit!$B$2:$D$2))+Quarantine_Input!$B$26*(1-Quarantine_Input!E$19)*INDEX($G6:$I6,1,MATCH(Quarantine_Input!$B$23,PQT_RAg_Entry_Exit!$G$2:$I$2))+(1-Quarantine_Input!$B$26)*(1-Quarantine_Input!E$19)*INDEX($L6:$N6,1,MATCH(Quarantine_Input!$B$23,PQT_RAg_Entry_Exit!$L$2:$N$2))</f>
        <v>1.2990706723571006E-2</v>
      </c>
      <c r="F27">
        <f>Quarantine_Input!F$19*INDEX($B6:$D6,1,MATCH(Quarantine_Input!$B$23,PQT_RAg_Entry_Exit!$B$2:$D$2))+Quarantine_Input!$B$26*(1-Quarantine_Input!F$19)*INDEX($G6:$I6,1,MATCH(Quarantine_Input!$B$23,PQT_RAg_Entry_Exit!$G$2:$I$2))+(1-Quarantine_Input!$B$26)*(1-Quarantine_Input!F$19)*INDEX($L6:$N6,1,MATCH(Quarantine_Input!$B$23,PQT_RAg_Entry_Exit!$L$2:$N$2))</f>
        <v>1.2990706723571006E-2</v>
      </c>
      <c r="G27">
        <f>Quarantine_Input!G$19*INDEX($B6:$D6,1,MATCH(Quarantine_Input!$B$23,PQT_RAg_Entry_Exit!$B$2:$D$2))+Quarantine_Input!$B$26*(1-Quarantine_Input!G$19)*INDEX($G6:$I6,1,MATCH(Quarantine_Input!$B$23,PQT_RAg_Entry_Exit!$G$2:$I$2))+(1-Quarantine_Input!$B$26)*(1-Quarantine_Input!G$19)*INDEX($L6:$N6,1,MATCH(Quarantine_Input!$B$23,PQT_RAg_Entry_Exit!$L$2:$N$2))</f>
        <v>1.2007953139193738E-2</v>
      </c>
    </row>
    <row r="28" spans="1:14" x14ac:dyDescent="0.25">
      <c r="A28" s="3">
        <v>4</v>
      </c>
      <c r="B28">
        <f>Quarantine_Input!B$19*INDEX($B7:$D7,1,MATCH(Quarantine_Input!$B$23,PQT_RAg_Entry_Exit!$B$2:$D$2))+Quarantine_Input!$B$26*(1-Quarantine_Input!B$19)*INDEX($G7:$I7,1,MATCH(Quarantine_Input!$B$23,PQT_RAg_Entry_Exit!$G$2:$I$2))+(1-Quarantine_Input!$B$26)*(1-Quarantine_Input!B$19)*INDEX($L7:$N7,1,MATCH(Quarantine_Input!$B$23,PQT_RAg_Entry_Exit!$L$2:$N$2))</f>
        <v>1.3618033671516554E-2</v>
      </c>
      <c r="C28">
        <f>Quarantine_Input!C$19*INDEX($B7:$D7,1,MATCH(Quarantine_Input!$B$23,PQT_RAg_Entry_Exit!$B$2:$D$2))+Quarantine_Input!$B$26*(1-Quarantine_Input!C$19)*INDEX($G7:$I7,1,MATCH(Quarantine_Input!$B$23,PQT_RAg_Entry_Exit!$G$2:$I$2))+(1-Quarantine_Input!$B$26)*(1-Quarantine_Input!C$19)*INDEX($L7:$N7,1,MATCH(Quarantine_Input!$B$23,PQT_RAg_Entry_Exit!$L$2:$N$2))</f>
        <v>1.310190940512607E-2</v>
      </c>
      <c r="D28">
        <f>Quarantine_Input!D$19*INDEX($B7:$D7,1,MATCH(Quarantine_Input!$B$23,PQT_RAg_Entry_Exit!$B$2:$D$2))+Quarantine_Input!$B$26*(1-Quarantine_Input!D$19)*INDEX($G7:$I7,1,MATCH(Quarantine_Input!$B$23,PQT_RAg_Entry_Exit!$G$2:$I$2))+(1-Quarantine_Input!$B$26)*(1-Quarantine_Input!D$19)*INDEX($L7:$N7,1,MATCH(Quarantine_Input!$B$23,PQT_RAg_Entry_Exit!$L$2:$N$2))</f>
        <v>1.310190940512607E-2</v>
      </c>
      <c r="E28">
        <f>Quarantine_Input!E$19*INDEX($B7:$D7,1,MATCH(Quarantine_Input!$B$23,PQT_RAg_Entry_Exit!$B$2:$D$2))+Quarantine_Input!$B$26*(1-Quarantine_Input!E$19)*INDEX($G7:$I7,1,MATCH(Quarantine_Input!$B$23,PQT_RAg_Entry_Exit!$G$2:$I$2))+(1-Quarantine_Input!$B$26)*(1-Quarantine_Input!E$19)*INDEX($L7:$N7,1,MATCH(Quarantine_Input!$B$23,PQT_RAg_Entry_Exit!$L$2:$N$2))</f>
        <v>1.2130592209349537E-2</v>
      </c>
      <c r="F28">
        <f>Quarantine_Input!F$19*INDEX($B7:$D7,1,MATCH(Quarantine_Input!$B$23,PQT_RAg_Entry_Exit!$B$2:$D$2))+Quarantine_Input!$B$26*(1-Quarantine_Input!F$19)*INDEX($G7:$I7,1,MATCH(Quarantine_Input!$B$23,PQT_RAg_Entry_Exit!$G$2:$I$2))+(1-Quarantine_Input!$B$26)*(1-Quarantine_Input!F$19)*INDEX($L7:$N7,1,MATCH(Quarantine_Input!$B$23,PQT_RAg_Entry_Exit!$L$2:$N$2))</f>
        <v>1.2130592209349537E-2</v>
      </c>
      <c r="G28">
        <f>Quarantine_Input!G$19*INDEX($B7:$D7,1,MATCH(Quarantine_Input!$B$23,PQT_RAg_Entry_Exit!$B$2:$D$2))+Quarantine_Input!$B$26*(1-Quarantine_Input!G$19)*INDEX($G7:$I7,1,MATCH(Quarantine_Input!$B$23,PQT_RAg_Entry_Exit!$G$2:$I$2))+(1-Quarantine_Input!$B$26)*(1-Quarantine_Input!G$19)*INDEX($L7:$N7,1,MATCH(Quarantine_Input!$B$23,PQT_RAg_Entry_Exit!$L$2:$N$2))</f>
        <v>1.0818745916139157E-2</v>
      </c>
    </row>
    <row r="29" spans="1:14" x14ac:dyDescent="0.25">
      <c r="A29" s="3">
        <v>5</v>
      </c>
      <c r="B29">
        <f>Quarantine_Input!B$19*INDEX($B8:$D8,1,MATCH(Quarantine_Input!$B$23,PQT_RAg_Entry_Exit!$B$2:$D$2))+Quarantine_Input!$B$26*(1-Quarantine_Input!B$19)*INDEX($G8:$I8,1,MATCH(Quarantine_Input!$B$23,PQT_RAg_Entry_Exit!$G$2:$I$2))+(1-Quarantine_Input!$B$26)*(1-Quarantine_Input!B$19)*INDEX($L8:$N8,1,MATCH(Quarantine_Input!$B$23,PQT_RAg_Entry_Exit!$L$2:$N$2))</f>
        <v>1.3565967090969702E-2</v>
      </c>
      <c r="C29">
        <f>Quarantine_Input!C$19*INDEX($B8:$D8,1,MATCH(Quarantine_Input!$B$23,PQT_RAg_Entry_Exit!$B$2:$D$2))+Quarantine_Input!$B$26*(1-Quarantine_Input!C$19)*INDEX($G8:$I8,1,MATCH(Quarantine_Input!$B$23,PQT_RAg_Entry_Exit!$G$2:$I$2))+(1-Quarantine_Input!$B$26)*(1-Quarantine_Input!C$19)*INDEX($L8:$N8,1,MATCH(Quarantine_Input!$B$23,PQT_RAg_Entry_Exit!$L$2:$N$2))</f>
        <v>1.2908999282868684E-2</v>
      </c>
      <c r="D29">
        <f>Quarantine_Input!D$19*INDEX($B8:$D8,1,MATCH(Quarantine_Input!$B$23,PQT_RAg_Entry_Exit!$B$2:$D$2))+Quarantine_Input!$B$26*(1-Quarantine_Input!D$19)*INDEX($G8:$I8,1,MATCH(Quarantine_Input!$B$23,PQT_RAg_Entry_Exit!$G$2:$I$2))+(1-Quarantine_Input!$B$26)*(1-Quarantine_Input!D$19)*INDEX($L8:$N8,1,MATCH(Quarantine_Input!$B$23,PQT_RAg_Entry_Exit!$L$2:$N$2))</f>
        <v>1.2908999282868684E-2</v>
      </c>
      <c r="E29">
        <f>Quarantine_Input!E$19*INDEX($B8:$D8,1,MATCH(Quarantine_Input!$B$23,PQT_RAg_Entry_Exit!$B$2:$D$2))+Quarantine_Input!$B$26*(1-Quarantine_Input!E$19)*INDEX($G8:$I8,1,MATCH(Quarantine_Input!$B$23,PQT_RAg_Entry_Exit!$G$2:$I$2))+(1-Quarantine_Input!$B$26)*(1-Quarantine_Input!E$19)*INDEX($L8:$N8,1,MATCH(Quarantine_Input!$B$23,PQT_RAg_Entry_Exit!$L$2:$N$2))</f>
        <v>1.1672622366234132E-2</v>
      </c>
      <c r="F29">
        <f>Quarantine_Input!F$19*INDEX($B8:$D8,1,MATCH(Quarantine_Input!$B$23,PQT_RAg_Entry_Exit!$B$2:$D$2))+Quarantine_Input!$B$26*(1-Quarantine_Input!F$19)*INDEX($G8:$I8,1,MATCH(Quarantine_Input!$B$23,PQT_RAg_Entry_Exit!$G$2:$I$2))+(1-Quarantine_Input!$B$26)*(1-Quarantine_Input!F$19)*INDEX($L8:$N8,1,MATCH(Quarantine_Input!$B$23,PQT_RAg_Entry_Exit!$L$2:$N$2))</f>
        <v>1.1672622366234132E-2</v>
      </c>
      <c r="G29">
        <f>Quarantine_Input!G$19*INDEX($B8:$D8,1,MATCH(Quarantine_Input!$B$23,PQT_RAg_Entry_Exit!$B$2:$D$2))+Quarantine_Input!$B$26*(1-Quarantine_Input!G$19)*INDEX($G8:$I8,1,MATCH(Quarantine_Input!$B$23,PQT_RAg_Entry_Exit!$G$2:$I$2))+(1-Quarantine_Input!$B$26)*(1-Quarantine_Input!G$19)*INDEX($L8:$N8,1,MATCH(Quarantine_Input!$B$23,PQT_RAg_Entry_Exit!$L$2:$N$2))</f>
        <v>1.0002790428582464E-2</v>
      </c>
    </row>
    <row r="30" spans="1:14" x14ac:dyDescent="0.25">
      <c r="A30" s="3">
        <v>6</v>
      </c>
      <c r="B30">
        <f>Quarantine_Input!B$19*INDEX($B9:$D9,1,MATCH(Quarantine_Input!$B$23,PQT_RAg_Entry_Exit!$B$2:$D$2))+Quarantine_Input!$B$26*(1-Quarantine_Input!B$19)*INDEX($G9:$I9,1,MATCH(Quarantine_Input!$B$23,PQT_RAg_Entry_Exit!$G$2:$I$2))+(1-Quarantine_Input!$B$26)*(1-Quarantine_Input!B$19)*INDEX($L9:$N9,1,MATCH(Quarantine_Input!$B$23,PQT_RAg_Entry_Exit!$L$2:$N$2))</f>
        <v>1.2730013307842762E-2</v>
      </c>
      <c r="C30">
        <f>Quarantine_Input!C$19*INDEX($B9:$D9,1,MATCH(Quarantine_Input!$B$23,PQT_RAg_Entry_Exit!$B$2:$D$2))+Quarantine_Input!$B$26*(1-Quarantine_Input!C$19)*INDEX($G9:$I9,1,MATCH(Quarantine_Input!$B$23,PQT_RAg_Entry_Exit!$G$2:$I$2))+(1-Quarantine_Input!$B$26)*(1-Quarantine_Input!C$19)*INDEX($L9:$N9,1,MATCH(Quarantine_Input!$B$23,PQT_RAg_Entry_Exit!$L$2:$N$2))</f>
        <v>1.2058622055371993E-2</v>
      </c>
      <c r="D30">
        <f>Quarantine_Input!D$19*INDEX($B9:$D9,1,MATCH(Quarantine_Input!$B$23,PQT_RAg_Entry_Exit!$B$2:$D$2))+Quarantine_Input!$B$26*(1-Quarantine_Input!D$19)*INDEX($G9:$I9,1,MATCH(Quarantine_Input!$B$23,PQT_RAg_Entry_Exit!$G$2:$I$2))+(1-Quarantine_Input!$B$26)*(1-Quarantine_Input!D$19)*INDEX($L9:$N9,1,MATCH(Quarantine_Input!$B$23,PQT_RAg_Entry_Exit!$L$2:$N$2))</f>
        <v>1.2058622055371993E-2</v>
      </c>
      <c r="E30">
        <f>Quarantine_Input!E$19*INDEX($B9:$D9,1,MATCH(Quarantine_Input!$B$23,PQT_RAg_Entry_Exit!$B$2:$D$2))+Quarantine_Input!$B$26*(1-Quarantine_Input!E$19)*INDEX($G9:$I9,1,MATCH(Quarantine_Input!$B$23,PQT_RAg_Entry_Exit!$G$2:$I$2))+(1-Quarantine_Input!$B$26)*(1-Quarantine_Input!E$19)*INDEX($L9:$N9,1,MATCH(Quarantine_Input!$B$23,PQT_RAg_Entry_Exit!$L$2:$N$2))</f>
        <v>1.0795101017736029E-2</v>
      </c>
      <c r="F30">
        <f>Quarantine_Input!F$19*INDEX($B9:$D9,1,MATCH(Quarantine_Input!$B$23,PQT_RAg_Entry_Exit!$B$2:$D$2))+Quarantine_Input!$B$26*(1-Quarantine_Input!F$19)*INDEX($G9:$I9,1,MATCH(Quarantine_Input!$B$23,PQT_RAg_Entry_Exit!$G$2:$I$2))+(1-Quarantine_Input!$B$26)*(1-Quarantine_Input!F$19)*INDEX($L9:$N9,1,MATCH(Quarantine_Input!$B$23,PQT_RAg_Entry_Exit!$L$2:$N$2))</f>
        <v>1.0795101017736029E-2</v>
      </c>
      <c r="G30">
        <f>Quarantine_Input!G$19*INDEX($B9:$D9,1,MATCH(Quarantine_Input!$B$23,PQT_RAg_Entry_Exit!$B$2:$D$2))+Quarantine_Input!$B$26*(1-Quarantine_Input!G$19)*INDEX($G9:$I9,1,MATCH(Quarantine_Input!$B$23,PQT_RAg_Entry_Exit!$G$2:$I$2))+(1-Quarantine_Input!$B$26)*(1-Quarantine_Input!G$19)*INDEX($L9:$N9,1,MATCH(Quarantine_Input!$B$23,PQT_RAg_Entry_Exit!$L$2:$N$2))</f>
        <v>9.0886086413801102E-3</v>
      </c>
    </row>
    <row r="31" spans="1:14" x14ac:dyDescent="0.25">
      <c r="A31" s="3">
        <v>7</v>
      </c>
      <c r="B31">
        <f>Quarantine_Input!B$19*INDEX($B10:$D10,1,MATCH(Quarantine_Input!$B$23,PQT_RAg_Entry_Exit!$B$2:$D$2))+Quarantine_Input!$B$26*(1-Quarantine_Input!B$19)*INDEX($G10:$I10,1,MATCH(Quarantine_Input!$B$23,PQT_RAg_Entry_Exit!$G$2:$I$2))+(1-Quarantine_Input!$B$26)*(1-Quarantine_Input!B$19)*INDEX($L10:$N10,1,MATCH(Quarantine_Input!$B$23,PQT_RAg_Entry_Exit!$L$2:$N$2))</f>
        <v>1.1254275386552885E-2</v>
      </c>
      <c r="C31">
        <f>Quarantine_Input!C$19*INDEX($B10:$D10,1,MATCH(Quarantine_Input!$B$23,PQT_RAg_Entry_Exit!$B$2:$D$2))+Quarantine_Input!$B$26*(1-Quarantine_Input!C$19)*INDEX($G10:$I10,1,MATCH(Quarantine_Input!$B$23,PQT_RAg_Entry_Exit!$G$2:$I$2))+(1-Quarantine_Input!$B$26)*(1-Quarantine_Input!C$19)*INDEX($L10:$N10,1,MATCH(Quarantine_Input!$B$23,PQT_RAg_Entry_Exit!$L$2:$N$2))</f>
        <v>1.0660715751955051E-2</v>
      </c>
      <c r="D31">
        <f>Quarantine_Input!D$19*INDEX($B10:$D10,1,MATCH(Quarantine_Input!$B$23,PQT_RAg_Entry_Exit!$B$2:$D$2))+Quarantine_Input!$B$26*(1-Quarantine_Input!D$19)*INDEX($G10:$I10,1,MATCH(Quarantine_Input!$B$23,PQT_RAg_Entry_Exit!$G$2:$I$2))+(1-Quarantine_Input!$B$26)*(1-Quarantine_Input!D$19)*INDEX($L10:$N10,1,MATCH(Quarantine_Input!$B$23,PQT_RAg_Entry_Exit!$L$2:$N$2))</f>
        <v>1.0660715751955051E-2</v>
      </c>
      <c r="E31">
        <f>Quarantine_Input!E$19*INDEX($B10:$D10,1,MATCH(Quarantine_Input!$B$23,PQT_RAg_Entry_Exit!$B$2:$D$2))+Quarantine_Input!$B$26*(1-Quarantine_Input!E$19)*INDEX($G10:$I10,1,MATCH(Quarantine_Input!$B$23,PQT_RAg_Entry_Exit!$G$2:$I$2))+(1-Quarantine_Input!$B$26)*(1-Quarantine_Input!E$19)*INDEX($L10:$N10,1,MATCH(Quarantine_Input!$B$23,PQT_RAg_Entry_Exit!$L$2:$N$2))</f>
        <v>9.5436694951771851E-3</v>
      </c>
      <c r="F31">
        <f>Quarantine_Input!F$19*INDEX($B10:$D10,1,MATCH(Quarantine_Input!$B$23,PQT_RAg_Entry_Exit!$B$2:$D$2))+Quarantine_Input!$B$26*(1-Quarantine_Input!F$19)*INDEX($G10:$I10,1,MATCH(Quarantine_Input!$B$23,PQT_RAg_Entry_Exit!$G$2:$I$2))+(1-Quarantine_Input!$B$26)*(1-Quarantine_Input!F$19)*INDEX($L10:$N10,1,MATCH(Quarantine_Input!$B$23,PQT_RAg_Entry_Exit!$L$2:$N$2))</f>
        <v>9.5436694951771851E-3</v>
      </c>
      <c r="G31">
        <f>Quarantine_Input!G$19*INDEX($B10:$D10,1,MATCH(Quarantine_Input!$B$23,PQT_RAg_Entry_Exit!$B$2:$D$2))+Quarantine_Input!$B$26*(1-Quarantine_Input!G$19)*INDEX($G10:$I10,1,MATCH(Quarantine_Input!$B$23,PQT_RAg_Entry_Exit!$G$2:$I$2))+(1-Quarantine_Input!$B$26)*(1-Quarantine_Input!G$19)*INDEX($L10:$N10,1,MATCH(Quarantine_Input!$B$23,PQT_RAg_Entry_Exit!$L$2:$N$2))</f>
        <v>8.0350037393660378E-3</v>
      </c>
    </row>
    <row r="32" spans="1:14" x14ac:dyDescent="0.25">
      <c r="A32" s="3">
        <v>8</v>
      </c>
      <c r="B32">
        <f>Quarantine_Input!B$19*INDEX($B11:$D11,1,MATCH(Quarantine_Input!$B$23,PQT_RAg_Entry_Exit!$B$2:$D$2))+Quarantine_Input!$B$26*(1-Quarantine_Input!B$19)*INDEX($G11:$I11,1,MATCH(Quarantine_Input!$B$23,PQT_RAg_Entry_Exit!$G$2:$I$2))+(1-Quarantine_Input!$B$26)*(1-Quarantine_Input!B$19)*INDEX($L11:$N11,1,MATCH(Quarantine_Input!$B$23,PQT_RAg_Entry_Exit!$L$2:$N$2))</f>
        <v>9.4094984835932389E-3</v>
      </c>
      <c r="C32">
        <f>Quarantine_Input!C$19*INDEX($B11:$D11,1,MATCH(Quarantine_Input!$B$23,PQT_RAg_Entry_Exit!$B$2:$D$2))+Quarantine_Input!$B$26*(1-Quarantine_Input!C$19)*INDEX($G11:$I11,1,MATCH(Quarantine_Input!$B$23,PQT_RAg_Entry_Exit!$G$2:$I$2))+(1-Quarantine_Input!$B$26)*(1-Quarantine_Input!C$19)*INDEX($L11:$N11,1,MATCH(Quarantine_Input!$B$23,PQT_RAg_Entry_Exit!$L$2:$N$2))</f>
        <v>8.9132338828226028E-3</v>
      </c>
      <c r="D32">
        <f>Quarantine_Input!D$19*INDEX($B11:$D11,1,MATCH(Quarantine_Input!$B$23,PQT_RAg_Entry_Exit!$B$2:$D$2))+Quarantine_Input!$B$26*(1-Quarantine_Input!D$19)*INDEX($G11:$I11,1,MATCH(Quarantine_Input!$B$23,PQT_RAg_Entry_Exit!$G$2:$I$2))+(1-Quarantine_Input!$B$26)*(1-Quarantine_Input!D$19)*INDEX($L11:$N11,1,MATCH(Quarantine_Input!$B$23,PQT_RAg_Entry_Exit!$L$2:$N$2))</f>
        <v>8.9132338828226028E-3</v>
      </c>
      <c r="E32">
        <f>Quarantine_Input!E$19*INDEX($B11:$D11,1,MATCH(Quarantine_Input!$B$23,PQT_RAg_Entry_Exit!$B$2:$D$2))+Quarantine_Input!$B$26*(1-Quarantine_Input!E$19)*INDEX($G11:$I11,1,MATCH(Quarantine_Input!$B$23,PQT_RAg_Entry_Exit!$G$2:$I$2))+(1-Quarantine_Input!$B$26)*(1-Quarantine_Input!E$19)*INDEX($L11:$N11,1,MATCH(Quarantine_Input!$B$23,PQT_RAg_Entry_Exit!$L$2:$N$2))</f>
        <v>7.9792914744278645E-3</v>
      </c>
      <c r="F32">
        <f>Quarantine_Input!F$19*INDEX($B11:$D11,1,MATCH(Quarantine_Input!$B$23,PQT_RAg_Entry_Exit!$B$2:$D$2))+Quarantine_Input!$B$26*(1-Quarantine_Input!F$19)*INDEX($G11:$I11,1,MATCH(Quarantine_Input!$B$23,PQT_RAg_Entry_Exit!$G$2:$I$2))+(1-Quarantine_Input!$B$26)*(1-Quarantine_Input!F$19)*INDEX($L11:$N11,1,MATCH(Quarantine_Input!$B$23,PQT_RAg_Entry_Exit!$L$2:$N$2))</f>
        <v>7.9792914744278645E-3</v>
      </c>
      <c r="G32">
        <f>Quarantine_Input!G$19*INDEX($B11:$D11,1,MATCH(Quarantine_Input!$B$23,PQT_RAg_Entry_Exit!$B$2:$D$2))+Quarantine_Input!$B$26*(1-Quarantine_Input!G$19)*INDEX($G11:$I11,1,MATCH(Quarantine_Input!$B$23,PQT_RAg_Entry_Exit!$G$2:$I$2))+(1-Quarantine_Input!$B$26)*(1-Quarantine_Input!G$19)*INDEX($L11:$N11,1,MATCH(Quarantine_Input!$B$23,PQT_RAg_Entry_Exit!$L$2:$N$2))</f>
        <v>6.7179230029831543E-3</v>
      </c>
    </row>
    <row r="33" spans="1:7" x14ac:dyDescent="0.25">
      <c r="A33" s="3">
        <v>9</v>
      </c>
      <c r="B33">
        <f>Quarantine_Input!B$19*INDEX($B12:$D12,1,MATCH(Quarantine_Input!$B$23,PQT_RAg_Entry_Exit!$B$2:$D$2))+Quarantine_Input!$B$26*(1-Quarantine_Input!B$19)*INDEX($G12:$I12,1,MATCH(Quarantine_Input!$B$23,PQT_RAg_Entry_Exit!$G$2:$I$2))+(1-Quarantine_Input!$B$26)*(1-Quarantine_Input!B$19)*INDEX($L12:$N12,1,MATCH(Quarantine_Input!$B$23,PQT_RAg_Entry_Exit!$L$2:$N$2))</f>
        <v>7.5483011316688844E-3</v>
      </c>
      <c r="C33">
        <f>Quarantine_Input!C$19*INDEX($B12:$D12,1,MATCH(Quarantine_Input!$B$23,PQT_RAg_Entry_Exit!$B$2:$D$2))+Quarantine_Input!$B$26*(1-Quarantine_Input!C$19)*INDEX($G12:$I12,1,MATCH(Quarantine_Input!$B$23,PQT_RAg_Entry_Exit!$G$2:$I$2))+(1-Quarantine_Input!$B$26)*(1-Quarantine_Input!C$19)*INDEX($L12:$N12,1,MATCH(Quarantine_Input!$B$23,PQT_RAg_Entry_Exit!$L$2:$N$2))</f>
        <v>7.1501975925551053E-3</v>
      </c>
      <c r="D33">
        <f>Quarantine_Input!D$19*INDEX($B12:$D12,1,MATCH(Quarantine_Input!$B$23,PQT_RAg_Entry_Exit!$B$2:$D$2))+Quarantine_Input!$B$26*(1-Quarantine_Input!D$19)*INDEX($G12:$I12,1,MATCH(Quarantine_Input!$B$23,PQT_RAg_Entry_Exit!$G$2:$I$2))+(1-Quarantine_Input!$B$26)*(1-Quarantine_Input!D$19)*INDEX($L12:$N12,1,MATCH(Quarantine_Input!$B$23,PQT_RAg_Entry_Exit!$L$2:$N$2))</f>
        <v>7.1501975925551053E-3</v>
      </c>
      <c r="E33">
        <f>Quarantine_Input!E$19*INDEX($B12:$D12,1,MATCH(Quarantine_Input!$B$23,PQT_RAg_Entry_Exit!$B$2:$D$2))+Quarantine_Input!$B$26*(1-Quarantine_Input!E$19)*INDEX($G12:$I12,1,MATCH(Quarantine_Input!$B$23,PQT_RAg_Entry_Exit!$G$2:$I$2))+(1-Quarantine_Input!$B$26)*(1-Quarantine_Input!E$19)*INDEX($L12:$N12,1,MATCH(Quarantine_Input!$B$23,PQT_RAg_Entry_Exit!$L$2:$N$2))</f>
        <v>6.4009888488062586E-3</v>
      </c>
      <c r="F33">
        <f>Quarantine_Input!F$19*INDEX($B12:$D12,1,MATCH(Quarantine_Input!$B$23,PQT_RAg_Entry_Exit!$B$2:$D$2))+Quarantine_Input!$B$26*(1-Quarantine_Input!F$19)*INDEX($G12:$I12,1,MATCH(Quarantine_Input!$B$23,PQT_RAg_Entry_Exit!$G$2:$I$2))+(1-Quarantine_Input!$B$26)*(1-Quarantine_Input!F$19)*INDEX($L12:$N12,1,MATCH(Quarantine_Input!$B$23,PQT_RAg_Entry_Exit!$L$2:$N$2))</f>
        <v>6.4009888488062586E-3</v>
      </c>
      <c r="G33">
        <f>Quarantine_Input!G$19*INDEX($B12:$D12,1,MATCH(Quarantine_Input!$B$23,PQT_RAg_Entry_Exit!$B$2:$D$2))+Quarantine_Input!$B$26*(1-Quarantine_Input!G$19)*INDEX($G12:$I12,1,MATCH(Quarantine_Input!$B$23,PQT_RAg_Entry_Exit!$G$2:$I$2))+(1-Quarantine_Input!$B$26)*(1-Quarantine_Input!G$19)*INDEX($L12:$N12,1,MATCH(Quarantine_Input!$B$23,PQT_RAg_Entry_Exit!$L$2:$N$2))</f>
        <v>5.3891188668875557E-3</v>
      </c>
    </row>
    <row r="34" spans="1:7" x14ac:dyDescent="0.25">
      <c r="A34" s="3">
        <v>10</v>
      </c>
      <c r="B34">
        <f>Quarantine_Input!B$19*INDEX($B13:$D13,1,MATCH(Quarantine_Input!$B$23,PQT_RAg_Entry_Exit!$B$2:$D$2))+Quarantine_Input!$B$26*(1-Quarantine_Input!B$19)*INDEX($G13:$I13,1,MATCH(Quarantine_Input!$B$23,PQT_RAg_Entry_Exit!$G$2:$I$2))+(1-Quarantine_Input!$B$26)*(1-Quarantine_Input!B$19)*INDEX($L13:$N13,1,MATCH(Quarantine_Input!$B$23,PQT_RAg_Entry_Exit!$L$2:$N$2))</f>
        <v>5.8665660150851607E-3</v>
      </c>
      <c r="C34">
        <f>Quarantine_Input!C$19*INDEX($B13:$D13,1,MATCH(Quarantine_Input!$B$23,PQT_RAg_Entry_Exit!$B$2:$D$2))+Quarantine_Input!$B$26*(1-Quarantine_Input!C$19)*INDEX($G13:$I13,1,MATCH(Quarantine_Input!$B$23,PQT_RAg_Entry_Exit!$G$2:$I$2))+(1-Quarantine_Input!$B$26)*(1-Quarantine_Input!C$19)*INDEX($L13:$N13,1,MATCH(Quarantine_Input!$B$23,PQT_RAg_Entry_Exit!$L$2:$N$2))</f>
        <v>5.5571585534178684E-3</v>
      </c>
      <c r="D34">
        <f>Quarantine_Input!D$19*INDEX($B13:$D13,1,MATCH(Quarantine_Input!$B$23,PQT_RAg_Entry_Exit!$B$2:$D$2))+Quarantine_Input!$B$26*(1-Quarantine_Input!D$19)*INDEX($G13:$I13,1,MATCH(Quarantine_Input!$B$23,PQT_RAg_Entry_Exit!$G$2:$I$2))+(1-Quarantine_Input!$B$26)*(1-Quarantine_Input!D$19)*INDEX($L13:$N13,1,MATCH(Quarantine_Input!$B$23,PQT_RAg_Entry_Exit!$L$2:$N$2))</f>
        <v>5.5571585534178684E-3</v>
      </c>
      <c r="E34">
        <f>Quarantine_Input!E$19*INDEX($B13:$D13,1,MATCH(Quarantine_Input!$B$23,PQT_RAg_Entry_Exit!$B$2:$D$2))+Quarantine_Input!$B$26*(1-Quarantine_Input!E$19)*INDEX($G13:$I13,1,MATCH(Quarantine_Input!$B$23,PQT_RAg_Entry_Exit!$G$2:$I$2))+(1-Quarantine_Input!$B$26)*(1-Quarantine_Input!E$19)*INDEX($L13:$N13,1,MATCH(Quarantine_Input!$B$23,PQT_RAg_Entry_Exit!$L$2:$N$2))</f>
        <v>4.9748708998634504E-3</v>
      </c>
      <c r="F34">
        <f>Quarantine_Input!F$19*INDEX($B13:$D13,1,MATCH(Quarantine_Input!$B$23,PQT_RAg_Entry_Exit!$B$2:$D$2))+Quarantine_Input!$B$26*(1-Quarantine_Input!F$19)*INDEX($G13:$I13,1,MATCH(Quarantine_Input!$B$23,PQT_RAg_Entry_Exit!$G$2:$I$2))+(1-Quarantine_Input!$B$26)*(1-Quarantine_Input!F$19)*INDEX($L13:$N13,1,MATCH(Quarantine_Input!$B$23,PQT_RAg_Entry_Exit!$L$2:$N$2))</f>
        <v>4.9748708998634504E-3</v>
      </c>
      <c r="G34">
        <f>Quarantine_Input!G$19*INDEX($B13:$D13,1,MATCH(Quarantine_Input!$B$23,PQT_RAg_Entry_Exit!$B$2:$D$2))+Quarantine_Input!$B$26*(1-Quarantine_Input!G$19)*INDEX($G13:$I13,1,MATCH(Quarantine_Input!$B$23,PQT_RAg_Entry_Exit!$G$2:$I$2))+(1-Quarantine_Input!$B$26)*(1-Quarantine_Input!G$19)*INDEX($L13:$N13,1,MATCH(Quarantine_Input!$B$23,PQT_RAg_Entry_Exit!$L$2:$N$2))</f>
        <v>4.1884420142028382E-3</v>
      </c>
    </row>
    <row r="35" spans="1:7" x14ac:dyDescent="0.25">
      <c r="A35" s="3">
        <v>11</v>
      </c>
      <c r="B35">
        <f>Quarantine_Input!B$19*INDEX($B14:$D14,1,MATCH(Quarantine_Input!$B$23,PQT_RAg_Entry_Exit!$B$2:$D$2))+Quarantine_Input!$B$26*(1-Quarantine_Input!B$19)*INDEX($G14:$I14,1,MATCH(Quarantine_Input!$B$23,PQT_RAg_Entry_Exit!$G$2:$I$2))+(1-Quarantine_Input!$B$26)*(1-Quarantine_Input!B$19)*INDEX($L14:$N14,1,MATCH(Quarantine_Input!$B$23,PQT_RAg_Entry_Exit!$L$2:$N$2))</f>
        <v>4.4458341477726076E-3</v>
      </c>
      <c r="C35">
        <f>Quarantine_Input!C$19*INDEX($B14:$D14,1,MATCH(Quarantine_Input!$B$23,PQT_RAg_Entry_Exit!$B$2:$D$2))+Quarantine_Input!$B$26*(1-Quarantine_Input!C$19)*INDEX($G14:$I14,1,MATCH(Quarantine_Input!$B$23,PQT_RAg_Entry_Exit!$G$2:$I$2))+(1-Quarantine_Input!$B$26)*(1-Quarantine_Input!C$19)*INDEX($L14:$N14,1,MATCH(Quarantine_Input!$B$23,PQT_RAg_Entry_Exit!$L$2:$N$2))</f>
        <v>4.2113572399667511E-3</v>
      </c>
      <c r="D35">
        <f>Quarantine_Input!D$19*INDEX($B14:$D14,1,MATCH(Quarantine_Input!$B$23,PQT_RAg_Entry_Exit!$B$2:$D$2))+Quarantine_Input!$B$26*(1-Quarantine_Input!D$19)*INDEX($G14:$I14,1,MATCH(Quarantine_Input!$B$23,PQT_RAg_Entry_Exit!$G$2:$I$2))+(1-Quarantine_Input!$B$26)*(1-Quarantine_Input!D$19)*INDEX($L14:$N14,1,MATCH(Quarantine_Input!$B$23,PQT_RAg_Entry_Exit!$L$2:$N$2))</f>
        <v>4.2113572399667511E-3</v>
      </c>
      <c r="E35">
        <f>Quarantine_Input!E$19*INDEX($B14:$D14,1,MATCH(Quarantine_Input!$B$23,PQT_RAg_Entry_Exit!$B$2:$D$2))+Quarantine_Input!$B$26*(1-Quarantine_Input!E$19)*INDEX($G14:$I14,1,MATCH(Quarantine_Input!$B$23,PQT_RAg_Entry_Exit!$G$2:$I$2))+(1-Quarantine_Input!$B$26)*(1-Quarantine_Input!E$19)*INDEX($L14:$N14,1,MATCH(Quarantine_Input!$B$23,PQT_RAg_Entry_Exit!$L$2:$N$2))</f>
        <v>3.7700847259710081E-3</v>
      </c>
      <c r="F35">
        <f>Quarantine_Input!F$19*INDEX($B14:$D14,1,MATCH(Quarantine_Input!$B$23,PQT_RAg_Entry_Exit!$B$2:$D$2))+Quarantine_Input!$B$26*(1-Quarantine_Input!F$19)*INDEX($G14:$I14,1,MATCH(Quarantine_Input!$B$23,PQT_RAg_Entry_Exit!$G$2:$I$2))+(1-Quarantine_Input!$B$26)*(1-Quarantine_Input!F$19)*INDEX($L14:$N14,1,MATCH(Quarantine_Input!$B$23,PQT_RAg_Entry_Exit!$L$2:$N$2))</f>
        <v>3.7700847259710081E-3</v>
      </c>
      <c r="G35">
        <f>Quarantine_Input!G$19*INDEX($B14:$D14,1,MATCH(Quarantine_Input!$B$23,PQT_RAg_Entry_Exit!$B$2:$D$2))+Quarantine_Input!$B$26*(1-Quarantine_Input!G$19)*INDEX($G14:$I14,1,MATCH(Quarantine_Input!$B$23,PQT_RAg_Entry_Exit!$G$2:$I$2))+(1-Quarantine_Input!$B$26)*(1-Quarantine_Input!G$19)*INDEX($L14:$N14,1,MATCH(Quarantine_Input!$B$23,PQT_RAg_Entry_Exit!$L$2:$N$2))</f>
        <v>3.174108752006969E-3</v>
      </c>
    </row>
    <row r="36" spans="1:7" x14ac:dyDescent="0.25">
      <c r="A36" s="3">
        <v>12</v>
      </c>
      <c r="B36">
        <f>Quarantine_Input!B$19*INDEX($B15:$D15,1,MATCH(Quarantine_Input!$B$23,PQT_RAg_Entry_Exit!$B$2:$D$2))+Quarantine_Input!$B$26*(1-Quarantine_Input!B$19)*INDEX($G15:$I15,1,MATCH(Quarantine_Input!$B$23,PQT_RAg_Entry_Exit!$G$2:$I$2))+(1-Quarantine_Input!$B$26)*(1-Quarantine_Input!B$19)*INDEX($L15:$N15,1,MATCH(Quarantine_Input!$B$23,PQT_RAg_Entry_Exit!$L$2:$N$2))</f>
        <v>3.2995331689862524E-3</v>
      </c>
      <c r="C36">
        <f>Quarantine_Input!C$19*INDEX($B15:$D15,1,MATCH(Quarantine_Input!$B$23,PQT_RAg_Entry_Exit!$B$2:$D$2))+Quarantine_Input!$B$26*(1-Quarantine_Input!C$19)*INDEX($G15:$I15,1,MATCH(Quarantine_Input!$B$23,PQT_RAg_Entry_Exit!$G$2:$I$2))+(1-Quarantine_Input!$B$26)*(1-Quarantine_Input!C$19)*INDEX($L15:$N15,1,MATCH(Quarantine_Input!$B$23,PQT_RAg_Entry_Exit!$L$2:$N$2))</f>
        <v>3.1255131068446264E-3</v>
      </c>
      <c r="D36">
        <f>Quarantine_Input!D$19*INDEX($B15:$D15,1,MATCH(Quarantine_Input!$B$23,PQT_RAg_Entry_Exit!$B$2:$D$2))+Quarantine_Input!$B$26*(1-Quarantine_Input!D$19)*INDEX($G15:$I15,1,MATCH(Quarantine_Input!$B$23,PQT_RAg_Entry_Exit!$G$2:$I$2))+(1-Quarantine_Input!$B$26)*(1-Quarantine_Input!D$19)*INDEX($L15:$N15,1,MATCH(Quarantine_Input!$B$23,PQT_RAg_Entry_Exit!$L$2:$N$2))</f>
        <v>3.1255131068446264E-3</v>
      </c>
      <c r="E36">
        <f>Quarantine_Input!E$19*INDEX($B15:$D15,1,MATCH(Quarantine_Input!$B$23,PQT_RAg_Entry_Exit!$B$2:$D$2))+Quarantine_Input!$B$26*(1-Quarantine_Input!E$19)*INDEX($G15:$I15,1,MATCH(Quarantine_Input!$B$23,PQT_RAg_Entry_Exit!$G$2:$I$2))+(1-Quarantine_Input!$B$26)*(1-Quarantine_Input!E$19)*INDEX($L15:$N15,1,MATCH(Quarantine_Input!$B$23,PQT_RAg_Entry_Exit!$L$2:$N$2))</f>
        <v>2.7980170176753155E-3</v>
      </c>
      <c r="F36">
        <f>Quarantine_Input!F$19*INDEX($B15:$D15,1,MATCH(Quarantine_Input!$B$23,PQT_RAg_Entry_Exit!$B$2:$D$2))+Quarantine_Input!$B$26*(1-Quarantine_Input!F$19)*INDEX($G15:$I15,1,MATCH(Quarantine_Input!$B$23,PQT_RAg_Entry_Exit!$G$2:$I$2))+(1-Quarantine_Input!$B$26)*(1-Quarantine_Input!F$19)*INDEX($L15:$N15,1,MATCH(Quarantine_Input!$B$23,PQT_RAg_Entry_Exit!$L$2:$N$2))</f>
        <v>2.7980170176753155E-3</v>
      </c>
      <c r="G36">
        <f>Quarantine_Input!G$19*INDEX($B15:$D15,1,MATCH(Quarantine_Input!$B$23,PQT_RAg_Entry_Exit!$B$2:$D$2))+Quarantine_Input!$B$26*(1-Quarantine_Input!G$19)*INDEX($G15:$I15,1,MATCH(Quarantine_Input!$B$23,PQT_RAg_Entry_Exit!$G$2:$I$2))+(1-Quarantine_Input!$B$26)*(1-Quarantine_Input!G$19)*INDEX($L15:$N15,1,MATCH(Quarantine_Input!$B$23,PQT_RAg_Entry_Exit!$L$2:$N$2))</f>
        <v>2.3557057598434334E-3</v>
      </c>
    </row>
    <row r="37" spans="1:7" x14ac:dyDescent="0.25">
      <c r="A37" s="3">
        <v>13</v>
      </c>
      <c r="B37">
        <f>Quarantine_Input!B$19*INDEX($B16:$D16,1,MATCH(Quarantine_Input!$B$23,PQT_RAg_Entry_Exit!$B$2:$D$2))+Quarantine_Input!$B$26*(1-Quarantine_Input!B$19)*INDEX($G16:$I16,1,MATCH(Quarantine_Input!$B$23,PQT_RAg_Entry_Exit!$G$2:$I$2))+(1-Quarantine_Input!$B$26)*(1-Quarantine_Input!B$19)*INDEX($L16:$N16,1,MATCH(Quarantine_Input!$B$23,PQT_RAg_Entry_Exit!$L$2:$N$2))</f>
        <v>2.4057832086182623E-3</v>
      </c>
      <c r="C37">
        <f>Quarantine_Input!C$19*INDEX($B16:$D16,1,MATCH(Quarantine_Input!$B$23,PQT_RAg_Entry_Exit!$B$2:$D$2))+Quarantine_Input!$B$26*(1-Quarantine_Input!C$19)*INDEX($G16:$I16,1,MATCH(Quarantine_Input!$B$23,PQT_RAg_Entry_Exit!$G$2:$I$2))+(1-Quarantine_Input!$B$26)*(1-Quarantine_Input!C$19)*INDEX($L16:$N16,1,MATCH(Quarantine_Input!$B$23,PQT_RAg_Entry_Exit!$L$2:$N$2))</f>
        <v>2.2789002460833962E-3</v>
      </c>
      <c r="D37">
        <f>Quarantine_Input!D$19*INDEX($B16:$D16,1,MATCH(Quarantine_Input!$B$23,PQT_RAg_Entry_Exit!$B$2:$D$2))+Quarantine_Input!$B$26*(1-Quarantine_Input!D$19)*INDEX($G16:$I16,1,MATCH(Quarantine_Input!$B$23,PQT_RAg_Entry_Exit!$G$2:$I$2))+(1-Quarantine_Input!$B$26)*(1-Quarantine_Input!D$19)*INDEX($L16:$N16,1,MATCH(Quarantine_Input!$B$23,PQT_RAg_Entry_Exit!$L$2:$N$2))</f>
        <v>2.2789002460833962E-3</v>
      </c>
      <c r="E37">
        <f>Quarantine_Input!E$19*INDEX($B16:$D16,1,MATCH(Quarantine_Input!$B$23,PQT_RAg_Entry_Exit!$B$2:$D$2))+Quarantine_Input!$B$26*(1-Quarantine_Input!E$19)*INDEX($G16:$I16,1,MATCH(Quarantine_Input!$B$23,PQT_RAg_Entry_Exit!$G$2:$I$2))+(1-Quarantine_Input!$B$26)*(1-Quarantine_Input!E$19)*INDEX($L16:$N16,1,MATCH(Quarantine_Input!$B$23,PQT_RAg_Entry_Exit!$L$2:$N$2))</f>
        <v>2.0401135596462517E-3</v>
      </c>
      <c r="F37">
        <f>Quarantine_Input!F$19*INDEX($B16:$D16,1,MATCH(Quarantine_Input!$B$23,PQT_RAg_Entry_Exit!$B$2:$D$2))+Quarantine_Input!$B$26*(1-Quarantine_Input!F$19)*INDEX($G16:$I16,1,MATCH(Quarantine_Input!$B$23,PQT_RAg_Entry_Exit!$G$2:$I$2))+(1-Quarantine_Input!$B$26)*(1-Quarantine_Input!F$19)*INDEX($L16:$N16,1,MATCH(Quarantine_Input!$B$23,PQT_RAg_Entry_Exit!$L$2:$N$2))</f>
        <v>2.0401135596462517E-3</v>
      </c>
      <c r="G37">
        <f>Quarantine_Input!G$19*INDEX($B16:$D16,1,MATCH(Quarantine_Input!$B$23,PQT_RAg_Entry_Exit!$B$2:$D$2))+Quarantine_Input!$B$26*(1-Quarantine_Input!G$19)*INDEX($G16:$I16,1,MATCH(Quarantine_Input!$B$23,PQT_RAg_Entry_Exit!$G$2:$I$2))+(1-Quarantine_Input!$B$26)*(1-Quarantine_Input!G$19)*INDEX($L16:$N16,1,MATCH(Quarantine_Input!$B$23,PQT_RAg_Entry_Exit!$L$2:$N$2))</f>
        <v>1.7176118775668746E-3</v>
      </c>
    </row>
    <row r="38" spans="1:7" x14ac:dyDescent="0.25">
      <c r="A38" s="3">
        <v>14</v>
      </c>
      <c r="B38">
        <f>Quarantine_Input!B$19*INDEX($B17:$D17,1,MATCH(Quarantine_Input!$B$23,PQT_RAg_Entry_Exit!$B$2:$D$2))+Quarantine_Input!$B$26*(1-Quarantine_Input!B$19)*INDEX($G17:$I17,1,MATCH(Quarantine_Input!$B$23,PQT_RAg_Entry_Exit!$G$2:$I$2))+(1-Quarantine_Input!$B$26)*(1-Quarantine_Input!B$19)*INDEX($L17:$N17,1,MATCH(Quarantine_Input!$B$23,PQT_RAg_Entry_Exit!$L$2:$N$2))</f>
        <v>1.7274786596818824E-3</v>
      </c>
      <c r="C38">
        <f>Quarantine_Input!C$19*INDEX($B17:$D17,1,MATCH(Quarantine_Input!$B$23,PQT_RAg_Entry_Exit!$B$2:$D$2))+Quarantine_Input!$B$26*(1-Quarantine_Input!C$19)*INDEX($G17:$I17,1,MATCH(Quarantine_Input!$B$23,PQT_RAg_Entry_Exit!$G$2:$I$2))+(1-Quarantine_Input!$B$26)*(1-Quarantine_Input!C$19)*INDEX($L17:$N17,1,MATCH(Quarantine_Input!$B$23,PQT_RAg_Entry_Exit!$L$2:$N$2))</f>
        <v>1.6363700305788947E-3</v>
      </c>
      <c r="D38">
        <f>Quarantine_Input!D$19*INDEX($B17:$D17,1,MATCH(Quarantine_Input!$B$23,PQT_RAg_Entry_Exit!$B$2:$D$2))+Quarantine_Input!$B$26*(1-Quarantine_Input!D$19)*INDEX($G17:$I17,1,MATCH(Quarantine_Input!$B$23,PQT_RAg_Entry_Exit!$G$2:$I$2))+(1-Quarantine_Input!$B$26)*(1-Quarantine_Input!D$19)*INDEX($L17:$N17,1,MATCH(Quarantine_Input!$B$23,PQT_RAg_Entry_Exit!$L$2:$N$2))</f>
        <v>1.6363700305788947E-3</v>
      </c>
      <c r="E38">
        <f>Quarantine_Input!E$19*INDEX($B17:$D17,1,MATCH(Quarantine_Input!$B$23,PQT_RAg_Entry_Exit!$B$2:$D$2))+Quarantine_Input!$B$26*(1-Quarantine_Input!E$19)*INDEX($G17:$I17,1,MATCH(Quarantine_Input!$B$23,PQT_RAg_Entry_Exit!$G$2:$I$2))+(1-Quarantine_Input!$B$26)*(1-Quarantine_Input!E$19)*INDEX($L17:$N17,1,MATCH(Quarantine_Input!$B$23,PQT_RAg_Entry_Exit!$L$2:$N$2))</f>
        <v>1.4649086521975772E-3</v>
      </c>
      <c r="F38">
        <f>Quarantine_Input!F$19*INDEX($B17:$D17,1,MATCH(Quarantine_Input!$B$23,PQT_RAg_Entry_Exit!$B$2:$D$2))+Quarantine_Input!$B$26*(1-Quarantine_Input!F$19)*INDEX($G17:$I17,1,MATCH(Quarantine_Input!$B$23,PQT_RAg_Entry_Exit!$G$2:$I$2))+(1-Quarantine_Input!$B$26)*(1-Quarantine_Input!F$19)*INDEX($L17:$N17,1,MATCH(Quarantine_Input!$B$23,PQT_RAg_Entry_Exit!$L$2:$N$2))</f>
        <v>1.4649086521975772E-3</v>
      </c>
      <c r="G38">
        <f>Quarantine_Input!G$19*INDEX($B17:$D17,1,MATCH(Quarantine_Input!$B$23,PQT_RAg_Entry_Exit!$B$2:$D$2))+Quarantine_Input!$B$26*(1-Quarantine_Input!G$19)*INDEX($G17:$I17,1,MATCH(Quarantine_Input!$B$23,PQT_RAg_Entry_Exit!$G$2:$I$2))+(1-Quarantine_Input!$B$26)*(1-Quarantine_Input!G$19)*INDEX($L17:$N17,1,MATCH(Quarantine_Input!$B$23,PQT_RAg_Entry_Exit!$L$2:$N$2))</f>
        <v>1.2333355114807092E-3</v>
      </c>
    </row>
  </sheetData>
  <mergeCells count="6">
    <mergeCell ref="B23:G23"/>
    <mergeCell ref="E3:E17"/>
    <mergeCell ref="J3:J17"/>
    <mergeCell ref="L1:N1"/>
    <mergeCell ref="G1:I1"/>
    <mergeCell ref="B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Information</vt:lpstr>
      <vt:lpstr>Quarantine_Input</vt:lpstr>
      <vt:lpstr>Background_Calculations</vt:lpstr>
      <vt:lpstr>Calculation_PQT</vt:lpstr>
      <vt:lpstr>Inequality_Components_Lambda_j</vt:lpstr>
      <vt:lpstr>Adjusted_RE</vt:lpstr>
      <vt:lpstr>PQT_No_Test</vt:lpstr>
      <vt:lpstr>PQT_RTPCR_Exit</vt:lpstr>
      <vt:lpstr>PQT_RAg_Exit</vt:lpstr>
      <vt:lpstr>PQT_RAg_Entry_Exit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Wells</dc:creator>
  <cp:lastModifiedBy>Chad Wells</cp:lastModifiedBy>
  <dcterms:created xsi:type="dcterms:W3CDTF">2021-12-12T15:40:24Z</dcterms:created>
  <dcterms:modified xsi:type="dcterms:W3CDTF">2021-12-17T20:29:39Z</dcterms:modified>
</cp:coreProperties>
</file>