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adr\Desktop\Sufficient-strategies-for-travel-quarantine-and-testing\"/>
    </mc:Choice>
  </mc:AlternateContent>
  <xr:revisionPtr revIDLastSave="0" documentId="13_ncr:1_{A5818084-6B40-4284-9EC0-296DC7062AF7}" xr6:coauthVersionLast="47" xr6:coauthVersionMax="47" xr10:uidLastSave="{00000000-0000-0000-0000-000000000000}"/>
  <bookViews>
    <workbookView xWindow="-120" yWindow="-120" windowWidth="29040" windowHeight="15840" xr2:uid="{00000000-000D-0000-FFFF-FFFF00000000}"/>
  </bookViews>
  <sheets>
    <sheet name="Information" sheetId="11" r:id="rId1"/>
    <sheet name="Quarantine_Input" sheetId="1" r:id="rId2"/>
    <sheet name="Background_Calculations" sheetId="7" r:id="rId3"/>
    <sheet name="Calculation_PQT" sheetId="9" r:id="rId4"/>
    <sheet name="Inequality_Components_Lambda_j" sheetId="10" r:id="rId5"/>
    <sheet name="PQT_No_Test" sheetId="3" r:id="rId6"/>
    <sheet name="PQT_RTPCR_Exit" sheetId="4" r:id="rId7"/>
    <sheet name="PQT_RAg_Exit" sheetId="5" r:id="rId8"/>
    <sheet name="PQT_RAg_Entry_Exit"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9" l="1"/>
  <c r="C16" i="7"/>
  <c r="B25" i="6"/>
  <c r="C25" i="6"/>
  <c r="D25" i="6"/>
  <c r="E25" i="6"/>
  <c r="F25" i="6"/>
  <c r="G25" i="6"/>
  <c r="B26" i="6"/>
  <c r="C26" i="6"/>
  <c r="D26" i="6"/>
  <c r="E26" i="6"/>
  <c r="F26" i="6"/>
  <c r="G26" i="6"/>
  <c r="B27" i="6"/>
  <c r="C27" i="6"/>
  <c r="D27" i="6"/>
  <c r="E27" i="6"/>
  <c r="F27" i="6"/>
  <c r="G27" i="6"/>
  <c r="B28" i="6"/>
  <c r="C28" i="6"/>
  <c r="D28" i="6"/>
  <c r="E28" i="6"/>
  <c r="F28" i="6"/>
  <c r="G28" i="6"/>
  <c r="B29" i="6"/>
  <c r="C29" i="6"/>
  <c r="D29" i="6"/>
  <c r="E29" i="6"/>
  <c r="F29" i="6"/>
  <c r="G29" i="6"/>
  <c r="B30" i="6"/>
  <c r="C30" i="6"/>
  <c r="D30" i="6"/>
  <c r="E30" i="6"/>
  <c r="F30" i="6"/>
  <c r="G30" i="6"/>
  <c r="B31" i="6"/>
  <c r="C31" i="6"/>
  <c r="D31" i="6"/>
  <c r="E31" i="6"/>
  <c r="F31" i="6"/>
  <c r="G31" i="6"/>
  <c r="B32" i="6"/>
  <c r="C32" i="6"/>
  <c r="D32" i="6"/>
  <c r="E32" i="6"/>
  <c r="F32" i="6"/>
  <c r="G32" i="6"/>
  <c r="B33" i="6"/>
  <c r="C33" i="6"/>
  <c r="D33" i="6"/>
  <c r="E33" i="6"/>
  <c r="F33" i="6"/>
  <c r="G33" i="6"/>
  <c r="B34" i="6"/>
  <c r="C34" i="6"/>
  <c r="D34" i="6"/>
  <c r="E34" i="6"/>
  <c r="F34" i="6"/>
  <c r="G34" i="6"/>
  <c r="B35" i="6"/>
  <c r="C35" i="6"/>
  <c r="D35" i="6"/>
  <c r="E35" i="6"/>
  <c r="F35" i="6"/>
  <c r="G35" i="6"/>
  <c r="B36" i="6"/>
  <c r="C36" i="6"/>
  <c r="D36" i="6"/>
  <c r="E36" i="6"/>
  <c r="F36" i="6"/>
  <c r="G36" i="6"/>
  <c r="B37" i="6"/>
  <c r="C37" i="6"/>
  <c r="D37" i="6"/>
  <c r="E37" i="6"/>
  <c r="F37" i="6"/>
  <c r="G37" i="6"/>
  <c r="B38" i="6"/>
  <c r="C38" i="6"/>
  <c r="D38" i="6"/>
  <c r="E38" i="6"/>
  <c r="F38" i="6"/>
  <c r="G38" i="6"/>
  <c r="C24" i="6"/>
  <c r="D24" i="6"/>
  <c r="E24" i="6"/>
  <c r="F24" i="6"/>
  <c r="G24" i="6"/>
  <c r="B24" i="6"/>
  <c r="B25" i="5"/>
  <c r="C25" i="5"/>
  <c r="D25" i="5"/>
  <c r="E25" i="5"/>
  <c r="F25" i="5"/>
  <c r="G25" i="5"/>
  <c r="B26" i="5"/>
  <c r="C26" i="5"/>
  <c r="D26" i="5"/>
  <c r="E26" i="5"/>
  <c r="F26" i="5"/>
  <c r="G26" i="5"/>
  <c r="B27" i="5"/>
  <c r="C27" i="5"/>
  <c r="D27" i="5"/>
  <c r="E27" i="5"/>
  <c r="F27" i="5"/>
  <c r="G27" i="5"/>
  <c r="B28" i="5"/>
  <c r="C28" i="5"/>
  <c r="D28" i="5"/>
  <c r="E28" i="5"/>
  <c r="F28" i="5"/>
  <c r="G28" i="5"/>
  <c r="B29" i="5"/>
  <c r="C29" i="5"/>
  <c r="D29" i="5"/>
  <c r="E29" i="5"/>
  <c r="F29" i="5"/>
  <c r="G29" i="5"/>
  <c r="B30" i="5"/>
  <c r="C30" i="5"/>
  <c r="D30" i="5"/>
  <c r="E30" i="5"/>
  <c r="F30" i="5"/>
  <c r="G30" i="5"/>
  <c r="B31" i="5"/>
  <c r="C31" i="5"/>
  <c r="D31" i="5"/>
  <c r="E31" i="5"/>
  <c r="F31" i="5"/>
  <c r="G31" i="5"/>
  <c r="B32" i="5"/>
  <c r="C32" i="5"/>
  <c r="D32" i="5"/>
  <c r="E32" i="5"/>
  <c r="F32" i="5"/>
  <c r="G32" i="5"/>
  <c r="B33" i="5"/>
  <c r="C33" i="5"/>
  <c r="D33" i="5"/>
  <c r="E33" i="5"/>
  <c r="F33" i="5"/>
  <c r="G33" i="5"/>
  <c r="B34" i="5"/>
  <c r="C34" i="5"/>
  <c r="D34" i="5"/>
  <c r="E34" i="5"/>
  <c r="F34" i="5"/>
  <c r="G34" i="5"/>
  <c r="B35" i="5"/>
  <c r="C35" i="5"/>
  <c r="D35" i="5"/>
  <c r="E35" i="5"/>
  <c r="F35" i="5"/>
  <c r="G35" i="5"/>
  <c r="B36" i="5"/>
  <c r="C36" i="5"/>
  <c r="D36" i="5"/>
  <c r="E36" i="5"/>
  <c r="F36" i="5"/>
  <c r="G36" i="5"/>
  <c r="B37" i="5"/>
  <c r="C37" i="5"/>
  <c r="D37" i="5"/>
  <c r="E37" i="5"/>
  <c r="F37" i="5"/>
  <c r="G37" i="5"/>
  <c r="B38" i="5"/>
  <c r="C38" i="5"/>
  <c r="D38" i="5"/>
  <c r="E38" i="5"/>
  <c r="F38" i="5"/>
  <c r="G38" i="5"/>
  <c r="C24" i="5"/>
  <c r="D24" i="5"/>
  <c r="E24" i="5"/>
  <c r="F24" i="5"/>
  <c r="G24" i="5"/>
  <c r="B24" i="5"/>
  <c r="B25" i="4"/>
  <c r="C25" i="4"/>
  <c r="D25" i="4"/>
  <c r="E25" i="4"/>
  <c r="F25" i="4"/>
  <c r="G25" i="4"/>
  <c r="B26" i="4"/>
  <c r="C26" i="4"/>
  <c r="D26" i="4"/>
  <c r="E26" i="4"/>
  <c r="F26" i="4"/>
  <c r="G26" i="4"/>
  <c r="B27" i="4"/>
  <c r="C27" i="4"/>
  <c r="D27" i="4"/>
  <c r="E27" i="4"/>
  <c r="F27" i="4"/>
  <c r="G27" i="4"/>
  <c r="B28" i="4"/>
  <c r="C28" i="4"/>
  <c r="D28" i="4"/>
  <c r="E28" i="4"/>
  <c r="F28" i="4"/>
  <c r="G28" i="4"/>
  <c r="B29" i="4"/>
  <c r="C29" i="4"/>
  <c r="D29" i="4"/>
  <c r="E29" i="4"/>
  <c r="F29" i="4"/>
  <c r="G29" i="4"/>
  <c r="B30" i="4"/>
  <c r="C30" i="4"/>
  <c r="D30" i="4"/>
  <c r="E30" i="4"/>
  <c r="F30" i="4"/>
  <c r="G30" i="4"/>
  <c r="B31" i="4"/>
  <c r="C31" i="4"/>
  <c r="D31" i="4"/>
  <c r="E31" i="4"/>
  <c r="F31" i="4"/>
  <c r="G31" i="4"/>
  <c r="B32" i="4"/>
  <c r="C32" i="4"/>
  <c r="D32" i="4"/>
  <c r="E32" i="4"/>
  <c r="F32" i="4"/>
  <c r="G32" i="4"/>
  <c r="B33" i="4"/>
  <c r="C33" i="4"/>
  <c r="D33" i="4"/>
  <c r="E33" i="4"/>
  <c r="F33" i="4"/>
  <c r="G33" i="4"/>
  <c r="B34" i="4"/>
  <c r="C34" i="4"/>
  <c r="D34" i="4"/>
  <c r="E34" i="4"/>
  <c r="F34" i="4"/>
  <c r="G34" i="4"/>
  <c r="B35" i="4"/>
  <c r="C35" i="4"/>
  <c r="D35" i="4"/>
  <c r="E35" i="4"/>
  <c r="F35" i="4"/>
  <c r="G35" i="4"/>
  <c r="B36" i="4"/>
  <c r="C36" i="4"/>
  <c r="D36" i="4"/>
  <c r="E36" i="4"/>
  <c r="F36" i="4"/>
  <c r="G36" i="4"/>
  <c r="B37" i="4"/>
  <c r="C37" i="4"/>
  <c r="D37" i="4"/>
  <c r="E37" i="4"/>
  <c r="F37" i="4"/>
  <c r="G37" i="4"/>
  <c r="B38" i="4"/>
  <c r="C38" i="4"/>
  <c r="D38" i="4"/>
  <c r="E38" i="4"/>
  <c r="F38" i="4"/>
  <c r="G38" i="4"/>
  <c r="C24" i="4"/>
  <c r="D24" i="4"/>
  <c r="E24" i="4"/>
  <c r="F24" i="4"/>
  <c r="G24" i="4"/>
  <c r="B24" i="4"/>
  <c r="B24" i="3"/>
  <c r="B25" i="3"/>
  <c r="C25" i="3"/>
  <c r="D25" i="3"/>
  <c r="E25" i="3"/>
  <c r="F25" i="3"/>
  <c r="G25" i="3"/>
  <c r="B26" i="3"/>
  <c r="C26" i="3"/>
  <c r="D26" i="3"/>
  <c r="E26" i="3"/>
  <c r="F26" i="3"/>
  <c r="G26" i="3"/>
  <c r="B27" i="3"/>
  <c r="C27" i="3"/>
  <c r="D27" i="3"/>
  <c r="E27" i="3"/>
  <c r="F27" i="3"/>
  <c r="G27" i="3"/>
  <c r="B28" i="3"/>
  <c r="C28" i="3"/>
  <c r="D28" i="3"/>
  <c r="E28" i="3"/>
  <c r="F28" i="3"/>
  <c r="G28" i="3"/>
  <c r="B29" i="3"/>
  <c r="C29" i="3"/>
  <c r="D29" i="3"/>
  <c r="E29" i="3"/>
  <c r="F29" i="3"/>
  <c r="G29" i="3"/>
  <c r="B30" i="3"/>
  <c r="C30" i="3"/>
  <c r="D30" i="3"/>
  <c r="E30" i="3"/>
  <c r="F30" i="3"/>
  <c r="G30" i="3"/>
  <c r="B31" i="3"/>
  <c r="C31" i="3"/>
  <c r="D31" i="3"/>
  <c r="E31" i="3"/>
  <c r="F31" i="3"/>
  <c r="G31" i="3"/>
  <c r="B32" i="3"/>
  <c r="C32" i="3"/>
  <c r="D32" i="3"/>
  <c r="E32" i="3"/>
  <c r="F32" i="3"/>
  <c r="G32" i="3"/>
  <c r="B33" i="3"/>
  <c r="C33" i="3"/>
  <c r="D33" i="3"/>
  <c r="E33" i="3"/>
  <c r="F33" i="3"/>
  <c r="G33" i="3"/>
  <c r="B34" i="3"/>
  <c r="C34" i="3"/>
  <c r="D34" i="3"/>
  <c r="E34" i="3"/>
  <c r="F34" i="3"/>
  <c r="G34" i="3"/>
  <c r="B35" i="3"/>
  <c r="C35" i="3"/>
  <c r="D35" i="3"/>
  <c r="E35" i="3"/>
  <c r="F35" i="3"/>
  <c r="G35" i="3"/>
  <c r="B36" i="3"/>
  <c r="C36" i="3"/>
  <c r="D36" i="3"/>
  <c r="E36" i="3"/>
  <c r="F36" i="3"/>
  <c r="G36" i="3"/>
  <c r="B37" i="3"/>
  <c r="C37" i="3"/>
  <c r="D37" i="3"/>
  <c r="E37" i="3"/>
  <c r="F37" i="3"/>
  <c r="G37" i="3"/>
  <c r="B38" i="3"/>
  <c r="C38" i="3"/>
  <c r="D38" i="3"/>
  <c r="E38" i="3"/>
  <c r="F38" i="3"/>
  <c r="G38" i="3"/>
  <c r="C24" i="3"/>
  <c r="D24" i="3"/>
  <c r="E24" i="3"/>
  <c r="F24" i="3"/>
  <c r="G24" i="3"/>
  <c r="C22" i="3"/>
  <c r="D22" i="3"/>
  <c r="E22" i="3"/>
  <c r="F22" i="3"/>
  <c r="G22" i="3"/>
  <c r="B22" i="3"/>
  <c r="C17" i="7"/>
  <c r="C18" i="7" s="1"/>
  <c r="C19" i="7" s="1"/>
  <c r="D17" i="7"/>
  <c r="E17" i="7"/>
  <c r="E18" i="7" s="1"/>
  <c r="E19" i="7" s="1"/>
  <c r="F17" i="7"/>
  <c r="G17" i="7"/>
  <c r="B17" i="7"/>
  <c r="B4" i="7"/>
  <c r="B5" i="7" s="1"/>
  <c r="B6" i="7" s="1"/>
  <c r="B10" i="7"/>
  <c r="B9" i="7"/>
  <c r="C7" i="7"/>
  <c r="D7" i="7"/>
  <c r="E7" i="7"/>
  <c r="F7" i="7"/>
  <c r="G7" i="7"/>
  <c r="B7" i="7"/>
  <c r="B3" i="7"/>
  <c r="C3" i="7"/>
  <c r="D3" i="7"/>
  <c r="E3" i="7"/>
  <c r="F3" i="7"/>
  <c r="G3" i="7"/>
  <c r="C4" i="7"/>
  <c r="C5" i="7" s="1"/>
  <c r="C6" i="7" s="1"/>
  <c r="D4" i="7"/>
  <c r="D5" i="7" s="1"/>
  <c r="D6" i="7" s="1"/>
  <c r="E4" i="7"/>
  <c r="E5" i="7" s="1"/>
  <c r="E6" i="7" s="1"/>
  <c r="F4" i="7"/>
  <c r="F5" i="7" s="1"/>
  <c r="F6" i="7" s="1"/>
  <c r="F8" i="7" s="1"/>
  <c r="G4" i="7"/>
  <c r="G5" i="7" s="1"/>
  <c r="G6" i="7" s="1"/>
  <c r="G8" i="7" l="1"/>
  <c r="R47" i="10"/>
  <c r="E8" i="7"/>
  <c r="R26" i="10"/>
  <c r="B18" i="7"/>
  <c r="B19" i="7" s="1"/>
  <c r="T24" i="10" s="1"/>
  <c r="G18" i="7"/>
  <c r="G19" i="7" s="1"/>
  <c r="Y28" i="10" s="1"/>
  <c r="F18" i="7"/>
  <c r="F19" i="7" s="1"/>
  <c r="X5" i="10" s="1"/>
  <c r="D18" i="7"/>
  <c r="D19" i="7" s="1"/>
  <c r="V33" i="10" s="1"/>
  <c r="B16" i="7"/>
  <c r="G16" i="7"/>
  <c r="E16" i="7"/>
  <c r="E21" i="7" s="1"/>
  <c r="D16" i="7"/>
  <c r="B23" i="7"/>
  <c r="D20" i="7" s="1"/>
  <c r="F16" i="7"/>
  <c r="R6" i="10"/>
  <c r="R5" i="10"/>
  <c r="N34" i="10"/>
  <c r="S8" i="10"/>
  <c r="Q29" i="10"/>
  <c r="R54" i="10"/>
  <c r="R31" i="10"/>
  <c r="O6" i="10"/>
  <c r="Q66" i="10"/>
  <c r="Q22" i="10"/>
  <c r="Q28" i="10"/>
  <c r="Q38" i="10"/>
  <c r="Q17" i="10"/>
  <c r="Q50" i="10"/>
  <c r="S13" i="10"/>
  <c r="S50" i="10"/>
  <c r="Q53" i="10"/>
  <c r="Q11" i="10"/>
  <c r="Q8" i="10"/>
  <c r="Q58" i="10"/>
  <c r="S66" i="10"/>
  <c r="P34" i="10"/>
  <c r="P54" i="10"/>
  <c r="O58" i="10"/>
  <c r="R20" i="10"/>
  <c r="R40" i="10"/>
  <c r="O39" i="10"/>
  <c r="P60" i="10"/>
  <c r="O17" i="10"/>
  <c r="R16" i="10"/>
  <c r="R41" i="10"/>
  <c r="R64" i="10"/>
  <c r="P14" i="10"/>
  <c r="R44" i="10"/>
  <c r="O29" i="10"/>
  <c r="P45" i="10"/>
  <c r="P20" i="10"/>
  <c r="O50" i="10"/>
  <c r="P41" i="10"/>
  <c r="P47" i="10"/>
  <c r="P9" i="10"/>
  <c r="P31" i="10"/>
  <c r="P32" i="10"/>
  <c r="N6" i="10"/>
  <c r="S14" i="10"/>
  <c r="N20" i="10"/>
  <c r="O44" i="10"/>
  <c r="R57" i="10"/>
  <c r="S11" i="10"/>
  <c r="S46" i="10"/>
  <c r="S22" i="10"/>
  <c r="R60" i="10"/>
  <c r="U25" i="10"/>
  <c r="O11" i="10"/>
  <c r="R23" i="10"/>
  <c r="R34" i="10"/>
  <c r="O61" i="10"/>
  <c r="W22" i="10"/>
  <c r="W12" i="10"/>
  <c r="R25" i="10"/>
  <c r="O38" i="10"/>
  <c r="R63" i="10"/>
  <c r="U26" i="10"/>
  <c r="O26" i="10"/>
  <c r="O64" i="10"/>
  <c r="R17" i="10"/>
  <c r="O15" i="10"/>
  <c r="O12" i="10"/>
  <c r="Q9" i="10"/>
  <c r="S6" i="10"/>
  <c r="O4" i="10"/>
  <c r="P22" i="10"/>
  <c r="Q25" i="10"/>
  <c r="P28" i="10"/>
  <c r="O31" i="10"/>
  <c r="S33" i="10"/>
  <c r="R37" i="10"/>
  <c r="Q40" i="10"/>
  <c r="S43" i="10"/>
  <c r="R46" i="10"/>
  <c r="R49" i="10"/>
  <c r="P53" i="10"/>
  <c r="P57" i="10"/>
  <c r="O60" i="10"/>
  <c r="P63" i="10"/>
  <c r="P66" i="10"/>
  <c r="U5" i="10"/>
  <c r="P17" i="10"/>
  <c r="R14" i="10"/>
  <c r="R11" i="10"/>
  <c r="O9" i="10"/>
  <c r="Q6" i="10"/>
  <c r="O20" i="10"/>
  <c r="R22" i="10"/>
  <c r="S25" i="10"/>
  <c r="R28" i="10"/>
  <c r="Q31" i="10"/>
  <c r="O34" i="10"/>
  <c r="P38" i="10"/>
  <c r="S40" i="10"/>
  <c r="P44" i="10"/>
  <c r="O47" i="10"/>
  <c r="P50" i="10"/>
  <c r="R53" i="10"/>
  <c r="S57" i="10"/>
  <c r="Q60" i="10"/>
  <c r="S63" i="10"/>
  <c r="R66" i="10"/>
  <c r="U46" i="10"/>
  <c r="W61" i="10"/>
  <c r="S16" i="10"/>
  <c r="O14" i="10"/>
  <c r="P11" i="10"/>
  <c r="R8" i="10"/>
  <c r="S5" i="10"/>
  <c r="Q20" i="10"/>
  <c r="P23" i="10"/>
  <c r="P26" i="10"/>
  <c r="P29" i="10"/>
  <c r="O32" i="10"/>
  <c r="Q34" i="10"/>
  <c r="R38" i="10"/>
  <c r="Q41" i="10"/>
  <c r="O45" i="10"/>
  <c r="Q47" i="10"/>
  <c r="R50" i="10"/>
  <c r="Q54" i="10"/>
  <c r="P58" i="10"/>
  <c r="S60" i="10"/>
  <c r="P64" i="10"/>
  <c r="S18" i="10"/>
  <c r="Q16" i="10"/>
  <c r="R13" i="10"/>
  <c r="S10" i="10"/>
  <c r="P8" i="10"/>
  <c r="Q5" i="10"/>
  <c r="O21" i="10"/>
  <c r="N24" i="10"/>
  <c r="S26" i="10"/>
  <c r="R29" i="10"/>
  <c r="Q32" i="10"/>
  <c r="S34" i="10"/>
  <c r="P39" i="10"/>
  <c r="P42" i="10"/>
  <c r="Q45" i="10"/>
  <c r="O48" i="10"/>
  <c r="O52" i="10"/>
  <c r="P55" i="10"/>
  <c r="R58" i="10"/>
  <c r="Q61" i="10"/>
  <c r="O65" i="10"/>
  <c r="U32" i="10"/>
  <c r="W39" i="10"/>
  <c r="R18" i="10"/>
  <c r="P16" i="10"/>
  <c r="P13" i="10"/>
  <c r="R10" i="10"/>
  <c r="O8" i="10"/>
  <c r="O5" i="10"/>
  <c r="P21" i="10"/>
  <c r="O24" i="10"/>
  <c r="O27" i="10"/>
  <c r="S29" i="10"/>
  <c r="R32" i="10"/>
  <c r="O36" i="10"/>
  <c r="Q39" i="10"/>
  <c r="R42" i="10"/>
  <c r="R45" i="10"/>
  <c r="Q48" i="10"/>
  <c r="P52" i="10"/>
  <c r="R55" i="10"/>
  <c r="S58" i="10"/>
  <c r="R61" i="10"/>
  <c r="P65" i="10"/>
  <c r="V56" i="10"/>
  <c r="N43" i="10"/>
  <c r="U64" i="10"/>
  <c r="Q18" i="10"/>
  <c r="O16" i="10"/>
  <c r="O13" i="10"/>
  <c r="Q10" i="10"/>
  <c r="R7" i="10"/>
  <c r="S4" i="10"/>
  <c r="Q21" i="10"/>
  <c r="Q24" i="10"/>
  <c r="P27" i="10"/>
  <c r="O30" i="10"/>
  <c r="S32" i="10"/>
  <c r="Q36" i="10"/>
  <c r="R39" i="10"/>
  <c r="S42" i="10"/>
  <c r="S45" i="10"/>
  <c r="R48" i="10"/>
  <c r="Q52" i="10"/>
  <c r="O56" i="10"/>
  <c r="O59" i="10"/>
  <c r="P62" i="10"/>
  <c r="Q65" i="10"/>
  <c r="U30" i="10"/>
  <c r="W25" i="10"/>
  <c r="P18" i="10"/>
  <c r="R15" i="10"/>
  <c r="S12" i="10"/>
  <c r="P10" i="10"/>
  <c r="Q7" i="10"/>
  <c r="R4" i="10"/>
  <c r="R21" i="10"/>
  <c r="R24" i="10"/>
  <c r="R27" i="10"/>
  <c r="P30" i="10"/>
  <c r="P33" i="10"/>
  <c r="R36" i="10"/>
  <c r="S39" i="10"/>
  <c r="O43" i="10"/>
  <c r="O46" i="10"/>
  <c r="S48" i="10"/>
  <c r="R52" i="10"/>
  <c r="P56" i="10"/>
  <c r="P59" i="10"/>
  <c r="R62" i="10"/>
  <c r="R65" i="10"/>
  <c r="U14" i="10"/>
  <c r="U21" i="10"/>
  <c r="V31" i="10"/>
  <c r="O18" i="10"/>
  <c r="Q15" i="10"/>
  <c r="R12" i="10"/>
  <c r="S9" i="10"/>
  <c r="P7" i="10"/>
  <c r="Q4" i="10"/>
  <c r="S21" i="10"/>
  <c r="S24" i="10"/>
  <c r="S27" i="10"/>
  <c r="Q30" i="10"/>
  <c r="Q33" i="10"/>
  <c r="O37" i="10"/>
  <c r="O40" i="10"/>
  <c r="P43" i="10"/>
  <c r="P46" i="10"/>
  <c r="O49" i="10"/>
  <c r="S52" i="10"/>
  <c r="R56" i="10"/>
  <c r="Q59" i="10"/>
  <c r="S62" i="10"/>
  <c r="S65" i="10"/>
  <c r="V6" i="10"/>
  <c r="U33" i="10"/>
  <c r="U31" i="10"/>
  <c r="U36" i="10"/>
  <c r="S17" i="10"/>
  <c r="P15" i="10"/>
  <c r="P12" i="10"/>
  <c r="R9" i="10"/>
  <c r="O7" i="10"/>
  <c r="P4" i="10"/>
  <c r="N22" i="10"/>
  <c r="O25" i="10"/>
  <c r="O28" i="10"/>
  <c r="R30" i="10"/>
  <c r="R33" i="10"/>
  <c r="Q37" i="10"/>
  <c r="P40" i="10"/>
  <c r="R43" i="10"/>
  <c r="Q46" i="10"/>
  <c r="Q49" i="10"/>
  <c r="O53" i="10"/>
  <c r="O57" i="10"/>
  <c r="R59" i="10"/>
  <c r="O63" i="10"/>
  <c r="O66" i="10"/>
  <c r="U12" i="10"/>
  <c r="V36" i="10"/>
  <c r="W34" i="10"/>
  <c r="U10" i="10"/>
  <c r="U60" i="10"/>
  <c r="U24" i="10"/>
  <c r="V43" i="10"/>
  <c r="W59" i="10"/>
  <c r="U8" i="10"/>
  <c r="U27" i="10"/>
  <c r="U23" i="10"/>
  <c r="U49" i="10"/>
  <c r="U42" i="10"/>
  <c r="W56" i="10"/>
  <c r="U66" i="10"/>
  <c r="W7" i="10"/>
  <c r="N30" i="10"/>
  <c r="N28" i="10"/>
  <c r="N62" i="10"/>
  <c r="N26" i="10"/>
  <c r="N32" i="10"/>
  <c r="U9" i="10"/>
  <c r="S31" i="10"/>
  <c r="S37" i="10"/>
  <c r="S54" i="10"/>
  <c r="S55" i="10"/>
  <c r="S38" i="10"/>
  <c r="S49" i="10"/>
  <c r="S44" i="10"/>
  <c r="S61" i="10"/>
  <c r="S64" i="10"/>
  <c r="S20" i="10"/>
  <c r="S30" i="10"/>
  <c r="S41" i="10"/>
  <c r="S56" i="10"/>
  <c r="S15" i="10"/>
  <c r="S7" i="10"/>
  <c r="S23" i="10"/>
  <c r="S28" i="10"/>
  <c r="S36" i="10"/>
  <c r="S53" i="10"/>
  <c r="S47" i="10"/>
  <c r="S59" i="10"/>
  <c r="Q13" i="10"/>
  <c r="P6" i="10"/>
  <c r="O22" i="10"/>
  <c r="P24" i="10"/>
  <c r="Q26" i="10"/>
  <c r="O33" i="10"/>
  <c r="P36" i="10"/>
  <c r="O41" i="10"/>
  <c r="Q43" i="10"/>
  <c r="P48" i="10"/>
  <c r="O54" i="10"/>
  <c r="Q56" i="10"/>
  <c r="P61" i="10"/>
  <c r="Q63" i="10"/>
  <c r="U18" i="10"/>
  <c r="V5" i="10"/>
  <c r="W27" i="10"/>
  <c r="W46" i="10"/>
  <c r="U39" i="10"/>
  <c r="U63" i="10"/>
  <c r="V52" i="10"/>
  <c r="W32" i="10"/>
  <c r="W62" i="10"/>
  <c r="W17" i="10"/>
  <c r="U38" i="10"/>
  <c r="W16" i="10"/>
  <c r="W29" i="10"/>
  <c r="V41" i="10"/>
  <c r="W65" i="10"/>
  <c r="Q12" i="10"/>
  <c r="O10" i="10"/>
  <c r="P5" i="10"/>
  <c r="O23" i="10"/>
  <c r="P25" i="10"/>
  <c r="Q27" i="10"/>
  <c r="P37" i="10"/>
  <c r="O42" i="10"/>
  <c r="Q44" i="10"/>
  <c r="P49" i="10"/>
  <c r="O55" i="10"/>
  <c r="Q57" i="10"/>
  <c r="O62" i="10"/>
  <c r="Q64" i="10"/>
  <c r="U16" i="10"/>
  <c r="U29" i="10"/>
  <c r="W26" i="10"/>
  <c r="W20" i="10"/>
  <c r="W48" i="10"/>
  <c r="U45" i="10"/>
  <c r="V65" i="10"/>
  <c r="U54" i="10"/>
  <c r="Q14" i="10"/>
  <c r="Q23" i="10"/>
  <c r="Q42" i="10"/>
  <c r="Q55" i="10"/>
  <c r="Q62" i="10"/>
  <c r="U11" i="10"/>
  <c r="U7" i="10"/>
  <c r="V34" i="10"/>
  <c r="W31" i="10"/>
  <c r="U20" i="10"/>
  <c r="W40" i="10"/>
  <c r="U37" i="10"/>
  <c r="V61" i="10"/>
  <c r="U57" i="10"/>
  <c r="W15" i="10"/>
  <c r="W10" i="10"/>
  <c r="W6" i="10"/>
  <c r="W28" i="10"/>
  <c r="W44" i="10"/>
  <c r="W53" i="10"/>
  <c r="W14" i="10"/>
  <c r="W50" i="10"/>
  <c r="V17" i="10"/>
  <c r="W13" i="10"/>
  <c r="W9" i="10"/>
  <c r="U6" i="10"/>
  <c r="U34" i="10"/>
  <c r="V29" i="10"/>
  <c r="W24" i="10"/>
  <c r="U22" i="10"/>
  <c r="U48" i="10"/>
  <c r="V45" i="10"/>
  <c r="V42" i="10"/>
  <c r="V39" i="10"/>
  <c r="W36" i="10"/>
  <c r="U59" i="10"/>
  <c r="W8" i="10"/>
  <c r="W5" i="10"/>
  <c r="W33" i="10"/>
  <c r="V26" i="10"/>
  <c r="W21" i="10"/>
  <c r="U50" i="10"/>
  <c r="W47" i="10"/>
  <c r="W41" i="10"/>
  <c r="W38" i="10"/>
  <c r="U61" i="10"/>
  <c r="V58" i="10"/>
  <c r="U52" i="10"/>
  <c r="V14" i="10"/>
  <c r="W23" i="10"/>
  <c r="W66" i="10"/>
  <c r="W63" i="10"/>
  <c r="W54" i="10"/>
  <c r="U15" i="10"/>
  <c r="W11" i="10"/>
  <c r="W30" i="10"/>
  <c r="U28" i="10"/>
  <c r="V23" i="10"/>
  <c r="V49" i="10"/>
  <c r="U44" i="10"/>
  <c r="V66" i="10"/>
  <c r="V60" i="10"/>
  <c r="V57" i="10"/>
  <c r="V15" i="10"/>
  <c r="V13" i="10"/>
  <c r="V7" i="10"/>
  <c r="V11" i="10"/>
  <c r="V10" i="10"/>
  <c r="N39" i="10"/>
  <c r="N37" i="10"/>
  <c r="N21" i="10"/>
  <c r="N23" i="10"/>
  <c r="N25" i="10"/>
  <c r="N27" i="10"/>
  <c r="N29" i="10"/>
  <c r="N31" i="10"/>
  <c r="N33" i="10"/>
  <c r="N36" i="10"/>
  <c r="N45" i="10"/>
  <c r="N15" i="10"/>
  <c r="N64" i="10"/>
  <c r="N38" i="10"/>
  <c r="N8" i="10"/>
  <c r="W18" i="10"/>
  <c r="W4" i="10"/>
  <c r="V4" i="10"/>
  <c r="N52" i="10"/>
  <c r="N4" i="10"/>
  <c r="N58" i="10"/>
  <c r="T26" i="10"/>
  <c r="U17" i="10"/>
  <c r="U13" i="10"/>
  <c r="U4" i="10"/>
  <c r="N16" i="10"/>
  <c r="N60" i="10"/>
  <c r="N13" i="10"/>
  <c r="N56" i="10"/>
  <c r="N11" i="10"/>
  <c r="N54" i="10"/>
  <c r="T47" i="10"/>
  <c r="N7" i="10"/>
  <c r="N49" i="10"/>
  <c r="N47" i="10"/>
  <c r="N41" i="10"/>
  <c r="N66" i="10"/>
  <c r="N40" i="10"/>
  <c r="N42" i="10"/>
  <c r="N44" i="10"/>
  <c r="N46" i="10"/>
  <c r="N48" i="10"/>
  <c r="N50" i="10"/>
  <c r="N53" i="10"/>
  <c r="N55" i="10"/>
  <c r="N57" i="10"/>
  <c r="N59" i="10"/>
  <c r="N61" i="10"/>
  <c r="N63" i="10"/>
  <c r="N65" i="10"/>
  <c r="N18" i="10"/>
  <c r="T63" i="10"/>
  <c r="N14" i="10"/>
  <c r="N10" i="10"/>
  <c r="T42" i="10"/>
  <c r="V16" i="10"/>
  <c r="W43" i="10"/>
  <c r="U41" i="10"/>
  <c r="W58" i="10"/>
  <c r="U56" i="10"/>
  <c r="W45" i="10"/>
  <c r="U43" i="10"/>
  <c r="W60" i="10"/>
  <c r="U58" i="10"/>
  <c r="U65" i="10"/>
  <c r="W55" i="10"/>
  <c r="U53" i="10"/>
  <c r="W42" i="10"/>
  <c r="U40" i="10"/>
  <c r="W57" i="10"/>
  <c r="U55" i="10"/>
  <c r="W49" i="10"/>
  <c r="U47" i="10"/>
  <c r="W37" i="10"/>
  <c r="W64" i="10"/>
  <c r="U62" i="10"/>
  <c r="W52" i="10"/>
  <c r="N17" i="10"/>
  <c r="N5" i="10"/>
  <c r="T55" i="10"/>
  <c r="T45" i="10"/>
  <c r="T66" i="10"/>
  <c r="T34" i="10"/>
  <c r="T64" i="10"/>
  <c r="N12" i="10"/>
  <c r="T32" i="10"/>
  <c r="T41" i="10"/>
  <c r="N9" i="10"/>
  <c r="T29" i="10"/>
  <c r="T28" i="10"/>
  <c r="C21" i="7"/>
  <c r="B8" i="7"/>
  <c r="D8" i="7"/>
  <c r="C8" i="7"/>
  <c r="V37" i="10" l="1"/>
  <c r="V22" i="10"/>
  <c r="V62" i="10"/>
  <c r="V9" i="10"/>
  <c r="Y65" i="10"/>
  <c r="Y41" i="10"/>
  <c r="V18" i="10"/>
  <c r="V27" i="10"/>
  <c r="V63" i="10"/>
  <c r="V44" i="10"/>
  <c r="Y37" i="10"/>
  <c r="Y5" i="10"/>
  <c r="Y32" i="10"/>
  <c r="Y4" i="10"/>
  <c r="Y15" i="10"/>
  <c r="X6" i="10"/>
  <c r="Y53" i="10"/>
  <c r="T37" i="10"/>
  <c r="T54" i="10"/>
  <c r="Y12" i="10"/>
  <c r="Y17" i="10"/>
  <c r="Y66" i="10"/>
  <c r="Y64" i="10"/>
  <c r="Y23" i="10"/>
  <c r="Y16" i="10"/>
  <c r="Y45" i="10"/>
  <c r="T16" i="10"/>
  <c r="T20" i="10"/>
  <c r="Y62" i="10"/>
  <c r="T56" i="10"/>
  <c r="Y63" i="10"/>
  <c r="Y26" i="10"/>
  <c r="Y55" i="10"/>
  <c r="X8" i="10"/>
  <c r="T60" i="10"/>
  <c r="Y38" i="10"/>
  <c r="Y36" i="10"/>
  <c r="Y33" i="10"/>
  <c r="Y21" i="10"/>
  <c r="Y42" i="10"/>
  <c r="Y25" i="10"/>
  <c r="Y44" i="10"/>
  <c r="Y10" i="10"/>
  <c r="Y11" i="10"/>
  <c r="Y8" i="10"/>
  <c r="Y49" i="10"/>
  <c r="Y57" i="10"/>
  <c r="Y29" i="10"/>
  <c r="T4" i="10"/>
  <c r="T9" i="10"/>
  <c r="Y6" i="10"/>
  <c r="Y14" i="10"/>
  <c r="Y39" i="10"/>
  <c r="Y52" i="10"/>
  <c r="T30" i="10"/>
  <c r="T25" i="10"/>
  <c r="F21" i="7"/>
  <c r="T17" i="10"/>
  <c r="T15" i="10"/>
  <c r="T53" i="10"/>
  <c r="T6" i="10"/>
  <c r="T58" i="10"/>
  <c r="T18" i="10"/>
  <c r="T10" i="10"/>
  <c r="T36" i="10"/>
  <c r="T59" i="10"/>
  <c r="T7" i="10"/>
  <c r="X16" i="10"/>
  <c r="T38" i="10"/>
  <c r="T8" i="10"/>
  <c r="T11" i="10"/>
  <c r="T40" i="10"/>
  <c r="T5" i="10"/>
  <c r="T43" i="10"/>
  <c r="T46" i="10"/>
  <c r="T13" i="10"/>
  <c r="T14" i="10"/>
  <c r="T65" i="10"/>
  <c r="T27" i="10"/>
  <c r="X66" i="10"/>
  <c r="X12" i="10"/>
  <c r="X55" i="10"/>
  <c r="X58" i="10"/>
  <c r="X50" i="10"/>
  <c r="X17" i="10"/>
  <c r="T23" i="10"/>
  <c r="T12" i="10"/>
  <c r="T21" i="10"/>
  <c r="X25" i="10"/>
  <c r="X47" i="10"/>
  <c r="T33" i="10"/>
  <c r="T57" i="10"/>
  <c r="X29" i="10"/>
  <c r="X20" i="10"/>
  <c r="X23" i="10"/>
  <c r="X11" i="10"/>
  <c r="X18" i="10"/>
  <c r="X43" i="10"/>
  <c r="X14" i="10"/>
  <c r="T31" i="10"/>
  <c r="X54" i="10"/>
  <c r="X4" i="10"/>
  <c r="X9" i="10"/>
  <c r="T49" i="10"/>
  <c r="T62" i="10"/>
  <c r="T44" i="10"/>
  <c r="T48" i="10"/>
  <c r="Y54" i="10"/>
  <c r="Y59" i="10"/>
  <c r="Y7" i="10"/>
  <c r="X60" i="10"/>
  <c r="X10" i="10"/>
  <c r="X33" i="10"/>
  <c r="X7" i="10"/>
  <c r="Y58" i="10"/>
  <c r="Y60" i="10"/>
  <c r="Y20" i="10"/>
  <c r="Y18" i="10"/>
  <c r="X32" i="10"/>
  <c r="Y50" i="10"/>
  <c r="Y13" i="10"/>
  <c r="X49" i="10"/>
  <c r="Y9" i="10"/>
  <c r="Y24" i="10"/>
  <c r="T50" i="10"/>
  <c r="T52" i="10"/>
  <c r="T61" i="10"/>
  <c r="X53" i="10"/>
  <c r="B21" i="7"/>
  <c r="T39" i="10"/>
  <c r="T22" i="10"/>
  <c r="X36" i="10"/>
  <c r="X48" i="10"/>
  <c r="X41" i="10"/>
  <c r="X56" i="10"/>
  <c r="V30" i="10"/>
  <c r="Y22" i="10"/>
  <c r="Y30" i="10"/>
  <c r="Y34" i="10"/>
  <c r="X44" i="10"/>
  <c r="Y31" i="10"/>
  <c r="X52" i="10"/>
  <c r="X13" i="10"/>
  <c r="V53" i="10"/>
  <c r="X31" i="10"/>
  <c r="X57" i="10"/>
  <c r="X28" i="10"/>
  <c r="X22" i="10"/>
  <c r="X24" i="10"/>
  <c r="X59" i="10"/>
  <c r="Y40" i="10"/>
  <c r="V20" i="10"/>
  <c r="V64" i="10"/>
  <c r="X37" i="10"/>
  <c r="X38" i="10"/>
  <c r="X26" i="10"/>
  <c r="Y46" i="10"/>
  <c r="X65" i="10"/>
  <c r="X46" i="10"/>
  <c r="V24" i="10"/>
  <c r="Y48" i="10"/>
  <c r="X40" i="10"/>
  <c r="X63" i="10"/>
  <c r="X30" i="10"/>
  <c r="Y47" i="10"/>
  <c r="X39" i="10"/>
  <c r="Y61" i="10"/>
  <c r="X27" i="10"/>
  <c r="X15" i="10"/>
  <c r="X42" i="10"/>
  <c r="V48" i="10"/>
  <c r="Y43" i="10"/>
  <c r="X34" i="10"/>
  <c r="Y56" i="10"/>
  <c r="X64" i="10"/>
  <c r="X45" i="10"/>
  <c r="X62" i="10"/>
  <c r="V28" i="10"/>
  <c r="V8" i="10"/>
  <c r="X21" i="10"/>
  <c r="Y27" i="10"/>
  <c r="X61" i="10"/>
  <c r="V38" i="10"/>
  <c r="V47" i="10"/>
  <c r="V46" i="10"/>
  <c r="D21" i="7"/>
  <c r="V12" i="10"/>
  <c r="V32" i="10"/>
  <c r="V54" i="10"/>
  <c r="G21" i="7"/>
  <c r="V55" i="10"/>
  <c r="V59" i="10"/>
  <c r="V40" i="10"/>
  <c r="V50" i="10"/>
  <c r="V25" i="10"/>
  <c r="V21" i="10"/>
  <c r="B20" i="7"/>
  <c r="AF14" i="10" s="1"/>
  <c r="AH48" i="10"/>
  <c r="AH61" i="10"/>
  <c r="AB59" i="10"/>
  <c r="AH8" i="10"/>
  <c r="AB43" i="10"/>
  <c r="AB39" i="10"/>
  <c r="AB42" i="10"/>
  <c r="AH55" i="10"/>
  <c r="AB61" i="10"/>
  <c r="AH14" i="10"/>
  <c r="AB44" i="10"/>
  <c r="AB37" i="10"/>
  <c r="AB26" i="10"/>
  <c r="AB48" i="10"/>
  <c r="AB5" i="10"/>
  <c r="AB30" i="10"/>
  <c r="AB9" i="10"/>
  <c r="AH64" i="10"/>
  <c r="AH44" i="10"/>
  <c r="AB24" i="10"/>
  <c r="AB18" i="10"/>
  <c r="AH53" i="10"/>
  <c r="AB8" i="10"/>
  <c r="C20" i="7"/>
  <c r="AG30" i="10" s="1"/>
  <c r="E20" i="7"/>
  <c r="AC38" i="10" s="1"/>
  <c r="AB14" i="10"/>
  <c r="AB33" i="10"/>
  <c r="G20" i="7"/>
  <c r="AE10" i="10" s="1"/>
  <c r="B22" i="7"/>
  <c r="AB62" i="10"/>
  <c r="AB32" i="10"/>
  <c r="AH33" i="10"/>
  <c r="F20" i="7"/>
  <c r="AJ4" i="10" s="1"/>
  <c r="AB28" i="10"/>
  <c r="AH16" i="10"/>
  <c r="AH46" i="10"/>
  <c r="AB57" i="10"/>
  <c r="AB4" i="10"/>
  <c r="AH45" i="10"/>
  <c r="AB53" i="10"/>
  <c r="AH7" i="10"/>
  <c r="AH41" i="10"/>
  <c r="AH42" i="10"/>
  <c r="AB49" i="10"/>
  <c r="AB52" i="10"/>
  <c r="AB27" i="10"/>
  <c r="AB34" i="10"/>
  <c r="AH17" i="10"/>
  <c r="AB55" i="10"/>
  <c r="AH27" i="10"/>
  <c r="AB66" i="10"/>
  <c r="AB38" i="10"/>
  <c r="AB56" i="10"/>
  <c r="AH52" i="10"/>
  <c r="AH25" i="10"/>
  <c r="AH22" i="10"/>
  <c r="AH43" i="10"/>
  <c r="AB15" i="10"/>
  <c r="AH38" i="10"/>
  <c r="AH5" i="10"/>
  <c r="AH20" i="10"/>
  <c r="AB23" i="10"/>
  <c r="AB50" i="10"/>
  <c r="AB64" i="10"/>
  <c r="AB11" i="10"/>
  <c r="AB46" i="10"/>
  <c r="AH24" i="10"/>
  <c r="AB21" i="10"/>
  <c r="AB12" i="10"/>
  <c r="AH60" i="10"/>
  <c r="AH4" i="10"/>
  <c r="AH50" i="10"/>
  <c r="AH28" i="10"/>
  <c r="AB6" i="10"/>
  <c r="AB41" i="10"/>
  <c r="AB58" i="10"/>
  <c r="AB10" i="10"/>
  <c r="AB47" i="10"/>
  <c r="AH26" i="10"/>
  <c r="AH59" i="10"/>
  <c r="AH15" i="10"/>
  <c r="AH62" i="10"/>
  <c r="AB22" i="10"/>
  <c r="AB16" i="10"/>
  <c r="AB17" i="10"/>
  <c r="AH63" i="10"/>
  <c r="AB40" i="10"/>
  <c r="AB13" i="10"/>
  <c r="AH54" i="10"/>
  <c r="AH30" i="10"/>
  <c r="AH18" i="10"/>
  <c r="AB7" i="10"/>
  <c r="AB36" i="10"/>
  <c r="AH11" i="10"/>
  <c r="AB20" i="10"/>
  <c r="AB54" i="10"/>
  <c r="AB65" i="10"/>
  <c r="AB45" i="10"/>
  <c r="AB25" i="10"/>
  <c r="AB63" i="10"/>
  <c r="AH58" i="10"/>
  <c r="AB29" i="10"/>
  <c r="AH34" i="10"/>
  <c r="AH23" i="10"/>
  <c r="AH49" i="10"/>
  <c r="AH29" i="10"/>
  <c r="AH9" i="10"/>
  <c r="AH36" i="10"/>
  <c r="AH6" i="10"/>
  <c r="AH56" i="10"/>
  <c r="AH21" i="10"/>
  <c r="AH57" i="10"/>
  <c r="AH12" i="10"/>
  <c r="AH47" i="10"/>
  <c r="AH40" i="10"/>
  <c r="AH13" i="10"/>
  <c r="AH37" i="10"/>
  <c r="AB60" i="10"/>
  <c r="AH66" i="10"/>
  <c r="AH32" i="10"/>
  <c r="AH65" i="10"/>
  <c r="AH31" i="10"/>
  <c r="AH10" i="10"/>
  <c r="AH39" i="10"/>
  <c r="AB31" i="10"/>
  <c r="B11" i="7"/>
  <c r="Z18" i="10" l="1"/>
  <c r="Z20" i="10"/>
  <c r="AF32" i="10"/>
  <c r="AF65" i="10"/>
  <c r="AF36" i="10"/>
  <c r="Z59" i="10"/>
  <c r="Z24" i="10"/>
  <c r="Z39" i="10"/>
  <c r="AF30" i="10"/>
  <c r="AF9" i="10"/>
  <c r="Z23" i="10"/>
  <c r="Z56" i="10"/>
  <c r="AF54" i="10"/>
  <c r="Z66" i="10"/>
  <c r="Z10" i="10"/>
  <c r="AF29" i="10"/>
  <c r="Z58" i="10"/>
  <c r="Z47" i="10"/>
  <c r="AF25" i="10"/>
  <c r="AF31" i="10"/>
  <c r="AF28" i="10"/>
  <c r="AF12" i="10"/>
  <c r="AF41" i="10"/>
  <c r="AF7" i="10"/>
  <c r="AF24" i="10"/>
  <c r="AF42" i="10"/>
  <c r="Z42" i="10"/>
  <c r="AF26" i="10"/>
  <c r="AF48" i="10"/>
  <c r="AF22" i="10"/>
  <c r="AF23" i="10"/>
  <c r="AF58" i="10"/>
  <c r="Z49" i="10"/>
  <c r="Z27" i="10"/>
  <c r="Z26" i="10"/>
  <c r="AF47" i="10"/>
  <c r="H4" i="10"/>
  <c r="AF45" i="10"/>
  <c r="Z57" i="10"/>
  <c r="Z54" i="10"/>
  <c r="Z64" i="10"/>
  <c r="AF40" i="10"/>
  <c r="AF13" i="10"/>
  <c r="Z46" i="10"/>
  <c r="Z41" i="10"/>
  <c r="AF52" i="10"/>
  <c r="AF11" i="10"/>
  <c r="AF8" i="10"/>
  <c r="Z15" i="10"/>
  <c r="AF38" i="10"/>
  <c r="AF6" i="10"/>
  <c r="AF56" i="10"/>
  <c r="AF20" i="10"/>
  <c r="Z38" i="10"/>
  <c r="Z11" i="10"/>
  <c r="AE66" i="10"/>
  <c r="B24" i="7"/>
  <c r="AF43" i="10"/>
  <c r="Z62" i="10"/>
  <c r="AF34" i="10"/>
  <c r="Z13" i="10"/>
  <c r="AF44" i="10"/>
  <c r="Z33" i="10"/>
  <c r="Z8" i="10"/>
  <c r="AK58" i="10"/>
  <c r="Z32" i="10"/>
  <c r="Z65" i="10"/>
  <c r="AF46" i="10"/>
  <c r="AF33" i="10"/>
  <c r="AF53" i="10"/>
  <c r="Z30" i="10"/>
  <c r="AF57" i="10"/>
  <c r="AF59" i="10"/>
  <c r="AF60" i="10"/>
  <c r="AF5" i="10"/>
  <c r="Z29" i="10"/>
  <c r="AG48" i="10"/>
  <c r="AF10" i="10"/>
  <c r="Z5" i="10"/>
  <c r="AF62" i="10"/>
  <c r="AF18" i="10"/>
  <c r="Z55" i="10"/>
  <c r="Z43" i="10"/>
  <c r="Z16" i="10"/>
  <c r="Z4" i="10"/>
  <c r="Z25" i="10"/>
  <c r="AI60" i="10"/>
  <c r="Z28" i="10"/>
  <c r="AF37" i="10"/>
  <c r="Z36" i="10"/>
  <c r="AF50" i="10"/>
  <c r="Z44" i="10"/>
  <c r="AF55" i="10"/>
  <c r="Z34" i="10"/>
  <c r="AF16" i="10"/>
  <c r="AF49" i="10"/>
  <c r="Z37" i="10"/>
  <c r="Z48" i="10"/>
  <c r="AK63" i="10"/>
  <c r="AC22" i="10"/>
  <c r="Z7" i="10"/>
  <c r="AF27" i="10"/>
  <c r="Z61" i="10"/>
  <c r="AF66" i="10"/>
  <c r="Z60" i="10"/>
  <c r="Z45" i="10"/>
  <c r="Z12" i="10"/>
  <c r="AF17" i="10"/>
  <c r="AF63" i="10"/>
  <c r="AF21" i="10"/>
  <c r="AF64" i="10"/>
  <c r="AK43" i="10"/>
  <c r="Z17" i="10"/>
  <c r="Z50" i="10"/>
  <c r="Z21" i="10"/>
  <c r="Z53" i="10"/>
  <c r="Z14" i="10"/>
  <c r="Z40" i="10"/>
  <c r="Z22" i="10"/>
  <c r="Z31" i="10"/>
  <c r="Z6" i="10"/>
  <c r="AG13" i="10"/>
  <c r="AJ34" i="10"/>
  <c r="AJ16" i="10"/>
  <c r="AJ46" i="10"/>
  <c r="AJ60" i="10"/>
  <c r="AI50" i="10"/>
  <c r="AA38" i="10"/>
  <c r="AG56" i="10"/>
  <c r="AC60" i="10"/>
  <c r="AJ66" i="10"/>
  <c r="AG65" i="10"/>
  <c r="AJ47" i="10"/>
  <c r="AG18" i="10"/>
  <c r="AF15" i="10"/>
  <c r="G70" i="9"/>
  <c r="G72" i="9"/>
  <c r="G74" i="9"/>
  <c r="G76" i="9"/>
  <c r="G78" i="9"/>
  <c r="G80" i="9"/>
  <c r="G82" i="9"/>
  <c r="F81" i="9"/>
  <c r="B74" i="9"/>
  <c r="B69" i="9"/>
  <c r="D79" i="9"/>
  <c r="F73" i="9"/>
  <c r="B82" i="9"/>
  <c r="G69" i="9"/>
  <c r="G71" i="9"/>
  <c r="G73" i="9"/>
  <c r="G75" i="9"/>
  <c r="G77" i="9"/>
  <c r="G79" i="9"/>
  <c r="G81" i="9"/>
  <c r="B70" i="9"/>
  <c r="B72" i="9"/>
  <c r="B80" i="9"/>
  <c r="B76" i="9"/>
  <c r="D77" i="9"/>
  <c r="D81" i="9"/>
  <c r="F79" i="9"/>
  <c r="B78" i="9"/>
  <c r="D71" i="9"/>
  <c r="E70" i="9"/>
  <c r="F70" i="9"/>
  <c r="D69" i="9"/>
  <c r="D78" i="9"/>
  <c r="F82" i="9"/>
  <c r="C74" i="9"/>
  <c r="B81" i="9"/>
  <c r="B71" i="9"/>
  <c r="D76" i="9"/>
  <c r="F80" i="9"/>
  <c r="C72" i="9"/>
  <c r="B79" i="9"/>
  <c r="C69" i="9"/>
  <c r="D74" i="9"/>
  <c r="F78" i="9"/>
  <c r="C70" i="9"/>
  <c r="B77" i="9"/>
  <c r="E81" i="9"/>
  <c r="D72" i="9"/>
  <c r="F76" i="9"/>
  <c r="E79" i="9"/>
  <c r="B75" i="9"/>
  <c r="C71" i="9"/>
  <c r="E75" i="9"/>
  <c r="D70" i="9"/>
  <c r="F74" i="9"/>
  <c r="E73" i="9"/>
  <c r="B73" i="9"/>
  <c r="E69" i="9"/>
  <c r="F77" i="9"/>
  <c r="F72" i="9"/>
  <c r="C81" i="9"/>
  <c r="E80" i="9"/>
  <c r="F75" i="9"/>
  <c r="E82" i="9"/>
  <c r="C79" i="9"/>
  <c r="E72" i="9"/>
  <c r="D82" i="9"/>
  <c r="E78" i="9"/>
  <c r="F69" i="9"/>
  <c r="E74" i="9"/>
  <c r="C77" i="9"/>
  <c r="E71" i="9"/>
  <c r="D75" i="9"/>
  <c r="E76" i="9"/>
  <c r="E77" i="9"/>
  <c r="C82" i="9"/>
  <c r="C75" i="9"/>
  <c r="C80" i="9"/>
  <c r="C78" i="9"/>
  <c r="D80" i="9"/>
  <c r="D73" i="9"/>
  <c r="C76" i="9"/>
  <c r="F71" i="9"/>
  <c r="C73" i="9"/>
  <c r="AJ17" i="10"/>
  <c r="AF61" i="10"/>
  <c r="Z9" i="10"/>
  <c r="AJ53" i="10"/>
  <c r="AD55" i="10"/>
  <c r="AJ10" i="10"/>
  <c r="AG53" i="10"/>
  <c r="Z52" i="10"/>
  <c r="Z63" i="10"/>
  <c r="AA33" i="10"/>
  <c r="AA45" i="10"/>
  <c r="AG54" i="10"/>
  <c r="AG24" i="10"/>
  <c r="AG17" i="10"/>
  <c r="AF39" i="10"/>
  <c r="AF4" i="10"/>
  <c r="AD40" i="10"/>
  <c r="AD23" i="10"/>
  <c r="AJ54" i="10"/>
  <c r="AI6" i="10"/>
  <c r="AE50" i="10"/>
  <c r="AG37" i="10"/>
  <c r="AI53" i="10"/>
  <c r="AJ12" i="10"/>
  <c r="AJ21" i="10"/>
  <c r="AK48" i="10"/>
  <c r="AC29" i="10"/>
  <c r="AC26" i="10"/>
  <c r="AC61" i="10"/>
  <c r="AJ39" i="10"/>
  <c r="AD44" i="10"/>
  <c r="AI8" i="10"/>
  <c r="AJ24" i="10"/>
  <c r="AJ33" i="10"/>
  <c r="AI17" i="10"/>
  <c r="AI7" i="10"/>
  <c r="AG27" i="10"/>
  <c r="AI30" i="10"/>
  <c r="AC20" i="10"/>
  <c r="AJ56" i="10"/>
  <c r="AJ42" i="10"/>
  <c r="AI29" i="10"/>
  <c r="AJ45" i="10"/>
  <c r="AI55" i="10"/>
  <c r="AD49" i="10"/>
  <c r="AJ50" i="10"/>
  <c r="AI15" i="10"/>
  <c r="AK10" i="10"/>
  <c r="AJ61" i="10"/>
  <c r="AJ48" i="10"/>
  <c r="AJ36" i="10"/>
  <c r="AC5" i="10"/>
  <c r="AK33" i="10"/>
  <c r="AG20" i="10"/>
  <c r="AC18" i="10"/>
  <c r="AI47" i="10"/>
  <c r="AC23" i="10"/>
  <c r="AI44" i="10"/>
  <c r="AD28" i="10"/>
  <c r="AD7" i="10"/>
  <c r="AJ20" i="10"/>
  <c r="AD4" i="10"/>
  <c r="AI38" i="10"/>
  <c r="AI16" i="10"/>
  <c r="AJ9" i="10"/>
  <c r="AJ30" i="10"/>
  <c r="AA47" i="10"/>
  <c r="AG59" i="10"/>
  <c r="AA43" i="10"/>
  <c r="AA11" i="10"/>
  <c r="AI26" i="10"/>
  <c r="AG36" i="10"/>
  <c r="AG42" i="10"/>
  <c r="AA21" i="10"/>
  <c r="AD36" i="10"/>
  <c r="AD38" i="10"/>
  <c r="AD39" i="10"/>
  <c r="AE21" i="10"/>
  <c r="AD37" i="10"/>
  <c r="AD11" i="10"/>
  <c r="AD59" i="10"/>
  <c r="AD15" i="10"/>
  <c r="AD34" i="10"/>
  <c r="AJ23" i="10"/>
  <c r="AG10" i="10"/>
  <c r="AC37" i="10"/>
  <c r="AI10" i="10"/>
  <c r="AD33" i="10"/>
  <c r="AI43" i="10"/>
  <c r="AC55" i="10"/>
  <c r="AJ49" i="10"/>
  <c r="AG31" i="10"/>
  <c r="AD43" i="10"/>
  <c r="AG52" i="10"/>
  <c r="AJ38" i="10"/>
  <c r="AJ52" i="10"/>
  <c r="AJ5" i="10"/>
  <c r="AJ13" i="10"/>
  <c r="AD27" i="10"/>
  <c r="AJ18" i="10"/>
  <c r="AA30" i="10"/>
  <c r="AD20" i="10"/>
  <c r="AG21" i="10"/>
  <c r="AI36" i="10"/>
  <c r="AJ27" i="10"/>
  <c r="AI57" i="10"/>
  <c r="AG43" i="10"/>
  <c r="AG29" i="10"/>
  <c r="AI32" i="10"/>
  <c r="AJ40" i="10"/>
  <c r="AJ43" i="10"/>
  <c r="AJ55" i="10"/>
  <c r="AA24" i="10"/>
  <c r="AG15" i="10"/>
  <c r="AA39" i="10"/>
  <c r="AD48" i="10"/>
  <c r="AI12" i="10"/>
  <c r="AI9" i="10"/>
  <c r="AG32" i="10"/>
  <c r="AI21" i="10"/>
  <c r="AJ31" i="10"/>
  <c r="AD47" i="10"/>
  <c r="AI54" i="10"/>
  <c r="AI62" i="10"/>
  <c r="AJ28" i="10"/>
  <c r="AJ8" i="10"/>
  <c r="AJ29" i="10"/>
  <c r="AK15" i="10"/>
  <c r="AJ14" i="10"/>
  <c r="AG58" i="10"/>
  <c r="AC32" i="10"/>
  <c r="AG33" i="10"/>
  <c r="AG9" i="10"/>
  <c r="AI40" i="10"/>
  <c r="AD30" i="10"/>
  <c r="AJ58" i="10"/>
  <c r="AG23" i="10"/>
  <c r="AA20" i="10"/>
  <c r="AJ32" i="10"/>
  <c r="AD16" i="10"/>
  <c r="AG45" i="10"/>
  <c r="AK66" i="10"/>
  <c r="AE18" i="10"/>
  <c r="AK23" i="10"/>
  <c r="AK18" i="10"/>
  <c r="AE55" i="10"/>
  <c r="AK45" i="10"/>
  <c r="AI37" i="10"/>
  <c r="AI20" i="10"/>
  <c r="AI25" i="10"/>
  <c r="AK65" i="10"/>
  <c r="AJ65" i="10"/>
  <c r="AI41" i="10"/>
  <c r="AD41" i="10"/>
  <c r="AK41" i="10"/>
  <c r="AK31" i="10"/>
  <c r="AK21" i="10"/>
  <c r="AE4" i="10"/>
  <c r="AK53" i="10"/>
  <c r="AG41" i="10"/>
  <c r="AC34" i="10"/>
  <c r="AD6" i="10"/>
  <c r="AA9" i="10"/>
  <c r="AK9" i="10"/>
  <c r="AJ57" i="10"/>
  <c r="AC17" i="10"/>
  <c r="AK17" i="10"/>
  <c r="AK64" i="10"/>
  <c r="AK50" i="10"/>
  <c r="AE13" i="10"/>
  <c r="AE54" i="10"/>
  <c r="AE15" i="10"/>
  <c r="AE26" i="10"/>
  <c r="AC42" i="10"/>
  <c r="AC54" i="10"/>
  <c r="AC39" i="10"/>
  <c r="AC57" i="10"/>
  <c r="AC27" i="10"/>
  <c r="AI5" i="10"/>
  <c r="AC15" i="10"/>
  <c r="AC33" i="10"/>
  <c r="AC6" i="10"/>
  <c r="AC49" i="10"/>
  <c r="AI34" i="10"/>
  <c r="AC43" i="10"/>
  <c r="AI66" i="10"/>
  <c r="AI64" i="10"/>
  <c r="AI28" i="10"/>
  <c r="AC14" i="10"/>
  <c r="AC52" i="10"/>
  <c r="AC7" i="10"/>
  <c r="AI18" i="10"/>
  <c r="AC40" i="10"/>
  <c r="AC21" i="10"/>
  <c r="AC56" i="10"/>
  <c r="AC45" i="10"/>
  <c r="AI27" i="10"/>
  <c r="AI24" i="10"/>
  <c r="AI22" i="10"/>
  <c r="AI4" i="10"/>
  <c r="AI23" i="10"/>
  <c r="AI48" i="10"/>
  <c r="AI52" i="10"/>
  <c r="AI11" i="10"/>
  <c r="AI63" i="10"/>
  <c r="AI61" i="10"/>
  <c r="AC10" i="10"/>
  <c r="AC64" i="10"/>
  <c r="AC28" i="10"/>
  <c r="AC4" i="10"/>
  <c r="AC53" i="10"/>
  <c r="AC9" i="10"/>
  <c r="AC25" i="10"/>
  <c r="AI45" i="10"/>
  <c r="AC63" i="10"/>
  <c r="AC31" i="10"/>
  <c r="AC44" i="10"/>
  <c r="AC46" i="10"/>
  <c r="AC65" i="10"/>
  <c r="AC30" i="10"/>
  <c r="AI56" i="10"/>
  <c r="AC11" i="10"/>
  <c r="AC62" i="10"/>
  <c r="AC41" i="10"/>
  <c r="AC12" i="10"/>
  <c r="AC36" i="10"/>
  <c r="AC59" i="10"/>
  <c r="AC66" i="10"/>
  <c r="AC50" i="10"/>
  <c r="AC16" i="10"/>
  <c r="AC48" i="10"/>
  <c r="AC13" i="10"/>
  <c r="AC8" i="10"/>
  <c r="AI13" i="10"/>
  <c r="AI49" i="10"/>
  <c r="AC58" i="10"/>
  <c r="AJ37" i="10"/>
  <c r="AG8" i="10"/>
  <c r="AJ11" i="10"/>
  <c r="AI33" i="10"/>
  <c r="AC24" i="10"/>
  <c r="AG40" i="10"/>
  <c r="AJ62" i="10"/>
  <c r="AK5" i="10"/>
  <c r="AK14" i="10"/>
  <c r="AE25" i="10"/>
  <c r="AA52" i="10"/>
  <c r="AA18" i="10"/>
  <c r="AA61" i="10"/>
  <c r="AA50" i="10"/>
  <c r="AA10" i="10"/>
  <c r="AA16" i="10"/>
  <c r="AG66" i="10"/>
  <c r="AA53" i="10"/>
  <c r="AA31" i="10"/>
  <c r="AA66" i="10"/>
  <c r="AA6" i="10"/>
  <c r="AG22" i="10"/>
  <c r="AG62" i="10"/>
  <c r="AG6" i="10"/>
  <c r="AA56" i="10"/>
  <c r="AG12" i="10"/>
  <c r="AG14" i="10"/>
  <c r="AG50" i="10"/>
  <c r="AA44" i="10"/>
  <c r="AA58" i="10"/>
  <c r="AA17" i="10"/>
  <c r="AA14" i="10"/>
  <c r="AG26" i="10"/>
  <c r="AA15" i="10"/>
  <c r="AA55" i="10"/>
  <c r="AA5" i="10"/>
  <c r="AA25" i="10"/>
  <c r="AA34" i="10"/>
  <c r="AG25" i="10"/>
  <c r="AG63" i="10"/>
  <c r="AG60" i="10"/>
  <c r="AA22" i="10"/>
  <c r="AG7" i="10"/>
  <c r="AA27" i="10"/>
  <c r="AA63" i="10"/>
  <c r="AA59" i="10"/>
  <c r="AA8" i="10"/>
  <c r="AA62" i="10"/>
  <c r="AA36" i="10"/>
  <c r="AA26" i="10"/>
  <c r="AA54" i="10"/>
  <c r="AA41" i="10"/>
  <c r="AG34" i="10"/>
  <c r="AA7" i="10"/>
  <c r="AA23" i="10"/>
  <c r="AG38" i="10"/>
  <c r="AG28" i="10"/>
  <c r="AA13" i="10"/>
  <c r="AA29" i="10"/>
  <c r="AA48" i="10"/>
  <c r="AG64" i="10"/>
  <c r="AG47" i="10"/>
  <c r="AA49" i="10"/>
  <c r="AA64" i="10"/>
  <c r="AA40" i="10"/>
  <c r="AA42" i="10"/>
  <c r="AA28" i="10"/>
  <c r="AG16" i="10"/>
  <c r="AG49" i="10"/>
  <c r="AA37" i="10"/>
  <c r="AA46" i="10"/>
  <c r="AA60" i="10"/>
  <c r="AA65" i="10"/>
  <c r="AA57" i="10"/>
  <c r="AA32" i="10"/>
  <c r="AG44" i="10"/>
  <c r="AI14" i="10"/>
  <c r="AA12" i="10"/>
  <c r="AJ41" i="10"/>
  <c r="AI31" i="10"/>
  <c r="AG39" i="10"/>
  <c r="AI65" i="10"/>
  <c r="AK25" i="10"/>
  <c r="AK47" i="10"/>
  <c r="AK38" i="10"/>
  <c r="AG55" i="10"/>
  <c r="AK44" i="10"/>
  <c r="AK24" i="10"/>
  <c r="AE41" i="10"/>
  <c r="AE53" i="10"/>
  <c r="AE9" i="10"/>
  <c r="AG4" i="10"/>
  <c r="AA4" i="10"/>
  <c r="AK39" i="10"/>
  <c r="AE31" i="10"/>
  <c r="AK8" i="10"/>
  <c r="AK42" i="10"/>
  <c r="AK46" i="10"/>
  <c r="AK49" i="10"/>
  <c r="AE17" i="10"/>
  <c r="AD32" i="10"/>
  <c r="AD9" i="10"/>
  <c r="AD8" i="10"/>
  <c r="AD24" i="10"/>
  <c r="AD45" i="10"/>
  <c r="AD42" i="10"/>
  <c r="AJ63" i="10"/>
  <c r="AD56" i="10"/>
  <c r="AJ15" i="10"/>
  <c r="AJ44" i="10"/>
  <c r="AJ6" i="10"/>
  <c r="AD60" i="10"/>
  <c r="AD46" i="10"/>
  <c r="AD26" i="10"/>
  <c r="AD61" i="10"/>
  <c r="AD62" i="10"/>
  <c r="AD57" i="10"/>
  <c r="AD22" i="10"/>
  <c r="AJ64" i="10"/>
  <c r="AJ25" i="10"/>
  <c r="AD58" i="10"/>
  <c r="AD63" i="10"/>
  <c r="AD50" i="10"/>
  <c r="AD21" i="10"/>
  <c r="AD64" i="10"/>
  <c r="AD14" i="10"/>
  <c r="AD18" i="10"/>
  <c r="AD53" i="10"/>
  <c r="AD66" i="10"/>
  <c r="AD25" i="10"/>
  <c r="AD10" i="10"/>
  <c r="AD65" i="10"/>
  <c r="AD54" i="10"/>
  <c r="AJ59" i="10"/>
  <c r="AJ26" i="10"/>
  <c r="AD13" i="10"/>
  <c r="AD31" i="10"/>
  <c r="AD52" i="10"/>
  <c r="AD12" i="10"/>
  <c r="AJ22" i="10"/>
  <c r="AD29" i="10"/>
  <c r="AD17" i="10"/>
  <c r="AC47" i="10"/>
  <c r="AG5" i="10"/>
  <c r="AI58" i="10"/>
  <c r="AG61" i="10"/>
  <c r="AD5" i="10"/>
  <c r="AG57" i="10"/>
  <c r="AI39" i="10"/>
  <c r="AI46" i="10"/>
  <c r="AJ7" i="10"/>
  <c r="AI59" i="10"/>
  <c r="AG46" i="10"/>
  <c r="AE59" i="10"/>
  <c r="AK61" i="10"/>
  <c r="AE7" i="10"/>
  <c r="AE62" i="10"/>
  <c r="AK20" i="10"/>
  <c r="AE46" i="10"/>
  <c r="AK16" i="10"/>
  <c r="AK30" i="10"/>
  <c r="AK11" i="10"/>
  <c r="AK54" i="10"/>
  <c r="AK55" i="10"/>
  <c r="AK52" i="10"/>
  <c r="AE58" i="10"/>
  <c r="AE44" i="10"/>
  <c r="AK7" i="10"/>
  <c r="AE24" i="10"/>
  <c r="AG11" i="10"/>
  <c r="AE36" i="10"/>
  <c r="AK26" i="10"/>
  <c r="AK56" i="10"/>
  <c r="AE42" i="10"/>
  <c r="AE6" i="10"/>
  <c r="AE33" i="10"/>
  <c r="AE11" i="10"/>
  <c r="AE48" i="10"/>
  <c r="AE61" i="10"/>
  <c r="AE30" i="10"/>
  <c r="AE29" i="10"/>
  <c r="AE45" i="10"/>
  <c r="AE39" i="10"/>
  <c r="AE38" i="10"/>
  <c r="AK62" i="10"/>
  <c r="AE23" i="10"/>
  <c r="AK4" i="10"/>
  <c r="AE20" i="10"/>
  <c r="AE22" i="10"/>
  <c r="AE52" i="10"/>
  <c r="AE65" i="10"/>
  <c r="AE56" i="10"/>
  <c r="AE49" i="10"/>
  <c r="AE40" i="10"/>
  <c r="AE5" i="10"/>
  <c r="AE43" i="10"/>
  <c r="AE64" i="10"/>
  <c r="AE37" i="10"/>
  <c r="AE34" i="10"/>
  <c r="AE28" i="10"/>
  <c r="AE47" i="10"/>
  <c r="AK32" i="10"/>
  <c r="AK12" i="10"/>
  <c r="AE60" i="10"/>
  <c r="AE16" i="10"/>
  <c r="AE27" i="10"/>
  <c r="AK57" i="10"/>
  <c r="AE57" i="10"/>
  <c r="AE32" i="10"/>
  <c r="AK34" i="10"/>
  <c r="AE8" i="10"/>
  <c r="AK6" i="10"/>
  <c r="AK40" i="10"/>
  <c r="AK37" i="10"/>
  <c r="AK13" i="10"/>
  <c r="AK22" i="10"/>
  <c r="AE63" i="10"/>
  <c r="AK36" i="10"/>
  <c r="AK59" i="10"/>
  <c r="AK28" i="10"/>
  <c r="AK60" i="10"/>
  <c r="AK29" i="10"/>
  <c r="AE14" i="10"/>
  <c r="AK27" i="10"/>
  <c r="AE12" i="10"/>
  <c r="AI42" i="10"/>
  <c r="E11" i="10"/>
  <c r="E49" i="10"/>
  <c r="G13" i="10"/>
  <c r="G41" i="10"/>
  <c r="G49" i="10"/>
  <c r="G11" i="10"/>
  <c r="D27" i="10"/>
  <c r="D12" i="10"/>
  <c r="B59" i="10"/>
  <c r="D29" i="10"/>
  <c r="E44" i="10"/>
  <c r="F29" i="10"/>
  <c r="G45" i="10"/>
  <c r="C7" i="10"/>
  <c r="F31" i="10"/>
  <c r="E9" i="10"/>
  <c r="D33" i="10"/>
  <c r="F33" i="10"/>
  <c r="E20" i="10"/>
  <c r="D59" i="10"/>
  <c r="E5" i="10"/>
  <c r="G37" i="10"/>
  <c r="F16" i="10"/>
  <c r="E46" i="10"/>
  <c r="F54" i="10"/>
  <c r="B5" i="10"/>
  <c r="D25" i="10"/>
  <c r="D63" i="10"/>
  <c r="D57" i="10"/>
  <c r="D65" i="10"/>
  <c r="E42" i="10"/>
  <c r="E50" i="10"/>
  <c r="G20" i="10"/>
  <c r="D14" i="10"/>
  <c r="D21" i="10"/>
  <c r="F21" i="10"/>
  <c r="F68" i="9"/>
  <c r="B23" i="10"/>
  <c r="D61" i="10"/>
  <c r="G39" i="10"/>
  <c r="B63" i="10"/>
  <c r="D10" i="10"/>
  <c r="G43" i="10"/>
  <c r="F14" i="10"/>
  <c r="E52" i="10"/>
  <c r="B31" i="10"/>
  <c r="G7" i="10"/>
  <c r="F62" i="10"/>
  <c r="C48" i="10"/>
  <c r="F25" i="10"/>
  <c r="E38" i="10"/>
  <c r="B33" i="10"/>
  <c r="B7" i="10"/>
  <c r="E48" i="10"/>
  <c r="F60" i="10"/>
  <c r="D23" i="10"/>
  <c r="D31" i="10"/>
  <c r="E7" i="10"/>
  <c r="F23" i="10"/>
  <c r="B25" i="10"/>
  <c r="C40" i="10"/>
  <c r="E40" i="10"/>
  <c r="D53" i="10"/>
  <c r="E17" i="10"/>
  <c r="G47" i="10"/>
  <c r="B55" i="10"/>
  <c r="G9" i="10"/>
  <c r="D55" i="10"/>
  <c r="B9" i="10"/>
  <c r="B21" i="10"/>
  <c r="F34" i="10"/>
  <c r="C9" i="10"/>
  <c r="G27" i="10"/>
  <c r="E65" i="10"/>
  <c r="F7" i="10"/>
  <c r="D46" i="10"/>
  <c r="C53" i="10"/>
  <c r="C12" i="10"/>
  <c r="B50" i="10"/>
  <c r="G56" i="10"/>
  <c r="E16" i="10"/>
  <c r="G22" i="10"/>
  <c r="E60" i="10"/>
  <c r="D58" i="10"/>
  <c r="E34" i="10"/>
  <c r="D41" i="10"/>
  <c r="D18" i="10"/>
  <c r="D24" i="10"/>
  <c r="B62" i="10"/>
  <c r="C6" i="10"/>
  <c r="B45" i="10"/>
  <c r="B28" i="10"/>
  <c r="F65" i="10"/>
  <c r="L29" i="10"/>
  <c r="L65" i="10"/>
  <c r="L8" i="10"/>
  <c r="L66" i="10"/>
  <c r="L21" i="10"/>
  <c r="K41" i="10"/>
  <c r="K27" i="10"/>
  <c r="K44" i="10"/>
  <c r="K61" i="10"/>
  <c r="K21" i="10"/>
  <c r="J65" i="10"/>
  <c r="J26" i="10"/>
  <c r="J10" i="10"/>
  <c r="J28" i="10"/>
  <c r="J38" i="10"/>
  <c r="I58" i="10"/>
  <c r="I56" i="10"/>
  <c r="I15" i="10"/>
  <c r="I59" i="10"/>
  <c r="I62" i="10"/>
  <c r="M11" i="10"/>
  <c r="M9" i="10"/>
  <c r="M7" i="10"/>
  <c r="M25" i="10"/>
  <c r="M54" i="10"/>
  <c r="H9" i="10"/>
  <c r="H45" i="10"/>
  <c r="H49" i="10"/>
  <c r="H23" i="10"/>
  <c r="H46" i="10"/>
  <c r="K64" i="10"/>
  <c r="J50" i="10"/>
  <c r="I37" i="10"/>
  <c r="I40" i="10"/>
  <c r="M62" i="10"/>
  <c r="M23" i="10"/>
  <c r="M66" i="10"/>
  <c r="H47" i="10"/>
  <c r="H25" i="10"/>
  <c r="K34" i="10"/>
  <c r="J29" i="10"/>
  <c r="I36" i="10"/>
  <c r="I24" i="10"/>
  <c r="M33" i="10"/>
  <c r="H26" i="10"/>
  <c r="H27" i="10"/>
  <c r="C56" i="10"/>
  <c r="L37" i="10"/>
  <c r="J56" i="10"/>
  <c r="M55" i="10"/>
  <c r="I18" i="10"/>
  <c r="H40" i="10"/>
  <c r="C15" i="10"/>
  <c r="B15" i="10"/>
  <c r="C5" i="10"/>
  <c r="C50" i="10"/>
  <c r="B10" i="10"/>
  <c r="G25" i="10"/>
  <c r="E63" i="10"/>
  <c r="D5" i="10"/>
  <c r="D44" i="10"/>
  <c r="F9" i="10"/>
  <c r="B48" i="10"/>
  <c r="G54" i="10"/>
  <c r="C14" i="10"/>
  <c r="G36" i="10"/>
  <c r="E58" i="10"/>
  <c r="D56" i="10"/>
  <c r="E32" i="10"/>
  <c r="D39" i="10"/>
  <c r="G15" i="10"/>
  <c r="D22" i="10"/>
  <c r="B60" i="10"/>
  <c r="B20" i="10"/>
  <c r="B43" i="10"/>
  <c r="B11" i="10"/>
  <c r="B26" i="10"/>
  <c r="F63" i="10"/>
  <c r="L9" i="10"/>
  <c r="L46" i="10"/>
  <c r="L63" i="10"/>
  <c r="L28" i="10"/>
  <c r="L33" i="10"/>
  <c r="K22" i="10"/>
  <c r="K7" i="10"/>
  <c r="K25" i="10"/>
  <c r="K42" i="10"/>
  <c r="J46" i="10"/>
  <c r="J6" i="10"/>
  <c r="J52" i="10"/>
  <c r="J8" i="10"/>
  <c r="I39" i="10"/>
  <c r="I38" i="10"/>
  <c r="I43" i="10"/>
  <c r="M45" i="10"/>
  <c r="M5" i="10"/>
  <c r="H10" i="10"/>
  <c r="H14" i="10"/>
  <c r="H48" i="10"/>
  <c r="K50" i="10"/>
  <c r="J27" i="10"/>
  <c r="J18" i="10"/>
  <c r="I49" i="10"/>
  <c r="I21" i="10"/>
  <c r="M60" i="10"/>
  <c r="M17" i="10"/>
  <c r="H20" i="10"/>
  <c r="H50" i="10"/>
  <c r="J22" i="10"/>
  <c r="I6" i="10"/>
  <c r="H38" i="10"/>
  <c r="J37" i="10"/>
  <c r="M65" i="10"/>
  <c r="C17" i="10"/>
  <c r="C44" i="10"/>
  <c r="F12" i="10"/>
  <c r="C52" i="10"/>
  <c r="C42" i="10"/>
  <c r="F17" i="10"/>
  <c r="G23" i="10"/>
  <c r="E61" i="10"/>
  <c r="F20" i="10"/>
  <c r="D42" i="10"/>
  <c r="D7" i="10"/>
  <c r="B46" i="10"/>
  <c r="G68" i="9"/>
  <c r="F11" i="10"/>
  <c r="F49" i="10"/>
  <c r="E56" i="10"/>
  <c r="E47" i="10"/>
  <c r="D54" i="10"/>
  <c r="E30" i="10"/>
  <c r="D37" i="10"/>
  <c r="E13" i="10"/>
  <c r="D36" i="10"/>
  <c r="B58" i="10"/>
  <c r="C34" i="10"/>
  <c r="B41" i="10"/>
  <c r="G17" i="10"/>
  <c r="B24" i="10"/>
  <c r="F61" i="10"/>
  <c r="L50" i="10"/>
  <c r="L27" i="10"/>
  <c r="L44" i="10"/>
  <c r="L64" i="10"/>
  <c r="L13" i="10"/>
  <c r="K5" i="10"/>
  <c r="K23" i="10"/>
  <c r="K45" i="10"/>
  <c r="J63" i="10"/>
  <c r="J31" i="10"/>
  <c r="I54" i="10"/>
  <c r="M43" i="10"/>
  <c r="M47" i="10"/>
  <c r="B36" i="10"/>
  <c r="K12" i="10"/>
  <c r="M61" i="10"/>
  <c r="I29" i="10"/>
  <c r="C46" i="10"/>
  <c r="F27" i="10"/>
  <c r="F26" i="10"/>
  <c r="B65" i="10"/>
  <c r="B17" i="10"/>
  <c r="D15" i="10"/>
  <c r="G21" i="10"/>
  <c r="E59" i="10"/>
  <c r="E33" i="10"/>
  <c r="D40" i="10"/>
  <c r="G4" i="10"/>
  <c r="B44" i="10"/>
  <c r="D9" i="10"/>
  <c r="F47" i="10"/>
  <c r="E54" i="10"/>
  <c r="E45" i="10"/>
  <c r="D68" i="9"/>
  <c r="E28" i="10"/>
  <c r="C66" i="10"/>
  <c r="C11" i="10"/>
  <c r="C49" i="10"/>
  <c r="B56" i="10"/>
  <c r="C32" i="10"/>
  <c r="B39" i="10"/>
  <c r="E15" i="10"/>
  <c r="B22" i="10"/>
  <c r="F59" i="10"/>
  <c r="L60" i="10"/>
  <c r="L7" i="10"/>
  <c r="L25" i="10"/>
  <c r="L38" i="10"/>
  <c r="L45" i="10"/>
  <c r="K14" i="10"/>
  <c r="K24" i="10"/>
  <c r="K17" i="10"/>
  <c r="K20" i="10"/>
  <c r="K26" i="10"/>
  <c r="J7" i="10"/>
  <c r="D7" i="9" s="1"/>
  <c r="J44" i="10"/>
  <c r="J61" i="10"/>
  <c r="J59" i="10"/>
  <c r="J11" i="10"/>
  <c r="I32" i="10"/>
  <c r="I30" i="10"/>
  <c r="I66" i="10"/>
  <c r="I33" i="10"/>
  <c r="I4" i="10"/>
  <c r="M24" i="10"/>
  <c r="M41" i="10"/>
  <c r="M58" i="10"/>
  <c r="M56" i="10"/>
  <c r="M28" i="10"/>
  <c r="H52" i="10"/>
  <c r="H54" i="10"/>
  <c r="H55" i="10"/>
  <c r="H29" i="10"/>
  <c r="H6" i="10"/>
  <c r="L5" i="10"/>
  <c r="L26" i="10"/>
  <c r="K58" i="10"/>
  <c r="K15" i="10"/>
  <c r="J58" i="10"/>
  <c r="J42" i="10"/>
  <c r="J24" i="10"/>
  <c r="I10" i="10"/>
  <c r="I13" i="10"/>
  <c r="M4" i="10"/>
  <c r="M39" i="10"/>
  <c r="M8" i="10"/>
  <c r="H56" i="10"/>
  <c r="H31" i="10"/>
  <c r="D11" i="10"/>
  <c r="L16" i="10"/>
  <c r="K66" i="10"/>
  <c r="I65" i="10"/>
  <c r="M64" i="10"/>
  <c r="J34" i="10"/>
  <c r="H39" i="10"/>
  <c r="C38" i="10"/>
  <c r="F32" i="10"/>
  <c r="B57" i="10"/>
  <c r="C20" i="10"/>
  <c r="G12" i="10"/>
  <c r="F50" i="10"/>
  <c r="E57" i="10"/>
  <c r="E31" i="10"/>
  <c r="D38" i="10"/>
  <c r="D20" i="10"/>
  <c r="B42" i="10"/>
  <c r="G6" i="10"/>
  <c r="F45" i="10"/>
  <c r="E68" i="9"/>
  <c r="E43" i="10"/>
  <c r="B14" i="10"/>
  <c r="E26" i="10"/>
  <c r="C64" i="10"/>
  <c r="F8" i="10"/>
  <c r="C47" i="10"/>
  <c r="B54" i="10"/>
  <c r="C30" i="10"/>
  <c r="B37" i="10"/>
  <c r="C13" i="10"/>
  <c r="G50" i="10"/>
  <c r="F57" i="10"/>
  <c r="L62" i="10"/>
  <c r="L41" i="10"/>
  <c r="L31" i="10"/>
  <c r="L61" i="10"/>
  <c r="K59" i="10"/>
  <c r="K57" i="10"/>
  <c r="K6" i="10"/>
  <c r="J25" i="10"/>
  <c r="J40" i="10"/>
  <c r="I12" i="10"/>
  <c r="I47" i="10"/>
  <c r="I16" i="10"/>
  <c r="M22" i="10"/>
  <c r="M37" i="10"/>
  <c r="H28" i="10"/>
  <c r="H12" i="10"/>
  <c r="H18" i="10"/>
  <c r="C39" i="10"/>
  <c r="G42" i="10"/>
  <c r="K49" i="10"/>
  <c r="I61" i="10"/>
  <c r="H32" i="10"/>
  <c r="I46" i="10"/>
  <c r="M42" i="10"/>
  <c r="B61" i="10"/>
  <c r="F4" i="10"/>
  <c r="F24" i="10"/>
  <c r="B27" i="10"/>
  <c r="E10" i="10"/>
  <c r="F48" i="10"/>
  <c r="E55" i="10"/>
  <c r="E29" i="10"/>
  <c r="D52" i="10"/>
  <c r="C33" i="10"/>
  <c r="B40" i="10"/>
  <c r="E4" i="10"/>
  <c r="F43" i="10"/>
  <c r="E41" i="10"/>
  <c r="E18" i="10"/>
  <c r="E24" i="10"/>
  <c r="C62" i="10"/>
  <c r="D6" i="10"/>
  <c r="C45" i="10"/>
  <c r="B68" i="9"/>
  <c r="C28" i="10"/>
  <c r="G65" i="10"/>
  <c r="F10" i="10"/>
  <c r="G48" i="10"/>
  <c r="F55" i="10"/>
  <c r="L43" i="10"/>
  <c r="L22" i="10"/>
  <c r="L58" i="10"/>
  <c r="L17" i="10"/>
  <c r="L42" i="10"/>
  <c r="K55" i="10"/>
  <c r="K40" i="10"/>
  <c r="K39" i="10"/>
  <c r="K16" i="10"/>
  <c r="K11" i="10"/>
  <c r="K18" i="10"/>
  <c r="J39" i="10"/>
  <c r="J5" i="10"/>
  <c r="J23" i="10"/>
  <c r="J21" i="10"/>
  <c r="J43" i="10"/>
  <c r="I50" i="10"/>
  <c r="I28" i="10"/>
  <c r="I64" i="10"/>
  <c r="I52" i="10"/>
  <c r="M16" i="10"/>
  <c r="M34" i="10"/>
  <c r="M36" i="10"/>
  <c r="M49" i="10"/>
  <c r="M59" i="10"/>
  <c r="H11" i="10"/>
  <c r="H58" i="10"/>
  <c r="H15" i="10"/>
  <c r="H33" i="10"/>
  <c r="H53" i="10"/>
  <c r="F37" i="10"/>
  <c r="D32" i="10"/>
  <c r="C22" i="10"/>
  <c r="L32" i="10"/>
  <c r="J9" i="10"/>
  <c r="K9" i="10"/>
  <c r="M38" i="10"/>
  <c r="B53" i="10"/>
  <c r="B29" i="10"/>
  <c r="F30" i="10"/>
  <c r="F64" i="10"/>
  <c r="C8" i="10"/>
  <c r="F46" i="10"/>
  <c r="E53" i="10"/>
  <c r="E27" i="10"/>
  <c r="C65" i="10"/>
  <c r="C31" i="10"/>
  <c r="B38" i="10"/>
  <c r="G34" i="10"/>
  <c r="F41" i="10"/>
  <c r="E39" i="10"/>
  <c r="C16" i="10"/>
  <c r="E22" i="10"/>
  <c r="C60" i="10"/>
  <c r="B4" i="10"/>
  <c r="C43" i="10"/>
  <c r="B12" i="10"/>
  <c r="C26" i="10"/>
  <c r="G63" i="10"/>
  <c r="D8" i="10"/>
  <c r="G46" i="10"/>
  <c r="F53" i="10"/>
  <c r="L24" i="10"/>
  <c r="L34" i="10"/>
  <c r="L39" i="10"/>
  <c r="L47" i="10"/>
  <c r="L23" i="10"/>
  <c r="K52" i="10"/>
  <c r="K13" i="10"/>
  <c r="K36" i="10"/>
  <c r="K56" i="10"/>
  <c r="K4" i="10"/>
  <c r="J60" i="10"/>
  <c r="J36" i="10"/>
  <c r="J17" i="10"/>
  <c r="J20" i="10"/>
  <c r="J33" i="10"/>
  <c r="J16" i="10"/>
  <c r="I31" i="10"/>
  <c r="I11" i="10"/>
  <c r="I8" i="10"/>
  <c r="I45" i="10"/>
  <c r="I9" i="10"/>
  <c r="M13" i="10"/>
  <c r="M14" i="10"/>
  <c r="M32" i="10"/>
  <c r="M30" i="10"/>
  <c r="M40" i="10"/>
  <c r="H24" i="10"/>
  <c r="H60" i="10"/>
  <c r="H63" i="10"/>
  <c r="H5" i="10"/>
  <c r="H57" i="10"/>
  <c r="H7" i="10"/>
  <c r="H65" i="10"/>
  <c r="F18" i="10"/>
  <c r="F42" i="10"/>
  <c r="E23" i="10"/>
  <c r="B18" i="10"/>
  <c r="G64" i="10"/>
  <c r="D66" i="10"/>
  <c r="F15" i="10"/>
  <c r="K62" i="10"/>
  <c r="J4" i="10"/>
  <c r="M53" i="10"/>
  <c r="K30" i="10"/>
  <c r="I42" i="10"/>
  <c r="H16" i="10"/>
  <c r="F66" i="10"/>
  <c r="F6" i="10"/>
  <c r="F56" i="10"/>
  <c r="F5" i="10"/>
  <c r="F44" i="10"/>
  <c r="B8" i="10"/>
  <c r="E25" i="10"/>
  <c r="C63" i="10"/>
  <c r="C29" i="10"/>
  <c r="G66" i="10"/>
  <c r="G32" i="10"/>
  <c r="F39" i="10"/>
  <c r="E37" i="10"/>
  <c r="F13" i="10"/>
  <c r="E36" i="10"/>
  <c r="C58" i="10"/>
  <c r="D34" i="10"/>
  <c r="C41" i="10"/>
  <c r="C18" i="10"/>
  <c r="C24" i="10"/>
  <c r="G61" i="10"/>
  <c r="G5" i="10"/>
  <c r="G44" i="10"/>
  <c r="L4" i="10"/>
  <c r="L14" i="10"/>
  <c r="L36" i="10"/>
  <c r="L56" i="10"/>
  <c r="L20" i="10"/>
  <c r="K48" i="10"/>
  <c r="K38" i="10"/>
  <c r="K32" i="10"/>
  <c r="K37" i="10"/>
  <c r="K54" i="10"/>
  <c r="J41" i="10"/>
  <c r="J32" i="10"/>
  <c r="J62" i="10"/>
  <c r="J15" i="10"/>
  <c r="J13" i="10"/>
  <c r="I53" i="10"/>
  <c r="I63" i="10"/>
  <c r="I41" i="10"/>
  <c r="I57" i="10"/>
  <c r="I26" i="10"/>
  <c r="I34" i="10"/>
  <c r="M6" i="10"/>
  <c r="M18" i="10"/>
  <c r="M12" i="10"/>
  <c r="M10" i="10"/>
  <c r="M21" i="10"/>
  <c r="H36" i="10"/>
  <c r="H62" i="10"/>
  <c r="H17" i="10"/>
  <c r="F58" i="10"/>
  <c r="B52" i="10"/>
  <c r="D17" i="10"/>
  <c r="C61" i="10"/>
  <c r="C27" i="10"/>
  <c r="G30" i="10"/>
  <c r="D49" i="10"/>
  <c r="G59" i="10"/>
  <c r="L6" i="10"/>
  <c r="J12" i="10"/>
  <c r="I44" i="10"/>
  <c r="H37" i="10"/>
  <c r="H8" i="10"/>
  <c r="F22" i="10"/>
  <c r="G33" i="10"/>
  <c r="F40" i="10"/>
  <c r="G14" i="10"/>
  <c r="E21" i="10"/>
  <c r="C59" i="10"/>
  <c r="B6" i="10"/>
  <c r="B6" i="9" s="1"/>
  <c r="C25" i="10"/>
  <c r="G62" i="10"/>
  <c r="G28" i="10"/>
  <c r="E66" i="10"/>
  <c r="D64" i="10"/>
  <c r="G8" i="10"/>
  <c r="D47" i="10"/>
  <c r="C54" i="10"/>
  <c r="D30" i="10"/>
  <c r="C37" i="10"/>
  <c r="D13" i="10"/>
  <c r="C36" i="10"/>
  <c r="G57" i="10"/>
  <c r="B34" i="10"/>
  <c r="G40" i="10"/>
  <c r="L55" i="10"/>
  <c r="L57" i="10"/>
  <c r="L12" i="10"/>
  <c r="L49" i="10"/>
  <c r="L18" i="10"/>
  <c r="K53" i="10"/>
  <c r="J55" i="10"/>
  <c r="M52" i="10"/>
  <c r="F28" i="10"/>
  <c r="G31" i="10"/>
  <c r="F38" i="10"/>
  <c r="E12" i="10"/>
  <c r="D50" i="10"/>
  <c r="C57" i="10"/>
  <c r="G16" i="10"/>
  <c r="C23" i="10"/>
  <c r="G60" i="10"/>
  <c r="B16" i="10"/>
  <c r="G26" i="10"/>
  <c r="E64" i="10"/>
  <c r="D62" i="10"/>
  <c r="D62" i="9" s="1"/>
  <c r="E6" i="10"/>
  <c r="D45" i="10"/>
  <c r="C68" i="9"/>
  <c r="D28" i="10"/>
  <c r="B66" i="10"/>
  <c r="G10" i="10"/>
  <c r="B49" i="10"/>
  <c r="G55" i="10"/>
  <c r="B32" i="10"/>
  <c r="B32" i="9" s="1"/>
  <c r="G38" i="10"/>
  <c r="L52" i="10"/>
  <c r="L11" i="10"/>
  <c r="L30" i="10"/>
  <c r="L59" i="10"/>
  <c r="K43" i="10"/>
  <c r="K65" i="10"/>
  <c r="K31" i="10"/>
  <c r="K10" i="10"/>
  <c r="K28" i="10"/>
  <c r="J14" i="10"/>
  <c r="J64" i="10"/>
  <c r="J49" i="10"/>
  <c r="J66" i="10"/>
  <c r="J48" i="10"/>
  <c r="I27" i="10"/>
  <c r="I5" i="10"/>
  <c r="I23" i="10"/>
  <c r="I60" i="10"/>
  <c r="I48" i="10"/>
  <c r="M50" i="10"/>
  <c r="M48" i="10"/>
  <c r="M46" i="10"/>
  <c r="M63" i="10"/>
  <c r="M20" i="10"/>
  <c r="H22" i="10"/>
  <c r="H41" i="10"/>
  <c r="H13" i="10"/>
  <c r="H61" i="10"/>
  <c r="H42" i="10"/>
  <c r="L53" i="10"/>
  <c r="L10" i="10"/>
  <c r="K60" i="10"/>
  <c r="K63" i="10"/>
  <c r="K8" i="10"/>
  <c r="J45" i="10"/>
  <c r="J47" i="10"/>
  <c r="I7" i="10"/>
  <c r="I20" i="10"/>
  <c r="I14" i="10"/>
  <c r="M29" i="10"/>
  <c r="M44" i="10"/>
  <c r="H30" i="10"/>
  <c r="H59" i="10"/>
  <c r="H44" i="10"/>
  <c r="L15" i="10"/>
  <c r="I55" i="10"/>
  <c r="H64" i="10"/>
  <c r="K47" i="10"/>
  <c r="I25" i="10"/>
  <c r="H66" i="10"/>
  <c r="D4" i="10"/>
  <c r="F36" i="10"/>
  <c r="G29" i="10"/>
  <c r="F52" i="10"/>
  <c r="C10" i="10"/>
  <c r="D48" i="10"/>
  <c r="C55" i="10"/>
  <c r="E14" i="10"/>
  <c r="C21" i="10"/>
  <c r="G58" i="10"/>
  <c r="G18" i="10"/>
  <c r="G24" i="10"/>
  <c r="E62" i="10"/>
  <c r="D60" i="10"/>
  <c r="C4" i="10"/>
  <c r="D43" i="10"/>
  <c r="D43" i="9" s="1"/>
  <c r="B13" i="10"/>
  <c r="D26" i="10"/>
  <c r="B64" i="10"/>
  <c r="E8" i="10"/>
  <c r="B47" i="10"/>
  <c r="G53" i="10"/>
  <c r="D16" i="10"/>
  <c r="B30" i="10"/>
  <c r="G52" i="10"/>
  <c r="L48" i="10"/>
  <c r="L54" i="10"/>
  <c r="L40" i="10"/>
  <c r="K46" i="10"/>
  <c r="K33" i="10"/>
  <c r="J53" i="10"/>
  <c r="D53" i="9" s="1"/>
  <c r="J30" i="10"/>
  <c r="J57" i="10"/>
  <c r="I17" i="10"/>
  <c r="I22" i="10"/>
  <c r="M31" i="10"/>
  <c r="M27" i="10"/>
  <c r="M26" i="10"/>
  <c r="H43" i="10"/>
  <c r="H21" i="10"/>
  <c r="K29" i="10"/>
  <c r="M57" i="10"/>
  <c r="H34" i="10"/>
  <c r="J54" i="10"/>
  <c r="M15" i="10"/>
  <c r="D61" i="9" l="1"/>
  <c r="C24" i="9"/>
  <c r="C61" i="9"/>
  <c r="D33" i="9"/>
  <c r="C13" i="9"/>
  <c r="E27" i="9"/>
  <c r="G23" i="9"/>
  <c r="C34" i="9"/>
  <c r="B4" i="9"/>
  <c r="E29" i="9"/>
  <c r="G63" i="9"/>
  <c r="D44" i="9"/>
  <c r="H81" i="9"/>
  <c r="H76" i="9"/>
  <c r="C11" i="9"/>
  <c r="G64" i="9"/>
  <c r="H80" i="9"/>
  <c r="H77" i="9"/>
  <c r="H72" i="9"/>
  <c r="H69" i="9"/>
  <c r="C26" i="9"/>
  <c r="H73" i="9"/>
  <c r="H70" i="9"/>
  <c r="H74" i="9"/>
  <c r="G50" i="9"/>
  <c r="C44" i="9"/>
  <c r="H79" i="9"/>
  <c r="H78" i="9"/>
  <c r="G21" i="9"/>
  <c r="H75" i="9"/>
  <c r="C36" i="9"/>
  <c r="H71" i="9"/>
  <c r="H82" i="9"/>
  <c r="C37" i="9"/>
  <c r="E32" i="9"/>
  <c r="C54" i="9"/>
  <c r="C10" i="9"/>
  <c r="D34" i="9"/>
  <c r="D50" i="9"/>
  <c r="G49" i="9"/>
  <c r="F28" i="9"/>
  <c r="E21" i="9"/>
  <c r="G6" i="9"/>
  <c r="C43" i="9"/>
  <c r="F7" i="9"/>
  <c r="F22" i="9"/>
  <c r="F64" i="9"/>
  <c r="F8" i="9"/>
  <c r="C4" i="9"/>
  <c r="F61" i="9"/>
  <c r="C62" i="9"/>
  <c r="C6" i="9"/>
  <c r="E6" i="9"/>
  <c r="E41" i="9"/>
  <c r="D16" i="9"/>
  <c r="G9" i="9"/>
  <c r="G61" i="9"/>
  <c r="G65" i="9"/>
  <c r="G60" i="9"/>
  <c r="D26" i="9"/>
  <c r="E8" i="9"/>
  <c r="E64" i="9"/>
  <c r="C59" i="9"/>
  <c r="G33" i="9"/>
  <c r="F46" i="9"/>
  <c r="G16" i="9"/>
  <c r="B52" i="9"/>
  <c r="G40" i="9"/>
  <c r="F34" i="9"/>
  <c r="G12" i="9"/>
  <c r="F63" i="9"/>
  <c r="D52" i="9"/>
  <c r="D6" i="9"/>
  <c r="C47" i="9"/>
  <c r="D58" i="9"/>
  <c r="F56" i="9"/>
  <c r="D36" i="9"/>
  <c r="E61" i="9"/>
  <c r="E66" i="9"/>
  <c r="F66" i="9"/>
  <c r="F42" i="9"/>
  <c r="F5" i="9"/>
  <c r="F44" i="9"/>
  <c r="F37" i="9"/>
  <c r="G10" i="9"/>
  <c r="G45" i="9"/>
  <c r="C30" i="9"/>
  <c r="D64" i="9"/>
  <c r="G53" i="9"/>
  <c r="F9" i="9"/>
  <c r="C58" i="9"/>
  <c r="F23" i="9"/>
  <c r="B49" i="9"/>
  <c r="D47" i="9"/>
  <c r="F47" i="9"/>
  <c r="G42" i="9"/>
  <c r="B26" i="9"/>
  <c r="G29" i="9"/>
  <c r="G28" i="9"/>
  <c r="E36" i="9"/>
  <c r="E37" i="9"/>
  <c r="D4" i="9"/>
  <c r="B30" i="9"/>
  <c r="F18" i="9"/>
  <c r="B38" i="9"/>
  <c r="B57" i="9"/>
  <c r="C49" i="9"/>
  <c r="C56" i="9"/>
  <c r="D49" i="9"/>
  <c r="C18" i="9"/>
  <c r="C8" i="9"/>
  <c r="B54" i="9"/>
  <c r="D28" i="9"/>
  <c r="C46" i="9"/>
  <c r="F29" i="9"/>
  <c r="G31" i="9"/>
  <c r="G57" i="9"/>
  <c r="C25" i="9"/>
  <c r="B14" i="9"/>
  <c r="E30" i="9"/>
  <c r="F65" i="9"/>
  <c r="E16" i="9"/>
  <c r="B9" i="9"/>
  <c r="E5" i="9"/>
  <c r="B61" i="9"/>
  <c r="E33" i="9"/>
  <c r="B36" i="9"/>
  <c r="D54" i="9"/>
  <c r="E63" i="9"/>
  <c r="B28" i="9"/>
  <c r="G56" i="9"/>
  <c r="D23" i="9"/>
  <c r="E50" i="9"/>
  <c r="D59" i="9"/>
  <c r="D12" i="9"/>
  <c r="G44" i="9"/>
  <c r="G32" i="9"/>
  <c r="C31" i="9"/>
  <c r="G48" i="9"/>
  <c r="E59" i="9"/>
  <c r="F60" i="9"/>
  <c r="E42" i="9"/>
  <c r="E20" i="9"/>
  <c r="G24" i="9"/>
  <c r="G30" i="9"/>
  <c r="B47" i="9"/>
  <c r="D30" i="9"/>
  <c r="C29" i="9"/>
  <c r="B12" i="9"/>
  <c r="D56" i="9"/>
  <c r="F40" i="9"/>
  <c r="C63" i="9"/>
  <c r="E58" i="9"/>
  <c r="D24" i="9"/>
  <c r="D63" i="9"/>
  <c r="C23" i="9"/>
  <c r="D17" i="9"/>
  <c r="E25" i="9"/>
  <c r="C41" i="9"/>
  <c r="B8" i="9"/>
  <c r="F15" i="9"/>
  <c r="C45" i="9"/>
  <c r="F59" i="9"/>
  <c r="F26" i="9"/>
  <c r="B46" i="9"/>
  <c r="C15" i="9"/>
  <c r="D41" i="9"/>
  <c r="E40" i="9"/>
  <c r="F25" i="9"/>
  <c r="E49" i="9"/>
  <c r="F58" i="9"/>
  <c r="B58" i="9"/>
  <c r="B11" i="9"/>
  <c r="G54" i="9"/>
  <c r="C57" i="9"/>
  <c r="F52" i="9"/>
  <c r="C60" i="9"/>
  <c r="F55" i="9"/>
  <c r="C16" i="9"/>
  <c r="F30" i="9"/>
  <c r="F17" i="9"/>
  <c r="E10" i="9"/>
  <c r="E57" i="9"/>
  <c r="E15" i="9"/>
  <c r="D9" i="9"/>
  <c r="D42" i="9"/>
  <c r="B43" i="9"/>
  <c r="B48" i="9"/>
  <c r="B45" i="9"/>
  <c r="D38" i="9"/>
  <c r="C9" i="9"/>
  <c r="B25" i="9"/>
  <c r="F62" i="9"/>
  <c r="F21" i="9"/>
  <c r="E46" i="9"/>
  <c r="D48" i="9"/>
  <c r="B66" i="9"/>
  <c r="E43" i="9"/>
  <c r="E12" i="9"/>
  <c r="B18" i="9"/>
  <c r="E39" i="9"/>
  <c r="B29" i="9"/>
  <c r="E24" i="9"/>
  <c r="B27" i="9"/>
  <c r="C64" i="9"/>
  <c r="F50" i="9"/>
  <c r="D11" i="9"/>
  <c r="B39" i="9"/>
  <c r="B44" i="9"/>
  <c r="F13" i="9"/>
  <c r="E13" i="9"/>
  <c r="F20" i="9"/>
  <c r="B20" i="9"/>
  <c r="G55" i="9"/>
  <c r="E60" i="9"/>
  <c r="G7" i="9"/>
  <c r="D21" i="9"/>
  <c r="F16" i="9"/>
  <c r="E44" i="9"/>
  <c r="G14" i="9"/>
  <c r="D60" i="9"/>
  <c r="D45" i="9"/>
  <c r="B34" i="9"/>
  <c r="G62" i="9"/>
  <c r="D13" i="9"/>
  <c r="F36" i="9"/>
  <c r="F6" i="9"/>
  <c r="E23" i="9"/>
  <c r="F53" i="9"/>
  <c r="F41" i="9"/>
  <c r="B53" i="9"/>
  <c r="E18" i="9"/>
  <c r="F24" i="9"/>
  <c r="E26" i="9"/>
  <c r="E17" i="9"/>
  <c r="C32" i="9"/>
  <c r="G4" i="9"/>
  <c r="D37" i="9"/>
  <c r="D22" i="9"/>
  <c r="B60" i="9"/>
  <c r="G66" i="9"/>
  <c r="G22" i="9"/>
  <c r="B21" i="9"/>
  <c r="E7" i="9"/>
  <c r="B31" i="9"/>
  <c r="D14" i="9"/>
  <c r="G37" i="9"/>
  <c r="D29" i="9"/>
  <c r="G59" i="9"/>
  <c r="F43" i="9"/>
  <c r="F4" i="9"/>
  <c r="C20" i="9"/>
  <c r="B56" i="9"/>
  <c r="D5" i="9"/>
  <c r="E52" i="9"/>
  <c r="G20" i="9"/>
  <c r="B59" i="9"/>
  <c r="E4" i="9"/>
  <c r="F57" i="9"/>
  <c r="E47" i="9"/>
  <c r="C42" i="9"/>
  <c r="D39" i="9"/>
  <c r="G25" i="9"/>
  <c r="B50" i="9"/>
  <c r="D27" i="9"/>
  <c r="G52" i="9"/>
  <c r="G38" i="9"/>
  <c r="G26" i="9"/>
  <c r="D55" i="9"/>
  <c r="G18" i="9"/>
  <c r="G5" i="9"/>
  <c r="C65" i="9"/>
  <c r="F32" i="9"/>
  <c r="G34" i="9"/>
  <c r="F10" i="9"/>
  <c r="B40" i="9"/>
  <c r="F45" i="9"/>
  <c r="F38" i="9"/>
  <c r="C66" i="9"/>
  <c r="G43" i="9"/>
  <c r="E56" i="9"/>
  <c r="C52" i="9"/>
  <c r="C38" i="9"/>
  <c r="B10" i="9"/>
  <c r="C12" i="9"/>
  <c r="B55" i="9"/>
  <c r="E48" i="9"/>
  <c r="D10" i="9"/>
  <c r="D65" i="9"/>
  <c r="F33" i="9"/>
  <c r="G11" i="9"/>
  <c r="C27" i="9"/>
  <c r="C22" i="9"/>
  <c r="C33" i="9"/>
  <c r="E28" i="9"/>
  <c r="D15" i="9"/>
  <c r="B24" i="9"/>
  <c r="F49" i="9"/>
  <c r="F12" i="9"/>
  <c r="C21" i="9"/>
  <c r="C39" i="9"/>
  <c r="C50" i="9"/>
  <c r="B62" i="9"/>
  <c r="C53" i="9"/>
  <c r="G47" i="9"/>
  <c r="B7" i="9"/>
  <c r="B63" i="9"/>
  <c r="D57" i="9"/>
  <c r="G46" i="9"/>
  <c r="E53" i="9"/>
  <c r="D32" i="9"/>
  <c r="C28" i="9"/>
  <c r="D40" i="9"/>
  <c r="B37" i="9"/>
  <c r="B42" i="9"/>
  <c r="B17" i="9"/>
  <c r="D31" i="9"/>
  <c r="G17" i="9"/>
  <c r="F11" i="9"/>
  <c r="D8" i="9"/>
  <c r="C5" i="9"/>
  <c r="D46" i="9"/>
  <c r="B33" i="9"/>
  <c r="G39" i="9"/>
  <c r="E9" i="9"/>
  <c r="G41" i="9"/>
  <c r="B16" i="9"/>
  <c r="E14" i="9"/>
  <c r="B64" i="9"/>
  <c r="C55" i="9"/>
  <c r="E62" i="9"/>
  <c r="H68" i="9"/>
  <c r="D20" i="9"/>
  <c r="E45" i="9"/>
  <c r="B65" i="9"/>
  <c r="B41" i="9"/>
  <c r="C17" i="9"/>
  <c r="G36" i="9"/>
  <c r="B15" i="9"/>
  <c r="D18" i="9"/>
  <c r="E38" i="9"/>
  <c r="D25" i="9"/>
  <c r="F31" i="9"/>
  <c r="G13" i="9"/>
  <c r="G15" i="9"/>
  <c r="G8" i="9"/>
  <c r="E55" i="9"/>
  <c r="E54" i="9"/>
  <c r="C14" i="9"/>
  <c r="E65" i="9"/>
  <c r="B23" i="9"/>
  <c r="B5" i="9"/>
  <c r="C7" i="9"/>
  <c r="F14" i="9"/>
  <c r="B13" i="9"/>
  <c r="D66" i="9"/>
  <c r="F39" i="9"/>
  <c r="E22" i="9"/>
  <c r="F48" i="9"/>
  <c r="E31" i="9"/>
  <c r="G58" i="9"/>
  <c r="B22" i="9"/>
  <c r="F27" i="9"/>
  <c r="E34" i="9"/>
  <c r="G27" i="9"/>
  <c r="C40" i="9"/>
  <c r="C48" i="9"/>
  <c r="F54" i="9"/>
  <c r="E11" i="9"/>
  <c r="H6" i="9" l="1"/>
  <c r="I6" i="9" s="1"/>
  <c r="H61" i="9"/>
  <c r="I61" i="9" s="1"/>
  <c r="H15" i="9"/>
  <c r="I15" i="9" s="1"/>
  <c r="H30" i="9"/>
  <c r="I30" i="9" s="1"/>
  <c r="H28" i="9"/>
  <c r="I28" i="9" s="1"/>
  <c r="H46" i="9"/>
  <c r="I46" i="9" s="1"/>
  <c r="H58" i="9"/>
  <c r="I58" i="9" s="1"/>
  <c r="H32" i="9"/>
  <c r="I32" i="9" s="1"/>
  <c r="H4" i="9"/>
  <c r="H47" i="9"/>
  <c r="I47" i="9" s="1"/>
  <c r="H59" i="9"/>
  <c r="I59" i="9" s="1"/>
  <c r="H64" i="9"/>
  <c r="I64" i="9" s="1"/>
  <c r="H36" i="9"/>
  <c r="I36" i="9" s="1"/>
  <c r="H54" i="9"/>
  <c r="I54" i="9" s="1"/>
  <c r="H52" i="9"/>
  <c r="I52" i="9" s="1"/>
  <c r="H14" i="9"/>
  <c r="I14" i="9" s="1"/>
  <c r="H49" i="9"/>
  <c r="I49" i="9" s="1"/>
  <c r="H29" i="9"/>
  <c r="I29" i="9" s="1"/>
  <c r="H57" i="9"/>
  <c r="I57" i="9" s="1"/>
  <c r="H8" i="9"/>
  <c r="I8" i="9" s="1"/>
  <c r="H63" i="9"/>
  <c r="I63" i="9" s="1"/>
  <c r="H38" i="9"/>
  <c r="I38" i="9" s="1"/>
  <c r="H7" i="9"/>
  <c r="I7" i="9" s="1"/>
  <c r="H26" i="9"/>
  <c r="I26" i="9" s="1"/>
  <c r="H44" i="9"/>
  <c r="I44" i="9" s="1"/>
  <c r="H66" i="9"/>
  <c r="I66" i="9" s="1"/>
  <c r="H23" i="9"/>
  <c r="I23" i="9" s="1"/>
  <c r="H22" i="9"/>
  <c r="I22" i="9" s="1"/>
  <c r="H37" i="9"/>
  <c r="I37" i="9" s="1"/>
  <c r="H5" i="9"/>
  <c r="I5" i="9" s="1"/>
  <c r="H17" i="9"/>
  <c r="I17" i="9" s="1"/>
  <c r="H39" i="9"/>
  <c r="I39" i="9" s="1"/>
  <c r="H31" i="9"/>
  <c r="I31" i="9" s="1"/>
  <c r="H16" i="9"/>
  <c r="I16" i="9" s="1"/>
  <c r="H42" i="9"/>
  <c r="I42" i="9" s="1"/>
  <c r="H62" i="9"/>
  <c r="I62" i="9" s="1"/>
  <c r="H21" i="9"/>
  <c r="I21" i="9" s="1"/>
  <c r="H53" i="9"/>
  <c r="I53" i="9" s="1"/>
  <c r="H11" i="9"/>
  <c r="I11" i="9" s="1"/>
  <c r="H41" i="9"/>
  <c r="I41" i="9" s="1"/>
  <c r="H40" i="9"/>
  <c r="I40" i="9" s="1"/>
  <c r="H50" i="9"/>
  <c r="I50" i="9" s="1"/>
  <c r="H60" i="9"/>
  <c r="I60" i="9" s="1"/>
  <c r="H27" i="9"/>
  <c r="I27" i="9" s="1"/>
  <c r="H25" i="9"/>
  <c r="I25" i="9" s="1"/>
  <c r="H33" i="9"/>
  <c r="I33" i="9" s="1"/>
  <c r="H9" i="9"/>
  <c r="I9" i="9" s="1"/>
  <c r="H55" i="9"/>
  <c r="I55" i="9" s="1"/>
  <c r="H24" i="9"/>
  <c r="I24" i="9" s="1"/>
  <c r="H12" i="9"/>
  <c r="I12" i="9" s="1"/>
  <c r="H20" i="9"/>
  <c r="I20" i="9" s="1"/>
  <c r="H45" i="9"/>
  <c r="I45" i="9" s="1"/>
  <c r="H10" i="9"/>
  <c r="I10" i="9" s="1"/>
  <c r="H18" i="9"/>
  <c r="I18" i="9" s="1"/>
  <c r="H48" i="9"/>
  <c r="I48" i="9" s="1"/>
  <c r="H56" i="9"/>
  <c r="I56" i="9" s="1"/>
  <c r="H65" i="9"/>
  <c r="I65" i="9" s="1"/>
  <c r="H13" i="9"/>
  <c r="I13" i="9" s="1"/>
  <c r="H34" i="9"/>
  <c r="I34" i="9" s="1"/>
  <c r="H43" i="9"/>
  <c r="I43" i="9" s="1"/>
  <c r="I3" i="1" l="1" a="1"/>
  <c r="I3" i="1" s="1"/>
  <c r="I2" i="1" a="1"/>
  <c r="I2" i="1" s="1"/>
  <c r="I4" i="1" a="1"/>
  <c r="I4" i="1" s="1"/>
  <c r="I5" i="1" a="1"/>
  <c r="I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<sst xmlns="http://schemas.openxmlformats.org/spreadsheetml/2006/main" count="207" uniqueCount="69">
  <si>
    <t>Natural immunity</t>
  </si>
  <si>
    <t>Vaccine coverage: At least one dose</t>
  </si>
  <si>
    <t>Vaccine coverage: Full course</t>
  </si>
  <si>
    <t>Vaccine effectiveness: One dose</t>
  </si>
  <si>
    <t>Vaccine effectiveness: Two doses</t>
  </si>
  <si>
    <t>Destination country</t>
  </si>
  <si>
    <t>Prevalence</t>
  </si>
  <si>
    <t>Daily incidence per capita</t>
  </si>
  <si>
    <t>Origin country</t>
  </si>
  <si>
    <t>&lt;18 years</t>
  </si>
  <si>
    <t>18-29</t>
  </si>
  <si>
    <t>30-39</t>
  </si>
  <si>
    <t>40-49</t>
  </si>
  <si>
    <t>50-59</t>
  </si>
  <si>
    <t>60+</t>
  </si>
  <si>
    <t>Age</t>
  </si>
  <si>
    <t>Minimum quarantine duration</t>
  </si>
  <si>
    <t>No test</t>
  </si>
  <si>
    <t>RT-PCR</t>
  </si>
  <si>
    <t>Rapid Ag: Exit</t>
  </si>
  <si>
    <t>Rapid Ag: Entry and Exit</t>
  </si>
  <si>
    <t>No Travel</t>
  </si>
  <si>
    <t>Population size (Number)</t>
  </si>
  <si>
    <t>Total</t>
  </si>
  <si>
    <t>Proportion asymptomatic</t>
  </si>
  <si>
    <t>Incubation period</t>
  </si>
  <si>
    <t>Incubation period (days)</t>
  </si>
  <si>
    <t>Effective reproduction number (Destination)</t>
  </si>
  <si>
    <t>Adherence to self-isolation upon symtom onset</t>
  </si>
  <si>
    <t>Adherence to quarantine measure</t>
  </si>
  <si>
    <t>Quarantine duration: Asymptomatic</t>
  </si>
  <si>
    <t>Quarantine duration: Symptomatic with self-isolation</t>
  </si>
  <si>
    <t>Quarantine duration: Symptomatic with no self-isolation outside quarantine</t>
  </si>
  <si>
    <t>Demographics</t>
  </si>
  <si>
    <t>Vaccine immunity</t>
  </si>
  <si>
    <t>Partially vaccinated</t>
  </si>
  <si>
    <t>Immune to infection</t>
  </si>
  <si>
    <t>Daily number of travellers from origin to destination</t>
  </si>
  <si>
    <t>Probability of travel to origin</t>
  </si>
  <si>
    <t>Daily incidence (Destination)</t>
  </si>
  <si>
    <t>Daily incidence (Origin)</t>
  </si>
  <si>
    <t>Total Population size</t>
  </si>
  <si>
    <t>Immunity Whole Population</t>
  </si>
  <si>
    <t>Weighted immunity</t>
  </si>
  <si>
    <t>Daily number of traveller from destination to origin</t>
  </si>
  <si>
    <t>Duration of stay in destination (days)</t>
  </si>
  <si>
    <t>Duration of stay in origin (days)</t>
  </si>
  <si>
    <t>Probability of travel to destination</t>
  </si>
  <si>
    <t>Quarantine duration</t>
  </si>
  <si>
    <t>No Test</t>
  </si>
  <si>
    <t>RT-PCR Exit</t>
  </si>
  <si>
    <t>Rapid Antigen Exit</t>
  </si>
  <si>
    <t>Rapid Antigen Entry and Exit</t>
  </si>
  <si>
    <t>Lambda 1</t>
  </si>
  <si>
    <t>Quarantine duration (days)</t>
  </si>
  <si>
    <t>Lambda 2</t>
  </si>
  <si>
    <t>Lambda 3</t>
  </si>
  <si>
    <t>Lambda 4</t>
  </si>
  <si>
    <t>Lambda 5</t>
  </si>
  <si>
    <t>Lambda 6</t>
  </si>
  <si>
    <t>No Adherence to Quarantine</t>
  </si>
  <si>
    <t>100% Adherence to quarantine</t>
  </si>
  <si>
    <t xml:space="preserve">Imminent infections </t>
  </si>
  <si>
    <t>Difference</t>
  </si>
  <si>
    <t>Implementing the result ensures that the total number of infections by that variant within the destination country will not be greater than with border closure.</t>
  </si>
  <si>
    <t>Calculations can be executed for overall SARS-CoV-2 infection levels or separately for any individual variant of concern</t>
  </si>
  <si>
    <t>If there is a discrepancy between the results for total infections and one or more variants of concern, the more stringent of the results should be adopted 
to prevent an increase in infections across all infections and all variants of concern.</t>
  </si>
  <si>
    <t>For updates to analysis please check: https://github.com/WellsRC/Quarantine-and-testing-to-ameliorate-transmission-due-to-travel-during-COVID-19-pandemic</t>
  </si>
  <si>
    <t>Inquiries can be sent to Dr. Jeffrey Townsend (jeffrey.townsend@yale.edu)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</si>
</sst>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
  </numFmts>
  <fonts count="7" x14ac:knownFonts="1">
    <font>
      <sz val="11"/>
      <color theme="1"/>
      <name val="Calibri"/>
      <family val="2"/>
      <scheme val="minor"/>
    </font>
    <font>
      <sz val="12"/>
      <color theme="0"/>
      <name val="Calibri"/>
      <family val="2"/>
      <scheme val="minor"/>
    </font>
    <font>
      <sz val="12"/>
      <name val="Calibri"/>
      <family val="2"/>
      <scheme val="minor"/>
    </font>
    <font>
      <sz val="11"/>
      <name val="Calibri"/>
      <family val="2"/>
      <scheme val="minor"/>
    </font>
    <font>
      <sz val="11"/>
      <color theme="1"/>
      <name val="Calibri"/>
      <family val="2"/>
      <scheme val="minor"/>
    </font>
    <font>
      <b/>
      <sz val="12"/>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9" fontId="4" fillId="0" borderId="0" applyFont="0" applyFill="0" applyBorder="0" applyAlignment="0" applyProtection="0"/>
  </cellStyleXfs>
  <cellXfs count="27">
    <xf numFmtId="0" fontId="0" fillId="0" borderId="0" xfId="0"/>
    <xf numFmtId="0" fontId="1" fillId="2" borderId="0" xfId="0" applyFont="1" applyFill="1"/>
    <xf numFmtId="0" fontId="2" fillId="3" borderId="0" xfId="0" applyFont="1" applyFill="1"/>
    <xf numFmtId="0" fontId="3" fillId="0" borderId="0" xfId="0" applyFont="1" applyFill="1"/>
    <xf numFmtId="1" fontId="2" fillId="3" borderId="0" xfId="0" applyNumberFormat="1" applyFont="1" applyFill="1"/>
    <xf numFmtId="9" fontId="2" fillId="3" borderId="0" xfId="1" applyFont="1" applyFill="1"/>
    <xf numFmtId="2" fontId="2" fillId="3" borderId="0" xfId="0" applyNumberFormat="1" applyFont="1" applyFill="1"/>
    <xf numFmtId="11" fontId="2" fillId="3" borderId="0" xfId="0" applyNumberFormat="1" applyFont="1" applyFill="1"/>
    <xf numFmtId="1" fontId="0" fillId="0" borderId="0" xfId="0" applyNumberFormat="1"/>
    <xf numFmtId="11" fontId="0" fillId="0" borderId="0" xfId="0" applyNumberFormat="1"/>
    <xf numFmtId="2" fontId="0" fillId="0" borderId="0" xfId="0" applyNumberFormat="1"/>
    <xf numFmtId="164" fontId="0" fillId="0" borderId="0" xfId="0" applyNumberFormat="1"/>
    <xf numFmtId="165" fontId="0" fillId="0" borderId="0" xfId="0" applyNumberFormat="1"/>
    <xf numFmtId="1" fontId="0" fillId="0" borderId="1" xfId="0" applyNumberFormat="1" applyBorder="1" applyAlignment="1">
      <alignment vertical="center"/>
    </xf>
    <xf numFmtId="165" fontId="0" fillId="3" borderId="0" xfId="0" applyNumberFormat="1" applyFill="1"/>
    <xf numFmtId="165" fontId="0" fillId="4" borderId="0" xfId="0" applyNumberFormat="1" applyFill="1"/>
    <xf numFmtId="0" fontId="5" fillId="2" borderId="0" xfId="0" applyFont="1" applyFill="1"/>
    <xf numFmtId="0" fontId="5" fillId="2" borderId="0" xfId="0" applyFont="1" applyFill="1" applyAlignment="1">
      <alignment horizontal="center"/>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165" fontId="0" fillId="0" borderId="1" xfId="0" applyNumberFormat="1" applyBorder="1" applyAlignment="1">
      <alignment horizontal="center"/>
    </xf>
    <xf numFmtId="165" fontId="0" fillId="4" borderId="0" xfId="0" applyNumberFormat="1" applyFill="1" applyAlignment="1">
      <alignment horizontal="center"/>
    </xf>
    <xf numFmtId="165" fontId="0" fillId="3" borderId="0" xfId="0" applyNumberFormat="1" applyFill="1" applyAlignment="1">
      <alignment horizontal="center"/>
    </xf>
    <xf numFmtId="10" fontId="2" fillId="3" borderId="0" xfId="1" applyNumberFormat="1" applyFont="1" applyFill="1"/>
    <xf numFmtId="0" fontId="6" fillId="2" borderId="0" xfId="0" applyFont="1" applyFill="1"/>
    <xf numFmtId="0" fontId="6" fillId="2" borderId="0" xfId="0" applyFont="1" applyFill="1" applyAlignment="1">
      <alignment wrapText="1"/>
    </xf>
  </cellXfs>
  <cellStyles count="2">
    <cellStyle name="Normal" xfId="0" builtinId="0"/>
    <cellStyle name="Percent" xfId="1" builtinId="5"/>
  </cellStyles>
  <dxfs count="1">
    <dxf>
      <fill>
        <patternFill>
          <bgColor rgb="FFFFAFAF"/>
        </patternFill>
      </fill>
    </dxf>
  </dxfs>
  <tableStyles count="0" defaultTableStyle="TableStyleMedium2" defaultPivotStyle="PivotStyleLight16"/>
  <colors>
    <mruColors>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27905247895044"/>
          <c:y val="2.3115311983080318E-2"/>
          <c:w val="0.78172094752104959"/>
          <c:h val="0.86466340581370782"/>
        </c:manualLayout>
      </c:layout>
      <c:lineChart>
        <c:grouping val="standard"/>
        <c:varyColors val="0"/>
        <c:ser>
          <c:idx val="0"/>
          <c:order val="0"/>
          <c:tx>
            <c:v>No Test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Calculation_PQT!$H$4:$H$18</c:f>
              <c:numCache>
                <c:formatCode>0.0000</c:formatCode>
                <c:ptCount val="15"/>
                <c:pt idx="0">
                  <c:v>33079.115575501644</c:v>
                </c:pt>
                <c:pt idx="1">
                  <c:v>32919.461067249656</c:v>
                </c:pt>
                <c:pt idx="2">
                  <c:v>32759.933986045973</c:v>
                </c:pt>
                <c:pt idx="3">
                  <c:v>32603.418868227669</c:v>
                </c:pt>
                <c:pt idx="4">
                  <c:v>32474.44009764478</c:v>
                </c:pt>
                <c:pt idx="5">
                  <c:v>32387.440512891961</c:v>
                </c:pt>
                <c:pt idx="6">
                  <c:v>32335.544659177274</c:v>
                </c:pt>
                <c:pt idx="7">
                  <c:v>32299.75623387735</c:v>
                </c:pt>
                <c:pt idx="8">
                  <c:v>32272.350096518454</c:v>
                </c:pt>
                <c:pt idx="9">
                  <c:v>32251.193520353088</c:v>
                </c:pt>
                <c:pt idx="10">
                  <c:v>32234.646077919526</c:v>
                </c:pt>
                <c:pt idx="11">
                  <c:v>32221.472637740433</c:v>
                </c:pt>
                <c:pt idx="12">
                  <c:v>32210.755479984331</c:v>
                </c:pt>
                <c:pt idx="13">
                  <c:v>32201.819091963054</c:v>
                </c:pt>
                <c:pt idx="14">
                  <c:v>32194.169486872335</c:v>
                </c:pt>
              </c:numCache>
            </c:numRef>
          </c:val>
          <c:smooth val="0"/>
          <c:extLst>
            <c:ext xmlns:c16="http://schemas.microsoft.com/office/drawing/2014/chart" uri="{C3380CC4-5D6E-409C-BE32-E72D297353CC}">
              <c16:uniqueId val="{00000000-BF0A-448C-B893-2E3A88F4F250}"/>
            </c:ext>
          </c:extLst>
        </c:ser>
        <c:ser>
          <c:idx val="1"/>
          <c:order val="1"/>
          <c:tx>
            <c:v>RT-PCR Exit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Calculation_PQT!$H$20:$H$34</c:f>
              <c:numCache>
                <c:formatCode>0.0000</c:formatCode>
                <c:ptCount val="15"/>
                <c:pt idx="0">
                  <c:v>32691.491035302766</c:v>
                </c:pt>
                <c:pt idx="1">
                  <c:v>32531.815722365289</c:v>
                </c:pt>
                <c:pt idx="2">
                  <c:v>32381.390515626787</c:v>
                </c:pt>
                <c:pt idx="3">
                  <c:v>32297.982917324774</c:v>
                </c:pt>
                <c:pt idx="4">
                  <c:v>32276.068679724322</c:v>
                </c:pt>
                <c:pt idx="5">
                  <c:v>32270.886918215365</c:v>
                </c:pt>
                <c:pt idx="6">
                  <c:v>32264.710913611787</c:v>
                </c:pt>
                <c:pt idx="7">
                  <c:v>32255.983788133824</c:v>
                </c:pt>
                <c:pt idx="8">
                  <c:v>32245.711503112929</c:v>
                </c:pt>
                <c:pt idx="9">
                  <c:v>32235.125318698421</c:v>
                </c:pt>
                <c:pt idx="10">
                  <c:v>32225.004190502368</c:v>
                </c:pt>
                <c:pt idx="11">
                  <c:v>32215.705320814021</c:v>
                </c:pt>
                <c:pt idx="12">
                  <c:v>32207.313520396063</c:v>
                </c:pt>
                <c:pt idx="13">
                  <c:v>32199.769288235915</c:v>
                </c:pt>
                <c:pt idx="14">
                  <c:v>32192.95205464348</c:v>
                </c:pt>
              </c:numCache>
            </c:numRef>
          </c:val>
          <c:smooth val="0"/>
          <c:extLst>
            <c:ext xmlns:c16="http://schemas.microsoft.com/office/drawing/2014/chart" uri="{C3380CC4-5D6E-409C-BE32-E72D297353CC}">
              <c16:uniqueId val="{00000002-BF0A-448C-B893-2E3A88F4F250}"/>
            </c:ext>
          </c:extLst>
        </c:ser>
        <c:ser>
          <c:idx val="2"/>
          <c:order val="2"/>
          <c:tx>
            <c:v>Rapid Antigen Exit</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Calculation_PQT!$H$36:$H$50</c:f>
              <c:numCache>
                <c:formatCode>0.0000</c:formatCode>
                <c:ptCount val="15"/>
                <c:pt idx="0">
                  <c:v>32705.406275674766</c:v>
                </c:pt>
                <c:pt idx="1">
                  <c:v>32545.772713803093</c:v>
                </c:pt>
                <c:pt idx="2">
                  <c:v>32393.031545139791</c:v>
                </c:pt>
                <c:pt idx="3">
                  <c:v>32321.292296708307</c:v>
                </c:pt>
                <c:pt idx="4">
                  <c:v>32310.666426558266</c:v>
                </c:pt>
                <c:pt idx="5">
                  <c:v>32299.469719822231</c:v>
                </c:pt>
                <c:pt idx="6">
                  <c:v>32285.966828316297</c:v>
                </c:pt>
                <c:pt idx="7">
                  <c:v>32271.365243091903</c:v>
                </c:pt>
                <c:pt idx="8">
                  <c:v>32256.569879067458</c:v>
                </c:pt>
                <c:pt idx="9">
                  <c:v>32242.678539264041</c:v>
                </c:pt>
                <c:pt idx="10">
                  <c:v>32230.191046235355</c:v>
                </c:pt>
                <c:pt idx="11">
                  <c:v>32219.216040918738</c:v>
                </c:pt>
                <c:pt idx="12">
                  <c:v>32209.649832201336</c:v>
                </c:pt>
                <c:pt idx="13">
                  <c:v>32201.294886698655</c:v>
                </c:pt>
                <c:pt idx="14">
                  <c:v>32193.928573764006</c:v>
                </c:pt>
              </c:numCache>
            </c:numRef>
          </c:val>
          <c:smooth val="0"/>
          <c:extLst>
            <c:ext xmlns:c16="http://schemas.microsoft.com/office/drawing/2014/chart" uri="{C3380CC4-5D6E-409C-BE32-E72D297353CC}">
              <c16:uniqueId val="{00000003-BF0A-448C-B893-2E3A88F4F250}"/>
            </c:ext>
          </c:extLst>
        </c:ser>
        <c:ser>
          <c:idx val="3"/>
          <c:order val="3"/>
          <c:tx>
            <c:v>Rapid Antigen Entry and Exit</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Calculation_PQT!$H$52:$H$66</c:f>
              <c:numCache>
                <c:formatCode>0.0000</c:formatCode>
                <c:ptCount val="15"/>
                <c:pt idx="0">
                  <c:v>32627.520197304431</c:v>
                </c:pt>
                <c:pt idx="1">
                  <c:v>32497.82058456189</c:v>
                </c:pt>
                <c:pt idx="2">
                  <c:v>32345.108019607596</c:v>
                </c:pt>
                <c:pt idx="3">
                  <c:v>32274.976111329375</c:v>
                </c:pt>
                <c:pt idx="4">
                  <c:v>32268.46469165244</c:v>
                </c:pt>
                <c:pt idx="5">
                  <c:v>32263.174573182787</c:v>
                </c:pt>
                <c:pt idx="6">
                  <c:v>32256.215340809162</c:v>
                </c:pt>
                <c:pt idx="7">
                  <c:v>32247.838942331702</c:v>
                </c:pt>
                <c:pt idx="8">
                  <c:v>32238.475531439493</c:v>
                </c:pt>
                <c:pt idx="9">
                  <c:v>32229.06820327081</c:v>
                </c:pt>
                <c:pt idx="10">
                  <c:v>32220.140855437705</c:v>
                </c:pt>
                <c:pt idx="11">
                  <c:v>32211.911573283618</c:v>
                </c:pt>
                <c:pt idx="12">
                  <c:v>32204.41626967222</c:v>
                </c:pt>
                <c:pt idx="13">
                  <c:v>32197.596425843989</c:v>
                </c:pt>
                <c:pt idx="14">
                  <c:v>32191.352801077555</c:v>
                </c:pt>
              </c:numCache>
            </c:numRef>
          </c:val>
          <c:smooth val="0"/>
          <c:extLst>
            <c:ext xmlns:c16="http://schemas.microsoft.com/office/drawing/2014/chart" uri="{C3380CC4-5D6E-409C-BE32-E72D297353CC}">
              <c16:uniqueId val="{00000004-BF0A-448C-B893-2E3A88F4F250}"/>
            </c:ext>
          </c:extLst>
        </c:ser>
        <c:ser>
          <c:idx val="4"/>
          <c:order val="4"/>
          <c:tx>
            <c:v>No Travel</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Calculation_PQT!$H$68:$H$82</c:f>
              <c:numCache>
                <c:formatCode>0.0000</c:formatCode>
                <c:ptCount val="15"/>
                <c:pt idx="0">
                  <c:v>32088.820714285772</c:v>
                </c:pt>
                <c:pt idx="1">
                  <c:v>32088.820714285772</c:v>
                </c:pt>
                <c:pt idx="2">
                  <c:v>32088.820714285772</c:v>
                </c:pt>
                <c:pt idx="3">
                  <c:v>32088.820714285772</c:v>
                </c:pt>
                <c:pt idx="4">
                  <c:v>32088.820714285772</c:v>
                </c:pt>
                <c:pt idx="5">
                  <c:v>32088.820714285772</c:v>
                </c:pt>
                <c:pt idx="6">
                  <c:v>32088.820714285772</c:v>
                </c:pt>
                <c:pt idx="7">
                  <c:v>32088.820714285772</c:v>
                </c:pt>
                <c:pt idx="8">
                  <c:v>32088.820714285772</c:v>
                </c:pt>
                <c:pt idx="9">
                  <c:v>32088.820714285772</c:v>
                </c:pt>
                <c:pt idx="10">
                  <c:v>32088.820714285772</c:v>
                </c:pt>
                <c:pt idx="11">
                  <c:v>32088.820714285772</c:v>
                </c:pt>
                <c:pt idx="12">
                  <c:v>32088.820714285772</c:v>
                </c:pt>
                <c:pt idx="13">
                  <c:v>32088.820714285772</c:v>
                </c:pt>
                <c:pt idx="14">
                  <c:v>32088.820714285772</c:v>
                </c:pt>
              </c:numCache>
            </c:numRef>
          </c:val>
          <c:smooth val="0"/>
          <c:extLst>
            <c:ext xmlns:c16="http://schemas.microsoft.com/office/drawing/2014/chart" uri="{C3380CC4-5D6E-409C-BE32-E72D297353CC}">
              <c16:uniqueId val="{00000005-BF0A-448C-B893-2E3A88F4F250}"/>
            </c:ext>
          </c:extLst>
        </c:ser>
        <c:dLbls>
          <c:showLegendKey val="0"/>
          <c:showVal val="0"/>
          <c:showCatName val="0"/>
          <c:showSerName val="0"/>
          <c:showPercent val="0"/>
          <c:showBubbleSize val="0"/>
        </c:dLbls>
        <c:marker val="1"/>
        <c:smooth val="0"/>
        <c:axId val="1258463695"/>
        <c:axId val="1943362703"/>
      </c:lineChart>
      <c:catAx>
        <c:axId val="1258463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CA" sz="2000"/>
                  <a:t>Duration of quarantine</a:t>
                </a:r>
                <a:r>
                  <a:rPr lang="en-CA" sz="2000" baseline="0"/>
                  <a:t> (days)</a:t>
                </a:r>
                <a:endParaRPr lang="en-CA" sz="2000"/>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943362703"/>
        <c:crosses val="autoZero"/>
        <c:auto val="1"/>
        <c:lblAlgn val="ctr"/>
        <c:lblOffset val="100"/>
        <c:noMultiLvlLbl val="0"/>
      </c:catAx>
      <c:valAx>
        <c:axId val="194336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CA" sz="2400"/>
                  <a:t>Imminent infections</a:t>
                </a:r>
              </a:p>
            </c:rich>
          </c:tx>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258463695"/>
        <c:crosses val="autoZero"/>
        <c:crossBetween val="between"/>
      </c:valAx>
      <c:spPr>
        <a:noFill/>
        <a:ln>
          <a:noFill/>
        </a:ln>
        <a:effectLst/>
      </c:spPr>
    </c:plotArea>
    <c:legend>
      <c:legendPos val="r"/>
      <c:layout>
        <c:manualLayout>
          <c:xMode val="edge"/>
          <c:yMode val="edge"/>
          <c:x val="0.55751746483110909"/>
          <c:y val="5.4977544061805425E-2"/>
          <c:w val="0.39669475817277111"/>
          <c:h val="0.39795235068823898"/>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xdr:colOff>
      <xdr:row>5</xdr:row>
      <xdr:rowOff>14287</xdr:rowOff>
    </xdr:from>
    <xdr:to>
      <xdr:col>17</xdr:col>
      <xdr:colOff>114300</xdr:colOff>
      <xdr:row>35</xdr:row>
      <xdr:rowOff>57150</xdr:rowOff>
    </xdr:to>
    <xdr:graphicFrame macro="">
      <xdr:nvGraphicFramePr>
        <xdr:cNvPr id="5" name="Chart 4">
          <a:extLst>
            <a:ext uri="{FF2B5EF4-FFF2-40B4-BE49-F238E27FC236}">
              <a16:creationId xmlns:a16="http://schemas.microsoft.com/office/drawing/2014/main" id="{C89D3600-7834-4545-BCA8-B56940644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1734-EC4F-4AE1-AA6C-3952C21C7F15}">
  <dimension ref="A1:A7"/>
  <sheetViews>
    <sheetView tabSelected="1" workbookViewId="0">
      <selection activeCell="A8" sqref="A8"/>
    </sheetView>
  </sheetViews>
  <sheetFormatPr defaultRowHeight="21" x14ac:dyDescent="0.35"/>
  <cols>
    <col min="1" max="1" width="197.42578125" style="25" customWidth="1"/>
    <col min="2" max="16384" width="9.140625" style="25"/>
  </cols>
  <sheetData>
    <row r="1" spans="1:1" x14ac:dyDescent="0.35">
      <c r="A1" s="25" t="s">
        <v>64</v>
      </c>
    </row>
    <row r="2" spans="1:1" x14ac:dyDescent="0.35">
      <c r="A2" s="25" t="s">
        <v>65</v>
      </c>
    </row>
    <row r="3" spans="1:1" ht="42" x14ac:dyDescent="0.35">
      <c r="A3" s="26" t="s">
        <v>66</v>
      </c>
    </row>
    <row r="5" spans="1:1" x14ac:dyDescent="0.35">
      <c r="A5" s="25" t="s">
        <v>67</v>
      </c>
    </row>
    <row r="7" spans="1:1" x14ac:dyDescent="0.35">
      <c r="A7" s="25"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9861-575E-41C5-862B-C66DEADDB128}">
  <dimension ref="A1:I32"/>
  <sheetViews>
    <sheetView workbookViewId="0">
      <selection activeCell="E29" sqref="E29"/>
    </sheetView>
  </sheetViews>
  <sheetFormatPr defaultRowHeight="15.75" x14ac:dyDescent="0.25"/>
  <cols>
    <col min="1" max="1" width="51.7109375" style="1" customWidth="1"/>
    <col min="2" max="2" width="11" style="1" customWidth="1"/>
    <col min="3" max="7" width="14.28515625" style="1" bestFit="1" customWidth="1"/>
    <col min="8" max="8" width="25" style="1" bestFit="1" customWidth="1"/>
    <col min="9" max="9" width="31.7109375" style="1" bestFit="1" customWidth="1"/>
    <col min="10" max="16384" width="9.140625" style="1"/>
  </cols>
  <sheetData>
    <row r="1" spans="1:9" x14ac:dyDescent="0.25">
      <c r="B1" s="17" t="s">
        <v>15</v>
      </c>
      <c r="C1" s="17"/>
      <c r="D1" s="17"/>
      <c r="E1" s="17"/>
      <c r="F1" s="17"/>
      <c r="G1" s="17"/>
      <c r="I1" s="16" t="s">
        <v>16</v>
      </c>
    </row>
    <row r="2" spans="1:9" x14ac:dyDescent="0.25">
      <c r="A2" s="16" t="s">
        <v>5</v>
      </c>
      <c r="B2" s="16" t="s">
        <v>9</v>
      </c>
      <c r="C2" s="16" t="s">
        <v>10</v>
      </c>
      <c r="D2" s="16" t="s">
        <v>11</v>
      </c>
      <c r="E2" s="16" t="s">
        <v>12</v>
      </c>
      <c r="F2" s="16" t="s">
        <v>13</v>
      </c>
      <c r="G2" s="16" t="s">
        <v>14</v>
      </c>
      <c r="H2" s="16" t="s">
        <v>17</v>
      </c>
      <c r="I2" s="2" t="str" cm="1">
        <f t="array" ref="I2">_xlfn.XLOOKUP(MAX(IF(Calculation_PQT!H4:H18&lt;=Calculation_PQT!H68,Calculation_PQT!H4:H18)),Calculation_PQT!H4:H18,Calculation_PQT!A4:A18,Calculation_PQT!B67)</f>
        <v>No Travel</v>
      </c>
    </row>
    <row r="3" spans="1:9" x14ac:dyDescent="0.25">
      <c r="A3" s="16" t="s">
        <v>1</v>
      </c>
      <c r="B3" s="24">
        <v>0.29126111772878899</v>
      </c>
      <c r="C3" s="24">
        <v>0.87839862693965298</v>
      </c>
      <c r="D3" s="24">
        <v>0.87839862693965298</v>
      </c>
      <c r="E3" s="24">
        <v>0.87839862693965298</v>
      </c>
      <c r="F3" s="24">
        <v>0.89987305510218896</v>
      </c>
      <c r="G3" s="24">
        <v>0.98516443679142696</v>
      </c>
      <c r="H3" s="16" t="s">
        <v>18</v>
      </c>
      <c r="I3" s="2" t="str" cm="1">
        <f t="array" ref="I3">_xlfn.XLOOKUP(MAX(IF(Calculation_PQT!H20:H34&lt;=Calculation_PQT!H68,Calculation_PQT!H20:H34)),Calculation_PQT!H20:H34,Calculation_PQT!A20:A34,Calculation_PQT!B67)</f>
        <v>No Travel</v>
      </c>
    </row>
    <row r="4" spans="1:9" x14ac:dyDescent="0.25">
      <c r="A4" s="16" t="s">
        <v>2</v>
      </c>
      <c r="B4" s="24">
        <v>0.24484034826165299</v>
      </c>
      <c r="C4" s="24">
        <v>0.81627772549811595</v>
      </c>
      <c r="D4" s="24">
        <v>0.81627772549811595</v>
      </c>
      <c r="E4" s="24">
        <v>0.81627772549811595</v>
      </c>
      <c r="F4" s="24">
        <v>0.89987305510218896</v>
      </c>
      <c r="G4" s="24">
        <v>0.98516443679142696</v>
      </c>
      <c r="H4" s="16" t="s">
        <v>19</v>
      </c>
      <c r="I4" s="2" t="str" cm="1">
        <f t="array" ref="I4">_xlfn.XLOOKUP(MAX(IF(Calculation_PQT!H36:H50&lt;=Calculation_PQT!H68,Calculation_PQT!H36:H50)),Calculation_PQT!H36:H50,Calculation_PQT!A36:A50,Calculation_PQT!B67)</f>
        <v>No Travel</v>
      </c>
    </row>
    <row r="5" spans="1:9" x14ac:dyDescent="0.25">
      <c r="A5" s="16" t="s">
        <v>0</v>
      </c>
      <c r="B5" s="24">
        <v>0.24445357466695999</v>
      </c>
      <c r="C5" s="24">
        <v>0.24445357466695999</v>
      </c>
      <c r="D5" s="24">
        <v>0.24445357466695999</v>
      </c>
      <c r="E5" s="24">
        <v>0.24445357466695999</v>
      </c>
      <c r="F5" s="24">
        <v>0.24445357466695999</v>
      </c>
      <c r="G5" s="24">
        <v>0.24445357466695999</v>
      </c>
      <c r="H5" s="16" t="s">
        <v>20</v>
      </c>
      <c r="I5" s="2" t="str" cm="1">
        <f t="array" ref="I5">_xlfn.XLOOKUP(MAX(IF(Calculation_PQT!H52:H66&lt;=Calculation_PQT!H68,Calculation_PQT!H52:H66)),Calculation_PQT!H52:H66,Calculation_PQT!A36:A50,Calculation_PQT!B67)</f>
        <v>No Travel</v>
      </c>
    </row>
    <row r="6" spans="1:9" x14ac:dyDescent="0.25">
      <c r="A6" s="16" t="s">
        <v>6</v>
      </c>
      <c r="B6" s="2">
        <v>1.1442395893404801E-2</v>
      </c>
      <c r="C6" s="7">
        <v>3.1167877169991998E-3</v>
      </c>
      <c r="D6" s="7">
        <v>3.1167877169991998E-3</v>
      </c>
      <c r="E6" s="7">
        <v>3.3761761904451001E-3</v>
      </c>
      <c r="F6" s="7">
        <v>2.60163503833238E-3</v>
      </c>
      <c r="G6" s="7">
        <v>1.2195550535696301E-3</v>
      </c>
    </row>
    <row r="7" spans="1:9" x14ac:dyDescent="0.25">
      <c r="A7" s="16" t="s">
        <v>22</v>
      </c>
      <c r="B7" s="4">
        <v>8829819.1672626399</v>
      </c>
      <c r="C7" s="4">
        <v>4545150.5788189899</v>
      </c>
      <c r="D7" s="4">
        <v>5809392.9118001899</v>
      </c>
      <c r="E7" s="4">
        <v>7813946.8855576199</v>
      </c>
      <c r="F7" s="4">
        <v>6935772.7344011199</v>
      </c>
      <c r="G7" s="4">
        <v>12087135.462159401</v>
      </c>
    </row>
    <row r="8" spans="1:9" x14ac:dyDescent="0.25">
      <c r="A8" s="16"/>
    </row>
    <row r="9" spans="1:9" x14ac:dyDescent="0.25">
      <c r="A9" s="16"/>
      <c r="B9" s="17" t="s">
        <v>15</v>
      </c>
      <c r="C9" s="17"/>
      <c r="D9" s="17"/>
      <c r="E9" s="17"/>
      <c r="F9" s="17"/>
      <c r="G9" s="17"/>
    </row>
    <row r="10" spans="1:9" x14ac:dyDescent="0.25">
      <c r="A10" s="16" t="s">
        <v>8</v>
      </c>
      <c r="B10" s="16" t="s">
        <v>9</v>
      </c>
      <c r="C10" s="16" t="s">
        <v>10</v>
      </c>
      <c r="D10" s="16" t="s">
        <v>11</v>
      </c>
      <c r="E10" s="16" t="s">
        <v>12</v>
      </c>
      <c r="F10" s="16" t="s">
        <v>13</v>
      </c>
      <c r="G10" s="16" t="s">
        <v>14</v>
      </c>
    </row>
    <row r="11" spans="1:9" x14ac:dyDescent="0.25">
      <c r="A11" s="16" t="s">
        <v>1</v>
      </c>
      <c r="B11" s="24">
        <v>0.201727227198812</v>
      </c>
      <c r="C11" s="24">
        <v>0.85704814044201805</v>
      </c>
      <c r="D11" s="24">
        <v>0.85739875925308695</v>
      </c>
      <c r="E11" s="24">
        <v>0.857455101000416</v>
      </c>
      <c r="F11" s="24">
        <v>0.85673848487783499</v>
      </c>
      <c r="G11" s="24">
        <v>0.85664416073470495</v>
      </c>
    </row>
    <row r="12" spans="1:9" x14ac:dyDescent="0.25">
      <c r="A12" s="16" t="s">
        <v>2</v>
      </c>
      <c r="B12" s="24">
        <v>0.121717960943605</v>
      </c>
      <c r="C12" s="24">
        <v>0.51708016620153696</v>
      </c>
      <c r="D12" s="24">
        <v>0.51734440680814398</v>
      </c>
      <c r="E12" s="24">
        <v>0.51737953525158098</v>
      </c>
      <c r="F12" s="24">
        <v>0.51691444337750903</v>
      </c>
      <c r="G12" s="24">
        <v>0.51679394371557497</v>
      </c>
    </row>
    <row r="13" spans="1:9" x14ac:dyDescent="0.25">
      <c r="A13" s="16" t="s">
        <v>0</v>
      </c>
      <c r="B13" s="24">
        <v>0.28778725063907101</v>
      </c>
      <c r="C13" s="24">
        <v>0.28778725063907101</v>
      </c>
      <c r="D13" s="24">
        <v>0.28778725063907101</v>
      </c>
      <c r="E13" s="24">
        <v>0.28778725063907101</v>
      </c>
      <c r="F13" s="24">
        <v>0.28778725063907101</v>
      </c>
      <c r="G13" s="24">
        <v>0.28778725063907101</v>
      </c>
    </row>
    <row r="14" spans="1:9" x14ac:dyDescent="0.25">
      <c r="A14" s="16" t="s">
        <v>6</v>
      </c>
      <c r="B14" s="2">
        <v>3.2324060492522302E-2</v>
      </c>
      <c r="C14" s="7">
        <v>1.4671261839709199E-2</v>
      </c>
      <c r="D14" s="7">
        <v>1.46612664840022E-2</v>
      </c>
      <c r="E14" s="7">
        <v>1.45364452555503E-2</v>
      </c>
      <c r="F14" s="7">
        <v>1.45530563844574E-2</v>
      </c>
      <c r="G14" s="7">
        <v>1.2931360631455099E-2</v>
      </c>
    </row>
    <row r="15" spans="1:9" x14ac:dyDescent="0.25">
      <c r="A15" s="16" t="s">
        <v>22</v>
      </c>
      <c r="B15" s="2">
        <v>15532737.6511552</v>
      </c>
      <c r="C15" s="2">
        <v>8474797.0990972891</v>
      </c>
      <c r="D15" s="2">
        <v>9203895.2181958798</v>
      </c>
      <c r="E15" s="2">
        <v>8519894.5839254595</v>
      </c>
      <c r="F15" s="2">
        <v>9083527.9874250293</v>
      </c>
      <c r="G15" s="2">
        <v>16405594.4002012</v>
      </c>
    </row>
    <row r="16" spans="1:9" x14ac:dyDescent="0.25">
      <c r="A16" s="16"/>
    </row>
    <row r="17" spans="1:7" x14ac:dyDescent="0.25">
      <c r="A17" s="16"/>
      <c r="B17" s="17" t="s">
        <v>15</v>
      </c>
      <c r="C17" s="17"/>
      <c r="D17" s="17"/>
      <c r="E17" s="17"/>
      <c r="F17" s="17"/>
      <c r="G17" s="17"/>
    </row>
    <row r="18" spans="1:7" x14ac:dyDescent="0.25">
      <c r="A18" s="16"/>
      <c r="B18" s="16" t="s">
        <v>9</v>
      </c>
      <c r="C18" s="16" t="s">
        <v>10</v>
      </c>
      <c r="D18" s="16" t="s">
        <v>11</v>
      </c>
      <c r="E18" s="16" t="s">
        <v>12</v>
      </c>
      <c r="F18" s="16" t="s">
        <v>13</v>
      </c>
      <c r="G18" s="16" t="s">
        <v>14</v>
      </c>
    </row>
    <row r="19" spans="1:7" x14ac:dyDescent="0.25">
      <c r="A19" s="16" t="s">
        <v>24</v>
      </c>
      <c r="B19" s="24">
        <v>0.81910000000000005</v>
      </c>
      <c r="C19" s="24">
        <v>0.77590000000000003</v>
      </c>
      <c r="D19" s="24">
        <v>0.77590000000000003</v>
      </c>
      <c r="E19" s="24">
        <v>0.6946</v>
      </c>
      <c r="F19" s="24">
        <v>0.6946</v>
      </c>
      <c r="G19" s="24">
        <v>0.58479745135600303</v>
      </c>
    </row>
    <row r="20" spans="1:7" x14ac:dyDescent="0.25">
      <c r="A20" s="16" t="s">
        <v>3</v>
      </c>
      <c r="B20" s="24">
        <v>0.32</v>
      </c>
      <c r="C20" s="24">
        <v>0.32</v>
      </c>
      <c r="D20" s="24">
        <v>0.32</v>
      </c>
      <c r="E20" s="24">
        <v>0.3</v>
      </c>
      <c r="F20" s="24">
        <v>0.3</v>
      </c>
      <c r="G20" s="24">
        <v>0.28790088483423598</v>
      </c>
    </row>
    <row r="21" spans="1:7" x14ac:dyDescent="0.25">
      <c r="A21" s="16" t="s">
        <v>4</v>
      </c>
      <c r="B21" s="24">
        <v>0.94</v>
      </c>
      <c r="C21" s="24">
        <v>0.94</v>
      </c>
      <c r="D21" s="24">
        <v>0.94</v>
      </c>
      <c r="E21" s="24">
        <v>0.9</v>
      </c>
      <c r="F21" s="24">
        <v>0.9</v>
      </c>
      <c r="G21" s="24">
        <v>0.91512389395720495</v>
      </c>
    </row>
    <row r="22" spans="1:7" x14ac:dyDescent="0.25">
      <c r="A22" s="16"/>
    </row>
    <row r="23" spans="1:7" x14ac:dyDescent="0.25">
      <c r="A23" s="16" t="s">
        <v>26</v>
      </c>
      <c r="B23" s="2">
        <v>5.72</v>
      </c>
    </row>
    <row r="24" spans="1:7" x14ac:dyDescent="0.25">
      <c r="A24" s="16" t="s">
        <v>27</v>
      </c>
      <c r="B24" s="2">
        <v>3</v>
      </c>
    </row>
    <row r="25" spans="1:7" x14ac:dyDescent="0.25">
      <c r="A25" s="16" t="s">
        <v>29</v>
      </c>
      <c r="B25" s="5">
        <v>1</v>
      </c>
    </row>
    <row r="26" spans="1:7" x14ac:dyDescent="0.25">
      <c r="A26" s="16" t="s">
        <v>28</v>
      </c>
      <c r="B26" s="5">
        <v>1</v>
      </c>
    </row>
    <row r="27" spans="1:7" x14ac:dyDescent="0.25">
      <c r="A27" s="16" t="s">
        <v>37</v>
      </c>
      <c r="B27" s="4">
        <v>49669.244447818499</v>
      </c>
    </row>
    <row r="28" spans="1:7" x14ac:dyDescent="0.25">
      <c r="A28" s="16" t="s">
        <v>44</v>
      </c>
      <c r="B28" s="4">
        <v>6352.6627422023503</v>
      </c>
    </row>
    <row r="29" spans="1:7" x14ac:dyDescent="0.25">
      <c r="A29" s="16" t="s">
        <v>45</v>
      </c>
      <c r="B29" s="6">
        <v>8.6223850703034302</v>
      </c>
    </row>
    <row r="30" spans="1:7" x14ac:dyDescent="0.25">
      <c r="A30" s="16" t="s">
        <v>46</v>
      </c>
      <c r="B30" s="6">
        <v>6.4718375811509903</v>
      </c>
    </row>
    <row r="31" spans="1:7" x14ac:dyDescent="0.25">
      <c r="A31" s="16" t="s">
        <v>39</v>
      </c>
      <c r="B31" s="4">
        <v>10696.273571428599</v>
      </c>
    </row>
    <row r="32" spans="1:7" x14ac:dyDescent="0.25">
      <c r="A32" s="16" t="s">
        <v>40</v>
      </c>
      <c r="B32" s="4">
        <v>63285.252142857098</v>
      </c>
    </row>
  </sheetData>
  <mergeCells count="3">
    <mergeCell ref="B1:G1"/>
    <mergeCell ref="B9:G9"/>
    <mergeCell ref="B17:G17"/>
  </mergeCells>
  <dataValidations count="3">
    <dataValidation type="list" allowBlank="1" showInputMessage="1" showErrorMessage="1" sqref="B23" xr:uid="{00000000-0002-0000-0000-000000000000}">
      <formula1>"5.72,8.29,11.66"</formula1>
    </dataValidation>
    <dataValidation type="decimal" operator="greaterThanOrEqual" allowBlank="1" showInputMessage="1" showErrorMessage="1" sqref="B24 B7:G7 B15:G15 B27:B32" xr:uid="{00000000-0002-0000-0000-000001000000}">
      <formula1>0</formula1>
    </dataValidation>
    <dataValidation type="decimal" allowBlank="1" showInputMessage="1" showErrorMessage="1" sqref="B25:B26 B3:G6 B11:G14" xr:uid="{00000000-0002-0000-0000-000002000000}">
      <formula1>0</formula1>
      <formula2>1</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3BE1-7592-4470-8C6B-A737D8FA1CCF}">
  <dimension ref="A1:G28"/>
  <sheetViews>
    <sheetView workbookViewId="0">
      <selection activeCell="B28" sqref="B28"/>
    </sheetView>
  </sheetViews>
  <sheetFormatPr defaultRowHeight="15" x14ac:dyDescent="0.25"/>
  <cols>
    <col min="1" max="1" width="32.140625" bestFit="1" customWidth="1"/>
    <col min="2" max="2" width="12" bestFit="1" customWidth="1"/>
  </cols>
  <sheetData>
    <row r="1" spans="1:7" x14ac:dyDescent="0.25">
      <c r="B1" s="18" t="s">
        <v>5</v>
      </c>
      <c r="C1" s="18"/>
      <c r="D1" s="18"/>
      <c r="E1" s="18"/>
      <c r="F1" s="18"/>
      <c r="G1" s="18"/>
    </row>
    <row r="2" spans="1:7" x14ac:dyDescent="0.25">
      <c r="B2" t="s">
        <v>9</v>
      </c>
      <c r="C2" t="s">
        <v>10</v>
      </c>
      <c r="D2" t="s">
        <v>11</v>
      </c>
      <c r="E2" t="s">
        <v>12</v>
      </c>
      <c r="F2" t="s">
        <v>13</v>
      </c>
      <c r="G2" t="s">
        <v>14</v>
      </c>
    </row>
    <row r="3" spans="1:7" x14ac:dyDescent="0.25">
      <c r="A3" t="s">
        <v>33</v>
      </c>
      <c r="B3">
        <f>Quarantine_Input!B7/SUM(Quarantine_Input!$B$7:$G$7)</f>
        <v>0.19186409227907247</v>
      </c>
      <c r="C3">
        <f>Quarantine_Input!C7/SUM(Quarantine_Input!$B$7:$G$7)</f>
        <v>9.8762066760100325E-2</v>
      </c>
      <c r="D3">
        <f>Quarantine_Input!D7/SUM(Quarantine_Input!$B$7:$G$7)</f>
        <v>0.12623292466141933</v>
      </c>
      <c r="E3">
        <f>Quarantine_Input!E7/SUM(Quarantine_Input!$B$7:$G$7)</f>
        <v>0.16979009398888684</v>
      </c>
      <c r="F3">
        <f>Quarantine_Input!F7/SUM(Quarantine_Input!$B$7:$G$7)</f>
        <v>0.15070815321718006</v>
      </c>
      <c r="G3">
        <f>Quarantine_Input!G7/SUM(Quarantine_Input!$B$7:$G$7)</f>
        <v>0.26264266909334089</v>
      </c>
    </row>
    <row r="4" spans="1:7" x14ac:dyDescent="0.25">
      <c r="A4" t="s">
        <v>35</v>
      </c>
      <c r="B4">
        <f>MAX(Quarantine_Input!B3-Quarantine_Input!B4,0)</f>
        <v>4.6420769467135997E-2</v>
      </c>
      <c r="C4">
        <f>MAX(Quarantine_Input!C3-Quarantine_Input!C4,0)</f>
        <v>6.2120901441537035E-2</v>
      </c>
      <c r="D4">
        <f>MAX(Quarantine_Input!D3-Quarantine_Input!D4,0)</f>
        <v>6.2120901441537035E-2</v>
      </c>
      <c r="E4">
        <f>MAX(Quarantine_Input!E3-Quarantine_Input!E4,0)</f>
        <v>6.2120901441537035E-2</v>
      </c>
      <c r="F4">
        <f>MAX(Quarantine_Input!F3-Quarantine_Input!F4,0)</f>
        <v>0</v>
      </c>
      <c r="G4">
        <f>MAX(Quarantine_Input!G3-Quarantine_Input!G4,0)</f>
        <v>0</v>
      </c>
    </row>
    <row r="5" spans="1:7" x14ac:dyDescent="0.25">
      <c r="A5" t="s">
        <v>34</v>
      </c>
      <c r="B5">
        <f>(1-Quarantine_Input!B5-Quarantine_Input!B6)*(Quarantine_Input!B20*Background_Calculations!B4+Quarantine_Input!B21*Quarantine_Input!B4)</f>
        <v>0.18230889044350454</v>
      </c>
      <c r="C5">
        <f>(1-Quarantine_Input!C5-Quarantine_Input!C6)*(Quarantine_Input!C20*Background_Calculations!C4+Quarantine_Input!C21*Quarantine_Input!C4)</f>
        <v>0.59229737435436969</v>
      </c>
      <c r="D5">
        <f>(1-Quarantine_Input!D5-Quarantine_Input!D6)*(Quarantine_Input!D20*Background_Calculations!D4+Quarantine_Input!D21*Quarantine_Input!D4)</f>
        <v>0.59229737435436969</v>
      </c>
      <c r="E5">
        <f>(1-Quarantine_Input!E5-Quarantine_Input!E6)*(Quarantine_Input!E20*Background_Calculations!E4+Quarantine_Input!E21*Quarantine_Input!E4)</f>
        <v>0.56659948631599477</v>
      </c>
      <c r="F5">
        <f>(1-Quarantine_Input!F5-Quarantine_Input!F6)*(Quarantine_Input!F20*Background_Calculations!F4+Quarantine_Input!F21*Quarantine_Input!F4)</f>
        <v>0.60979925588919803</v>
      </c>
      <c r="G5">
        <f>(1-Quarantine_Input!G5-Quarantine_Input!G6)*(Quarantine_Input!G20*Background_Calculations!G4+Quarantine_Input!G21*Quarantine_Input!G4)</f>
        <v>0.68006151583925933</v>
      </c>
    </row>
    <row r="6" spans="1:7" x14ac:dyDescent="0.25">
      <c r="A6" t="s">
        <v>36</v>
      </c>
      <c r="B6">
        <f>B5+Quarantine_Input!B6+Quarantine_Input!B5</f>
        <v>0.43820486100386935</v>
      </c>
      <c r="C6">
        <f>C5+Quarantine_Input!C6+Quarantine_Input!C5</f>
        <v>0.83986773673832893</v>
      </c>
      <c r="D6">
        <f>D5+Quarantine_Input!D6+Quarantine_Input!D5</f>
        <v>0.83986773673832893</v>
      </c>
      <c r="E6">
        <f>E5+Quarantine_Input!E6+Quarantine_Input!E5</f>
        <v>0.81442923717339988</v>
      </c>
      <c r="F6">
        <f>F5+Quarantine_Input!F6+Quarantine_Input!F5</f>
        <v>0.8568544655944903</v>
      </c>
      <c r="G6">
        <f>G5+Quarantine_Input!G6+Quarantine_Input!G5</f>
        <v>0.92573464555978902</v>
      </c>
    </row>
    <row r="7" spans="1:7" x14ac:dyDescent="0.25">
      <c r="A7" t="s">
        <v>38</v>
      </c>
      <c r="B7">
        <f>Quarantine_Input!$B$28/SUM(Quarantine_Input!$B$7:$G$7)</f>
        <v>1.3803769335466427E-4</v>
      </c>
      <c r="C7">
        <f>Quarantine_Input!$B$28/SUM(Quarantine_Input!$B$7:$G$7)</f>
        <v>1.3803769335466427E-4</v>
      </c>
      <c r="D7">
        <f>Quarantine_Input!$B$28/SUM(Quarantine_Input!$B$7:$G$7)</f>
        <v>1.3803769335466427E-4</v>
      </c>
      <c r="E7">
        <f>Quarantine_Input!$B$28/SUM(Quarantine_Input!$B$7:$G$7)</f>
        <v>1.3803769335466427E-4</v>
      </c>
      <c r="F7">
        <f>Quarantine_Input!$B$28/SUM(Quarantine_Input!$B$7:$G$7)</f>
        <v>1.3803769335466427E-4</v>
      </c>
      <c r="G7">
        <f>Quarantine_Input!$B$28/SUM(Quarantine_Input!$B$7:$G$7)</f>
        <v>1.3803769335466427E-4</v>
      </c>
    </row>
    <row r="8" spans="1:7" x14ac:dyDescent="0.25">
      <c r="A8" t="s">
        <v>43</v>
      </c>
      <c r="B8">
        <f>B6*B3</f>
        <v>8.4075777888784523E-2</v>
      </c>
      <c r="C8">
        <f t="shared" ref="C8:F8" si="0">C6*C3</f>
        <v>8.2947073485405212E-2</v>
      </c>
      <c r="D8">
        <f t="shared" si="0"/>
        <v>0.10601896073724625</v>
      </c>
      <c r="E8">
        <f t="shared" si="0"/>
        <v>0.13828201672696896</v>
      </c>
      <c r="F8">
        <f t="shared" si="0"/>
        <v>0.12913495408563938</v>
      </c>
      <c r="G8">
        <f>G6*G3</f>
        <v>0.24313741818200088</v>
      </c>
    </row>
    <row r="9" spans="1:7" x14ac:dyDescent="0.25">
      <c r="A9" t="s">
        <v>7</v>
      </c>
      <c r="B9" s="9">
        <f>Quarantine_Input!$B$31/SUM(Quarantine_Input!$B$7:$G$7)</f>
        <v>2.3242048117583355E-4</v>
      </c>
      <c r="C9" s="9"/>
      <c r="D9" s="9"/>
      <c r="E9" s="9"/>
      <c r="F9" s="9"/>
      <c r="G9" s="9"/>
    </row>
    <row r="10" spans="1:7" x14ac:dyDescent="0.25">
      <c r="A10" t="s">
        <v>41</v>
      </c>
      <c r="B10" s="8">
        <f>SUM(Quarantine_Input!B7:G7)</f>
        <v>46021217.739999965</v>
      </c>
    </row>
    <row r="11" spans="1:7" x14ac:dyDescent="0.25">
      <c r="A11" t="s">
        <v>42</v>
      </c>
      <c r="B11">
        <f>MIN(SUM(B8:G8),1)</f>
        <v>0.78359620110604511</v>
      </c>
    </row>
    <row r="14" spans="1:7" x14ac:dyDescent="0.25">
      <c r="B14" s="18" t="s">
        <v>8</v>
      </c>
      <c r="C14" s="18"/>
      <c r="D14" s="18"/>
      <c r="E14" s="18"/>
      <c r="F14" s="18"/>
      <c r="G14" s="18"/>
    </row>
    <row r="15" spans="1:7" x14ac:dyDescent="0.25">
      <c r="B15" t="s">
        <v>9</v>
      </c>
      <c r="C15" t="s">
        <v>10</v>
      </c>
      <c r="D15" t="s">
        <v>11</v>
      </c>
      <c r="E15" t="s">
        <v>12</v>
      </c>
      <c r="F15" t="s">
        <v>13</v>
      </c>
      <c r="G15" t="s">
        <v>14</v>
      </c>
    </row>
    <row r="16" spans="1:7" x14ac:dyDescent="0.25">
      <c r="A16" t="s">
        <v>33</v>
      </c>
      <c r="B16">
        <f>Quarantine_Input!B15/SUM(Quarantine_Input!$B$15:$G$15)</f>
        <v>0.23107162118424301</v>
      </c>
      <c r="C16">
        <f>Quarantine_Input!C15/SUM(Quarantine_Input!$B$15:$G$15)</f>
        <v>0.12607469133107316</v>
      </c>
      <c r="D16">
        <f>Quarantine_Input!D15/SUM(Quarantine_Input!$B$15:$G$15)</f>
        <v>0.13692106549679944</v>
      </c>
      <c r="E16">
        <f>Quarantine_Input!E15/SUM(Quarantine_Input!$B$15:$G$15)</f>
        <v>0.1267455807238263</v>
      </c>
      <c r="F16">
        <f>Quarantine_Input!F15/SUM(Quarantine_Input!$B$15:$G$15)</f>
        <v>0.1351304313036307</v>
      </c>
      <c r="G16">
        <f>Quarantine_Input!G15/SUM(Quarantine_Input!$B$15:$G$15)</f>
        <v>0.24405660996042741</v>
      </c>
    </row>
    <row r="17" spans="1:7" x14ac:dyDescent="0.25">
      <c r="A17" t="s">
        <v>35</v>
      </c>
      <c r="B17">
        <f>MAX(Quarantine_Input!B11-Quarantine_Input!B12,0)</f>
        <v>8.0009266255207004E-2</v>
      </c>
      <c r="C17">
        <f>MAX(Quarantine_Input!C11-Quarantine_Input!C12,0)</f>
        <v>0.33996797424048109</v>
      </c>
      <c r="D17">
        <f>MAX(Quarantine_Input!D11-Quarantine_Input!D12,0)</f>
        <v>0.34005435244494298</v>
      </c>
      <c r="E17">
        <f>MAX(Quarantine_Input!E11-Quarantine_Input!E12,0)</f>
        <v>0.34007556574883502</v>
      </c>
      <c r="F17">
        <f>MAX(Quarantine_Input!F11-Quarantine_Input!F12,0)</f>
        <v>0.33982404150032597</v>
      </c>
      <c r="G17">
        <f>MAX(Quarantine_Input!G11-Quarantine_Input!G12,0)</f>
        <v>0.33985021701912999</v>
      </c>
    </row>
    <row r="18" spans="1:7" x14ac:dyDescent="0.25">
      <c r="A18" t="s">
        <v>34</v>
      </c>
      <c r="B18">
        <f>(1-Quarantine_Input!B13-Quarantine_Input!B14)*(Quarantine_Input!B20*Background_Calculations!B17+Quarantine_Input!B21*Quarantine_Input!B12)</f>
        <v>9.5196551427126797E-2</v>
      </c>
      <c r="C18">
        <f>(1-Quarantine_Input!C13-Quarantine_Input!C14)*(Quarantine_Input!C20*Background_Calculations!C17+Quarantine_Input!C21*Quarantine_Input!C12)</f>
        <v>0.41492914146955306</v>
      </c>
      <c r="D18">
        <f>(1-Quarantine_Input!D13-Quarantine_Input!D14)*(Quarantine_Input!D20*Background_Calculations!D17+Quarantine_Input!D21*Quarantine_Input!D12)</f>
        <v>0.41512763033762989</v>
      </c>
      <c r="E18">
        <f>(1-Quarantine_Input!E13-Quarantine_Input!E14)*(Quarantine_Input!E20*Background_Calculations!E17+Quarantine_Input!E21*Quarantine_Input!E12)</f>
        <v>0.39604589692513115</v>
      </c>
      <c r="F18">
        <f>(1-Quarantine_Input!F13-Quarantine_Input!F14)*(Quarantine_Input!F20*Background_Calculations!F17+Quarantine_Input!F21*Quarantine_Input!F12)</f>
        <v>0.39569179561341333</v>
      </c>
      <c r="G18">
        <f>(1-Quarantine_Input!G13-Quarantine_Input!G14)*(Quarantine_Input!G20*Background_Calculations!G17+Quarantine_Input!G21*Quarantine_Input!G12)</f>
        <v>0.39913140064807617</v>
      </c>
    </row>
    <row r="19" spans="1:7" x14ac:dyDescent="0.25">
      <c r="A19" t="s">
        <v>36</v>
      </c>
      <c r="B19">
        <f>B18+Quarantine_Input!B13+Quarantine_Input!B14</f>
        <v>0.4153078625587201</v>
      </c>
      <c r="C19">
        <f>C18+Quarantine_Input!C13+Quarantine_Input!C14</f>
        <v>0.71738765394833337</v>
      </c>
      <c r="D19">
        <f>D18+Quarantine_Input!D13+Quarantine_Input!D14</f>
        <v>0.7175761474607032</v>
      </c>
      <c r="E19">
        <f>E18+Quarantine_Input!E13+Quarantine_Input!E14</f>
        <v>0.69836959281975242</v>
      </c>
      <c r="F19">
        <f>F18+Quarantine_Input!F13+Quarantine_Input!F14</f>
        <v>0.69803210263694171</v>
      </c>
      <c r="G19">
        <f>G18+Quarantine_Input!G13+Quarantine_Input!G14</f>
        <v>0.6998500119186023</v>
      </c>
    </row>
    <row r="20" spans="1:7" x14ac:dyDescent="0.25">
      <c r="A20" t="s">
        <v>47</v>
      </c>
      <c r="B20">
        <f>Quarantine_Input!$B$27/Background_Calculations!$B$23</f>
        <v>7.3890083611244817E-4</v>
      </c>
      <c r="C20">
        <f>Quarantine_Input!$B$27/Background_Calculations!$B$23</f>
        <v>7.3890083611244817E-4</v>
      </c>
      <c r="D20">
        <f>Quarantine_Input!$B$27/Background_Calculations!$B$23</f>
        <v>7.3890083611244817E-4</v>
      </c>
      <c r="E20">
        <f>Quarantine_Input!$B$27/Background_Calculations!$B$23</f>
        <v>7.3890083611244817E-4</v>
      </c>
      <c r="F20">
        <f>Quarantine_Input!$B$27/Background_Calculations!$B$23</f>
        <v>7.3890083611244817E-4</v>
      </c>
      <c r="G20">
        <f>Quarantine_Input!$B$27/Background_Calculations!$B$23</f>
        <v>7.3890083611244817E-4</v>
      </c>
    </row>
    <row r="21" spans="1:7" x14ac:dyDescent="0.25">
      <c r="A21" t="s">
        <v>43</v>
      </c>
      <c r="B21">
        <f>B19*B16</f>
        <v>9.5965861092006235E-2</v>
      </c>
      <c r="C21">
        <f t="shared" ref="C21:G21" si="1">C19*C16</f>
        <v>9.0444427036258851E-2</v>
      </c>
      <c r="D21">
        <f t="shared" si="1"/>
        <v>9.8251290685407958E-2</v>
      </c>
      <c r="E21">
        <f t="shared" si="1"/>
        <v>8.8515259601801635E-2</v>
      </c>
      <c r="F21">
        <f t="shared" si="1"/>
        <v>9.4325379093110145E-2</v>
      </c>
      <c r="G21">
        <f t="shared" si="1"/>
        <v>0.17080302138961881</v>
      </c>
    </row>
    <row r="22" spans="1:7" x14ac:dyDescent="0.25">
      <c r="A22" t="s">
        <v>7</v>
      </c>
      <c r="B22" s="9">
        <f>Quarantine_Input!B32/Background_Calculations!B23</f>
        <v>9.4145836607341436E-4</v>
      </c>
      <c r="C22" s="9"/>
      <c r="D22" s="9"/>
      <c r="E22" s="9"/>
      <c r="F22" s="9"/>
      <c r="G22" s="9"/>
    </row>
    <row r="23" spans="1:7" x14ac:dyDescent="0.25">
      <c r="A23" t="s">
        <v>41</v>
      </c>
      <c r="B23" s="8">
        <f>SUM(Quarantine_Input!B15:G15)</f>
        <v>67220446.940000057</v>
      </c>
    </row>
    <row r="24" spans="1:7" x14ac:dyDescent="0.25">
      <c r="A24" t="s">
        <v>42</v>
      </c>
      <c r="B24">
        <f>SUM(B21:G21)</f>
        <v>0.63830523889820356</v>
      </c>
    </row>
    <row r="28" spans="1:7" x14ac:dyDescent="0.25">
      <c r="B28" s="10"/>
    </row>
  </sheetData>
  <mergeCells count="2">
    <mergeCell ref="B1:G1"/>
    <mergeCell ref="B14: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09ECF-0477-4BD5-B33B-D74A35547AC3}">
  <dimension ref="A1:I82"/>
  <sheetViews>
    <sheetView workbookViewId="0">
      <selection activeCell="L16" sqref="L16"/>
    </sheetView>
  </sheetViews>
  <sheetFormatPr defaultRowHeight="15" x14ac:dyDescent="0.25"/>
  <cols>
    <col min="1" max="1" width="19.42578125" style="8" bestFit="1" customWidth="1"/>
    <col min="2" max="7" width="10.5703125" style="11" bestFit="1" customWidth="1"/>
    <col min="8" max="8" width="11.5703125" style="11" bestFit="1" customWidth="1"/>
    <col min="9" max="9" width="10" style="9" bestFit="1" customWidth="1"/>
    <col min="10" max="16384" width="9.140625" style="11"/>
  </cols>
  <sheetData>
    <row r="1" spans="1:9" x14ac:dyDescent="0.25">
      <c r="A1" s="20" t="s">
        <v>62</v>
      </c>
      <c r="B1" s="20"/>
      <c r="C1" s="20"/>
      <c r="D1" s="20"/>
      <c r="E1" s="20"/>
      <c r="F1" s="20"/>
      <c r="G1" s="20"/>
      <c r="H1" s="20"/>
    </row>
    <row r="2" spans="1:9" x14ac:dyDescent="0.25">
      <c r="A2" s="19" t="s">
        <v>49</v>
      </c>
      <c r="B2" s="19"/>
      <c r="C2" s="19"/>
      <c r="D2" s="19"/>
      <c r="E2" s="19"/>
      <c r="F2" s="19"/>
      <c r="G2" s="19"/>
      <c r="H2" s="19"/>
    </row>
    <row r="3" spans="1:9" x14ac:dyDescent="0.25">
      <c r="A3" s="8" t="s">
        <v>48</v>
      </c>
      <c r="B3" s="11" t="s">
        <v>9</v>
      </c>
      <c r="C3" s="11" t="s">
        <v>10</v>
      </c>
      <c r="D3" s="11" t="s">
        <v>11</v>
      </c>
      <c r="E3" s="11" t="s">
        <v>12</v>
      </c>
      <c r="F3" s="11" t="s">
        <v>13</v>
      </c>
      <c r="G3" s="11" t="s">
        <v>14</v>
      </c>
      <c r="H3" s="11" t="s">
        <v>23</v>
      </c>
      <c r="I3" s="9" t="s">
        <v>63</v>
      </c>
    </row>
    <row r="4" spans="1:9" x14ac:dyDescent="0.25">
      <c r="A4" s="8">
        <v>0</v>
      </c>
      <c r="B4" s="11">
        <f>Inequality_Components_Lambda_j!B4+Inequality_Components_Lambda_j!H4-Inequality_Components_Lambda_j!N4+Inequality_Components_Lambda_j!T4+Inequality_Components_Lambda_j!Z4-Inequality_Components_Lambda_j!AF4</f>
        <v>16365.940315620728</v>
      </c>
      <c r="C4" s="11">
        <f>Inequality_Components_Lambda_j!C4+Inequality_Components_Lambda_j!I4-Inequality_Components_Lambda_j!O4+Inequality_Components_Lambda_j!U4+Inequality_Components_Lambda_j!AA4-Inequality_Components_Lambda_j!AG4</f>
        <v>2442.7889647826482</v>
      </c>
      <c r="D4" s="11">
        <f>Inequality_Components_Lambda_j!D4+Inequality_Components_Lambda_j!J4-Inequality_Components_Lambda_j!P4+Inequality_Components_Lambda_j!V4+Inequality_Components_Lambda_j!AB4-Inequality_Components_Lambda_j!AH4</f>
        <v>3103.5322461544624</v>
      </c>
      <c r="E4" s="11">
        <f>Inequality_Components_Lambda_j!E4+Inequality_Components_Lambda_j!K4-Inequality_Components_Lambda_j!Q4+Inequality_Components_Lambda_j!W4+Inequality_Components_Lambda_j!AC4-Inequality_Components_Lambda_j!AI4</f>
        <v>4775.3889934974559</v>
      </c>
      <c r="F4" s="11">
        <f>Inequality_Components_Lambda_j!F4+Inequality_Components_Lambda_j!L4-Inequality_Components_Lambda_j!R4+Inequality_Components_Lambda_j!X4+Inequality_Components_Lambda_j!AD4-Inequality_Components_Lambda_j!AJ4</f>
        <v>3308.8188308339791</v>
      </c>
      <c r="G4" s="11">
        <f>Inequality_Components_Lambda_j!G4+Inequality_Components_Lambda_j!M4-Inequality_Components_Lambda_j!S4+Inequality_Components_Lambda_j!Y4+Inequality_Components_Lambda_j!AE4-Inequality_Components_Lambda_j!AK4</f>
        <v>3082.6462246123733</v>
      </c>
      <c r="H4" s="11">
        <f>SUM(B4:G4)</f>
        <v>33079.115575501644</v>
      </c>
      <c r="I4" s="9">
        <f>(H4-H68)/Background_Calculations!$B$10</f>
        <v>2.1518223763886722E-5</v>
      </c>
    </row>
    <row r="5" spans="1:9" x14ac:dyDescent="0.25">
      <c r="A5" s="8">
        <v>1</v>
      </c>
      <c r="B5" s="11">
        <f>Inequality_Components_Lambda_j!B5+Inequality_Components_Lambda_j!H5-Inequality_Components_Lambda_j!N5+Inequality_Components_Lambda_j!T5+Inequality_Components_Lambda_j!Z5-Inequality_Components_Lambda_j!AF5</f>
        <v>16303.918199835882</v>
      </c>
      <c r="C5" s="11">
        <f>Inequality_Components_Lambda_j!C5+Inequality_Components_Lambda_j!I5-Inequality_Components_Lambda_j!O5+Inequality_Components_Lambda_j!U5+Inequality_Components_Lambda_j!AA5-Inequality_Components_Lambda_j!AG5</f>
        <v>2427.5727373191353</v>
      </c>
      <c r="D5" s="11">
        <f>Inequality_Components_Lambda_j!D5+Inequality_Components_Lambda_j!J5-Inequality_Components_Lambda_j!P5+Inequality_Components_Lambda_j!V5+Inequality_Components_Lambda_j!AB5-Inequality_Components_Lambda_j!AH5</f>
        <v>3086.8014946256703</v>
      </c>
      <c r="E5" s="11">
        <f>Inequality_Components_Lambda_j!E5+Inequality_Components_Lambda_j!K5-Inequality_Components_Lambda_j!Q5+Inequality_Components_Lambda_j!W5+Inequality_Components_Lambda_j!AC5-Inequality_Components_Lambda_j!AI5</f>
        <v>4757.8777872701094</v>
      </c>
      <c r="F5" s="11">
        <f>Inequality_Components_Lambda_j!F5+Inequality_Components_Lambda_j!L5-Inequality_Components_Lambda_j!R5+Inequality_Components_Lambda_j!X5+Inequality_Components_Lambda_j!AD5-Inequality_Components_Lambda_j!AJ5</f>
        <v>3290.9901023345601</v>
      </c>
      <c r="G5" s="11">
        <f>Inequality_Components_Lambda_j!G5+Inequality_Components_Lambda_j!M5-Inequality_Components_Lambda_j!S5+Inequality_Components_Lambda_j!Y5+Inequality_Components_Lambda_j!AE5-Inequality_Components_Lambda_j!AK5</f>
        <v>3052.300745864301</v>
      </c>
      <c r="H5" s="11">
        <f t="shared" ref="H5:H18" si="0">SUM(B5:G5)</f>
        <v>32919.461067249656</v>
      </c>
      <c r="I5" s="9">
        <f>(H5-H69)/Background_Calculations!$B$10</f>
        <v>1.8049073748040402E-5</v>
      </c>
    </row>
    <row r="6" spans="1:9" x14ac:dyDescent="0.25">
      <c r="A6" s="8">
        <v>2</v>
      </c>
      <c r="B6" s="11">
        <f>Inequality_Components_Lambda_j!B6+Inequality_Components_Lambda_j!H6-Inequality_Components_Lambda_j!N6+Inequality_Components_Lambda_j!T6+Inequality_Components_Lambda_j!Z6-Inequality_Components_Lambda_j!AF6</f>
        <v>16241.942009084229</v>
      </c>
      <c r="C6" s="11">
        <f>Inequality_Components_Lambda_j!C6+Inequality_Components_Lambda_j!I6-Inequality_Components_Lambda_j!O6+Inequality_Components_Lambda_j!U6+Inequality_Components_Lambda_j!AA6-Inequality_Components_Lambda_j!AG6</f>
        <v>2412.3684221863259</v>
      </c>
      <c r="D6" s="11">
        <f>Inequality_Components_Lambda_j!D6+Inequality_Components_Lambda_j!J6-Inequality_Components_Lambda_j!P6+Inequality_Components_Lambda_j!V6+Inequality_Components_Lambda_j!AB6-Inequality_Components_Lambda_j!AH6</f>
        <v>3070.0837948534408</v>
      </c>
      <c r="E6" s="11">
        <f>Inequality_Components_Lambda_j!E6+Inequality_Components_Lambda_j!K6-Inequality_Components_Lambda_j!Q6+Inequality_Components_Lambda_j!W6+Inequality_Components_Lambda_j!AC6-Inequality_Components_Lambda_j!AI6</f>
        <v>4740.3809666049683</v>
      </c>
      <c r="F6" s="11">
        <f>Inequality_Components_Lambda_j!F6+Inequality_Components_Lambda_j!L6-Inequality_Components_Lambda_j!R6+Inequality_Components_Lambda_j!X6+Inequality_Components_Lambda_j!AD6-Inequality_Components_Lambda_j!AJ6</f>
        <v>3273.1762036608534</v>
      </c>
      <c r="G6" s="11">
        <f>Inequality_Components_Lambda_j!G6+Inequality_Components_Lambda_j!M6-Inequality_Components_Lambda_j!S6+Inequality_Components_Lambda_j!Y6+Inequality_Components_Lambda_j!AE6-Inequality_Components_Lambda_j!AK6</f>
        <v>3021.9825896561592</v>
      </c>
      <c r="H6" s="11">
        <f t="shared" si="0"/>
        <v>32759.933986045973</v>
      </c>
      <c r="I6" s="9">
        <f>(H6-H70)/Background_Calculations!$B$10</f>
        <v>1.4582692608259562E-5</v>
      </c>
    </row>
    <row r="7" spans="1:9" x14ac:dyDescent="0.25">
      <c r="A7" s="8">
        <v>3</v>
      </c>
      <c r="B7" s="11">
        <f>Inequality_Components_Lambda_j!B7+Inequality_Components_Lambda_j!H7-Inequality_Components_Lambda_j!N7+Inequality_Components_Lambda_j!T7+Inequality_Components_Lambda_j!Z7-Inequality_Components_Lambda_j!AF7</f>
        <v>16181.050996857613</v>
      </c>
      <c r="C7" s="11">
        <f>Inequality_Components_Lambda_j!C7+Inequality_Components_Lambda_j!I7-Inequality_Components_Lambda_j!O7+Inequality_Components_Lambda_j!U7+Inequality_Components_Lambda_j!AA7-Inequality_Components_Lambda_j!AG7</f>
        <v>2397.4456424584264</v>
      </c>
      <c r="D7" s="11">
        <f>Inequality_Components_Lambda_j!D7+Inequality_Components_Lambda_j!J7-Inequality_Components_Lambda_j!P7+Inequality_Components_Lambda_j!V7+Inequality_Components_Lambda_j!AB7-Inequality_Components_Lambda_j!AH7</f>
        <v>3053.6745596176797</v>
      </c>
      <c r="E7" s="11">
        <f>Inequality_Components_Lambda_j!E7+Inequality_Components_Lambda_j!K7-Inequality_Components_Lambda_j!Q7+Inequality_Components_Lambda_j!W7+Inequality_Components_Lambda_j!AC7-Inequality_Components_Lambda_j!AI7</f>
        <v>4723.224231970481</v>
      </c>
      <c r="F7" s="11">
        <f>Inequality_Components_Lambda_j!F7+Inequality_Components_Lambda_j!L7-Inequality_Components_Lambda_j!R7+Inequality_Components_Lambda_j!X7+Inequality_Components_Lambda_j!AD7-Inequality_Components_Lambda_j!AJ7</f>
        <v>3255.7128937573029</v>
      </c>
      <c r="G7" s="11">
        <f>Inequality_Components_Lambda_j!G7+Inequality_Components_Lambda_j!M7-Inequality_Components_Lambda_j!S7+Inequality_Components_Lambda_j!Y7+Inequality_Components_Lambda_j!AE7-Inequality_Components_Lambda_j!AK7</f>
        <v>2992.3105435661641</v>
      </c>
      <c r="H7" s="11">
        <f t="shared" si="0"/>
        <v>32603.418868227669</v>
      </c>
      <c r="I7" s="9">
        <f>(H7-H71)/Background_Calculations!$B$10</f>
        <v>1.1181758745480287E-5</v>
      </c>
    </row>
    <row r="8" spans="1:9" x14ac:dyDescent="0.25">
      <c r="A8" s="8">
        <v>4</v>
      </c>
      <c r="B8" s="11">
        <f>Inequality_Components_Lambda_j!B8+Inequality_Components_Lambda_j!H8-Inequality_Components_Lambda_j!N8+Inequality_Components_Lambda_j!T8+Inequality_Components_Lambda_j!Z8-Inequality_Components_Lambda_j!AF8</f>
        <v>16130.081356170556</v>
      </c>
      <c r="C8" s="11">
        <f>Inequality_Components_Lambda_j!C8+Inequality_Components_Lambda_j!I8-Inequality_Components_Lambda_j!O8+Inequality_Components_Lambda_j!U8+Inequality_Components_Lambda_j!AA8-Inequality_Components_Lambda_j!AG8</f>
        <v>2385.0967820593696</v>
      </c>
      <c r="D8" s="11">
        <f>Inequality_Components_Lambda_j!D8+Inequality_Components_Lambda_j!J8-Inequality_Components_Lambda_j!P8+Inequality_Components_Lambda_j!V8+Inequality_Components_Lambda_j!AB8-Inequality_Components_Lambda_j!AH8</f>
        <v>3040.0854415637423</v>
      </c>
      <c r="E8" s="11">
        <f>Inequality_Components_Lambda_j!E8+Inequality_Components_Lambda_j!K8-Inequality_Components_Lambda_j!Q8+Inequality_Components_Lambda_j!W8+Inequality_Components_Lambda_j!AC8-Inequality_Components_Lambda_j!AI8</f>
        <v>4709.1766204111782</v>
      </c>
      <c r="F8" s="11">
        <f>Inequality_Components_Lambda_j!F8+Inequality_Components_Lambda_j!L8-Inequality_Components_Lambda_j!R8+Inequality_Components_Lambda_j!X8+Inequality_Components_Lambda_j!AD8-Inequality_Components_Lambda_j!AJ8</f>
        <v>3241.4547247209121</v>
      </c>
      <c r="G8" s="11">
        <f>Inequality_Components_Lambda_j!G8+Inequality_Components_Lambda_j!M8-Inequality_Components_Lambda_j!S8+Inequality_Components_Lambda_j!Y8+Inequality_Components_Lambda_j!AE8-Inequality_Components_Lambda_j!AK8</f>
        <v>2968.5451727190234</v>
      </c>
      <c r="H8" s="11">
        <f t="shared" si="0"/>
        <v>32474.44009764478</v>
      </c>
      <c r="I8" s="9">
        <f>(H8-H72)/Background_Calculations!$B$10</f>
        <v>8.3791651393839897E-6</v>
      </c>
    </row>
    <row r="9" spans="1:9" x14ac:dyDescent="0.25">
      <c r="A9" s="8">
        <v>5</v>
      </c>
      <c r="B9" s="11">
        <f>Inequality_Components_Lambda_j!B9+Inequality_Components_Lambda_j!H9-Inequality_Components_Lambda_j!N9+Inequality_Components_Lambda_j!T9+Inequality_Components_Lambda_j!Z9-Inequality_Components_Lambda_j!AF9</f>
        <v>16094.236547495422</v>
      </c>
      <c r="C9" s="11">
        <f>Inequality_Components_Lambda_j!C9+Inequality_Components_Lambda_j!I9-Inequality_Components_Lambda_j!O9+Inequality_Components_Lambda_j!U9+Inequality_Components_Lambda_j!AA9-Inequality_Components_Lambda_j!AG9</f>
        <v>2376.671833645863</v>
      </c>
      <c r="D9" s="11">
        <f>Inequality_Components_Lambda_j!D9+Inequality_Components_Lambda_j!J9-Inequality_Components_Lambda_j!P9+Inequality_Components_Lambda_j!V9+Inequality_Components_Lambda_j!AB9-Inequality_Components_Lambda_j!AH9</f>
        <v>3030.7955614410093</v>
      </c>
      <c r="E9" s="11">
        <f>Inequality_Components_Lambda_j!E9+Inequality_Components_Lambda_j!K9-Inequality_Components_Lambda_j!Q9+Inequality_Components_Lambda_j!W9+Inequality_Components_Lambda_j!AC9-Inequality_Components_Lambda_j!AI9</f>
        <v>4699.86892198846</v>
      </c>
      <c r="F9" s="11">
        <f>Inequality_Components_Lambda_j!F9+Inequality_Components_Lambda_j!L9-Inequality_Components_Lambda_j!R9+Inequality_Components_Lambda_j!X9+Inequality_Components_Lambda_j!AD9-Inequality_Components_Lambda_j!AJ9</f>
        <v>3232.0828496437748</v>
      </c>
      <c r="G9" s="11">
        <f>Inequality_Components_Lambda_j!G9+Inequality_Components_Lambda_j!M9-Inequality_Components_Lambda_j!S9+Inequality_Components_Lambda_j!Y9+Inequality_Components_Lambda_j!AE9-Inequality_Components_Lambda_j!AK9</f>
        <v>2953.7847986774273</v>
      </c>
      <c r="H9" s="11">
        <f t="shared" si="0"/>
        <v>32387.440512891961</v>
      </c>
      <c r="I9" s="9">
        <f>(H9-H73)/Background_Calculations!$B$10</f>
        <v>6.4887417863052198E-6</v>
      </c>
    </row>
    <row r="10" spans="1:9" x14ac:dyDescent="0.25">
      <c r="A10" s="8">
        <v>6</v>
      </c>
      <c r="B10" s="11">
        <f>Inequality_Components_Lambda_j!B10+Inequality_Components_Lambda_j!H10-Inequality_Components_Lambda_j!N10+Inequality_Components_Lambda_j!T10+Inequality_Components_Lambda_j!Z10-Inequality_Components_Lambda_j!AF10</f>
        <v>16071.083197986422</v>
      </c>
      <c r="C10" s="11">
        <f>Inequality_Components_Lambda_j!C10+Inequality_Components_Lambda_j!I10-Inequality_Components_Lambda_j!O10+Inequality_Components_Lambda_j!U10+Inequality_Components_Lambda_j!AA10-Inequality_Components_Lambda_j!AG10</f>
        <v>2371.5324456570393</v>
      </c>
      <c r="D10" s="11">
        <f>Inequality_Components_Lambda_j!D10+Inequality_Components_Lambda_j!J10-Inequality_Components_Lambda_j!P10+Inequality_Components_Lambda_j!V10+Inequality_Components_Lambda_j!AB10-Inequality_Components_Lambda_j!AH10</f>
        <v>3025.1055087494397</v>
      </c>
      <c r="E10" s="11">
        <f>Inequality_Components_Lambda_j!E10+Inequality_Components_Lambda_j!K10-Inequality_Components_Lambda_j!Q10+Inequality_Components_Lambda_j!W10+Inequality_Components_Lambda_j!AC10-Inequality_Components_Lambda_j!AI10</f>
        <v>4694.5173838251048</v>
      </c>
      <c r="F10" s="11">
        <f>Inequality_Components_Lambda_j!F10+Inequality_Components_Lambda_j!L10-Inequality_Components_Lambda_j!R10+Inequality_Components_Lambda_j!X10+Inequality_Components_Lambda_j!AD10-Inequality_Components_Lambda_j!AJ10</f>
        <v>3226.7893113251685</v>
      </c>
      <c r="G10" s="11">
        <f>Inequality_Components_Lambda_j!G10+Inequality_Components_Lambda_j!M10-Inequality_Components_Lambda_j!S10+Inequality_Components_Lambda_j!Y10+Inequality_Components_Lambda_j!AE10-Inequality_Components_Lambda_j!AK10</f>
        <v>2946.5168116340983</v>
      </c>
      <c r="H10" s="11">
        <f t="shared" si="0"/>
        <v>32335.544659177274</v>
      </c>
      <c r="I10" s="9">
        <f>(H10-H74)/Background_Calculations!$B$10</f>
        <v>5.3610911880990715E-6</v>
      </c>
    </row>
    <row r="11" spans="1:9" x14ac:dyDescent="0.25">
      <c r="A11" s="8">
        <v>7</v>
      </c>
      <c r="B11" s="11">
        <f>Inequality_Components_Lambda_j!B11+Inequality_Components_Lambda_j!H11-Inequality_Components_Lambda_j!N11+Inequality_Components_Lambda_j!T11+Inequality_Components_Lambda_j!Z11-Inequality_Components_Lambda_j!AF11</f>
        <v>16054.495915018533</v>
      </c>
      <c r="C11" s="11">
        <f>Inequality_Components_Lambda_j!C11+Inequality_Components_Lambda_j!I11-Inequality_Components_Lambda_j!O11+Inequality_Components_Lambda_j!U11+Inequality_Components_Lambda_j!AA11-Inequality_Components_Lambda_j!AG11</f>
        <v>2367.9738073503904</v>
      </c>
      <c r="D11" s="11">
        <f>Inequality_Components_Lambda_j!D11+Inequality_Components_Lambda_j!J11-Inequality_Components_Lambda_j!P11+Inequality_Components_Lambda_j!V11+Inequality_Components_Lambda_j!AB11-Inequality_Components_Lambda_j!AH11</f>
        <v>3021.1474059635689</v>
      </c>
      <c r="E11" s="11">
        <f>Inequality_Components_Lambda_j!E11+Inequality_Components_Lambda_j!K11-Inequality_Components_Lambda_j!Q11+Inequality_Components_Lambda_j!W11+Inequality_Components_Lambda_j!AC11-Inequality_Components_Lambda_j!AI11</f>
        <v>4690.8550633810009</v>
      </c>
      <c r="F11" s="11">
        <f>Inequality_Components_Lambda_j!F11+Inequality_Components_Lambda_j!L11-Inequality_Components_Lambda_j!R11+Inequality_Components_Lambda_j!X11+Inequality_Components_Lambda_j!AD11-Inequality_Components_Lambda_j!AJ11</f>
        <v>3223.2371581542607</v>
      </c>
      <c r="G11" s="11">
        <f>Inequality_Components_Lambda_j!G11+Inequality_Components_Lambda_j!M11-Inequality_Components_Lambda_j!S11+Inequality_Components_Lambda_j!Y11+Inequality_Components_Lambda_j!AE11-Inequality_Components_Lambda_j!AK11</f>
        <v>2942.0468840095973</v>
      </c>
      <c r="H11" s="11">
        <f t="shared" si="0"/>
        <v>32299.75623387735</v>
      </c>
      <c r="I11" s="9">
        <f>(H11-H75)/Background_Calculations!$B$10</f>
        <v>4.5834406378221564E-6</v>
      </c>
    </row>
    <row r="12" spans="1:9" x14ac:dyDescent="0.25">
      <c r="A12" s="8">
        <v>8</v>
      </c>
      <c r="B12" s="11">
        <f>Inequality_Components_Lambda_j!B12+Inequality_Components_Lambda_j!H12-Inequality_Components_Lambda_j!N12+Inequality_Components_Lambda_j!T12+Inequality_Components_Lambda_j!Z12-Inequality_Components_Lambda_j!AF12</f>
        <v>16041.7526949518</v>
      </c>
      <c r="C12" s="11">
        <f>Inequality_Components_Lambda_j!C12+Inequality_Components_Lambda_j!I12-Inequality_Components_Lambda_j!O12+Inequality_Components_Lambda_j!U12+Inequality_Components_Lambda_j!AA12-Inequality_Components_Lambda_j!AG12</f>
        <v>2365.2798694408539</v>
      </c>
      <c r="D12" s="11">
        <f>Inequality_Components_Lambda_j!D12+Inequality_Components_Lambda_j!J12-Inequality_Components_Lambda_j!P12+Inequality_Components_Lambda_j!V12+Inequality_Components_Lambda_j!AB12-Inequality_Components_Lambda_j!AH12</f>
        <v>3018.1367129973064</v>
      </c>
      <c r="E12" s="11">
        <f>Inequality_Components_Lambda_j!E12+Inequality_Components_Lambda_j!K12-Inequality_Components_Lambda_j!Q12+Inequality_Components_Lambda_j!W12+Inequality_Components_Lambda_j!AC12-Inequality_Components_Lambda_j!AI12</f>
        <v>4687.9992967215048</v>
      </c>
      <c r="F12" s="11">
        <f>Inequality_Components_Lambda_j!F12+Inequality_Components_Lambda_j!L12-Inequality_Components_Lambda_j!R12+Inequality_Components_Lambda_j!X12+Inequality_Components_Lambda_j!AD12-Inequality_Components_Lambda_j!AJ12</f>
        <v>3220.5164672426772</v>
      </c>
      <c r="G12" s="11">
        <f>Inequality_Components_Lambda_j!G12+Inequality_Components_Lambda_j!M12-Inequality_Components_Lambda_j!S12+Inequality_Components_Lambda_j!Y12+Inequality_Components_Lambda_j!AE12-Inequality_Components_Lambda_j!AK12</f>
        <v>2938.6650551643097</v>
      </c>
      <c r="H12" s="11">
        <f t="shared" si="0"/>
        <v>32272.350096518454</v>
      </c>
      <c r="I12" s="9">
        <f>(H12-H76)/Background_Calculations!$B$10</f>
        <v>3.98792972557884E-6</v>
      </c>
    </row>
    <row r="13" spans="1:9" x14ac:dyDescent="0.25">
      <c r="A13" s="8">
        <v>9</v>
      </c>
      <c r="B13" s="11">
        <f>Inequality_Components_Lambda_j!B13+Inequality_Components_Lambda_j!H13-Inequality_Components_Lambda_j!N13+Inequality_Components_Lambda_j!T13+Inequality_Components_Lambda_j!Z13-Inequality_Components_Lambda_j!AF13</f>
        <v>16031.875483127875</v>
      </c>
      <c r="C13" s="11">
        <f>Inequality_Components_Lambda_j!C13+Inequality_Components_Lambda_j!I13-Inequality_Components_Lambda_j!O13+Inequality_Components_Lambda_j!U13+Inequality_Components_Lambda_j!AA13-Inequality_Components_Lambda_j!AG13</f>
        <v>2363.2306240166927</v>
      </c>
      <c r="D13" s="11">
        <f>Inequality_Components_Lambda_j!D13+Inequality_Components_Lambda_j!J13-Inequality_Components_Lambda_j!P13+Inequality_Components_Lambda_j!V13+Inequality_Components_Lambda_j!AB13-Inequality_Components_Lambda_j!AH13</f>
        <v>3015.8323779711031</v>
      </c>
      <c r="E13" s="11">
        <f>Inequality_Components_Lambda_j!E13+Inequality_Components_Lambda_j!K13-Inequality_Components_Lambda_j!Q13+Inequality_Components_Lambda_j!W13+Inequality_Components_Lambda_j!AC13-Inequality_Components_Lambda_j!AI13</f>
        <v>4685.7448703247455</v>
      </c>
      <c r="F13" s="11">
        <f>Inequality_Components_Lambda_j!F13+Inequality_Components_Lambda_j!L13-Inequality_Components_Lambda_j!R13+Inequality_Components_Lambda_j!X13+Inequality_Components_Lambda_j!AD13-Inequality_Components_Lambda_j!AJ13</f>
        <v>3218.4156875422491</v>
      </c>
      <c r="G13" s="11">
        <f>Inequality_Components_Lambda_j!G13+Inequality_Components_Lambda_j!M13-Inequality_Components_Lambda_j!S13+Inequality_Components_Lambda_j!Y13+Inequality_Components_Lambda_j!AE13-Inequality_Components_Lambda_j!AK13</f>
        <v>2936.0944773704259</v>
      </c>
      <c r="H13" s="11">
        <f t="shared" si="0"/>
        <v>32251.193520353088</v>
      </c>
      <c r="I13" s="9">
        <f>(H13-H77)/Background_Calculations!$B$10</f>
        <v>3.5282162020277887E-6</v>
      </c>
    </row>
    <row r="14" spans="1:9" x14ac:dyDescent="0.25">
      <c r="A14" s="8">
        <v>10</v>
      </c>
      <c r="B14" s="11">
        <f>Inequality_Components_Lambda_j!B14+Inequality_Components_Lambda_j!H14-Inequality_Components_Lambda_j!N14+Inequality_Components_Lambda_j!T14+Inequality_Components_Lambda_j!Z14-Inequality_Components_Lambda_j!AF14</f>
        <v>16024.111990148915</v>
      </c>
      <c r="C14" s="11">
        <f>Inequality_Components_Lambda_j!C14+Inequality_Components_Lambda_j!I14-Inequality_Components_Lambda_j!O14+Inequality_Components_Lambda_j!U14+Inequality_Components_Lambda_j!AA14-Inequality_Components_Lambda_j!AG14</f>
        <v>2361.6568477957212</v>
      </c>
      <c r="D14" s="11">
        <f>Inequality_Components_Lambda_j!D14+Inequality_Components_Lambda_j!J14-Inequality_Components_Lambda_j!P14+Inequality_Components_Lambda_j!V14+Inequality_Components_Lambda_j!AB14-Inequality_Components_Lambda_j!AH14</f>
        <v>3014.0489912334951</v>
      </c>
      <c r="E14" s="11">
        <f>Inequality_Components_Lambda_j!E14+Inequality_Components_Lambda_j!K14-Inequality_Components_Lambda_j!Q14+Inequality_Components_Lambda_j!W14+Inequality_Components_Lambda_j!AC14-Inequality_Components_Lambda_j!AI14</f>
        <v>4683.9339402957203</v>
      </c>
      <c r="F14" s="11">
        <f>Inequality_Components_Lambda_j!F14+Inequality_Components_Lambda_j!L14-Inequality_Components_Lambda_j!R14+Inequality_Components_Lambda_j!X14+Inequality_Components_Lambda_j!AD14-Inequality_Components_Lambda_j!AJ14</f>
        <v>3216.7721005287253</v>
      </c>
      <c r="G14" s="11">
        <f>Inequality_Components_Lambda_j!G14+Inequality_Components_Lambda_j!M14-Inequality_Components_Lambda_j!S14+Inequality_Components_Lambda_j!Y14+Inequality_Components_Lambda_j!AE14-Inequality_Components_Lambda_j!AK14</f>
        <v>2934.1222079169479</v>
      </c>
      <c r="H14" s="11">
        <f t="shared" si="0"/>
        <v>32234.646077919526</v>
      </c>
      <c r="I14" s="9">
        <f>(H14-H78)/Background_Calculations!$B$10</f>
        <v>3.1686550420635203E-6</v>
      </c>
    </row>
    <row r="15" spans="1:9" x14ac:dyDescent="0.25">
      <c r="A15" s="8">
        <v>11</v>
      </c>
      <c r="B15" s="11">
        <f>Inequality_Components_Lambda_j!B15+Inequality_Components_Lambda_j!H15-Inequality_Components_Lambda_j!N15+Inequality_Components_Lambda_j!T15+Inequality_Components_Lambda_j!Z15-Inequality_Components_Lambda_j!AF15</f>
        <v>16017.895792727699</v>
      </c>
      <c r="C15" s="11">
        <f>Inequality_Components_Lambda_j!C15+Inequality_Components_Lambda_j!I15-Inequality_Components_Lambda_j!O15+Inequality_Components_Lambda_j!U15+Inequality_Components_Lambda_j!AA15-Inequality_Components_Lambda_j!AG15</f>
        <v>2360.4311270352432</v>
      </c>
      <c r="D15" s="11">
        <f>Inequality_Components_Lambda_j!D15+Inequality_Components_Lambda_j!J15-Inequality_Components_Lambda_j!P15+Inequality_Components_Lambda_j!V15+Inequality_Components_Lambda_j!AB15-Inequality_Components_Lambda_j!AH15</f>
        <v>3012.64695179507</v>
      </c>
      <c r="E15" s="11">
        <f>Inequality_Components_Lambda_j!E15+Inequality_Components_Lambda_j!K15-Inequality_Components_Lambda_j!Q15+Inequality_Components_Lambda_j!W15+Inequality_Components_Lambda_j!AC15-Inequality_Components_Lambda_j!AI15</f>
        <v>4682.4476608044442</v>
      </c>
      <c r="F15" s="11">
        <f>Inequality_Components_Lambda_j!F15+Inequality_Components_Lambda_j!L15-Inequality_Components_Lambda_j!R15+Inequality_Components_Lambda_j!X15+Inequality_Components_Lambda_j!AD15-Inequality_Components_Lambda_j!AJ15</f>
        <v>3215.4631901043631</v>
      </c>
      <c r="G15" s="11">
        <f>Inequality_Components_Lambda_j!G15+Inequality_Components_Lambda_j!M15-Inequality_Components_Lambda_j!S15+Inequality_Components_Lambda_j!Y15+Inequality_Components_Lambda_j!AE15-Inequality_Components_Lambda_j!AK15</f>
        <v>2932.5879152736197</v>
      </c>
      <c r="H15" s="11">
        <f t="shared" si="0"/>
        <v>32221.472637740433</v>
      </c>
      <c r="I15" s="9">
        <f>(H15-H79)/Background_Calculations!$B$10</f>
        <v>2.8824079407043826E-6</v>
      </c>
    </row>
    <row r="16" spans="1:9" x14ac:dyDescent="0.25">
      <c r="A16" s="8">
        <v>12</v>
      </c>
      <c r="B16" s="11">
        <f>Inequality_Components_Lambda_j!B16+Inequality_Components_Lambda_j!H16-Inequality_Components_Lambda_j!N16+Inequality_Components_Lambda_j!T16+Inequality_Components_Lambda_j!Z16-Inequality_Components_Lambda_j!AF16</f>
        <v>16012.806030499756</v>
      </c>
      <c r="C16" s="11">
        <f>Inequality_Components_Lambda_j!C16+Inequality_Components_Lambda_j!I16-Inequality_Components_Lambda_j!O16+Inequality_Components_Lambda_j!U16+Inequality_Components_Lambda_j!AA16-Inequality_Components_Lambda_j!AG16</f>
        <v>2359.4587915559096</v>
      </c>
      <c r="D16" s="11">
        <f>Inequality_Components_Lambda_j!D16+Inequality_Components_Lambda_j!J16-Inequality_Components_Lambda_j!P16+Inequality_Components_Lambda_j!V16+Inequality_Components_Lambda_j!AB16-Inequality_Components_Lambda_j!AH16</f>
        <v>3011.5225341830046</v>
      </c>
      <c r="E16" s="11">
        <f>Inequality_Components_Lambda_j!E16+Inequality_Components_Lambda_j!K16-Inequality_Components_Lambda_j!Q16+Inequality_Components_Lambda_j!W16+Inequality_Components_Lambda_j!AC16-Inequality_Components_Lambda_j!AI16</f>
        <v>4681.1977277496389</v>
      </c>
      <c r="F16" s="11">
        <f>Inequality_Components_Lambda_j!F16+Inequality_Components_Lambda_j!L16-Inequality_Components_Lambda_j!R16+Inequality_Components_Lambda_j!X16+Inequality_Components_Lambda_j!AD16-Inequality_Components_Lambda_j!AJ16</f>
        <v>3214.3979251079936</v>
      </c>
      <c r="G16" s="11">
        <f>Inequality_Components_Lambda_j!G16+Inequality_Components_Lambda_j!M16-Inequality_Components_Lambda_j!S16+Inequality_Components_Lambda_j!Y16+Inequality_Components_Lambda_j!AE16-Inequality_Components_Lambda_j!AK16</f>
        <v>2931.3724708880286</v>
      </c>
      <c r="H16" s="11">
        <f t="shared" si="0"/>
        <v>32210.755479984331</v>
      </c>
      <c r="I16" s="9">
        <f>(H16-H80)/Background_Calculations!$B$10</f>
        <v>2.6495336648290804E-6</v>
      </c>
    </row>
    <row r="17" spans="1:9" x14ac:dyDescent="0.25">
      <c r="A17" s="8">
        <v>13</v>
      </c>
      <c r="B17" s="11">
        <f>Inequality_Components_Lambda_j!B17+Inequality_Components_Lambda_j!H17-Inequality_Components_Lambda_j!N17+Inequality_Components_Lambda_j!T17+Inequality_Components_Lambda_j!Z17-Inequality_Components_Lambda_j!AF17</f>
        <v>16008.532917726154</v>
      </c>
      <c r="C17" s="11">
        <f>Inequality_Components_Lambda_j!C17+Inequality_Components_Lambda_j!I17-Inequality_Components_Lambda_j!O17+Inequality_Components_Lambda_j!U17+Inequality_Components_Lambda_j!AA17-Inequality_Components_Lambda_j!AG17</f>
        <v>2358.6701567926229</v>
      </c>
      <c r="D17" s="11">
        <f>Inequality_Components_Lambda_j!D17+Inequality_Components_Lambda_j!J17-Inequality_Components_Lambda_j!P17+Inequality_Components_Lambda_j!V17+Inequality_Components_Lambda_j!AB17-Inequality_Components_Lambda_j!AH17</f>
        <v>3010.5993884366999</v>
      </c>
      <c r="E17" s="11">
        <f>Inequality_Components_Lambda_j!E17+Inequality_Components_Lambda_j!K17-Inequality_Components_Lambda_j!Q17+Inequality_Components_Lambda_j!W17+Inequality_Components_Lambda_j!AC17-Inequality_Components_Lambda_j!AI17</f>
        <v>4680.1191424914305</v>
      </c>
      <c r="F17" s="11">
        <f>Inequality_Components_Lambda_j!F17+Inequality_Components_Lambda_j!L17-Inequality_Components_Lambda_j!R17+Inequality_Components_Lambda_j!X17+Inequality_Components_Lambda_j!AD17-Inequality_Components_Lambda_j!AJ17</f>
        <v>3213.509299573007</v>
      </c>
      <c r="G17" s="11">
        <f>Inequality_Components_Lambda_j!G17+Inequality_Components_Lambda_j!M17-Inequality_Components_Lambda_j!S17+Inequality_Components_Lambda_j!Y17+Inequality_Components_Lambda_j!AE17-Inequality_Components_Lambda_j!AK17</f>
        <v>2930.3881869431384</v>
      </c>
      <c r="H17" s="11">
        <f t="shared" si="0"/>
        <v>32201.819091963054</v>
      </c>
      <c r="I17" s="9">
        <f>(H17-H81)/Background_Calculations!$B$10</f>
        <v>2.4553539264361607E-6</v>
      </c>
    </row>
    <row r="18" spans="1:9" x14ac:dyDescent="0.25">
      <c r="A18" s="8">
        <v>14</v>
      </c>
      <c r="B18" s="11">
        <f>Inequality_Components_Lambda_j!B18+Inequality_Components_Lambda_j!H18-Inequality_Components_Lambda_j!N18+Inequality_Components_Lambda_j!T18+Inequality_Components_Lambda_j!Z18-Inequality_Components_Lambda_j!AF18</f>
        <v>16004.849915261339</v>
      </c>
      <c r="C18" s="11">
        <f>Inequality_Components_Lambda_j!C18+Inequality_Components_Lambda_j!I18-Inequality_Components_Lambda_j!O18+Inequality_Components_Lambda_j!U18+Inequality_Components_Lambda_j!AA18-Inequality_Components_Lambda_j!AG18</f>
        <v>2358.0142640347267</v>
      </c>
      <c r="D18" s="11">
        <f>Inequality_Components_Lambda_j!D18+Inequality_Components_Lambda_j!J18-Inequality_Components_Lambda_j!P18+Inequality_Components_Lambda_j!V18+Inequality_Components_Lambda_j!AB18-Inequality_Components_Lambda_j!AH18</f>
        <v>3009.8216815959427</v>
      </c>
      <c r="E18" s="11">
        <f>Inequality_Components_Lambda_j!E18+Inequality_Components_Lambda_j!K18-Inequality_Components_Lambda_j!Q18+Inequality_Components_Lambda_j!W18+Inequality_Components_Lambda_j!AC18-Inequality_Components_Lambda_j!AI18</f>
        <v>4679.1643730278975</v>
      </c>
      <c r="F18" s="11">
        <f>Inequality_Components_Lambda_j!F18+Inequality_Components_Lambda_j!L18-Inequality_Components_Lambda_j!R18+Inequality_Components_Lambda_j!X18+Inequality_Components_Lambda_j!AD18-Inequality_Components_Lambda_j!AJ18</f>
        <v>3212.748313585867</v>
      </c>
      <c r="G18" s="11">
        <f>Inequality_Components_Lambda_j!G18+Inequality_Components_Lambda_j!M18-Inequality_Components_Lambda_j!S18+Inequality_Components_Lambda_j!Y18+Inequality_Components_Lambda_j!AE18-Inequality_Components_Lambda_j!AK18</f>
        <v>2929.5709393665657</v>
      </c>
      <c r="H18" s="11">
        <f t="shared" si="0"/>
        <v>32194.169486872335</v>
      </c>
      <c r="I18" s="9">
        <f>(H18-H82)/Background_Calculations!$B$10</f>
        <v>2.2891348330185126E-6</v>
      </c>
    </row>
    <row r="19" spans="1:9" x14ac:dyDescent="0.25">
      <c r="A19" s="19" t="s">
        <v>50</v>
      </c>
      <c r="B19" s="19"/>
      <c r="C19" s="19"/>
      <c r="D19" s="19"/>
      <c r="E19" s="19"/>
      <c r="F19" s="19"/>
      <c r="G19" s="19"/>
      <c r="H19" s="19"/>
    </row>
    <row r="20" spans="1:9" x14ac:dyDescent="0.25">
      <c r="A20" s="8">
        <v>0</v>
      </c>
      <c r="B20" s="11">
        <f>Inequality_Components_Lambda_j!B20+Inequality_Components_Lambda_j!H20-Inequality_Components_Lambda_j!N20+Inequality_Components_Lambda_j!T20+Inequality_Components_Lambda_j!Z20-Inequality_Components_Lambda_j!AF20</f>
        <v>16206.294080738882</v>
      </c>
      <c r="C20" s="11">
        <f>Inequality_Components_Lambda_j!C20+Inequality_Components_Lambda_j!I20-Inequality_Components_Lambda_j!O20+Inequality_Components_Lambda_j!U20+Inequality_Components_Lambda_j!AA20-Inequality_Components_Lambda_j!AG20</f>
        <v>2404.5872872221862</v>
      </c>
      <c r="D20" s="11">
        <f>Inequality_Components_Lambda_j!D20+Inequality_Components_Lambda_j!J20-Inequality_Components_Lambda_j!P20+Inequality_Components_Lambda_j!V20+Inequality_Components_Lambda_j!AB20-Inequality_Components_Lambda_j!AH20</f>
        <v>3061.6765414882184</v>
      </c>
      <c r="E20" s="11">
        <f>Inequality_Components_Lambda_j!E20+Inequality_Components_Lambda_j!K20-Inequality_Components_Lambda_j!Q20+Inequality_Components_Lambda_j!W20+Inequality_Components_Lambda_j!AC20-Inequality_Components_Lambda_j!AI20</f>
        <v>4735.0154970529802</v>
      </c>
      <c r="F20" s="11">
        <f>Inequality_Components_Lambda_j!F20+Inequality_Components_Lambda_j!L20-Inequality_Components_Lambda_j!R20+Inequality_Components_Lambda_j!X20+Inequality_Components_Lambda_j!AD20-Inequality_Components_Lambda_j!AJ20</f>
        <v>3267.1984960080226</v>
      </c>
      <c r="G20" s="11">
        <f>Inequality_Components_Lambda_j!G20+Inequality_Components_Lambda_j!M20-Inequality_Components_Lambda_j!S20+Inequality_Components_Lambda_j!Y20+Inequality_Components_Lambda_j!AE20-Inequality_Components_Lambda_j!AK20</f>
        <v>3016.7191327924775</v>
      </c>
      <c r="H20" s="11">
        <f>SUM(B20:G20)</f>
        <v>32691.491035302766</v>
      </c>
      <c r="I20" s="9">
        <f>(H20-H68)/Background_Calculations!$B$10</f>
        <v>1.3095488355432529E-5</v>
      </c>
    </row>
    <row r="21" spans="1:9" x14ac:dyDescent="0.25">
      <c r="A21" s="8">
        <v>1</v>
      </c>
      <c r="B21" s="11">
        <f>Inequality_Components_Lambda_j!B21+Inequality_Components_Lambda_j!H21-Inequality_Components_Lambda_j!N21+Inequality_Components_Lambda_j!T21+Inequality_Components_Lambda_j!Z21-Inequality_Components_Lambda_j!AF21</f>
        <v>16144.265827492562</v>
      </c>
      <c r="C21" s="11">
        <f>Inequality_Components_Lambda_j!C21+Inequality_Components_Lambda_j!I21-Inequality_Components_Lambda_j!O21+Inequality_Components_Lambda_j!U21+Inequality_Components_Lambda_j!AA21-Inequality_Components_Lambda_j!AG21</f>
        <v>2389.3692489196601</v>
      </c>
      <c r="D21" s="11">
        <f>Inequality_Components_Lambda_j!D21+Inequality_Components_Lambda_j!J21-Inequality_Components_Lambda_j!P21+Inequality_Components_Lambda_j!V21+Inequality_Components_Lambda_j!AB21-Inequality_Components_Lambda_j!AH21</f>
        <v>3044.9438059119248</v>
      </c>
      <c r="E21" s="11">
        <f>Inequality_Components_Lambda_j!E21+Inequality_Components_Lambda_j!K21-Inequality_Components_Lambda_j!Q21+Inequality_Components_Lambda_j!W21+Inequality_Components_Lambda_j!AC21-Inequality_Components_Lambda_j!AI21</f>
        <v>4717.5017111227407</v>
      </c>
      <c r="F21" s="11">
        <f>Inequality_Components_Lambda_j!F21+Inequality_Components_Lambda_j!L21-Inequality_Components_Lambda_j!R21+Inequality_Components_Lambda_j!X21+Inequality_Components_Lambda_j!AD21-Inequality_Components_Lambda_j!AJ21</f>
        <v>3249.3671081377865</v>
      </c>
      <c r="G21" s="11">
        <f>Inequality_Components_Lambda_j!G21+Inequality_Components_Lambda_j!M21-Inequality_Components_Lambda_j!S21+Inequality_Components_Lambda_j!Y21+Inequality_Components_Lambda_j!AE21-Inequality_Components_Lambda_j!AK21</f>
        <v>2986.3680207806124</v>
      </c>
      <c r="H21" s="11">
        <f t="shared" ref="H21:H34" si="1">SUM(B21:G21)</f>
        <v>32531.815722365289</v>
      </c>
      <c r="I21" s="9">
        <f>(H21-H69)/Background_Calculations!$B$10</f>
        <v>9.6258862723330735E-6</v>
      </c>
    </row>
    <row r="22" spans="1:9" x14ac:dyDescent="0.25">
      <c r="A22" s="8">
        <v>2</v>
      </c>
      <c r="B22" s="11">
        <f>Inequality_Components_Lambda_j!B22+Inequality_Components_Lambda_j!H22-Inequality_Components_Lambda_j!N22+Inequality_Components_Lambda_j!T22+Inequality_Components_Lambda_j!Z22-Inequality_Components_Lambda_j!AF22</f>
        <v>16085.795548551732</v>
      </c>
      <c r="C22" s="11">
        <f>Inequality_Components_Lambda_j!C22+Inequality_Components_Lambda_j!I22-Inequality_Components_Lambda_j!O22+Inequality_Components_Lambda_j!U22+Inequality_Components_Lambda_j!AA22-Inequality_Components_Lambda_j!AG22</f>
        <v>2375.0380343108845</v>
      </c>
      <c r="D22" s="11">
        <f>Inequality_Components_Lambda_j!D22+Inequality_Components_Lambda_j!J22-Inequality_Components_Lambda_j!P22+Inequality_Components_Lambda_j!V22+Inequality_Components_Lambda_j!AB22-Inequality_Components_Lambda_j!AH22</f>
        <v>3029.1827195664241</v>
      </c>
      <c r="E22" s="11">
        <f>Inequality_Components_Lambda_j!E22+Inequality_Components_Lambda_j!K22-Inequality_Components_Lambda_j!Q22+Inequality_Components_Lambda_j!W22+Inequality_Components_Lambda_j!AC22-Inequality_Components_Lambda_j!AI22</f>
        <v>4700.9941252404569</v>
      </c>
      <c r="F22" s="11">
        <f>Inequality_Components_Lambda_j!F22+Inequality_Components_Lambda_j!L22-Inequality_Components_Lambda_j!R22+Inequality_Components_Lambda_j!X22+Inequality_Components_Lambda_j!AD22-Inequality_Components_Lambda_j!AJ22</f>
        <v>3232.5729943851261</v>
      </c>
      <c r="G22" s="11">
        <f>Inequality_Components_Lambda_j!G22+Inequality_Components_Lambda_j!M22-Inequality_Components_Lambda_j!S22+Inequality_Components_Lambda_j!Y22+Inequality_Components_Lambda_j!AE22-Inequality_Components_Lambda_j!AK22</f>
        <v>2957.8070935721653</v>
      </c>
      <c r="H22" s="11">
        <f t="shared" si="1"/>
        <v>32381.390515626787</v>
      </c>
      <c r="I22" s="9">
        <f>(H22-H70)/Background_Calculations!$B$10</f>
        <v>6.3572807437192972E-6</v>
      </c>
    </row>
    <row r="23" spans="1:9" x14ac:dyDescent="0.25">
      <c r="A23" s="8">
        <v>3</v>
      </c>
      <c r="B23" s="11">
        <f>Inequality_Components_Lambda_j!B23+Inequality_Components_Lambda_j!H23-Inequality_Components_Lambda_j!N23+Inequality_Components_Lambda_j!T23+Inequality_Components_Lambda_j!Z23-Inequality_Components_Lambda_j!AF23</f>
        <v>16053.123449328061</v>
      </c>
      <c r="C23" s="11">
        <f>Inequality_Components_Lambda_j!C23+Inequality_Components_Lambda_j!I23-Inequality_Components_Lambda_j!O23+Inequality_Components_Lambda_j!U23+Inequality_Components_Lambda_j!AA23-Inequality_Components_Lambda_j!AG23</f>
        <v>2367.1339266823643</v>
      </c>
      <c r="D23" s="11">
        <f>Inequality_Components_Lambda_j!D23+Inequality_Components_Lambda_j!J23-Inequality_Components_Lambda_j!P23+Inequality_Components_Lambda_j!V23+Inequality_Components_Lambda_j!AB23-Inequality_Components_Lambda_j!AH23</f>
        <v>3020.4634991494058</v>
      </c>
      <c r="E23" s="11">
        <f>Inequality_Components_Lambda_j!E23+Inequality_Components_Lambda_j!K23-Inequality_Components_Lambda_j!Q23+Inequality_Components_Lambda_j!W23+Inequality_Components_Lambda_j!AC23-Inequality_Components_Lambda_j!AI23</f>
        <v>4691.7730541913543</v>
      </c>
      <c r="F23" s="11">
        <f>Inequality_Components_Lambda_j!F23+Inequality_Components_Lambda_j!L23-Inequality_Components_Lambda_j!R23+Inequality_Components_Lambda_j!X23+Inequality_Components_Lambda_j!AD23-Inequality_Components_Lambda_j!AJ23</f>
        <v>3223.2904219597908</v>
      </c>
      <c r="G23" s="11">
        <f>Inequality_Components_Lambda_j!G23+Inequality_Components_Lambda_j!M23-Inequality_Components_Lambda_j!S23+Inequality_Components_Lambda_j!Y23+Inequality_Components_Lambda_j!AE23-Inequality_Components_Lambda_j!AK23</f>
        <v>2942.1985660137989</v>
      </c>
      <c r="H23" s="11">
        <f t="shared" si="1"/>
        <v>32297.982917324774</v>
      </c>
      <c r="I23" s="9">
        <f>(H23-H71)/Background_Calculations!$B$10</f>
        <v>4.544908051340121E-6</v>
      </c>
    </row>
    <row r="24" spans="1:9" x14ac:dyDescent="0.25">
      <c r="A24" s="8">
        <v>4</v>
      </c>
      <c r="B24" s="11">
        <f>Inequality_Components_Lambda_j!B24+Inequality_Components_Lambda_j!H24-Inequality_Components_Lambda_j!N24+Inequality_Components_Lambda_j!T24+Inequality_Components_Lambda_j!Z24-Inequality_Components_Lambda_j!AF24</f>
        <v>16044.098407586935</v>
      </c>
      <c r="C24" s="11">
        <f>Inequality_Components_Lambda_j!C24+Inequality_Components_Lambda_j!I24-Inequality_Components_Lambda_j!O24+Inequality_Components_Lambda_j!U24+Inequality_Components_Lambda_j!AA24-Inequality_Components_Lambda_j!AG24</f>
        <v>2365.1247187659087</v>
      </c>
      <c r="D24" s="11">
        <f>Inequality_Components_Lambda_j!D24+Inequality_Components_Lambda_j!J24-Inequality_Components_Lambda_j!P24+Inequality_Components_Lambda_j!V24+Inequality_Components_Lambda_j!AB24-Inequality_Components_Lambda_j!AH24</f>
        <v>3018.2030312569291</v>
      </c>
      <c r="E24" s="11">
        <f>Inequality_Components_Lambda_j!E24+Inequality_Components_Lambda_j!K24-Inequality_Components_Lambda_j!Q24+Inequality_Components_Lambda_j!W24+Inequality_Components_Lambda_j!AC24-Inequality_Components_Lambda_j!AI24</f>
        <v>4689.2420459664463</v>
      </c>
      <c r="F24" s="11">
        <f>Inequality_Components_Lambda_j!F24+Inequality_Components_Lambda_j!L24-Inequality_Components_Lambda_j!R24+Inequality_Components_Lambda_j!X24+Inequality_Components_Lambda_j!AD24-Inequality_Components_Lambda_j!AJ24</f>
        <v>3220.9045188663417</v>
      </c>
      <c r="G24" s="11">
        <f>Inequality_Components_Lambda_j!G24+Inequality_Components_Lambda_j!M24-Inequality_Components_Lambda_j!S24+Inequality_Components_Lambda_j!Y24+Inequality_Components_Lambda_j!AE24-Inequality_Components_Lambda_j!AK24</f>
        <v>2938.4959572817615</v>
      </c>
      <c r="H24" s="11">
        <f t="shared" si="1"/>
        <v>32276.068679724322</v>
      </c>
      <c r="I24" s="9">
        <f>(H24-H72)/Background_Calculations!$B$10</f>
        <v>4.0687312208125391E-6</v>
      </c>
    </row>
    <row r="25" spans="1:9" x14ac:dyDescent="0.25">
      <c r="A25" s="8">
        <v>5</v>
      </c>
      <c r="B25" s="11">
        <f>Inequality_Components_Lambda_j!B25+Inequality_Components_Lambda_j!H25-Inequality_Components_Lambda_j!N25+Inequality_Components_Lambda_j!T25+Inequality_Components_Lambda_j!Z25-Inequality_Components_Lambda_j!AF25</f>
        <v>16041.589669854784</v>
      </c>
      <c r="C25" s="11">
        <f>Inequality_Components_Lambda_j!C25+Inequality_Components_Lambda_j!I25-Inequality_Components_Lambda_j!O25+Inequality_Components_Lambda_j!U25+Inequality_Components_Lambda_j!AA25-Inequality_Components_Lambda_j!AG25</f>
        <v>2364.7275940589029</v>
      </c>
      <c r="D25" s="11">
        <f>Inequality_Components_Lambda_j!D25+Inequality_Components_Lambda_j!J25-Inequality_Components_Lambda_j!P25+Inequality_Components_Lambda_j!V25+Inequality_Components_Lambda_j!AB25-Inequality_Components_Lambda_j!AH25</f>
        <v>3017.7088438793685</v>
      </c>
      <c r="E25" s="11">
        <f>Inequality_Components_Lambda_j!E25+Inequality_Components_Lambda_j!K25-Inequality_Components_Lambda_j!Q25+Inequality_Components_Lambda_j!W25+Inequality_Components_Lambda_j!AC25-Inequality_Components_Lambda_j!AI25</f>
        <v>4688.5175148158705</v>
      </c>
      <c r="F25" s="11">
        <f>Inequality_Components_Lambda_j!F25+Inequality_Components_Lambda_j!L25-Inequality_Components_Lambda_j!R25+Inequality_Components_Lambda_j!X25+Inequality_Components_Lambda_j!AD25-Inequality_Components_Lambda_j!AJ25</f>
        <v>3220.3808815489706</v>
      </c>
      <c r="G25" s="11">
        <f>Inequality_Components_Lambda_j!G25+Inequality_Components_Lambda_j!M25-Inequality_Components_Lambda_j!S25+Inequality_Components_Lambda_j!Y25+Inequality_Components_Lambda_j!AE25-Inequality_Components_Lambda_j!AK25</f>
        <v>2937.9624140574683</v>
      </c>
      <c r="H25" s="11">
        <f t="shared" si="1"/>
        <v>32270.886918215365</v>
      </c>
      <c r="I25" s="9">
        <f>(H25-H73)/Background_Calculations!$B$10</f>
        <v>3.9561361665436268E-6</v>
      </c>
    </row>
    <row r="26" spans="1:9" x14ac:dyDescent="0.25">
      <c r="A26" s="8">
        <v>6</v>
      </c>
      <c r="B26" s="11">
        <f>Inequality_Components_Lambda_j!B26+Inequality_Components_Lambda_j!H26-Inequality_Components_Lambda_j!N26+Inequality_Components_Lambda_j!T26+Inequality_Components_Lambda_j!Z26-Inequality_Components_Lambda_j!AF26</f>
        <v>16038.59930153787</v>
      </c>
      <c r="C26" s="11">
        <f>Inequality_Components_Lambda_j!C26+Inequality_Components_Lambda_j!I26-Inequality_Components_Lambda_j!O26+Inequality_Components_Lambda_j!U26+Inequality_Components_Lambda_j!AA26-Inequality_Components_Lambda_j!AG26</f>
        <v>2364.2253752783595</v>
      </c>
      <c r="D26" s="11">
        <f>Inequality_Components_Lambda_j!D26+Inequality_Components_Lambda_j!J26-Inequality_Components_Lambda_j!P26+Inequality_Components_Lambda_j!V26+Inequality_Components_Lambda_j!AB26-Inequality_Components_Lambda_j!AH26</f>
        <v>3017.099510079318</v>
      </c>
      <c r="E26" s="11">
        <f>Inequality_Components_Lambda_j!E26+Inequality_Components_Lambda_j!K26-Inequality_Components_Lambda_j!Q26+Inequality_Components_Lambda_j!W26+Inequality_Components_Lambda_j!AC26-Inequality_Components_Lambda_j!AI26</f>
        <v>4687.701675993806</v>
      </c>
      <c r="F26" s="11">
        <f>Inequality_Components_Lambda_j!F26+Inequality_Components_Lambda_j!L26-Inequality_Components_Lambda_j!R26+Inequality_Components_Lambda_j!X26+Inequality_Components_Lambda_j!AD26-Inequality_Components_Lambda_j!AJ26</f>
        <v>3219.7631167421782</v>
      </c>
      <c r="G26" s="11">
        <f>Inequality_Components_Lambda_j!G26+Inequality_Components_Lambda_j!M26-Inequality_Components_Lambda_j!S26+Inequality_Components_Lambda_j!Y26+Inequality_Components_Lambda_j!AE26-Inequality_Components_Lambda_j!AK26</f>
        <v>2937.3219339802572</v>
      </c>
      <c r="H26" s="11">
        <f t="shared" si="1"/>
        <v>32264.710913611787</v>
      </c>
      <c r="I26" s="9">
        <f>(H26-H74)/Background_Calculations!$B$10</f>
        <v>3.8219370969216613E-6</v>
      </c>
    </row>
    <row r="27" spans="1:9" x14ac:dyDescent="0.25">
      <c r="A27" s="8">
        <v>7</v>
      </c>
      <c r="B27" s="11">
        <f>Inequality_Components_Lambda_j!B27+Inequality_Components_Lambda_j!H27-Inequality_Components_Lambda_j!N27+Inequality_Components_Lambda_j!T27+Inequality_Components_Lambda_j!Z27-Inequality_Components_Lambda_j!AF27</f>
        <v>16034.422155209826</v>
      </c>
      <c r="C27" s="11">
        <f>Inequality_Components_Lambda_j!C27+Inequality_Components_Lambda_j!I27-Inequality_Components_Lambda_j!O27+Inequality_Components_Lambda_j!U27+Inequality_Components_Lambda_j!AA27-Inequality_Components_Lambda_j!AG27</f>
        <v>2363.4583276289463</v>
      </c>
      <c r="D27" s="11">
        <f>Inequality_Components_Lambda_j!D27+Inequality_Components_Lambda_j!J27-Inequality_Components_Lambda_j!P27+Inequality_Components_Lambda_j!V27+Inequality_Components_Lambda_j!AB27-Inequality_Components_Lambda_j!AH27</f>
        <v>3016.2000162750387</v>
      </c>
      <c r="E27" s="11">
        <f>Inequality_Components_Lambda_j!E27+Inequality_Components_Lambda_j!K27-Inequality_Components_Lambda_j!Q27+Inequality_Components_Lambda_j!W27+Inequality_Components_Lambda_j!AC27-Inequality_Components_Lambda_j!AI27</f>
        <v>4686.643226228136</v>
      </c>
      <c r="F27" s="11">
        <f>Inequality_Components_Lambda_j!F27+Inequality_Components_Lambda_j!L27-Inequality_Components_Lambda_j!R27+Inequality_Components_Lambda_j!X27+Inequality_Components_Lambda_j!AD27-Inequality_Components_Lambda_j!AJ27</f>
        <v>3218.8952485360114</v>
      </c>
      <c r="G27" s="11">
        <f>Inequality_Components_Lambda_j!G27+Inequality_Components_Lambda_j!M27-Inequality_Components_Lambda_j!S27+Inequality_Components_Lambda_j!Y27+Inequality_Components_Lambda_j!AE27-Inequality_Components_Lambda_j!AK27</f>
        <v>2936.3648142558663</v>
      </c>
      <c r="H27" s="11">
        <f t="shared" si="1"/>
        <v>32255.983788133824</v>
      </c>
      <c r="I27" s="9">
        <f>(H27-H75)/Background_Calculations!$B$10</f>
        <v>3.6323044468847363E-6</v>
      </c>
    </row>
    <row r="28" spans="1:9" x14ac:dyDescent="0.25">
      <c r="A28" s="8">
        <v>8</v>
      </c>
      <c r="B28" s="11">
        <f>Inequality_Components_Lambda_j!B28+Inequality_Components_Lambda_j!H28-Inequality_Components_Lambda_j!N28+Inequality_Components_Lambda_j!T28+Inequality_Components_Lambda_j!Z28-Inequality_Components_Lambda_j!AF28</f>
        <v>16029.536408733809</v>
      </c>
      <c r="C28" s="11">
        <f>Inequality_Components_Lambda_j!C28+Inequality_Components_Lambda_j!I28-Inequality_Components_Lambda_j!O28+Inequality_Components_Lambda_j!U28+Inequality_Components_Lambda_j!AA28-Inequality_Components_Lambda_j!AG28</f>
        <v>2362.5318843491546</v>
      </c>
      <c r="D28" s="11">
        <f>Inequality_Components_Lambda_j!D28+Inequality_Components_Lambda_j!J28-Inequality_Components_Lambda_j!P28+Inequality_Components_Lambda_j!V28+Inequality_Components_Lambda_j!AB28-Inequality_Components_Lambda_j!AH28</f>
        <v>3015.125880495425</v>
      </c>
      <c r="E28" s="11">
        <f>Inequality_Components_Lambda_j!E28+Inequality_Components_Lambda_j!K28-Inequality_Components_Lambda_j!Q28+Inequality_Components_Lambda_j!W28+Inequality_Components_Lambda_j!AC28-Inequality_Components_Lambda_j!AI28</f>
        <v>4685.436099360707</v>
      </c>
      <c r="F28" s="11">
        <f>Inequality_Components_Lambda_j!F28+Inequality_Components_Lambda_j!L28-Inequality_Components_Lambda_j!R28+Inequality_Components_Lambda_j!X28+Inequality_Components_Lambda_j!AD28-Inequality_Components_Lambda_j!AJ28</f>
        <v>3217.8741116932115</v>
      </c>
      <c r="G28" s="11">
        <f>Inequality_Components_Lambda_j!G28+Inequality_Components_Lambda_j!M28-Inequality_Components_Lambda_j!S28+Inequality_Components_Lambda_j!Y28+Inequality_Components_Lambda_j!AE28-Inequality_Components_Lambda_j!AK28</f>
        <v>2935.2071184806173</v>
      </c>
      <c r="H28" s="11">
        <f t="shared" si="1"/>
        <v>32245.711503112929</v>
      </c>
      <c r="I28" s="9">
        <f>(H28-H76)/Background_Calculations!$B$10</f>
        <v>3.409096858616872E-6</v>
      </c>
    </row>
    <row r="29" spans="1:9" x14ac:dyDescent="0.25">
      <c r="A29" s="8">
        <v>9</v>
      </c>
      <c r="B29" s="11">
        <f>Inequality_Components_Lambda_j!B29+Inequality_Components_Lambda_j!H29-Inequality_Components_Lambda_j!N29+Inequality_Components_Lambda_j!T29+Inequality_Components_Lambda_j!Z29-Inequality_Components_Lambda_j!AF29</f>
        <v>16024.506710031128</v>
      </c>
      <c r="C29" s="11">
        <f>Inequality_Components_Lambda_j!C29+Inequality_Components_Lambda_j!I29-Inequality_Components_Lambda_j!O29+Inequality_Components_Lambda_j!U29+Inequality_Components_Lambda_j!AA29-Inequality_Components_Lambda_j!AG29</f>
        <v>2361.5730598230707</v>
      </c>
      <c r="D29" s="11">
        <f>Inequality_Components_Lambda_j!D29+Inequality_Components_Lambda_j!J29-Inequality_Components_Lambda_j!P29+Inequality_Components_Lambda_j!V29+Inequality_Components_Lambda_j!AB29-Inequality_Components_Lambda_j!AH29</f>
        <v>3014.0162661722484</v>
      </c>
      <c r="E29" s="11">
        <f>Inequality_Components_Lambda_j!E29+Inequality_Components_Lambda_j!K29-Inequality_Components_Lambda_j!Q29+Inequality_Components_Lambda_j!W29+Inequality_Components_Lambda_j!AC29-Inequality_Components_Lambda_j!AI29</f>
        <v>4684.1987687176888</v>
      </c>
      <c r="F29" s="11">
        <f>Inequality_Components_Lambda_j!F29+Inequality_Components_Lambda_j!L29-Inequality_Components_Lambda_j!R29+Inequality_Components_Lambda_j!X29+Inequality_Components_Lambda_j!AD29-Inequality_Components_Lambda_j!AJ29</f>
        <v>3216.8218383038229</v>
      </c>
      <c r="G29" s="11">
        <f>Inequality_Components_Lambda_j!G29+Inequality_Components_Lambda_j!M29-Inequality_Components_Lambda_j!S29+Inequality_Components_Lambda_j!Y29+Inequality_Components_Lambda_j!AE29-Inequality_Components_Lambda_j!AK29</f>
        <v>2934.0086756504629</v>
      </c>
      <c r="H29" s="11">
        <f t="shared" si="1"/>
        <v>32235.125318698421</v>
      </c>
      <c r="I29" s="9">
        <f>(H29-H77)/Background_Calculations!$B$10</f>
        <v>3.1790685165961366E-6</v>
      </c>
    </row>
    <row r="30" spans="1:9" x14ac:dyDescent="0.25">
      <c r="A30" s="8">
        <v>10</v>
      </c>
      <c r="B30" s="11">
        <f>Inequality_Components_Lambda_j!B30+Inequality_Components_Lambda_j!H30-Inequality_Components_Lambda_j!N30+Inequality_Components_Lambda_j!T30+Inequality_Components_Lambda_j!Z30-Inequality_Components_Lambda_j!AF30</f>
        <v>16019.690283094926</v>
      </c>
      <c r="C30" s="11">
        <f>Inequality_Components_Lambda_j!C30+Inequality_Components_Lambda_j!I30-Inequality_Components_Lambda_j!O30+Inequality_Components_Lambda_j!U30+Inequality_Components_Lambda_j!AA30-Inequality_Components_Lambda_j!AG30</f>
        <v>2360.6622095851058</v>
      </c>
      <c r="D30" s="11">
        <f>Inequality_Components_Lambda_j!D30+Inequality_Components_Lambda_j!J30-Inequality_Components_Lambda_j!P30+Inequality_Components_Lambda_j!V30+Inequality_Components_Lambda_j!AB30-Inequality_Components_Lambda_j!AH30</f>
        <v>3012.9592149238715</v>
      </c>
      <c r="E30" s="11">
        <f>Inequality_Components_Lambda_j!E30+Inequality_Components_Lambda_j!K30-Inequality_Components_Lambda_j!Q30+Inequality_Components_Lambda_j!W30+Inequality_Components_Lambda_j!AC30-Inequality_Components_Lambda_j!AI30</f>
        <v>4683.0061863409774</v>
      </c>
      <c r="F30" s="11">
        <f>Inequality_Components_Lambda_j!F30+Inequality_Components_Lambda_j!L30-Inequality_Components_Lambda_j!R30+Inequality_Components_Lambda_j!X30+Inequality_Components_Lambda_j!AD30-Inequality_Components_Lambda_j!AJ30</f>
        <v>3215.8156951233727</v>
      </c>
      <c r="G30" s="11">
        <f>Inequality_Components_Lambda_j!G30+Inequality_Components_Lambda_j!M30-Inequality_Components_Lambda_j!S30+Inequality_Components_Lambda_j!Y30+Inequality_Components_Lambda_j!AE30-Inequality_Components_Lambda_j!AK30</f>
        <v>2932.8706014341192</v>
      </c>
      <c r="H30" s="11">
        <f t="shared" si="1"/>
        <v>32225.004190502368</v>
      </c>
      <c r="I30" s="9">
        <f>(H30-H78)/Background_Calculations!$B$10</f>
        <v>2.9591454312655138E-6</v>
      </c>
    </row>
    <row r="31" spans="1:9" x14ac:dyDescent="0.25">
      <c r="A31" s="8">
        <v>11</v>
      </c>
      <c r="B31" s="11">
        <f>Inequality_Components_Lambda_j!B31+Inequality_Components_Lambda_j!H31-Inequality_Components_Lambda_j!N31+Inequality_Components_Lambda_j!T31+Inequality_Components_Lambda_j!Z31-Inequality_Components_Lambda_j!AF31</f>
        <v>16015.250938579042</v>
      </c>
      <c r="C31" s="11">
        <f>Inequality_Components_Lambda_j!C31+Inequality_Components_Lambda_j!I31-Inequality_Components_Lambda_j!O31+Inequality_Components_Lambda_j!U31+Inequality_Components_Lambda_j!AA31-Inequality_Components_Lambda_j!AG31</f>
        <v>2359.8361819234037</v>
      </c>
      <c r="D31" s="11">
        <f>Inequality_Components_Lambda_j!D31+Inequality_Components_Lambda_j!J31-Inequality_Components_Lambda_j!P31+Inequality_Components_Lambda_j!V31+Inequality_Components_Lambda_j!AB31-Inequality_Components_Lambda_j!AH31</f>
        <v>3011.9950996125476</v>
      </c>
      <c r="E31" s="11">
        <f>Inequality_Components_Lambda_j!E31+Inequality_Components_Lambda_j!K31-Inequality_Components_Lambda_j!Q31+Inequality_Components_Lambda_j!W31+Inequality_Components_Lambda_j!AC31-Inequality_Components_Lambda_j!AI31</f>
        <v>4681.8927226626429</v>
      </c>
      <c r="F31" s="11">
        <f>Inequality_Components_Lambda_j!F31+Inequality_Components_Lambda_j!L31-Inequality_Components_Lambda_j!R31+Inequality_Components_Lambda_j!X31+Inequality_Components_Lambda_j!AD31-Inequality_Components_Lambda_j!AJ31</f>
        <v>3214.8911140320997</v>
      </c>
      <c r="G31" s="11">
        <f>Inequality_Components_Lambda_j!G31+Inequality_Components_Lambda_j!M31-Inequality_Components_Lambda_j!S31+Inequality_Components_Lambda_j!Y31+Inequality_Components_Lambda_j!AE31-Inequality_Components_Lambda_j!AK31</f>
        <v>2931.8392640042853</v>
      </c>
      <c r="H31" s="11">
        <f t="shared" si="1"/>
        <v>32215.705320814021</v>
      </c>
      <c r="I31" s="9">
        <f>(H31-H79)/Background_Calculations!$B$10</f>
        <v>2.7570892896639983E-6</v>
      </c>
    </row>
    <row r="32" spans="1:9" x14ac:dyDescent="0.25">
      <c r="A32" s="8">
        <v>12</v>
      </c>
      <c r="B32" s="11">
        <f>Inequality_Components_Lambda_j!B32+Inequality_Components_Lambda_j!H32-Inequality_Components_Lambda_j!N32+Inequality_Components_Lambda_j!T32+Inequality_Components_Lambda_j!Z32-Inequality_Components_Lambda_j!AF32</f>
        <v>16011.227570149356</v>
      </c>
      <c r="C32" s="11">
        <f>Inequality_Components_Lambda_j!C32+Inequality_Components_Lambda_j!I32-Inequality_Components_Lambda_j!O32+Inequality_Components_Lambda_j!U32+Inequality_Components_Lambda_j!AA32-Inequality_Components_Lambda_j!AG32</f>
        <v>2359.1037257500393</v>
      </c>
      <c r="D32" s="11">
        <f>Inequality_Components_Lambda_j!D32+Inequality_Components_Lambda_j!J32-Inequality_Components_Lambda_j!P32+Inequality_Components_Lambda_j!V32+Inequality_Components_Lambda_j!AB32-Inequality_Components_Lambda_j!AH32</f>
        <v>3011.1335059921848</v>
      </c>
      <c r="E32" s="11">
        <f>Inequality_Components_Lambda_j!E32+Inequality_Components_Lambda_j!K32-Inequality_Components_Lambda_j!Q32+Inequality_Components_Lambda_j!W32+Inequality_Components_Lambda_j!AC32-Inequality_Components_Lambda_j!AI32</f>
        <v>4680.8665382758436</v>
      </c>
      <c r="F32" s="11">
        <f>Inequality_Components_Lambda_j!F32+Inequality_Components_Lambda_j!L32-Inequality_Components_Lambda_j!R32+Inequality_Components_Lambda_j!X32+Inequality_Components_Lambda_j!AD32-Inequality_Components_Lambda_j!AJ32</f>
        <v>3214.0565076434655</v>
      </c>
      <c r="G32" s="11">
        <f>Inequality_Components_Lambda_j!G32+Inequality_Components_Lambda_j!M32-Inequality_Components_Lambda_j!S32+Inequality_Components_Lambda_j!Y32+Inequality_Components_Lambda_j!AE32-Inequality_Components_Lambda_j!AK32</f>
        <v>2930.9256725851724</v>
      </c>
      <c r="H32" s="11">
        <f t="shared" si="1"/>
        <v>32207.313520396063</v>
      </c>
      <c r="I32" s="9">
        <f>(H32-H80)/Background_Calculations!$B$10</f>
        <v>2.574742953994052E-6</v>
      </c>
    </row>
    <row r="33" spans="1:9" x14ac:dyDescent="0.25">
      <c r="A33" s="8">
        <v>13</v>
      </c>
      <c r="B33" s="11">
        <f>Inequality_Components_Lambda_j!B33+Inequality_Components_Lambda_j!H33-Inequality_Components_Lambda_j!N33+Inequality_Components_Lambda_j!T33+Inequality_Components_Lambda_j!Z33-Inequality_Components_Lambda_j!AF33</f>
        <v>16007.592891027291</v>
      </c>
      <c r="C33" s="11">
        <f>Inequality_Components_Lambda_j!C33+Inequality_Components_Lambda_j!I33-Inequality_Components_Lambda_j!O33+Inequality_Components_Lambda_j!U33+Inequality_Components_Lambda_j!AA33-Inequality_Components_Lambda_j!AG33</f>
        <v>2358.4587030571602</v>
      </c>
      <c r="D33" s="11">
        <f>Inequality_Components_Lambda_j!D33+Inequality_Components_Lambda_j!J33-Inequality_Components_Lambda_j!P33+Inequality_Components_Lambda_j!V33+Inequality_Components_Lambda_j!AB33-Inequality_Components_Lambda_j!AH33</f>
        <v>3010.3677089485914</v>
      </c>
      <c r="E33" s="11">
        <f>Inequality_Components_Lambda_j!E33+Inequality_Components_Lambda_j!K33-Inequality_Components_Lambda_j!Q33+Inequality_Components_Lambda_j!W33+Inequality_Components_Lambda_j!AC33-Inequality_Components_Lambda_j!AI33</f>
        <v>4679.9219079218883</v>
      </c>
      <c r="F33" s="11">
        <f>Inequality_Components_Lambda_j!F33+Inequality_Components_Lambda_j!L33-Inequality_Components_Lambda_j!R33+Inequality_Components_Lambda_j!X33+Inequality_Components_Lambda_j!AD33-Inequality_Components_Lambda_j!AJ33</f>
        <v>3213.3059738879283</v>
      </c>
      <c r="G33" s="11">
        <f>Inequality_Components_Lambda_j!G33+Inequality_Components_Lambda_j!M33-Inequality_Components_Lambda_j!S33+Inequality_Components_Lambda_j!Y33+Inequality_Components_Lambda_j!AE33-Inequality_Components_Lambda_j!AK33</f>
        <v>2930.1221033930606</v>
      </c>
      <c r="H33" s="11">
        <f t="shared" si="1"/>
        <v>32199.769288235915</v>
      </c>
      <c r="I33" s="9">
        <f>(H33-H81)/Background_Calculations!$B$10</f>
        <v>2.4108135203408767E-6</v>
      </c>
    </row>
    <row r="34" spans="1:9" x14ac:dyDescent="0.25">
      <c r="A34" s="8">
        <v>14</v>
      </c>
      <c r="B34" s="11">
        <f>Inequality_Components_Lambda_j!B34+Inequality_Components_Lambda_j!H34-Inequality_Components_Lambda_j!N34+Inequality_Components_Lambda_j!T34+Inequality_Components_Lambda_j!Z34-Inequality_Components_Lambda_j!AF34</f>
        <v>16004.291608734702</v>
      </c>
      <c r="C34" s="11">
        <f>Inequality_Components_Lambda_j!C34+Inequality_Components_Lambda_j!I34-Inequality_Components_Lambda_j!O34+Inequality_Components_Lambda_j!U34+Inequality_Components_Lambda_j!AA34-Inequality_Components_Lambda_j!AG34</f>
        <v>2357.8886761118165</v>
      </c>
      <c r="D34" s="11">
        <f>Inequality_Components_Lambda_j!D34+Inequality_Components_Lambda_j!J34-Inequality_Components_Lambda_j!P34+Inequality_Components_Lambda_j!V34+Inequality_Components_Lambda_j!AB34-Inequality_Components_Lambda_j!AH34</f>
        <v>3009.684081067729</v>
      </c>
      <c r="E34" s="11">
        <f>Inequality_Components_Lambda_j!E34+Inequality_Components_Lambda_j!K34-Inequality_Components_Lambda_j!Q34+Inequality_Components_Lambda_j!W34+Inequality_Components_Lambda_j!AC34-Inequality_Components_Lambda_j!AI34</f>
        <v>4679.0472302407979</v>
      </c>
      <c r="F34" s="11">
        <f>Inequality_Components_Lambda_j!F34+Inequality_Components_Lambda_j!L34-Inequality_Components_Lambda_j!R34+Inequality_Components_Lambda_j!X34+Inequality_Components_Lambda_j!AD34-Inequality_Components_Lambda_j!AJ34</f>
        <v>3212.6275531253937</v>
      </c>
      <c r="G34" s="11">
        <f>Inequality_Components_Lambda_j!G34+Inequality_Components_Lambda_j!M34-Inequality_Components_Lambda_j!S34+Inequality_Components_Lambda_j!Y34+Inequality_Components_Lambda_j!AE34-Inequality_Components_Lambda_j!AK34</f>
        <v>2929.4129053630436</v>
      </c>
      <c r="H34" s="11">
        <f t="shared" si="1"/>
        <v>32192.95205464348</v>
      </c>
      <c r="I34" s="9">
        <f>(H34-H82)/Background_Calculations!$B$10</f>
        <v>2.2626811169144848E-6</v>
      </c>
    </row>
    <row r="35" spans="1:9" x14ac:dyDescent="0.25">
      <c r="A35" s="19" t="s">
        <v>51</v>
      </c>
      <c r="B35" s="19"/>
      <c r="C35" s="19"/>
      <c r="D35" s="19"/>
      <c r="E35" s="19"/>
      <c r="F35" s="19"/>
      <c r="G35" s="19"/>
      <c r="H35" s="19"/>
    </row>
    <row r="36" spans="1:9" x14ac:dyDescent="0.25">
      <c r="A36" s="8">
        <v>0</v>
      </c>
      <c r="B36" s="11">
        <f>Inequality_Components_Lambda_j!B36+Inequality_Components_Lambda_j!H36-Inequality_Components_Lambda_j!N36+Inequality_Components_Lambda_j!T36+Inequality_Components_Lambda_j!Z36-Inequality_Components_Lambda_j!AF36</f>
        <v>16213.72423338352</v>
      </c>
      <c r="C36" s="11">
        <f>Inequality_Components_Lambda_j!C36+Inequality_Components_Lambda_j!I36-Inequality_Components_Lambda_j!O36+Inequality_Components_Lambda_j!U36+Inequality_Components_Lambda_j!AA36-Inequality_Components_Lambda_j!AG36</f>
        <v>2406.126083246023</v>
      </c>
      <c r="D36" s="11">
        <f>Inequality_Components_Lambda_j!D36+Inequality_Components_Lambda_j!J36-Inequality_Components_Lambda_j!P36+Inequality_Components_Lambda_j!V36+Inequality_Components_Lambda_j!AB36-Inequality_Components_Lambda_j!AH36</f>
        <v>3063.3625248279122</v>
      </c>
      <c r="E36" s="11">
        <f>Inequality_Components_Lambda_j!E36+Inequality_Components_Lambda_j!K36-Inequality_Components_Lambda_j!Q36+Inequality_Components_Lambda_j!W36+Inequality_Components_Lambda_j!AC36-Inequality_Components_Lambda_j!AI36</f>
        <v>4736.1763824969776</v>
      </c>
      <c r="F36" s="11">
        <f>Inequality_Components_Lambda_j!F36+Inequality_Components_Lambda_j!L36-Inequality_Components_Lambda_j!R36+Inequality_Components_Lambda_j!X36+Inequality_Components_Lambda_j!AD36-Inequality_Components_Lambda_j!AJ36</f>
        <v>3268.3952326082367</v>
      </c>
      <c r="G36" s="11">
        <f>Inequality_Components_Lambda_j!G36+Inequality_Components_Lambda_j!M36-Inequality_Components_Lambda_j!S36+Inequality_Components_Lambda_j!Y36+Inequality_Components_Lambda_j!AE36-Inequality_Components_Lambda_j!AK36</f>
        <v>3017.6218191120956</v>
      </c>
      <c r="H36" s="11">
        <f>SUM(B36:G36)</f>
        <v>32705.406275674766</v>
      </c>
      <c r="I36" s="9">
        <f>(H36-H68)/Background_Calculations!$B$10</f>
        <v>1.3397854113127491E-5</v>
      </c>
    </row>
    <row r="37" spans="1:9" x14ac:dyDescent="0.25">
      <c r="A37" s="8">
        <v>1</v>
      </c>
      <c r="B37" s="11">
        <f>Inequality_Components_Lambda_j!B37+Inequality_Components_Lambda_j!H37-Inequality_Components_Lambda_j!N37+Inequality_Components_Lambda_j!T37+Inequality_Components_Lambda_j!Z37-Inequality_Components_Lambda_j!AF37</f>
        <v>16151.712119086424</v>
      </c>
      <c r="C37" s="11">
        <f>Inequality_Components_Lambda_j!C37+Inequality_Components_Lambda_j!I37-Inequality_Components_Lambda_j!O37+Inequality_Components_Lambda_j!U37+Inequality_Components_Lambda_j!AA37-Inequality_Components_Lambda_j!AG37</f>
        <v>2390.9120555488548</v>
      </c>
      <c r="D37" s="11">
        <f>Inequality_Components_Lambda_j!D37+Inequality_Components_Lambda_j!J37-Inequality_Components_Lambda_j!P37+Inequality_Components_Lambda_j!V37+Inequality_Components_Lambda_j!AB37-Inequality_Components_Lambda_j!AH37</f>
        <v>3046.6341834752266</v>
      </c>
      <c r="E37" s="11">
        <f>Inequality_Components_Lambda_j!E37+Inequality_Components_Lambda_j!K37-Inequality_Components_Lambda_j!Q37+Inequality_Components_Lambda_j!W37+Inequality_Components_Lambda_j!AC37-Inequality_Components_Lambda_j!AI37</f>
        <v>4718.6671245862581</v>
      </c>
      <c r="F37" s="11">
        <f>Inequality_Components_Lambda_j!F37+Inequality_Components_Lambda_j!L37-Inequality_Components_Lambda_j!R37+Inequality_Components_Lambda_j!X37+Inequality_Components_Lambda_j!AD37-Inequality_Components_Lambda_j!AJ37</f>
        <v>3250.5685125945188</v>
      </c>
      <c r="G37" s="11">
        <f>Inequality_Components_Lambda_j!G37+Inequality_Components_Lambda_j!M37-Inequality_Components_Lambda_j!S37+Inequality_Components_Lambda_j!Y37+Inequality_Components_Lambda_j!AE37-Inequality_Components_Lambda_j!AK37</f>
        <v>2987.2787185118059</v>
      </c>
      <c r="H37" s="11">
        <f t="shared" ref="H37:H50" si="2">SUM(B37:G37)</f>
        <v>32545.772713803093</v>
      </c>
      <c r="I37" s="9">
        <f>(H37-H69)/Background_Calculations!$B$10</f>
        <v>9.9291592434364331E-6</v>
      </c>
    </row>
    <row r="38" spans="1:9" x14ac:dyDescent="0.25">
      <c r="A38" s="8">
        <v>2</v>
      </c>
      <c r="B38" s="11">
        <f>Inequality_Components_Lambda_j!B38+Inequality_Components_Lambda_j!H38-Inequality_Components_Lambda_j!N38+Inequality_Components_Lambda_j!T38+Inequality_Components_Lambda_j!Z38-Inequality_Components_Lambda_j!AF38</f>
        <v>16092.349222293582</v>
      </c>
      <c r="C38" s="11">
        <f>Inequality_Components_Lambda_j!C38+Inequality_Components_Lambda_j!I38-Inequality_Components_Lambda_j!O38+Inequality_Components_Lambda_j!U38+Inequality_Components_Lambda_j!AA38-Inequality_Components_Lambda_j!AG38</f>
        <v>2376.3586280273043</v>
      </c>
      <c r="D38" s="11">
        <f>Inequality_Components_Lambda_j!D38+Inequality_Components_Lambda_j!J38-Inequality_Components_Lambda_j!P38+Inequality_Components_Lambda_j!V38+Inequality_Components_Lambda_j!AB38-Inequality_Components_Lambda_j!AH38</f>
        <v>3030.629629338674</v>
      </c>
      <c r="E38" s="11">
        <f>Inequality_Components_Lambda_j!E38+Inequality_Components_Lambda_j!K38-Inequality_Components_Lambda_j!Q38+Inequality_Components_Lambda_j!W38+Inequality_Components_Lambda_j!AC38-Inequality_Components_Lambda_j!AI38</f>
        <v>4701.9079211047319</v>
      </c>
      <c r="F38" s="11">
        <f>Inequality_Components_Lambda_j!F38+Inequality_Components_Lambda_j!L38-Inequality_Components_Lambda_j!R38+Inequality_Components_Lambda_j!X38+Inequality_Components_Lambda_j!AD38-Inequality_Components_Lambda_j!AJ38</f>
        <v>3233.5150106379424</v>
      </c>
      <c r="G38" s="11">
        <f>Inequality_Components_Lambda_j!G38+Inequality_Components_Lambda_j!M38-Inequality_Components_Lambda_j!S38+Inequality_Components_Lambda_j!Y38+Inequality_Components_Lambda_j!AE38-Inequality_Components_Lambda_j!AK38</f>
        <v>2958.2711337375572</v>
      </c>
      <c r="H38" s="11">
        <f t="shared" si="2"/>
        <v>32393.031545139791</v>
      </c>
      <c r="I38" s="9">
        <f>(H38-H70)/Background_Calculations!$B$10</f>
        <v>6.6102299285664092E-6</v>
      </c>
    </row>
    <row r="39" spans="1:9" x14ac:dyDescent="0.25">
      <c r="A39" s="8">
        <v>3</v>
      </c>
      <c r="B39" s="11">
        <f>Inequality_Components_Lambda_j!B39+Inequality_Components_Lambda_j!H39-Inequality_Components_Lambda_j!N39+Inequality_Components_Lambda_j!T39+Inequality_Components_Lambda_j!Z39-Inequality_Components_Lambda_j!AF39</f>
        <v>16064.184476547685</v>
      </c>
      <c r="C39" s="11">
        <f>Inequality_Components_Lambda_j!C39+Inequality_Components_Lambda_j!I39-Inequality_Components_Lambda_j!O39+Inequality_Components_Lambda_j!U39+Inequality_Components_Lambda_j!AA39-Inequality_Components_Lambda_j!AG39</f>
        <v>2369.5750792346325</v>
      </c>
      <c r="D39" s="11">
        <f>Inequality_Components_Lambda_j!D39+Inequality_Components_Lambda_j!J39-Inequality_Components_Lambda_j!P39+Inequality_Components_Lambda_j!V39+Inequality_Components_Lambda_j!AB39-Inequality_Components_Lambda_j!AH39</f>
        <v>3023.1381502851123</v>
      </c>
      <c r="E39" s="11">
        <f>Inequality_Components_Lambda_j!E39+Inequality_Components_Lambda_j!K39-Inequality_Components_Lambda_j!Q39+Inequality_Components_Lambda_j!W39+Inequality_Components_Lambda_j!AC39-Inequality_Components_Lambda_j!AI39</f>
        <v>4693.9528360481245</v>
      </c>
      <c r="F39" s="11">
        <f>Inequality_Components_Lambda_j!F39+Inequality_Components_Lambda_j!L39-Inequality_Components_Lambda_j!R39+Inequality_Components_Lambda_j!X39+Inequality_Components_Lambda_j!AD39-Inequality_Components_Lambda_j!AJ39</f>
        <v>3225.5375211391029</v>
      </c>
      <c r="G39" s="11">
        <f>Inequality_Components_Lambda_j!G39+Inequality_Components_Lambda_j!M39-Inequality_Components_Lambda_j!S39+Inequality_Components_Lambda_j!Y39+Inequality_Components_Lambda_j!AE39-Inequality_Components_Lambda_j!AK39</f>
        <v>2944.9042334536489</v>
      </c>
      <c r="H39" s="11">
        <f t="shared" si="2"/>
        <v>32321.292296708307</v>
      </c>
      <c r="I39" s="9">
        <f>(H39-H71)/Background_Calculations!$B$10</f>
        <v>5.0514000680272993E-6</v>
      </c>
    </row>
    <row r="40" spans="1:9" x14ac:dyDescent="0.25">
      <c r="A40" s="8">
        <v>4</v>
      </c>
      <c r="B40" s="11">
        <f>Inequality_Components_Lambda_j!B40+Inequality_Components_Lambda_j!H40-Inequality_Components_Lambda_j!N40+Inequality_Components_Lambda_j!T40+Inequality_Components_Lambda_j!Z40-Inequality_Components_Lambda_j!AF40</f>
        <v>16059.556898212471</v>
      </c>
      <c r="C40" s="11">
        <f>Inequality_Components_Lambda_j!C40+Inequality_Components_Lambda_j!I40-Inequality_Components_Lambda_j!O40+Inequality_Components_Lambda_j!U40+Inequality_Components_Lambda_j!AA40-Inequality_Components_Lambda_j!AG40</f>
        <v>2368.6535738692733</v>
      </c>
      <c r="D40" s="11">
        <f>Inequality_Components_Lambda_j!D40+Inequality_Components_Lambda_j!J40-Inequality_Components_Lambda_j!P40+Inequality_Components_Lambda_j!V40+Inequality_Components_Lambda_j!AB40-Inequality_Components_Lambda_j!AH40</f>
        <v>3022.0694247361844</v>
      </c>
      <c r="E40" s="11">
        <f>Inequality_Components_Lambda_j!E40+Inequality_Components_Lambda_j!K40-Inequality_Components_Lambda_j!Q40+Inequality_Components_Lambda_j!W40+Inequality_Components_Lambda_j!AC40-Inequality_Components_Lambda_j!AI40</f>
        <v>4692.6403228446879</v>
      </c>
      <c r="F40" s="11">
        <f>Inequality_Components_Lambda_j!F40+Inequality_Components_Lambda_j!L40-Inequality_Components_Lambda_j!R40+Inequality_Components_Lambda_j!X40+Inequality_Components_Lambda_j!AD40-Inequality_Components_Lambda_j!AJ40</f>
        <v>3224.4077433566517</v>
      </c>
      <c r="G40" s="11">
        <f>Inequality_Components_Lambda_j!G40+Inequality_Components_Lambda_j!M40-Inequality_Components_Lambda_j!S40+Inequality_Components_Lambda_j!Y40+Inequality_Components_Lambda_j!AE40-Inequality_Components_Lambda_j!AK40</f>
        <v>2943.3384635389998</v>
      </c>
      <c r="H40" s="11">
        <f t="shared" si="2"/>
        <v>32310.666426558266</v>
      </c>
      <c r="I40" s="9">
        <f>(H40-H72)/Background_Calculations!$B$10</f>
        <v>4.8205093903822061E-6</v>
      </c>
    </row>
    <row r="41" spans="1:9" x14ac:dyDescent="0.25">
      <c r="A41" s="8">
        <v>5</v>
      </c>
      <c r="B41" s="11">
        <f>Inequality_Components_Lambda_j!B41+Inequality_Components_Lambda_j!H41-Inequality_Components_Lambda_j!N41+Inequality_Components_Lambda_j!T41+Inequality_Components_Lambda_j!Z41-Inequality_Components_Lambda_j!AF41</f>
        <v>16054.579594669487</v>
      </c>
      <c r="C41" s="11">
        <f>Inequality_Components_Lambda_j!C41+Inequality_Components_Lambda_j!I41-Inequality_Components_Lambda_j!O41+Inequality_Components_Lambda_j!U41+Inequality_Components_Lambda_j!AA41-Inequality_Components_Lambda_j!AG41</f>
        <v>2367.6645172947333</v>
      </c>
      <c r="D41" s="11">
        <f>Inequality_Components_Lambda_j!D41+Inequality_Components_Lambda_j!J41-Inequality_Components_Lambda_j!P41+Inequality_Components_Lambda_j!V41+Inequality_Components_Lambda_j!AB41-Inequality_Components_Lambda_j!AH41</f>
        <v>3020.9266866401158</v>
      </c>
      <c r="E41" s="11">
        <f>Inequality_Components_Lambda_j!E41+Inequality_Components_Lambda_j!K41-Inequality_Components_Lambda_j!Q41+Inequality_Components_Lambda_j!W41+Inequality_Components_Lambda_j!AC41-Inequality_Components_Lambda_j!AI41</f>
        <v>4691.2878144898095</v>
      </c>
      <c r="F41" s="11">
        <f>Inequality_Components_Lambda_j!F41+Inequality_Components_Lambda_j!L41-Inequality_Components_Lambda_j!R41+Inequality_Components_Lambda_j!X41+Inequality_Components_Lambda_j!AD41-Inequality_Components_Lambda_j!AJ41</f>
        <v>3223.2367352686542</v>
      </c>
      <c r="G41" s="11">
        <f>Inequality_Components_Lambda_j!G41+Inequality_Components_Lambda_j!M41-Inequality_Components_Lambda_j!S41+Inequality_Components_Lambda_j!Y41+Inequality_Components_Lambda_j!AE41-Inequality_Components_Lambda_j!AK41</f>
        <v>2941.7743714594294</v>
      </c>
      <c r="H41" s="11">
        <f t="shared" si="2"/>
        <v>32299.469719822231</v>
      </c>
      <c r="I41" s="9">
        <f>(H41-H73)/Background_Calculations!$B$10</f>
        <v>4.5772149430407369E-6</v>
      </c>
    </row>
    <row r="42" spans="1:9" x14ac:dyDescent="0.25">
      <c r="A42" s="8">
        <v>6</v>
      </c>
      <c r="B42" s="11">
        <f>Inequality_Components_Lambda_j!B42+Inequality_Components_Lambda_j!H42-Inequality_Components_Lambda_j!N42+Inequality_Components_Lambda_j!T42+Inequality_Components_Lambda_j!Z42-Inequality_Components_Lambda_j!AF42</f>
        <v>16048.347126203475</v>
      </c>
      <c r="C42" s="11">
        <f>Inequality_Components_Lambda_j!C42+Inequality_Components_Lambda_j!I42-Inequality_Components_Lambda_j!O42+Inequality_Components_Lambda_j!U42+Inequality_Components_Lambda_j!AA42-Inequality_Components_Lambda_j!AG42</f>
        <v>2366.4180937837714</v>
      </c>
      <c r="D42" s="11">
        <f>Inequality_Components_Lambda_j!D42+Inequality_Components_Lambda_j!J42-Inequality_Components_Lambda_j!P42+Inequality_Components_Lambda_j!V42+Inequality_Components_Lambda_j!AB42-Inequality_Components_Lambda_j!AH42</f>
        <v>3019.5019642132615</v>
      </c>
      <c r="E42" s="11">
        <f>Inequality_Components_Lambda_j!E42+Inequality_Components_Lambda_j!K42-Inequality_Components_Lambda_j!Q42+Inequality_Components_Lambda_j!W42+Inequality_Components_Lambda_j!AC42-Inequality_Components_Lambda_j!AI42</f>
        <v>4689.7469455635055</v>
      </c>
      <c r="F42" s="11">
        <f>Inequality_Components_Lambda_j!F42+Inequality_Components_Lambda_j!L42-Inequality_Components_Lambda_j!R42+Inequality_Components_Lambda_j!X42+Inequality_Components_Lambda_j!AD42-Inequality_Components_Lambda_j!AJ42</f>
        <v>3221.871549545795</v>
      </c>
      <c r="G42" s="11">
        <f>Inequality_Components_Lambda_j!G42+Inequality_Components_Lambda_j!M42-Inequality_Components_Lambda_j!S42+Inequality_Components_Lambda_j!Y42+Inequality_Components_Lambda_j!AE42-Inequality_Components_Lambda_j!AK42</f>
        <v>2940.0811490064871</v>
      </c>
      <c r="H42" s="11">
        <f t="shared" si="2"/>
        <v>32285.966828316297</v>
      </c>
      <c r="I42" s="9">
        <f>(H42-H74)/Background_Calculations!$B$10</f>
        <v>4.2838091582955501E-6</v>
      </c>
    </row>
    <row r="43" spans="1:9" x14ac:dyDescent="0.25">
      <c r="A43" s="8">
        <v>7</v>
      </c>
      <c r="B43" s="11">
        <f>Inequality_Components_Lambda_j!B43+Inequality_Components_Lambda_j!H43-Inequality_Components_Lambda_j!N43+Inequality_Components_Lambda_j!T43+Inequality_Components_Lambda_j!Z43-Inequality_Components_Lambda_j!AF43</f>
        <v>16041.475990724204</v>
      </c>
      <c r="C43" s="11">
        <f>Inequality_Components_Lambda_j!C43+Inequality_Components_Lambda_j!I43-Inequality_Components_Lambda_j!O43+Inequality_Components_Lambda_j!U43+Inequality_Components_Lambda_j!AA43-Inequality_Components_Lambda_j!AG43</f>
        <v>2365.0450483791751</v>
      </c>
      <c r="D43" s="11">
        <f>Inequality_Components_Lambda_j!D43+Inequality_Components_Lambda_j!J43-Inequality_Components_Lambda_j!P43+Inequality_Components_Lambda_j!V43+Inequality_Components_Lambda_j!AB43-Inequality_Components_Lambda_j!AH43</f>
        <v>3017.938508387178</v>
      </c>
      <c r="E43" s="11">
        <f>Inequality_Components_Lambda_j!E43+Inequality_Components_Lambda_j!K43-Inequality_Components_Lambda_j!Q43+Inequality_Components_Lambda_j!W43+Inequality_Components_Lambda_j!AC43-Inequality_Components_Lambda_j!AI43</f>
        <v>4688.1232482455744</v>
      </c>
      <c r="F43" s="11">
        <f>Inequality_Components_Lambda_j!F43+Inequality_Components_Lambda_j!L43-Inequality_Components_Lambda_j!R43+Inequality_Components_Lambda_j!X43+Inequality_Components_Lambda_j!AD43-Inequality_Components_Lambda_j!AJ43</f>
        <v>3220.4209774755468</v>
      </c>
      <c r="G43" s="11">
        <f>Inequality_Components_Lambda_j!G43+Inequality_Components_Lambda_j!M43-Inequality_Components_Lambda_j!S43+Inequality_Components_Lambda_j!Y43+Inequality_Components_Lambda_j!AE43-Inequality_Components_Lambda_j!AK43</f>
        <v>2938.3614698802226</v>
      </c>
      <c r="H43" s="11">
        <f t="shared" si="2"/>
        <v>32271.365243091903</v>
      </c>
      <c r="I43" s="9">
        <f>(H43-H75)/Background_Calculations!$B$10</f>
        <v>3.9665297393352095E-6</v>
      </c>
    </row>
    <row r="44" spans="1:9" x14ac:dyDescent="0.25">
      <c r="A44" s="8">
        <v>8</v>
      </c>
      <c r="B44" s="11">
        <f>Inequality_Components_Lambda_j!B44+Inequality_Components_Lambda_j!H44-Inequality_Components_Lambda_j!N44+Inequality_Components_Lambda_j!T44+Inequality_Components_Lambda_j!Z44-Inequality_Components_Lambda_j!AF44</f>
        <v>16034.515989543643</v>
      </c>
      <c r="C44" s="11">
        <f>Inequality_Components_Lambda_j!C44+Inequality_Components_Lambda_j!I44-Inequality_Components_Lambda_j!O44+Inequality_Components_Lambda_j!U44+Inequality_Components_Lambda_j!AA44-Inequality_Components_Lambda_j!AG44</f>
        <v>2363.6520131333164</v>
      </c>
      <c r="D44" s="11">
        <f>Inequality_Components_Lambda_j!D44+Inequality_Components_Lambda_j!J44-Inequality_Components_Lambda_j!P44+Inequality_Components_Lambda_j!V44+Inequality_Components_Lambda_j!AB44-Inequality_Components_Lambda_j!AH44</f>
        <v>3016.3531506723389</v>
      </c>
      <c r="E44" s="11">
        <f>Inequality_Components_Lambda_j!E44+Inequality_Components_Lambda_j!K44-Inequality_Components_Lambda_j!Q44+Inequality_Components_Lambda_j!W44+Inequality_Components_Lambda_j!AC44-Inequality_Components_Lambda_j!AI44</f>
        <v>4686.4809052994251</v>
      </c>
      <c r="F44" s="11">
        <f>Inequality_Components_Lambda_j!F44+Inequality_Components_Lambda_j!L44-Inequality_Components_Lambda_j!R44+Inequality_Components_Lambda_j!X44+Inequality_Components_Lambda_j!AD44-Inequality_Components_Lambda_j!AJ44</f>
        <v>3218.9511839516772</v>
      </c>
      <c r="G44" s="11">
        <f>Inequality_Components_Lambda_j!G44+Inequality_Components_Lambda_j!M44-Inequality_Components_Lambda_j!S44+Inequality_Components_Lambda_j!Y44+Inequality_Components_Lambda_j!AE44-Inequality_Components_Lambda_j!AK44</f>
        <v>2936.6166364670553</v>
      </c>
      <c r="H44" s="11">
        <f t="shared" si="2"/>
        <v>32256.569879067458</v>
      </c>
      <c r="I44" s="9">
        <f>(H44-H76)/Background_Calculations!$B$10</f>
        <v>3.6450396799449422E-6</v>
      </c>
    </row>
    <row r="45" spans="1:9" x14ac:dyDescent="0.25">
      <c r="A45" s="8">
        <v>9</v>
      </c>
      <c r="B45" s="11">
        <f>Inequality_Components_Lambda_j!B45+Inequality_Components_Lambda_j!H45-Inequality_Components_Lambda_j!N45+Inequality_Components_Lambda_j!T45+Inequality_Components_Lambda_j!Z45-Inequality_Components_Lambda_j!AF45</f>
        <v>16027.970568009383</v>
      </c>
      <c r="C45" s="11">
        <f>Inequality_Components_Lambda_j!C45+Inequality_Components_Lambda_j!I45-Inequality_Components_Lambda_j!O45+Inequality_Components_Lambda_j!U45+Inequality_Components_Lambda_j!AA45-Inequality_Components_Lambda_j!AG45</f>
        <v>2362.3522352544715</v>
      </c>
      <c r="D45" s="11">
        <f>Inequality_Components_Lambda_j!D45+Inequality_Components_Lambda_j!J45-Inequality_Components_Lambda_j!P45+Inequality_Components_Lambda_j!V45+Inequality_Components_Lambda_j!AB45-Inequality_Components_Lambda_j!AH45</f>
        <v>3014.8699704811306</v>
      </c>
      <c r="E45" s="11">
        <f>Inequality_Components_Lambda_j!E45+Inequality_Components_Lambda_j!K45-Inequality_Components_Lambda_j!Q45+Inequality_Components_Lambda_j!W45+Inequality_Components_Lambda_j!AC45-Inequality_Components_Lambda_j!AI45</f>
        <v>4684.9255486465154</v>
      </c>
      <c r="F45" s="11">
        <f>Inequality_Components_Lambda_j!F45+Inequality_Components_Lambda_j!L45-Inequality_Components_Lambda_j!R45+Inequality_Components_Lambda_j!X45+Inequality_Components_Lambda_j!AD45-Inequality_Components_Lambda_j!AJ45</f>
        <v>3217.5710630836029</v>
      </c>
      <c r="G45" s="11">
        <f>Inequality_Components_Lambda_j!G45+Inequality_Components_Lambda_j!M45-Inequality_Components_Lambda_j!S45+Inequality_Components_Lambda_j!Y45+Inequality_Components_Lambda_j!AE45-Inequality_Components_Lambda_j!AK45</f>
        <v>2934.9891537889389</v>
      </c>
      <c r="H45" s="11">
        <f t="shared" si="2"/>
        <v>32242.678539264041</v>
      </c>
      <c r="I45" s="9">
        <f>(H45-H77)/Background_Calculations!$B$10</f>
        <v>3.3431932602805048E-6</v>
      </c>
    </row>
    <row r="46" spans="1:9" x14ac:dyDescent="0.25">
      <c r="A46" s="8">
        <v>10</v>
      </c>
      <c r="B46" s="11">
        <f>Inequality_Components_Lambda_j!B46+Inequality_Components_Lambda_j!H46-Inequality_Components_Lambda_j!N46+Inequality_Components_Lambda_j!T46+Inequality_Components_Lambda_j!Z46-Inequality_Components_Lambda_j!AF46</f>
        <v>16022.068941503834</v>
      </c>
      <c r="C46" s="11">
        <f>Inequality_Components_Lambda_j!C46+Inequality_Components_Lambda_j!I46-Inequality_Components_Lambda_j!O46+Inequality_Components_Lambda_j!U46+Inequality_Components_Lambda_j!AA46-Inequality_Components_Lambda_j!AG46</f>
        <v>2361.1972754577682</v>
      </c>
      <c r="D46" s="11">
        <f>Inequality_Components_Lambda_j!D46+Inequality_Components_Lambda_j!J46-Inequality_Components_Lambda_j!P46+Inequality_Components_Lambda_j!V46+Inequality_Components_Lambda_j!AB46-Inequality_Components_Lambda_j!AH46</f>
        <v>3013.5454603605467</v>
      </c>
      <c r="E46" s="11">
        <f>Inequality_Components_Lambda_j!E46+Inequality_Components_Lambda_j!K46-Inequality_Components_Lambda_j!Q46+Inequality_Components_Lambda_j!W46+Inequality_Components_Lambda_j!AC46-Inequality_Components_Lambda_j!AI46</f>
        <v>4683.5052718115667</v>
      </c>
      <c r="F46" s="11">
        <f>Inequality_Components_Lambda_j!F46+Inequality_Components_Lambda_j!L46-Inequality_Components_Lambda_j!R46+Inequality_Components_Lambda_j!X46+Inequality_Components_Lambda_j!AD46-Inequality_Components_Lambda_j!AJ46</f>
        <v>3216.3301936489397</v>
      </c>
      <c r="G46" s="11">
        <f>Inequality_Components_Lambda_j!G46+Inequality_Components_Lambda_j!M46-Inequality_Components_Lambda_j!S46+Inequality_Components_Lambda_j!Y46+Inequality_Components_Lambda_j!AE46-Inequality_Components_Lambda_j!AK46</f>
        <v>2933.5439034526999</v>
      </c>
      <c r="H46" s="11">
        <f t="shared" si="2"/>
        <v>32230.191046235355</v>
      </c>
      <c r="I46" s="9">
        <f>(H46-H78)/Background_Calculations!$B$10</f>
        <v>3.0718511784773906E-6</v>
      </c>
    </row>
    <row r="47" spans="1:9" x14ac:dyDescent="0.25">
      <c r="A47" s="8">
        <v>11</v>
      </c>
      <c r="B47" s="11">
        <f>Inequality_Components_Lambda_j!B47+Inequality_Components_Lambda_j!H47-Inequality_Components_Lambda_j!N47+Inequality_Components_Lambda_j!T47+Inequality_Components_Lambda_j!Z47-Inequality_Components_Lambda_j!AF47</f>
        <v>16016.860932056461</v>
      </c>
      <c r="C47" s="11">
        <f>Inequality_Components_Lambda_j!C47+Inequality_Components_Lambda_j!I47-Inequality_Components_Lambda_j!O47+Inequality_Components_Lambda_j!U47+Inequality_Components_Lambda_j!AA47-Inequality_Components_Lambda_j!AG47</f>
        <v>2360.1983409294003</v>
      </c>
      <c r="D47" s="11">
        <f>Inequality_Components_Lambda_j!D47+Inequality_Components_Lambda_j!J47-Inequality_Components_Lambda_j!P47+Inequality_Components_Lambda_j!V47+Inequality_Components_Lambda_j!AB47-Inequality_Components_Lambda_j!AH47</f>
        <v>3012.3918994748897</v>
      </c>
      <c r="E47" s="11">
        <f>Inequality_Components_Lambda_j!E47+Inequality_Components_Lambda_j!K47-Inequality_Components_Lambda_j!Q47+Inequality_Components_Lambda_j!W47+Inequality_Components_Lambda_j!AC47-Inequality_Components_Lambda_j!AI47</f>
        <v>4682.2305283556807</v>
      </c>
      <c r="F47" s="11">
        <f>Inequality_Components_Lambda_j!F47+Inequality_Components_Lambda_j!L47-Inequality_Components_Lambda_j!R47+Inequality_Components_Lambda_j!X47+Inequality_Components_Lambda_j!AD47-Inequality_Components_Lambda_j!AJ47</f>
        <v>3215.2393520418964</v>
      </c>
      <c r="G47" s="11">
        <f>Inequality_Components_Lambda_j!G47+Inequality_Components_Lambda_j!M47-Inequality_Components_Lambda_j!S47+Inequality_Components_Lambda_j!Y47+Inequality_Components_Lambda_j!AE47-Inequality_Components_Lambda_j!AK47</f>
        <v>2932.2949880604115</v>
      </c>
      <c r="H47" s="11">
        <f t="shared" si="2"/>
        <v>32219.216040918738</v>
      </c>
      <c r="I47" s="9">
        <f>(H47-H79)/Background_Calculations!$B$10</f>
        <v>2.833374105171308E-6</v>
      </c>
    </row>
    <row r="48" spans="1:9" x14ac:dyDescent="0.25">
      <c r="A48" s="8">
        <v>12</v>
      </c>
      <c r="B48" s="11">
        <f>Inequality_Components_Lambda_j!B48+Inequality_Components_Lambda_j!H48-Inequality_Components_Lambda_j!N48+Inequality_Components_Lambda_j!T48+Inequality_Components_Lambda_j!Z48-Inequality_Components_Lambda_j!AF48</f>
        <v>16012.298987595208</v>
      </c>
      <c r="C48" s="11">
        <f>Inequality_Components_Lambda_j!C48+Inequality_Components_Lambda_j!I48-Inequality_Components_Lambda_j!O48+Inequality_Components_Lambda_j!U48+Inequality_Components_Lambda_j!AA48-Inequality_Components_Lambda_j!AG48</f>
        <v>2359.3447350973684</v>
      </c>
      <c r="D48" s="11">
        <f>Inequality_Components_Lambda_j!D48+Inequality_Components_Lambda_j!J48-Inequality_Components_Lambda_j!P48+Inequality_Components_Lambda_j!V48+Inequality_Components_Lambda_j!AB48-Inequality_Components_Lambda_j!AH48</f>
        <v>3011.3975681147881</v>
      </c>
      <c r="E48" s="11">
        <f>Inequality_Components_Lambda_j!E48+Inequality_Components_Lambda_j!K48-Inequality_Components_Lambda_j!Q48+Inequality_Components_Lambda_j!W48+Inequality_Components_Lambda_j!AC48-Inequality_Components_Lambda_j!AI48</f>
        <v>4681.0913409957957</v>
      </c>
      <c r="F48" s="11">
        <f>Inequality_Components_Lambda_j!F48+Inequality_Components_Lambda_j!L48-Inequality_Components_Lambda_j!R48+Inequality_Components_Lambda_j!X48+Inequality_Components_Lambda_j!AD48-Inequality_Components_Lambda_j!AJ48</f>
        <v>3214.2882528550076</v>
      </c>
      <c r="G48" s="11">
        <f>Inequality_Components_Lambda_j!G48+Inequality_Components_Lambda_j!M48-Inequality_Components_Lambda_j!S48+Inequality_Components_Lambda_j!Y48+Inequality_Components_Lambda_j!AE48-Inequality_Components_Lambda_j!AK48</f>
        <v>2931.228947543163</v>
      </c>
      <c r="H48" s="11">
        <f t="shared" si="2"/>
        <v>32209.649832201336</v>
      </c>
      <c r="I48" s="9">
        <f>(H48-H80)/Background_Calculations!$B$10</f>
        <v>2.6255089249962135E-6</v>
      </c>
    </row>
    <row r="49" spans="1:9" x14ac:dyDescent="0.25">
      <c r="A49" s="8">
        <v>13</v>
      </c>
      <c r="B49" s="11">
        <f>Inequality_Components_Lambda_j!B49+Inequality_Components_Lambda_j!H49-Inequality_Components_Lambda_j!N49+Inequality_Components_Lambda_j!T49+Inequality_Components_Lambda_j!Z49-Inequality_Components_Lambda_j!AF49</f>
        <v>16008.292520590712</v>
      </c>
      <c r="C49" s="11">
        <f>Inequality_Components_Lambda_j!C49+Inequality_Components_Lambda_j!I49-Inequality_Components_Lambda_j!O49+Inequality_Components_Lambda_j!U49+Inequality_Components_Lambda_j!AA49-Inequality_Components_Lambda_j!AG49</f>
        <v>2358.6160808048398</v>
      </c>
      <c r="D49" s="11">
        <f>Inequality_Components_Lambda_j!D49+Inequality_Components_Lambda_j!J49-Inequality_Components_Lambda_j!P49+Inequality_Components_Lambda_j!V49+Inequality_Components_Lambda_j!AB49-Inequality_Components_Lambda_j!AH49</f>
        <v>3010.5401400288101</v>
      </c>
      <c r="E49" s="11">
        <f>Inequality_Components_Lambda_j!E49+Inequality_Components_Lambda_j!K49-Inequality_Components_Lambda_j!Q49+Inequality_Components_Lambda_j!W49+Inequality_Components_Lambda_j!AC49-Inequality_Components_Lambda_j!AI49</f>
        <v>4680.0687028330831</v>
      </c>
      <c r="F49" s="11">
        <f>Inequality_Components_Lambda_j!F49+Inequality_Components_Lambda_j!L49-Inequality_Components_Lambda_j!R49+Inequality_Components_Lambda_j!X49+Inequality_Components_Lambda_j!AD49-Inequality_Components_Lambda_j!AJ49</f>
        <v>3213.4573022070667</v>
      </c>
      <c r="G49" s="11">
        <f>Inequality_Components_Lambda_j!G49+Inequality_Components_Lambda_j!M49-Inequality_Components_Lambda_j!S49+Inequality_Components_Lambda_j!Y49+Inequality_Components_Lambda_j!AE49-Inequality_Components_Lambda_j!AK49</f>
        <v>2930.3201402341419</v>
      </c>
      <c r="H49" s="11">
        <f t="shared" si="2"/>
        <v>32201.294886698655</v>
      </c>
      <c r="I49" s="9">
        <f>(H49-H81)/Background_Calculations!$B$10</f>
        <v>2.443963413752197E-6</v>
      </c>
    </row>
    <row r="50" spans="1:9" x14ac:dyDescent="0.25">
      <c r="A50" s="8">
        <v>14</v>
      </c>
      <c r="B50" s="11">
        <f>Inequality_Components_Lambda_j!B50+Inequality_Components_Lambda_j!H50-Inequality_Components_Lambda_j!N50+Inequality_Components_Lambda_j!T50+Inequality_Components_Lambda_j!Z50-Inequality_Components_Lambda_j!AF50</f>
        <v>16004.739434071875</v>
      </c>
      <c r="C50" s="11">
        <f>Inequality_Components_Lambda_j!C50+Inequality_Components_Lambda_j!I50-Inequality_Components_Lambda_j!O50+Inequality_Components_Lambda_j!U50+Inequality_Components_Lambda_j!AA50-Inequality_Components_Lambda_j!AG50</f>
        <v>2357.9894119105916</v>
      </c>
      <c r="D50" s="11">
        <f>Inequality_Components_Lambda_j!D50+Inequality_Components_Lambda_j!J50-Inequality_Components_Lambda_j!P50+Inequality_Components_Lambda_j!V50+Inequality_Components_Lambda_j!AB50-Inequality_Components_Lambda_j!AH50</f>
        <v>3009.794452342293</v>
      </c>
      <c r="E50" s="11">
        <f>Inequality_Components_Lambda_j!E50+Inequality_Components_Lambda_j!K50-Inequality_Components_Lambda_j!Q50+Inequality_Components_Lambda_j!W50+Inequality_Components_Lambda_j!AC50-Inequality_Components_Lambda_j!AI50</f>
        <v>4679.1411920800883</v>
      </c>
      <c r="F50" s="11">
        <f>Inequality_Components_Lambda_j!F50+Inequality_Components_Lambda_j!L50-Inequality_Components_Lambda_j!R50+Inequality_Components_Lambda_j!X50+Inequality_Components_Lambda_j!AD50-Inequality_Components_Lambda_j!AJ50</f>
        <v>3212.7244167502099</v>
      </c>
      <c r="G50" s="11">
        <f>Inequality_Components_Lambda_j!G50+Inequality_Components_Lambda_j!M50-Inequality_Components_Lambda_j!S50+Inequality_Components_Lambda_j!Y50+Inequality_Components_Lambda_j!AE50-Inequality_Components_Lambda_j!AK50</f>
        <v>2929.5396666089459</v>
      </c>
      <c r="H50" s="11">
        <f t="shared" si="2"/>
        <v>32193.928573764006</v>
      </c>
      <c r="I50" s="9">
        <f>(H50-H82)/Background_Calculations!$B$10</f>
        <v>2.2839000061243047E-6</v>
      </c>
    </row>
    <row r="51" spans="1:9" x14ac:dyDescent="0.25">
      <c r="A51" s="19" t="s">
        <v>52</v>
      </c>
      <c r="B51" s="19"/>
      <c r="C51" s="19"/>
      <c r="D51" s="19"/>
      <c r="E51" s="19"/>
      <c r="F51" s="19"/>
      <c r="G51" s="19"/>
      <c r="H51" s="19"/>
    </row>
    <row r="52" spans="1:9" x14ac:dyDescent="0.25">
      <c r="A52" s="8">
        <v>0</v>
      </c>
      <c r="B52" s="11">
        <f>Inequality_Components_Lambda_j!B52+Inequality_Components_Lambda_j!H52-Inequality_Components_Lambda_j!N52+Inequality_Components_Lambda_j!T52+Inequality_Components_Lambda_j!Z52-Inequality_Components_Lambda_j!AF52</f>
        <v>16181.426135040629</v>
      </c>
      <c r="C52" s="11">
        <f>Inequality_Components_Lambda_j!C52+Inequality_Components_Lambda_j!I52-Inequality_Components_Lambda_j!O52+Inequality_Components_Lambda_j!U52+Inequality_Components_Lambda_j!AA52-Inequality_Components_Lambda_j!AG52</f>
        <v>2398.4284672607505</v>
      </c>
      <c r="D52" s="11">
        <f>Inequality_Components_Lambda_j!D52+Inequality_Components_Lambda_j!J52-Inequality_Components_Lambda_j!P52+Inequality_Components_Lambda_j!V52+Inequality_Components_Lambda_j!AB52-Inequality_Components_Lambda_j!AH52</f>
        <v>3054.9286244892751</v>
      </c>
      <c r="E52" s="11">
        <f>Inequality_Components_Lambda_j!E52+Inequality_Components_Lambda_j!K52-Inequality_Components_Lambda_j!Q52+Inequality_Components_Lambda_j!W52+Inequality_Components_Lambda_j!AC52-Inequality_Components_Lambda_j!AI52</f>
        <v>4728.1014348052759</v>
      </c>
      <c r="F52" s="11">
        <f>Inequality_Components_Lambda_j!F52+Inequality_Components_Lambda_j!L52-Inequality_Components_Lambda_j!R52+Inequality_Components_Lambda_j!X52+Inequality_Components_Lambda_j!AD52-Inequality_Components_Lambda_j!AJ52</f>
        <v>3260.0709095689149</v>
      </c>
      <c r="G52" s="11">
        <f>Inequality_Components_Lambda_j!G52+Inequality_Components_Lambda_j!M52-Inequality_Components_Lambda_j!S52+Inequality_Components_Lambda_j!Y52+Inequality_Components_Lambda_j!AE52-Inequality_Components_Lambda_j!AK52</f>
        <v>3004.5646261395818</v>
      </c>
      <c r="H52" s="11">
        <f>SUM(B52:G52)</f>
        <v>32627.520197304431</v>
      </c>
      <c r="I52" s="9">
        <f>(H52-H68)/Background_Calculations!$B$10</f>
        <v>1.170545912240044E-5</v>
      </c>
    </row>
    <row r="53" spans="1:9" x14ac:dyDescent="0.25">
      <c r="A53" s="8">
        <v>1</v>
      </c>
      <c r="B53" s="11">
        <f>Inequality_Components_Lambda_j!B53+Inequality_Components_Lambda_j!H53-Inequality_Components_Lambda_j!N53+Inequality_Components_Lambda_j!T53+Inequality_Components_Lambda_j!Z53-Inequality_Components_Lambda_j!AF53</f>
        <v>16130.471079570749</v>
      </c>
      <c r="C53" s="11">
        <f>Inequality_Components_Lambda_j!C53+Inequality_Components_Lambda_j!I53-Inequality_Components_Lambda_j!O53+Inequality_Components_Lambda_j!U53+Inequality_Components_Lambda_j!AA53-Inequality_Components_Lambda_j!AG53</f>
        <v>2386.0392538149717</v>
      </c>
      <c r="D53" s="11">
        <f>Inequality_Components_Lambda_j!D53+Inequality_Components_Lambda_j!J53-Inequality_Components_Lambda_j!P53+Inequality_Components_Lambda_j!V53+Inequality_Components_Lambda_j!AB53-Inequality_Components_Lambda_j!AH53</f>
        <v>3041.2952935809867</v>
      </c>
      <c r="E53" s="11">
        <f>Inequality_Components_Lambda_j!E53+Inequality_Components_Lambda_j!K53-Inequality_Components_Lambda_j!Q53+Inequality_Components_Lambda_j!W53+Inequality_Components_Lambda_j!AC53-Inequality_Components_Lambda_j!AI53</f>
        <v>4713.9258602342761</v>
      </c>
      <c r="F53" s="11">
        <f>Inequality_Components_Lambda_j!F53+Inequality_Components_Lambda_j!L53-Inequality_Components_Lambda_j!R53+Inequality_Components_Lambda_j!X53+Inequality_Components_Lambda_j!AD53-Inequality_Components_Lambda_j!AJ53</f>
        <v>3245.680825690828</v>
      </c>
      <c r="G53" s="11">
        <f>Inequality_Components_Lambda_j!G53+Inequality_Components_Lambda_j!M53-Inequality_Components_Lambda_j!S53+Inequality_Components_Lambda_j!Y53+Inequality_Components_Lambda_j!AE53-Inequality_Components_Lambda_j!AK53</f>
        <v>2980.4082716700827</v>
      </c>
      <c r="H53" s="11">
        <f t="shared" ref="H53:H66" si="3">SUM(B53:G53)</f>
        <v>32497.82058456189</v>
      </c>
      <c r="I53" s="9">
        <f>(H53-H69)/Background_Calculations!$B$10</f>
        <v>8.8872022593315872E-6</v>
      </c>
    </row>
    <row r="54" spans="1:9" x14ac:dyDescent="0.25">
      <c r="A54" s="8">
        <v>2</v>
      </c>
      <c r="B54" s="11">
        <f>Inequality_Components_Lambda_j!B54+Inequality_Components_Lambda_j!H54-Inequality_Components_Lambda_j!N54+Inequality_Components_Lambda_j!T54+Inequality_Components_Lambda_j!Z54-Inequality_Components_Lambda_j!AF54</f>
        <v>16070.701467453571</v>
      </c>
      <c r="C54" s="11">
        <f>Inequality_Components_Lambda_j!C54+Inequality_Components_Lambda_j!I54-Inequality_Components_Lambda_j!O54+Inequality_Components_Lambda_j!U54+Inequality_Components_Lambda_j!AA54-Inequality_Components_Lambda_j!AG54</f>
        <v>2371.4474119340207</v>
      </c>
      <c r="D54" s="11">
        <f>Inequality_Components_Lambda_j!D54+Inequality_Components_Lambda_j!J54-Inequality_Components_Lambda_j!P54+Inequality_Components_Lambda_j!V54+Inequality_Components_Lambda_j!AB54-Inequality_Components_Lambda_j!AH54</f>
        <v>3025.2486507147046</v>
      </c>
      <c r="E54" s="11">
        <f>Inequality_Components_Lambda_j!E54+Inequality_Components_Lambda_j!K54-Inequality_Components_Lambda_j!Q54+Inequality_Components_Lambda_j!W54+Inequality_Components_Lambda_j!AC54-Inequality_Components_Lambda_j!AI54</f>
        <v>4697.2406902700695</v>
      </c>
      <c r="F54" s="11">
        <f>Inequality_Components_Lambda_j!F54+Inequality_Components_Lambda_j!L54-Inequality_Components_Lambda_j!R54+Inequality_Components_Lambda_j!X54+Inequality_Components_Lambda_j!AD54-Inequality_Components_Lambda_j!AJ54</f>
        <v>3228.7036435987793</v>
      </c>
      <c r="G54" s="11">
        <f>Inequality_Components_Lambda_j!G54+Inequality_Components_Lambda_j!M54-Inequality_Components_Lambda_j!S54+Inequality_Components_Lambda_j!Y54+Inequality_Components_Lambda_j!AE54-Inequality_Components_Lambda_j!AK54</f>
        <v>2951.766155636456</v>
      </c>
      <c r="H54" s="11">
        <f t="shared" si="3"/>
        <v>32345.108019607596</v>
      </c>
      <c r="I54" s="9">
        <f>(H54-H70)/Background_Calculations!$B$10</f>
        <v>5.5688944775372369E-6</v>
      </c>
    </row>
    <row r="55" spans="1:9" x14ac:dyDescent="0.25">
      <c r="A55" s="8">
        <v>3</v>
      </c>
      <c r="B55" s="11">
        <f>Inequality_Components_Lambda_j!B55+Inequality_Components_Lambda_j!H55-Inequality_Components_Lambda_j!N55+Inequality_Components_Lambda_j!T55+Inequality_Components_Lambda_j!Z55-Inequality_Components_Lambda_j!AF55</f>
        <v>16043.008560012575</v>
      </c>
      <c r="C55" s="11">
        <f>Inequality_Components_Lambda_j!C55+Inequality_Components_Lambda_j!I55-Inequality_Components_Lambda_j!O55+Inequality_Components_Lambda_j!U55+Inequality_Components_Lambda_j!AA55-Inequality_Components_Lambda_j!AG55</f>
        <v>2364.8035360849076</v>
      </c>
      <c r="D55" s="11">
        <f>Inequality_Components_Lambda_j!D55+Inequality_Components_Lambda_j!J55-Inequality_Components_Lambda_j!P55+Inequality_Components_Lambda_j!V55+Inequality_Components_Lambda_j!AB55-Inequality_Components_Lambda_j!AH55</f>
        <v>3017.910204455743</v>
      </c>
      <c r="E55" s="11">
        <f>Inequality_Components_Lambda_j!E55+Inequality_Components_Lambda_j!K55-Inequality_Components_Lambda_j!Q55+Inequality_Components_Lambda_j!W55+Inequality_Components_Lambda_j!AC55-Inequality_Components_Lambda_j!AI55</f>
        <v>4689.4853054937685</v>
      </c>
      <c r="F55" s="11">
        <f>Inequality_Components_Lambda_j!F55+Inequality_Components_Lambda_j!L55-Inequality_Components_Lambda_j!R55+Inequality_Components_Lambda_j!X55+Inequality_Components_Lambda_j!AD55-Inequality_Components_Lambda_j!AJ55</f>
        <v>3220.9320216433334</v>
      </c>
      <c r="G55" s="11">
        <f>Inequality_Components_Lambda_j!G55+Inequality_Components_Lambda_j!M55-Inequality_Components_Lambda_j!S55+Inequality_Components_Lambda_j!Y55+Inequality_Components_Lambda_j!AE55-Inequality_Components_Lambda_j!AK55</f>
        <v>2938.8364836390506</v>
      </c>
      <c r="H55" s="11">
        <f t="shared" si="3"/>
        <v>32274.976111329375</v>
      </c>
      <c r="I55" s="9">
        <f>(H55-H71)/Background_Calculations!$B$10</f>
        <v>4.0449906844121585E-6</v>
      </c>
    </row>
    <row r="56" spans="1:9" x14ac:dyDescent="0.25">
      <c r="A56" s="8">
        <v>4</v>
      </c>
      <c r="B56" s="11">
        <f>Inequality_Components_Lambda_j!B56+Inequality_Components_Lambda_j!H56-Inequality_Components_Lambda_j!N56+Inequality_Components_Lambda_j!T56+Inequality_Components_Lambda_j!Z56-Inequality_Components_Lambda_j!AF56</f>
        <v>16040.205006659953</v>
      </c>
      <c r="C56" s="11">
        <f>Inequality_Components_Lambda_j!C56+Inequality_Components_Lambda_j!I56-Inequality_Components_Lambda_j!O56+Inequality_Components_Lambda_j!U56+Inequality_Components_Lambda_j!AA56-Inequality_Components_Lambda_j!AG56</f>
        <v>2364.3002783616225</v>
      </c>
      <c r="D56" s="11">
        <f>Inequality_Components_Lambda_j!D56+Inequality_Components_Lambda_j!J56-Inequality_Components_Lambda_j!P56+Inequality_Components_Lambda_j!V56+Inequality_Components_Lambda_j!AB56-Inequality_Components_Lambda_j!AH56</f>
        <v>3017.2997323370814</v>
      </c>
      <c r="E56" s="11">
        <f>Inequality_Components_Lambda_j!E56+Inequality_Components_Lambda_j!K56-Inequality_Components_Lambda_j!Q56+Inequality_Components_Lambda_j!W56+Inequality_Components_Lambda_j!AC56-Inequality_Components_Lambda_j!AI56</f>
        <v>4688.5793581268808</v>
      </c>
      <c r="F56" s="11">
        <f>Inequality_Components_Lambda_j!F56+Inequality_Components_Lambda_j!L56-Inequality_Components_Lambda_j!R56+Inequality_Components_Lambda_j!X56+Inequality_Components_Lambda_j!AD56-Inequality_Components_Lambda_j!AJ56</f>
        <v>3220.2213655059259</v>
      </c>
      <c r="G56" s="11">
        <f>Inequality_Components_Lambda_j!G56+Inequality_Components_Lambda_j!M56-Inequality_Components_Lambda_j!S56+Inequality_Components_Lambda_j!Y56+Inequality_Components_Lambda_j!AE56-Inequality_Components_Lambda_j!AK56</f>
        <v>2937.8589506609746</v>
      </c>
      <c r="H56" s="11">
        <f t="shared" si="3"/>
        <v>32268.46469165244</v>
      </c>
      <c r="I56" s="9">
        <f>(H56-H72)/Background_Calculations!$B$10</f>
        <v>3.9035033445133717E-6</v>
      </c>
    </row>
    <row r="57" spans="1:9" x14ac:dyDescent="0.25">
      <c r="A57" s="8">
        <v>5</v>
      </c>
      <c r="B57" s="11">
        <f>Inequality_Components_Lambda_j!B57+Inequality_Components_Lambda_j!H57-Inequality_Components_Lambda_j!N57+Inequality_Components_Lambda_j!T57+Inequality_Components_Lambda_j!Z57-Inequality_Components_Lambda_j!AF57</f>
        <v>16037.934877500729</v>
      </c>
      <c r="C57" s="11">
        <f>Inequality_Components_Lambda_j!C57+Inequality_Components_Lambda_j!I57-Inequality_Components_Lambda_j!O57+Inequality_Components_Lambda_j!U57+Inequality_Components_Lambda_j!AA57-Inequality_Components_Lambda_j!AG57</f>
        <v>2363.9203812680921</v>
      </c>
      <c r="D57" s="11">
        <f>Inequality_Components_Lambda_j!D57+Inequality_Components_Lambda_j!J57-Inequality_Components_Lambda_j!P57+Inequality_Components_Lambda_j!V57+Inequality_Components_Lambda_j!AB57-Inequality_Components_Lambda_j!AH57</f>
        <v>3016.8244204107518</v>
      </c>
      <c r="E57" s="11">
        <f>Inequality_Components_Lambda_j!E57+Inequality_Components_Lambda_j!K57-Inequality_Components_Lambda_j!Q57+Inequality_Components_Lambda_j!W57+Inequality_Components_Lambda_j!AC57-Inequality_Components_Lambda_j!AI57</f>
        <v>4687.7954517144053</v>
      </c>
      <c r="F57" s="11">
        <f>Inequality_Components_Lambda_j!F57+Inequality_Components_Lambda_j!L57-Inequality_Components_Lambda_j!R57+Inequality_Components_Lambda_j!X57+Inequality_Components_Lambda_j!AD57-Inequality_Components_Lambda_j!AJ57</f>
        <v>3219.6365192644262</v>
      </c>
      <c r="G57" s="11">
        <f>Inequality_Components_Lambda_j!G57+Inequality_Components_Lambda_j!M57-Inequality_Components_Lambda_j!S57+Inequality_Components_Lambda_j!Y57+Inequality_Components_Lambda_j!AE57-Inequality_Components_Lambda_j!AK57</f>
        <v>2937.0629230243835</v>
      </c>
      <c r="H57" s="11">
        <f t="shared" si="3"/>
        <v>32263.174573182787</v>
      </c>
      <c r="I57" s="9">
        <f>(H57-H73)/Background_Calculations!$B$10</f>
        <v>3.788553790167812E-6</v>
      </c>
    </row>
    <row r="58" spans="1:9" x14ac:dyDescent="0.25">
      <c r="A58" s="8">
        <v>6</v>
      </c>
      <c r="B58" s="11">
        <f>Inequality_Components_Lambda_j!B58+Inequality_Components_Lambda_j!H58-Inequality_Components_Lambda_j!N58+Inequality_Components_Lambda_j!T58+Inequality_Components_Lambda_j!Z58-Inequality_Components_Lambda_j!AF58</f>
        <v>16034.703286933693</v>
      </c>
      <c r="C58" s="11">
        <f>Inequality_Components_Lambda_j!C58+Inequality_Components_Lambda_j!I58-Inequality_Components_Lambda_j!O58+Inequality_Components_Lambda_j!U58+Inequality_Components_Lambda_j!AA58-Inequality_Components_Lambda_j!AG58</f>
        <v>2363.3489886369307</v>
      </c>
      <c r="D58" s="11">
        <f>Inequality_Components_Lambda_j!D58+Inequality_Components_Lambda_j!J58-Inequality_Components_Lambda_j!P58+Inequality_Components_Lambda_j!V58+Inequality_Components_Lambda_j!AB58-Inequality_Components_Lambda_j!AH58</f>
        <v>3016.139296214913</v>
      </c>
      <c r="E58" s="11">
        <f>Inequality_Components_Lambda_j!E58+Inequality_Components_Lambda_j!K58-Inequality_Components_Lambda_j!Q58+Inequality_Components_Lambda_j!W58+Inequality_Components_Lambda_j!AC58-Inequality_Components_Lambda_j!AI58</f>
        <v>4686.88422180414</v>
      </c>
      <c r="F58" s="11">
        <f>Inequality_Components_Lambda_j!F58+Inequality_Components_Lambda_j!L58-Inequality_Components_Lambda_j!R58+Inequality_Components_Lambda_j!X58+Inequality_Components_Lambda_j!AD58-Inequality_Components_Lambda_j!AJ58</f>
        <v>3218.9204174449901</v>
      </c>
      <c r="G58" s="11">
        <f>Inequality_Components_Lambda_j!G58+Inequality_Components_Lambda_j!M58-Inequality_Components_Lambda_j!S58+Inequality_Components_Lambda_j!Y58+Inequality_Components_Lambda_j!AE58-Inequality_Components_Lambda_j!AK58</f>
        <v>2936.2191297744957</v>
      </c>
      <c r="H58" s="11">
        <f t="shared" si="3"/>
        <v>32256.215340809162</v>
      </c>
      <c r="I58" s="9">
        <f>(H58-H74)/Background_Calculations!$B$10</f>
        <v>3.6373358799216774E-6</v>
      </c>
    </row>
    <row r="59" spans="1:9" x14ac:dyDescent="0.25">
      <c r="A59" s="8">
        <v>7</v>
      </c>
      <c r="B59" s="11">
        <f>Inequality_Components_Lambda_j!B59+Inequality_Components_Lambda_j!H59-Inequality_Components_Lambda_j!N59+Inequality_Components_Lambda_j!T59+Inequality_Components_Lambda_j!Z59-Inequality_Components_Lambda_j!AF59</f>
        <v>16030.686981734056</v>
      </c>
      <c r="C59" s="11">
        <f>Inequality_Components_Lambda_j!C59+Inequality_Components_Lambda_j!I59-Inequality_Components_Lambda_j!O59+Inequality_Components_Lambda_j!U59+Inequality_Components_Lambda_j!AA59-Inequality_Components_Lambda_j!AG59</f>
        <v>2362.6181212975644</v>
      </c>
      <c r="D59" s="11">
        <f>Inequality_Components_Lambda_j!D59+Inequality_Components_Lambda_j!J59-Inequality_Components_Lambda_j!P59+Inequality_Components_Lambda_j!V59+Inequality_Components_Lambda_j!AB59-Inequality_Components_Lambda_j!AH59</f>
        <v>3015.2794434020439</v>
      </c>
      <c r="E59" s="11">
        <f>Inequality_Components_Lambda_j!E59+Inequality_Components_Lambda_j!K59-Inequality_Components_Lambda_j!Q59+Inequality_Components_Lambda_j!W59+Inequality_Components_Lambda_j!AC59-Inequality_Components_Lambda_j!AI59</f>
        <v>4685.8595194105019</v>
      </c>
      <c r="F59" s="11">
        <f>Inequality_Components_Lambda_j!F59+Inequality_Components_Lambda_j!L59-Inequality_Components_Lambda_j!R59+Inequality_Components_Lambda_j!X59+Inequality_Components_Lambda_j!AD59-Inequality_Components_Lambda_j!AJ59</f>
        <v>3218.0873388173122</v>
      </c>
      <c r="G59" s="11">
        <f>Inequality_Components_Lambda_j!G59+Inequality_Components_Lambda_j!M59-Inequality_Components_Lambda_j!S59+Inequality_Components_Lambda_j!Y59+Inequality_Components_Lambda_j!AE59-Inequality_Components_Lambda_j!AK59</f>
        <v>2935.3075376702204</v>
      </c>
      <c r="H59" s="11">
        <f t="shared" si="3"/>
        <v>32247.838942331702</v>
      </c>
      <c r="I59" s="9">
        <f>(H59-H75)/Background_Calculations!$B$10</f>
        <v>3.4553242146766893E-6</v>
      </c>
    </row>
    <row r="60" spans="1:9" x14ac:dyDescent="0.25">
      <c r="A60" s="8">
        <v>8</v>
      </c>
      <c r="B60" s="11">
        <f>Inequality_Components_Lambda_j!B60+Inequality_Components_Lambda_j!H60-Inequality_Components_Lambda_j!N60+Inequality_Components_Lambda_j!T60+Inequality_Components_Lambda_j!Z60-Inequality_Components_Lambda_j!AF60</f>
        <v>16026.218039040552</v>
      </c>
      <c r="C60" s="11">
        <f>Inequality_Components_Lambda_j!C60+Inequality_Components_Lambda_j!I60-Inequality_Components_Lambda_j!O60+Inequality_Components_Lambda_j!U60+Inequality_Components_Lambda_j!AA60-Inequality_Components_Lambda_j!AG60</f>
        <v>2361.7854356917551</v>
      </c>
      <c r="D60" s="11">
        <f>Inequality_Components_Lambda_j!D60+Inequality_Components_Lambda_j!J60-Inequality_Components_Lambda_j!P60+Inequality_Components_Lambda_j!V60+Inequality_Components_Lambda_j!AB60-Inequality_Components_Lambda_j!AH60</f>
        <v>3014.3080333078724</v>
      </c>
      <c r="E60" s="11">
        <f>Inequality_Components_Lambda_j!E60+Inequality_Components_Lambda_j!K60-Inequality_Components_Lambda_j!Q60+Inequality_Components_Lambda_j!W60+Inequality_Components_Lambda_j!AC60-Inequality_Components_Lambda_j!AI60</f>
        <v>4684.7398455002349</v>
      </c>
      <c r="F60" s="11">
        <f>Inequality_Components_Lambda_j!F60+Inequality_Components_Lambda_j!L60-Inequality_Components_Lambda_j!R60+Inequality_Components_Lambda_j!X60+Inequality_Components_Lambda_j!AD60-Inequality_Components_Lambda_j!AJ60</f>
        <v>3217.1563557060235</v>
      </c>
      <c r="G60" s="11">
        <f>Inequality_Components_Lambda_j!G60+Inequality_Components_Lambda_j!M60-Inequality_Components_Lambda_j!S60+Inequality_Components_Lambda_j!Y60+Inequality_Components_Lambda_j!AE60-Inequality_Components_Lambda_j!AK60</f>
        <v>2934.2678221930537</v>
      </c>
      <c r="H60" s="11">
        <f t="shared" si="3"/>
        <v>32238.475531439493</v>
      </c>
      <c r="I60" s="9">
        <f>(H60-H76)/Background_Calculations!$B$10</f>
        <v>3.2518656503008397E-6</v>
      </c>
    </row>
    <row r="61" spans="1:9" x14ac:dyDescent="0.25">
      <c r="A61" s="8">
        <v>9</v>
      </c>
      <c r="B61" s="11">
        <f>Inequality_Components_Lambda_j!B61+Inequality_Components_Lambda_j!H61-Inequality_Components_Lambda_j!N61+Inequality_Components_Lambda_j!T61+Inequality_Components_Lambda_j!Z61-Inequality_Components_Lambda_j!AF61</f>
        <v>16021.728956168803</v>
      </c>
      <c r="C61" s="11">
        <f>Inequality_Components_Lambda_j!C61+Inequality_Components_Lambda_j!I61-Inequality_Components_Lambda_j!O61+Inequality_Components_Lambda_j!U61+Inequality_Components_Lambda_j!AA61-Inequality_Components_Lambda_j!AG61</f>
        <v>2360.94821966577</v>
      </c>
      <c r="D61" s="11">
        <f>Inequality_Components_Lambda_j!D61+Inequality_Components_Lambda_j!J61-Inequality_Components_Lambda_j!P61+Inequality_Components_Lambda_j!V61+Inequality_Components_Lambda_j!AB61-Inequality_Components_Lambda_j!AH61</f>
        <v>3013.331659454489</v>
      </c>
      <c r="E61" s="11">
        <f>Inequality_Components_Lambda_j!E61+Inequality_Components_Lambda_j!K61-Inequality_Components_Lambda_j!Q61+Inequality_Components_Lambda_j!W61+Inequality_Components_Lambda_j!AC61-Inequality_Components_Lambda_j!AI61</f>
        <v>4683.6159458170296</v>
      </c>
      <c r="F61" s="11">
        <f>Inequality_Components_Lambda_j!F61+Inequality_Components_Lambda_j!L61-Inequality_Components_Lambda_j!R61+Inequality_Components_Lambda_j!X61+Inequality_Components_Lambda_j!AD61-Inequality_Components_Lambda_j!AJ61</f>
        <v>3216.2210163189588</v>
      </c>
      <c r="G61" s="11">
        <f>Inequality_Components_Lambda_j!G61+Inequality_Components_Lambda_j!M61-Inequality_Components_Lambda_j!S61+Inequality_Components_Lambda_j!Y61+Inequality_Components_Lambda_j!AE61-Inequality_Components_Lambda_j!AK61</f>
        <v>2933.2224058457609</v>
      </c>
      <c r="H61" s="11">
        <f t="shared" si="3"/>
        <v>32229.06820327081</v>
      </c>
      <c r="I61" s="9">
        <f>(H61-H77)/Background_Calculations!$B$10</f>
        <v>3.0474528026914899E-6</v>
      </c>
    </row>
    <row r="62" spans="1:9" x14ac:dyDescent="0.25">
      <c r="A62" s="8">
        <v>10</v>
      </c>
      <c r="B62" s="11">
        <f>Inequality_Components_Lambda_j!B62+Inequality_Components_Lambda_j!H62-Inequality_Components_Lambda_j!N62+Inequality_Components_Lambda_j!T62+Inequality_Components_Lambda_j!Z62-Inequality_Components_Lambda_j!AF62</f>
        <v>16017.459989166882</v>
      </c>
      <c r="C62" s="11">
        <f>Inequality_Components_Lambda_j!C62+Inequality_Components_Lambda_j!I62-Inequality_Components_Lambda_j!O62+Inequality_Components_Lambda_j!U62+Inequality_Components_Lambda_j!AA62-Inequality_Components_Lambda_j!AG62</f>
        <v>2360.1605174705783</v>
      </c>
      <c r="D62" s="11">
        <f>Inequality_Components_Lambda_j!D62+Inequality_Components_Lambda_j!J62-Inequality_Components_Lambda_j!P62+Inequality_Components_Lambda_j!V62+Inequality_Components_Lambda_j!AB62-Inequality_Components_Lambda_j!AH62</f>
        <v>3012.4095354773131</v>
      </c>
      <c r="E62" s="11">
        <f>Inequality_Components_Lambda_j!E62+Inequality_Components_Lambda_j!K62-Inequality_Components_Lambda_j!Q62+Inequality_Components_Lambda_j!W62+Inequality_Components_Lambda_j!AC62-Inequality_Components_Lambda_j!AI62</f>
        <v>4682.5382304165541</v>
      </c>
      <c r="F62" s="11">
        <f>Inequality_Components_Lambda_j!F62+Inequality_Components_Lambda_j!L62-Inequality_Components_Lambda_j!R62+Inequality_Components_Lambda_j!X62+Inequality_Components_Lambda_j!AD62-Inequality_Components_Lambda_j!AJ62</f>
        <v>3215.3332875051697</v>
      </c>
      <c r="G62" s="11">
        <f>Inequality_Components_Lambda_j!G62+Inequality_Components_Lambda_j!M62-Inequality_Components_Lambda_j!S62+Inequality_Components_Lambda_j!Y62+Inequality_Components_Lambda_j!AE62-Inequality_Components_Lambda_j!AK62</f>
        <v>2932.2392954012062</v>
      </c>
      <c r="H62" s="11">
        <f t="shared" si="3"/>
        <v>32220.140855437705</v>
      </c>
      <c r="I62" s="9">
        <f>(H62-H78)/Background_Calculations!$B$10</f>
        <v>2.8534694995216167E-6</v>
      </c>
    </row>
    <row r="63" spans="1:9" x14ac:dyDescent="0.25">
      <c r="A63" s="8">
        <v>11</v>
      </c>
      <c r="B63" s="11">
        <f>Inequality_Components_Lambda_j!B63+Inequality_Components_Lambda_j!H63-Inequality_Components_Lambda_j!N63+Inequality_Components_Lambda_j!T63+Inequality_Components_Lambda_j!Z63-Inequality_Components_Lambda_j!AF63</f>
        <v>16013.511150559281</v>
      </c>
      <c r="C63" s="11">
        <f>Inequality_Components_Lambda_j!C63+Inequality_Components_Lambda_j!I63-Inequality_Components_Lambda_j!O63+Inequality_Components_Lambda_j!U63+Inequality_Components_Lambda_j!AA63-Inequality_Components_Lambda_j!AG63</f>
        <v>2359.4448263628256</v>
      </c>
      <c r="D63" s="11">
        <f>Inequality_Components_Lambda_j!D63+Inequality_Components_Lambda_j!J63-Inequality_Components_Lambda_j!P63+Inequality_Components_Lambda_j!V63+Inequality_Components_Lambda_j!AB63-Inequality_Components_Lambda_j!AH63</f>
        <v>3011.5663105171698</v>
      </c>
      <c r="E63" s="11">
        <f>Inequality_Components_Lambda_j!E63+Inequality_Components_Lambda_j!K63-Inequality_Components_Lambda_j!Q63+Inequality_Components_Lambda_j!W63+Inequality_Components_Lambda_j!AC63-Inequality_Components_Lambda_j!AI63</f>
        <v>4681.5276837317415</v>
      </c>
      <c r="F63" s="11">
        <f>Inequality_Components_Lambda_j!F63+Inequality_Components_Lambda_j!L63-Inequality_Components_Lambda_j!R63+Inequality_Components_Lambda_j!X63+Inequality_Components_Lambda_j!AD63-Inequality_Components_Lambda_j!AJ63</f>
        <v>3214.5148017513557</v>
      </c>
      <c r="G63" s="11">
        <f>Inequality_Components_Lambda_j!G63+Inequality_Components_Lambda_j!M63-Inequality_Components_Lambda_j!S63+Inequality_Components_Lambda_j!Y63+Inequality_Components_Lambda_j!AE63-Inequality_Components_Lambda_j!AK63</f>
        <v>2931.3468003612402</v>
      </c>
      <c r="H63" s="11">
        <f t="shared" si="3"/>
        <v>32211.911573283618</v>
      </c>
      <c r="I63" s="9">
        <f>(H63-H79)/Background_Calculations!$B$10</f>
        <v>2.6746545407219883E-6</v>
      </c>
    </row>
    <row r="64" spans="1:9" x14ac:dyDescent="0.25">
      <c r="A64" s="8">
        <v>12</v>
      </c>
      <c r="B64" s="11">
        <f>Inequality_Components_Lambda_j!B64+Inequality_Components_Lambda_j!H64-Inequality_Components_Lambda_j!N64+Inequality_Components_Lambda_j!T64+Inequality_Components_Lambda_j!Z64-Inequality_Components_Lambda_j!AF64</f>
        <v>16009.89890975243</v>
      </c>
      <c r="C64" s="11">
        <f>Inequality_Components_Lambda_j!C64+Inequality_Components_Lambda_j!I64-Inequality_Components_Lambda_j!O64+Inequality_Components_Lambda_j!U64+Inequality_Components_Lambda_j!AA64-Inequality_Components_Lambda_j!AG64</f>
        <v>2358.8048510431495</v>
      </c>
      <c r="D64" s="11">
        <f>Inequality_Components_Lambda_j!D64+Inequality_Components_Lambda_j!J64-Inequality_Components_Lambda_j!P64+Inequality_Components_Lambda_j!V64+Inequality_Components_Lambda_j!AB64-Inequality_Components_Lambda_j!AH64</f>
        <v>3010.8060436328688</v>
      </c>
      <c r="E64" s="11">
        <f>Inequality_Components_Lambda_j!E64+Inequality_Components_Lambda_j!K64-Inequality_Components_Lambda_j!Q64+Inequality_Components_Lambda_j!W64+Inequality_Components_Lambda_j!AC64-Inequality_Components_Lambda_j!AI64</f>
        <v>4680.5877613413459</v>
      </c>
      <c r="F64" s="11">
        <f>Inequality_Components_Lambda_j!F64+Inequality_Components_Lambda_j!L64-Inequality_Components_Lambda_j!R64+Inequality_Components_Lambda_j!X64+Inequality_Components_Lambda_j!AD64-Inequality_Components_Lambda_j!AJ64</f>
        <v>3213.769121353514</v>
      </c>
      <c r="G64" s="11">
        <f>Inequality_Components_Lambda_j!G64+Inequality_Components_Lambda_j!M64-Inequality_Components_Lambda_j!S64+Inequality_Components_Lambda_j!Y64+Inequality_Components_Lambda_j!AE64-Inequality_Components_Lambda_j!AK64</f>
        <v>2930.5495825489115</v>
      </c>
      <c r="H64" s="11">
        <f t="shared" si="3"/>
        <v>32204.41626967222</v>
      </c>
      <c r="I64" s="9">
        <f>(H64-H80)/Background_Calculations!$B$10</f>
        <v>2.5117882807776373E-6</v>
      </c>
    </row>
    <row r="65" spans="1:9" x14ac:dyDescent="0.25">
      <c r="A65" s="8">
        <v>13</v>
      </c>
      <c r="B65" s="11">
        <f>Inequality_Components_Lambda_j!B65+Inequality_Components_Lambda_j!H65-Inequality_Components_Lambda_j!N65+Inequality_Components_Lambda_j!T65+Inequality_Components_Lambda_j!Z65-Inequality_Components_Lambda_j!AF65</f>
        <v>16006.596430422631</v>
      </c>
      <c r="C65" s="11">
        <f>Inequality_Components_Lambda_j!C65+Inequality_Components_Lambda_j!I65-Inequality_Components_Lambda_j!O65+Inequality_Components_Lambda_j!U65+Inequality_Components_Lambda_j!AA65-Inequality_Components_Lambda_j!AG65</f>
        <v>2358.2345548309963</v>
      </c>
      <c r="D65" s="11">
        <f>Inequality_Components_Lambda_j!D65+Inequality_Components_Lambda_j!J65-Inequality_Components_Lambda_j!P65+Inequality_Components_Lambda_j!V65+Inequality_Components_Lambda_j!AB65-Inequality_Components_Lambda_j!AH65</f>
        <v>3010.122120729568</v>
      </c>
      <c r="E65" s="11">
        <f>Inequality_Components_Lambda_j!E65+Inequality_Components_Lambda_j!K65-Inequality_Components_Lambda_j!Q65+Inequality_Components_Lambda_j!W65+Inequality_Components_Lambda_j!AC65-Inequality_Components_Lambda_j!AI65</f>
        <v>4679.7128325002404</v>
      </c>
      <c r="F65" s="11">
        <f>Inequality_Components_Lambda_j!F65+Inequality_Components_Lambda_j!L65-Inequality_Components_Lambda_j!R65+Inequality_Components_Lambda_j!X65+Inequality_Components_Lambda_j!AD65-Inequality_Components_Lambda_j!AJ65</f>
        <v>3213.0904416744916</v>
      </c>
      <c r="G65" s="11">
        <f>Inequality_Components_Lambda_j!G65+Inequality_Components_Lambda_j!M65-Inequality_Components_Lambda_j!S65+Inequality_Components_Lambda_j!Y65+Inequality_Components_Lambda_j!AE65-Inequality_Components_Lambda_j!AK65</f>
        <v>2929.8400456860604</v>
      </c>
      <c r="H65" s="11">
        <f t="shared" si="3"/>
        <v>32197.596425843989</v>
      </c>
      <c r="I65" s="9">
        <f>(H65-H81)/Background_Calculations!$B$10</f>
        <v>2.3635991592563462E-6</v>
      </c>
    </row>
    <row r="66" spans="1:9" x14ac:dyDescent="0.25">
      <c r="A66" s="8">
        <v>14</v>
      </c>
      <c r="B66" s="11">
        <f>Inequality_Components_Lambda_j!B66+Inequality_Components_Lambda_j!H66-Inequality_Components_Lambda_j!N66+Inequality_Components_Lambda_j!T66+Inequality_Components_Lambda_j!Z66-Inequality_Components_Lambda_j!AF66</f>
        <v>16003.558201418518</v>
      </c>
      <c r="C66" s="11">
        <f>Inequality_Components_Lambda_j!C66+Inequality_Components_Lambda_j!I66-Inequality_Components_Lambda_j!O66+Inequality_Components_Lambda_j!U66+Inequality_Components_Lambda_j!AA66-Inequality_Components_Lambda_j!AG66</f>
        <v>2357.7237002480347</v>
      </c>
      <c r="D66" s="11">
        <f>Inequality_Components_Lambda_j!D66+Inequality_Components_Lambda_j!J66-Inequality_Components_Lambda_j!P66+Inequality_Components_Lambda_j!V66+Inequality_Components_Lambda_j!AB66-Inequality_Components_Lambda_j!AH66</f>
        <v>3009.5033251043142</v>
      </c>
      <c r="E66" s="11">
        <f>Inequality_Components_Lambda_j!E66+Inequality_Components_Lambda_j!K66-Inequality_Components_Lambda_j!Q66+Inequality_Components_Lambda_j!W66+Inequality_Components_Lambda_j!AC66-Inequality_Components_Lambda_j!AI66</f>
        <v>4678.8933481473623</v>
      </c>
      <c r="F66" s="11">
        <f>Inequality_Components_Lambda_j!F66+Inequality_Components_Lambda_j!L66-Inequality_Components_Lambda_j!R66+Inequality_Components_Lambda_j!X66+Inequality_Components_Lambda_j!AD66-Inequality_Components_Lambda_j!AJ66</f>
        <v>3212.4689187534286</v>
      </c>
      <c r="G66" s="11">
        <f>Inequality_Components_Lambda_j!G66+Inequality_Components_Lambda_j!M66-Inequality_Components_Lambda_j!S66+Inequality_Components_Lambda_j!Y66+Inequality_Components_Lambda_j!AE66-Inequality_Components_Lambda_j!AK66</f>
        <v>2929.2053074059013</v>
      </c>
      <c r="H66" s="11">
        <f t="shared" si="3"/>
        <v>32191.352801077555</v>
      </c>
      <c r="I66" s="9">
        <f>(H66-H82)/Background_Calculations!$B$10</f>
        <v>2.2279307638282324E-6</v>
      </c>
    </row>
    <row r="67" spans="1:9" x14ac:dyDescent="0.25">
      <c r="B67" s="19" t="s">
        <v>21</v>
      </c>
      <c r="C67" s="19"/>
      <c r="D67" s="19"/>
      <c r="E67" s="19"/>
      <c r="F67" s="19"/>
      <c r="G67" s="19"/>
      <c r="H67" s="19"/>
    </row>
    <row r="68" spans="1:9" x14ac:dyDescent="0.25">
      <c r="A68" s="8">
        <v>0</v>
      </c>
      <c r="B68" s="11">
        <f>Background_Calculations!$B$10*(Background_Calculations!$B$9*Background_Calculations!B$3*(1-Background_Calculations!B$6)/(1-Background_Calculations!$B$11))*Quarantine_Input!$B$24</f>
        <v>15983.083075449846</v>
      </c>
      <c r="C68" s="11">
        <f>Background_Calculations!$B$10*(Background_Calculations!$B$9*Background_Calculations!C$3*(1-Background_Calculations!C$6)/(1-Background_Calculations!$B$11))*Quarantine_Input!$B$24</f>
        <v>2345.0812156861057</v>
      </c>
      <c r="D68" s="11">
        <f>Background_Calculations!$B$10*(Background_Calculations!$B$9*Background_Calculations!D$3*(1-Background_Calculations!D$6)/(1-Background_Calculations!$B$11))*Quarantine_Input!$B$24</f>
        <v>2997.370044347917</v>
      </c>
      <c r="E68" s="11">
        <f>Background_Calculations!$B$10*(Background_Calculations!$B$9*Background_Calculations!E$3*(1-Background_Calculations!E$6)/(1-Background_Calculations!$B$11))*Quarantine_Input!$B$24</f>
        <v>4672.0854600385228</v>
      </c>
      <c r="F68" s="11">
        <f>Background_Calculations!$B$10*(Background_Calculations!$B$9*Background_Calculations!F$3*(1-Background_Calculations!F$6)/(1-Background_Calculations!$B$11))*Quarantine_Input!$B$24</f>
        <v>3198.9203641698764</v>
      </c>
      <c r="G68" s="11">
        <f>Background_Calculations!$B$10*(Background_Calculations!$B$9*Background_Calculations!G$3*(1-Background_Calculations!G$6)/(1-Background_Calculations!$B$11))*Quarantine_Input!$B$24</f>
        <v>2892.2805545935048</v>
      </c>
      <c r="H68" s="11">
        <f>SUM(B68:G68)</f>
        <v>32088.820714285772</v>
      </c>
    </row>
    <row r="69" spans="1:9" x14ac:dyDescent="0.25">
      <c r="A69" s="8">
        <v>1</v>
      </c>
      <c r="B69" s="11">
        <f>Background_Calculations!$B$10*(Background_Calculations!$B$9*Background_Calculations!B$3*(1-Background_Calculations!B$6)/(1-Background_Calculations!$B$11))*Quarantine_Input!$B$24</f>
        <v>15983.083075449846</v>
      </c>
      <c r="C69" s="11">
        <f>Background_Calculations!$B$10*(Background_Calculations!$B$9*Background_Calculations!C$3*(1-Background_Calculations!C$6)/(1-Background_Calculations!$B$11))*Quarantine_Input!$B$24</f>
        <v>2345.0812156861057</v>
      </c>
      <c r="D69" s="11">
        <f>Background_Calculations!$B$10*(Background_Calculations!$B$9*Background_Calculations!D$3*(1-Background_Calculations!D$6)/(1-Background_Calculations!$B$11))*Quarantine_Input!$B$24</f>
        <v>2997.370044347917</v>
      </c>
      <c r="E69" s="11">
        <f>Background_Calculations!$B$10*(Background_Calculations!$B$9*Background_Calculations!E$3*(1-Background_Calculations!E$6)/(1-Background_Calculations!$B$11))*Quarantine_Input!$B$24</f>
        <v>4672.0854600385228</v>
      </c>
      <c r="F69" s="11">
        <f>Background_Calculations!$B$10*(Background_Calculations!$B$9*Background_Calculations!F$3*(1-Background_Calculations!F$6)/(1-Background_Calculations!$B$11))*Quarantine_Input!$B$24</f>
        <v>3198.9203641698764</v>
      </c>
      <c r="G69" s="11">
        <f>Background_Calculations!$B$10*(Background_Calculations!$B$9*Background_Calculations!G$3*(1-Background_Calculations!G$6)/(1-Background_Calculations!$B$11))*Quarantine_Input!$B$24</f>
        <v>2892.2805545935048</v>
      </c>
      <c r="H69" s="11">
        <f t="shared" ref="H69:H82" si="4">SUM(B69:G69)</f>
        <v>32088.820714285772</v>
      </c>
    </row>
    <row r="70" spans="1:9" x14ac:dyDescent="0.25">
      <c r="A70" s="8">
        <v>2</v>
      </c>
      <c r="B70" s="11">
        <f>Background_Calculations!$B$10*(Background_Calculations!$B$9*Background_Calculations!B$3*(1-Background_Calculations!B$6)/(1-Background_Calculations!$B$11))*Quarantine_Input!$B$24</f>
        <v>15983.083075449846</v>
      </c>
      <c r="C70" s="11">
        <f>Background_Calculations!$B$10*(Background_Calculations!$B$9*Background_Calculations!C$3*(1-Background_Calculations!C$6)/(1-Background_Calculations!$B$11))*Quarantine_Input!$B$24</f>
        <v>2345.0812156861057</v>
      </c>
      <c r="D70" s="11">
        <f>Background_Calculations!$B$10*(Background_Calculations!$B$9*Background_Calculations!D$3*(1-Background_Calculations!D$6)/(1-Background_Calculations!$B$11))*Quarantine_Input!$B$24</f>
        <v>2997.370044347917</v>
      </c>
      <c r="E70" s="11">
        <f>Background_Calculations!$B$10*(Background_Calculations!$B$9*Background_Calculations!E$3*(1-Background_Calculations!E$6)/(1-Background_Calculations!$B$11))*Quarantine_Input!$B$24</f>
        <v>4672.0854600385228</v>
      </c>
      <c r="F70" s="11">
        <f>Background_Calculations!$B$10*(Background_Calculations!$B$9*Background_Calculations!F$3*(1-Background_Calculations!F$6)/(1-Background_Calculations!$B$11))*Quarantine_Input!$B$24</f>
        <v>3198.9203641698764</v>
      </c>
      <c r="G70" s="11">
        <f>Background_Calculations!$B$10*(Background_Calculations!$B$9*Background_Calculations!G$3*(1-Background_Calculations!G$6)/(1-Background_Calculations!$B$11))*Quarantine_Input!$B$24</f>
        <v>2892.2805545935048</v>
      </c>
      <c r="H70" s="11">
        <f t="shared" si="4"/>
        <v>32088.820714285772</v>
      </c>
    </row>
    <row r="71" spans="1:9" x14ac:dyDescent="0.25">
      <c r="A71" s="8">
        <v>3</v>
      </c>
      <c r="B71" s="11">
        <f>Background_Calculations!$B$10*(Background_Calculations!$B$9*Background_Calculations!B$3*(1-Background_Calculations!B$6)/(1-Background_Calculations!$B$11))*Quarantine_Input!$B$24</f>
        <v>15983.083075449846</v>
      </c>
      <c r="C71" s="11">
        <f>Background_Calculations!$B$10*(Background_Calculations!$B$9*Background_Calculations!C$3*(1-Background_Calculations!C$6)/(1-Background_Calculations!$B$11))*Quarantine_Input!$B$24</f>
        <v>2345.0812156861057</v>
      </c>
      <c r="D71" s="11">
        <f>Background_Calculations!$B$10*(Background_Calculations!$B$9*Background_Calculations!D$3*(1-Background_Calculations!D$6)/(1-Background_Calculations!$B$11))*Quarantine_Input!$B$24</f>
        <v>2997.370044347917</v>
      </c>
      <c r="E71" s="11">
        <f>Background_Calculations!$B$10*(Background_Calculations!$B$9*Background_Calculations!E$3*(1-Background_Calculations!E$6)/(1-Background_Calculations!$B$11))*Quarantine_Input!$B$24</f>
        <v>4672.0854600385228</v>
      </c>
      <c r="F71" s="11">
        <f>Background_Calculations!$B$10*(Background_Calculations!$B$9*Background_Calculations!F$3*(1-Background_Calculations!F$6)/(1-Background_Calculations!$B$11))*Quarantine_Input!$B$24</f>
        <v>3198.9203641698764</v>
      </c>
      <c r="G71" s="11">
        <f>Background_Calculations!$B$10*(Background_Calculations!$B$9*Background_Calculations!G$3*(1-Background_Calculations!G$6)/(1-Background_Calculations!$B$11))*Quarantine_Input!$B$24</f>
        <v>2892.2805545935048</v>
      </c>
      <c r="H71" s="11">
        <f t="shared" si="4"/>
        <v>32088.820714285772</v>
      </c>
    </row>
    <row r="72" spans="1:9" x14ac:dyDescent="0.25">
      <c r="A72" s="8">
        <v>4</v>
      </c>
      <c r="B72" s="11">
        <f>Background_Calculations!$B$10*(Background_Calculations!$B$9*Background_Calculations!B$3*(1-Background_Calculations!B$6)/(1-Background_Calculations!$B$11))*Quarantine_Input!$B$24</f>
        <v>15983.083075449846</v>
      </c>
      <c r="C72" s="11">
        <f>Background_Calculations!$B$10*(Background_Calculations!$B$9*Background_Calculations!C$3*(1-Background_Calculations!C$6)/(1-Background_Calculations!$B$11))*Quarantine_Input!$B$24</f>
        <v>2345.0812156861057</v>
      </c>
      <c r="D72" s="11">
        <f>Background_Calculations!$B$10*(Background_Calculations!$B$9*Background_Calculations!D$3*(1-Background_Calculations!D$6)/(1-Background_Calculations!$B$11))*Quarantine_Input!$B$24</f>
        <v>2997.370044347917</v>
      </c>
      <c r="E72" s="11">
        <f>Background_Calculations!$B$10*(Background_Calculations!$B$9*Background_Calculations!E$3*(1-Background_Calculations!E$6)/(1-Background_Calculations!$B$11))*Quarantine_Input!$B$24</f>
        <v>4672.0854600385228</v>
      </c>
      <c r="F72" s="11">
        <f>Background_Calculations!$B$10*(Background_Calculations!$B$9*Background_Calculations!F$3*(1-Background_Calculations!F$6)/(1-Background_Calculations!$B$11))*Quarantine_Input!$B$24</f>
        <v>3198.9203641698764</v>
      </c>
      <c r="G72" s="11">
        <f>Background_Calculations!$B$10*(Background_Calculations!$B$9*Background_Calculations!G$3*(1-Background_Calculations!G$6)/(1-Background_Calculations!$B$11))*Quarantine_Input!$B$24</f>
        <v>2892.2805545935048</v>
      </c>
      <c r="H72" s="11">
        <f t="shared" si="4"/>
        <v>32088.820714285772</v>
      </c>
    </row>
    <row r="73" spans="1:9" x14ac:dyDescent="0.25">
      <c r="A73" s="8">
        <v>5</v>
      </c>
      <c r="B73" s="11">
        <f>Background_Calculations!$B$10*(Background_Calculations!$B$9*Background_Calculations!B$3*(1-Background_Calculations!B$6)/(1-Background_Calculations!$B$11))*Quarantine_Input!$B$24</f>
        <v>15983.083075449846</v>
      </c>
      <c r="C73" s="11">
        <f>Background_Calculations!$B$10*(Background_Calculations!$B$9*Background_Calculations!C$3*(1-Background_Calculations!C$6)/(1-Background_Calculations!$B$11))*Quarantine_Input!$B$24</f>
        <v>2345.0812156861057</v>
      </c>
      <c r="D73" s="11">
        <f>Background_Calculations!$B$10*(Background_Calculations!$B$9*Background_Calculations!D$3*(1-Background_Calculations!D$6)/(1-Background_Calculations!$B$11))*Quarantine_Input!$B$24</f>
        <v>2997.370044347917</v>
      </c>
      <c r="E73" s="11">
        <f>Background_Calculations!$B$10*(Background_Calculations!$B$9*Background_Calculations!E$3*(1-Background_Calculations!E$6)/(1-Background_Calculations!$B$11))*Quarantine_Input!$B$24</f>
        <v>4672.0854600385228</v>
      </c>
      <c r="F73" s="11">
        <f>Background_Calculations!$B$10*(Background_Calculations!$B$9*Background_Calculations!F$3*(1-Background_Calculations!F$6)/(1-Background_Calculations!$B$11))*Quarantine_Input!$B$24</f>
        <v>3198.9203641698764</v>
      </c>
      <c r="G73" s="11">
        <f>Background_Calculations!$B$10*(Background_Calculations!$B$9*Background_Calculations!G$3*(1-Background_Calculations!G$6)/(1-Background_Calculations!$B$11))*Quarantine_Input!$B$24</f>
        <v>2892.2805545935048</v>
      </c>
      <c r="H73" s="11">
        <f t="shared" si="4"/>
        <v>32088.820714285772</v>
      </c>
    </row>
    <row r="74" spans="1:9" x14ac:dyDescent="0.25">
      <c r="A74" s="8">
        <v>6</v>
      </c>
      <c r="B74" s="11">
        <f>Background_Calculations!$B$10*(Background_Calculations!$B$9*Background_Calculations!B$3*(1-Background_Calculations!B$6)/(1-Background_Calculations!$B$11))*Quarantine_Input!$B$24</f>
        <v>15983.083075449846</v>
      </c>
      <c r="C74" s="11">
        <f>Background_Calculations!$B$10*(Background_Calculations!$B$9*Background_Calculations!C$3*(1-Background_Calculations!C$6)/(1-Background_Calculations!$B$11))*Quarantine_Input!$B$24</f>
        <v>2345.0812156861057</v>
      </c>
      <c r="D74" s="11">
        <f>Background_Calculations!$B$10*(Background_Calculations!$B$9*Background_Calculations!D$3*(1-Background_Calculations!D$6)/(1-Background_Calculations!$B$11))*Quarantine_Input!$B$24</f>
        <v>2997.370044347917</v>
      </c>
      <c r="E74" s="11">
        <f>Background_Calculations!$B$10*(Background_Calculations!$B$9*Background_Calculations!E$3*(1-Background_Calculations!E$6)/(1-Background_Calculations!$B$11))*Quarantine_Input!$B$24</f>
        <v>4672.0854600385228</v>
      </c>
      <c r="F74" s="11">
        <f>Background_Calculations!$B$10*(Background_Calculations!$B$9*Background_Calculations!F$3*(1-Background_Calculations!F$6)/(1-Background_Calculations!$B$11))*Quarantine_Input!$B$24</f>
        <v>3198.9203641698764</v>
      </c>
      <c r="G74" s="11">
        <f>Background_Calculations!$B$10*(Background_Calculations!$B$9*Background_Calculations!G$3*(1-Background_Calculations!G$6)/(1-Background_Calculations!$B$11))*Quarantine_Input!$B$24</f>
        <v>2892.2805545935048</v>
      </c>
      <c r="H74" s="11">
        <f t="shared" si="4"/>
        <v>32088.820714285772</v>
      </c>
    </row>
    <row r="75" spans="1:9" x14ac:dyDescent="0.25">
      <c r="A75" s="8">
        <v>7</v>
      </c>
      <c r="B75" s="11">
        <f>Background_Calculations!$B$10*(Background_Calculations!$B$9*Background_Calculations!B$3*(1-Background_Calculations!B$6)/(1-Background_Calculations!$B$11))*Quarantine_Input!$B$24</f>
        <v>15983.083075449846</v>
      </c>
      <c r="C75" s="11">
        <f>Background_Calculations!$B$10*(Background_Calculations!$B$9*Background_Calculations!C$3*(1-Background_Calculations!C$6)/(1-Background_Calculations!$B$11))*Quarantine_Input!$B$24</f>
        <v>2345.0812156861057</v>
      </c>
      <c r="D75" s="11">
        <f>Background_Calculations!$B$10*(Background_Calculations!$B$9*Background_Calculations!D$3*(1-Background_Calculations!D$6)/(1-Background_Calculations!$B$11))*Quarantine_Input!$B$24</f>
        <v>2997.370044347917</v>
      </c>
      <c r="E75" s="11">
        <f>Background_Calculations!$B$10*(Background_Calculations!$B$9*Background_Calculations!E$3*(1-Background_Calculations!E$6)/(1-Background_Calculations!$B$11))*Quarantine_Input!$B$24</f>
        <v>4672.0854600385228</v>
      </c>
      <c r="F75" s="11">
        <f>Background_Calculations!$B$10*(Background_Calculations!$B$9*Background_Calculations!F$3*(1-Background_Calculations!F$6)/(1-Background_Calculations!$B$11))*Quarantine_Input!$B$24</f>
        <v>3198.9203641698764</v>
      </c>
      <c r="G75" s="11">
        <f>Background_Calculations!$B$10*(Background_Calculations!$B$9*Background_Calculations!G$3*(1-Background_Calculations!G$6)/(1-Background_Calculations!$B$11))*Quarantine_Input!$B$24</f>
        <v>2892.2805545935048</v>
      </c>
      <c r="H75" s="11">
        <f t="shared" si="4"/>
        <v>32088.820714285772</v>
      </c>
    </row>
    <row r="76" spans="1:9" x14ac:dyDescent="0.25">
      <c r="A76" s="8">
        <v>8</v>
      </c>
      <c r="B76" s="11">
        <f>Background_Calculations!$B$10*(Background_Calculations!$B$9*Background_Calculations!B$3*(1-Background_Calculations!B$6)/(1-Background_Calculations!$B$11))*Quarantine_Input!$B$24</f>
        <v>15983.083075449846</v>
      </c>
      <c r="C76" s="11">
        <f>Background_Calculations!$B$10*(Background_Calculations!$B$9*Background_Calculations!C$3*(1-Background_Calculations!C$6)/(1-Background_Calculations!$B$11))*Quarantine_Input!$B$24</f>
        <v>2345.0812156861057</v>
      </c>
      <c r="D76" s="11">
        <f>Background_Calculations!$B$10*(Background_Calculations!$B$9*Background_Calculations!D$3*(1-Background_Calculations!D$6)/(1-Background_Calculations!$B$11))*Quarantine_Input!$B$24</f>
        <v>2997.370044347917</v>
      </c>
      <c r="E76" s="11">
        <f>Background_Calculations!$B$10*(Background_Calculations!$B$9*Background_Calculations!E$3*(1-Background_Calculations!E$6)/(1-Background_Calculations!$B$11))*Quarantine_Input!$B$24</f>
        <v>4672.0854600385228</v>
      </c>
      <c r="F76" s="11">
        <f>Background_Calculations!$B$10*(Background_Calculations!$B$9*Background_Calculations!F$3*(1-Background_Calculations!F$6)/(1-Background_Calculations!$B$11))*Quarantine_Input!$B$24</f>
        <v>3198.9203641698764</v>
      </c>
      <c r="G76" s="11">
        <f>Background_Calculations!$B$10*(Background_Calculations!$B$9*Background_Calculations!G$3*(1-Background_Calculations!G$6)/(1-Background_Calculations!$B$11))*Quarantine_Input!$B$24</f>
        <v>2892.2805545935048</v>
      </c>
      <c r="H76" s="11">
        <f t="shared" si="4"/>
        <v>32088.820714285772</v>
      </c>
    </row>
    <row r="77" spans="1:9" x14ac:dyDescent="0.25">
      <c r="A77" s="8">
        <v>9</v>
      </c>
      <c r="B77" s="11">
        <f>Background_Calculations!$B$10*(Background_Calculations!$B$9*Background_Calculations!B$3*(1-Background_Calculations!B$6)/(1-Background_Calculations!$B$11))*Quarantine_Input!$B$24</f>
        <v>15983.083075449846</v>
      </c>
      <c r="C77" s="11">
        <f>Background_Calculations!$B$10*(Background_Calculations!$B$9*Background_Calculations!C$3*(1-Background_Calculations!C$6)/(1-Background_Calculations!$B$11))*Quarantine_Input!$B$24</f>
        <v>2345.0812156861057</v>
      </c>
      <c r="D77" s="11">
        <f>Background_Calculations!$B$10*(Background_Calculations!$B$9*Background_Calculations!D$3*(1-Background_Calculations!D$6)/(1-Background_Calculations!$B$11))*Quarantine_Input!$B$24</f>
        <v>2997.370044347917</v>
      </c>
      <c r="E77" s="11">
        <f>Background_Calculations!$B$10*(Background_Calculations!$B$9*Background_Calculations!E$3*(1-Background_Calculations!E$6)/(1-Background_Calculations!$B$11))*Quarantine_Input!$B$24</f>
        <v>4672.0854600385228</v>
      </c>
      <c r="F77" s="11">
        <f>Background_Calculations!$B$10*(Background_Calculations!$B$9*Background_Calculations!F$3*(1-Background_Calculations!F$6)/(1-Background_Calculations!$B$11))*Quarantine_Input!$B$24</f>
        <v>3198.9203641698764</v>
      </c>
      <c r="G77" s="11">
        <f>Background_Calculations!$B$10*(Background_Calculations!$B$9*Background_Calculations!G$3*(1-Background_Calculations!G$6)/(1-Background_Calculations!$B$11))*Quarantine_Input!$B$24</f>
        <v>2892.2805545935048</v>
      </c>
      <c r="H77" s="11">
        <f t="shared" si="4"/>
        <v>32088.820714285772</v>
      </c>
    </row>
    <row r="78" spans="1:9" x14ac:dyDescent="0.25">
      <c r="A78" s="8">
        <v>10</v>
      </c>
      <c r="B78" s="11">
        <f>Background_Calculations!$B$10*(Background_Calculations!$B$9*Background_Calculations!B$3*(1-Background_Calculations!B$6)/(1-Background_Calculations!$B$11))*Quarantine_Input!$B$24</f>
        <v>15983.083075449846</v>
      </c>
      <c r="C78" s="11">
        <f>Background_Calculations!$B$10*(Background_Calculations!$B$9*Background_Calculations!C$3*(1-Background_Calculations!C$6)/(1-Background_Calculations!$B$11))*Quarantine_Input!$B$24</f>
        <v>2345.0812156861057</v>
      </c>
      <c r="D78" s="11">
        <f>Background_Calculations!$B$10*(Background_Calculations!$B$9*Background_Calculations!D$3*(1-Background_Calculations!D$6)/(1-Background_Calculations!$B$11))*Quarantine_Input!$B$24</f>
        <v>2997.370044347917</v>
      </c>
      <c r="E78" s="11">
        <f>Background_Calculations!$B$10*(Background_Calculations!$B$9*Background_Calculations!E$3*(1-Background_Calculations!E$6)/(1-Background_Calculations!$B$11))*Quarantine_Input!$B$24</f>
        <v>4672.0854600385228</v>
      </c>
      <c r="F78" s="11">
        <f>Background_Calculations!$B$10*(Background_Calculations!$B$9*Background_Calculations!F$3*(1-Background_Calculations!F$6)/(1-Background_Calculations!$B$11))*Quarantine_Input!$B$24</f>
        <v>3198.9203641698764</v>
      </c>
      <c r="G78" s="11">
        <f>Background_Calculations!$B$10*(Background_Calculations!$B$9*Background_Calculations!G$3*(1-Background_Calculations!G$6)/(1-Background_Calculations!$B$11))*Quarantine_Input!$B$24</f>
        <v>2892.2805545935048</v>
      </c>
      <c r="H78" s="11">
        <f t="shared" si="4"/>
        <v>32088.820714285772</v>
      </c>
    </row>
    <row r="79" spans="1:9" x14ac:dyDescent="0.25">
      <c r="A79" s="8">
        <v>11</v>
      </c>
      <c r="B79" s="11">
        <f>Background_Calculations!$B$10*(Background_Calculations!$B$9*Background_Calculations!B$3*(1-Background_Calculations!B$6)/(1-Background_Calculations!$B$11))*Quarantine_Input!$B$24</f>
        <v>15983.083075449846</v>
      </c>
      <c r="C79" s="11">
        <f>Background_Calculations!$B$10*(Background_Calculations!$B$9*Background_Calculations!C$3*(1-Background_Calculations!C$6)/(1-Background_Calculations!$B$11))*Quarantine_Input!$B$24</f>
        <v>2345.0812156861057</v>
      </c>
      <c r="D79" s="11">
        <f>Background_Calculations!$B$10*(Background_Calculations!$B$9*Background_Calculations!D$3*(1-Background_Calculations!D$6)/(1-Background_Calculations!$B$11))*Quarantine_Input!$B$24</f>
        <v>2997.370044347917</v>
      </c>
      <c r="E79" s="11">
        <f>Background_Calculations!$B$10*(Background_Calculations!$B$9*Background_Calculations!E$3*(1-Background_Calculations!E$6)/(1-Background_Calculations!$B$11))*Quarantine_Input!$B$24</f>
        <v>4672.0854600385228</v>
      </c>
      <c r="F79" s="11">
        <f>Background_Calculations!$B$10*(Background_Calculations!$B$9*Background_Calculations!F$3*(1-Background_Calculations!F$6)/(1-Background_Calculations!$B$11))*Quarantine_Input!$B$24</f>
        <v>3198.9203641698764</v>
      </c>
      <c r="G79" s="11">
        <f>Background_Calculations!$B$10*(Background_Calculations!$B$9*Background_Calculations!G$3*(1-Background_Calculations!G$6)/(1-Background_Calculations!$B$11))*Quarantine_Input!$B$24</f>
        <v>2892.2805545935048</v>
      </c>
      <c r="H79" s="11">
        <f t="shared" si="4"/>
        <v>32088.820714285772</v>
      </c>
    </row>
    <row r="80" spans="1:9" x14ac:dyDescent="0.25">
      <c r="A80" s="8">
        <v>12</v>
      </c>
      <c r="B80" s="11">
        <f>Background_Calculations!$B$10*(Background_Calculations!$B$9*Background_Calculations!B$3*(1-Background_Calculations!B$6)/(1-Background_Calculations!$B$11))*Quarantine_Input!$B$24</f>
        <v>15983.083075449846</v>
      </c>
      <c r="C80" s="11">
        <f>Background_Calculations!$B$10*(Background_Calculations!$B$9*Background_Calculations!C$3*(1-Background_Calculations!C$6)/(1-Background_Calculations!$B$11))*Quarantine_Input!$B$24</f>
        <v>2345.0812156861057</v>
      </c>
      <c r="D80" s="11">
        <f>Background_Calculations!$B$10*(Background_Calculations!$B$9*Background_Calculations!D$3*(1-Background_Calculations!D$6)/(1-Background_Calculations!$B$11))*Quarantine_Input!$B$24</f>
        <v>2997.370044347917</v>
      </c>
      <c r="E80" s="11">
        <f>Background_Calculations!$B$10*(Background_Calculations!$B$9*Background_Calculations!E$3*(1-Background_Calculations!E$6)/(1-Background_Calculations!$B$11))*Quarantine_Input!$B$24</f>
        <v>4672.0854600385228</v>
      </c>
      <c r="F80" s="11">
        <f>Background_Calculations!$B$10*(Background_Calculations!$B$9*Background_Calculations!F$3*(1-Background_Calculations!F$6)/(1-Background_Calculations!$B$11))*Quarantine_Input!$B$24</f>
        <v>3198.9203641698764</v>
      </c>
      <c r="G80" s="11">
        <f>Background_Calculations!$B$10*(Background_Calculations!$B$9*Background_Calculations!G$3*(1-Background_Calculations!G$6)/(1-Background_Calculations!$B$11))*Quarantine_Input!$B$24</f>
        <v>2892.2805545935048</v>
      </c>
      <c r="H80" s="11">
        <f t="shared" si="4"/>
        <v>32088.820714285772</v>
      </c>
    </row>
    <row r="81" spans="1:8" x14ac:dyDescent="0.25">
      <c r="A81" s="8">
        <v>13</v>
      </c>
      <c r="B81" s="11">
        <f>Background_Calculations!$B$10*(Background_Calculations!$B$9*Background_Calculations!B$3*(1-Background_Calculations!B$6)/(1-Background_Calculations!$B$11))*Quarantine_Input!$B$24</f>
        <v>15983.083075449846</v>
      </c>
      <c r="C81" s="11">
        <f>Background_Calculations!$B$10*(Background_Calculations!$B$9*Background_Calculations!C$3*(1-Background_Calculations!C$6)/(1-Background_Calculations!$B$11))*Quarantine_Input!$B$24</f>
        <v>2345.0812156861057</v>
      </c>
      <c r="D81" s="11">
        <f>Background_Calculations!$B$10*(Background_Calculations!$B$9*Background_Calculations!D$3*(1-Background_Calculations!D$6)/(1-Background_Calculations!$B$11))*Quarantine_Input!$B$24</f>
        <v>2997.370044347917</v>
      </c>
      <c r="E81" s="11">
        <f>Background_Calculations!$B$10*(Background_Calculations!$B$9*Background_Calculations!E$3*(1-Background_Calculations!E$6)/(1-Background_Calculations!$B$11))*Quarantine_Input!$B$24</f>
        <v>4672.0854600385228</v>
      </c>
      <c r="F81" s="11">
        <f>Background_Calculations!$B$10*(Background_Calculations!$B$9*Background_Calculations!F$3*(1-Background_Calculations!F$6)/(1-Background_Calculations!$B$11))*Quarantine_Input!$B$24</f>
        <v>3198.9203641698764</v>
      </c>
      <c r="G81" s="11">
        <f>Background_Calculations!$B$10*(Background_Calculations!$B$9*Background_Calculations!G$3*(1-Background_Calculations!G$6)/(1-Background_Calculations!$B$11))*Quarantine_Input!$B$24</f>
        <v>2892.2805545935048</v>
      </c>
      <c r="H81" s="11">
        <f t="shared" si="4"/>
        <v>32088.820714285772</v>
      </c>
    </row>
    <row r="82" spans="1:8" x14ac:dyDescent="0.25">
      <c r="A82" s="8">
        <v>14</v>
      </c>
      <c r="B82" s="11">
        <f>Background_Calculations!$B$10*(Background_Calculations!$B$9*Background_Calculations!B$3*(1-Background_Calculations!B$6)/(1-Background_Calculations!$B$11))*Quarantine_Input!$B$24</f>
        <v>15983.083075449846</v>
      </c>
      <c r="C82" s="11">
        <f>Background_Calculations!$B$10*(Background_Calculations!$B$9*Background_Calculations!C$3*(1-Background_Calculations!C$6)/(1-Background_Calculations!$B$11))*Quarantine_Input!$B$24</f>
        <v>2345.0812156861057</v>
      </c>
      <c r="D82" s="11">
        <f>Background_Calculations!$B$10*(Background_Calculations!$B$9*Background_Calculations!D$3*(1-Background_Calculations!D$6)/(1-Background_Calculations!$B$11))*Quarantine_Input!$B$24</f>
        <v>2997.370044347917</v>
      </c>
      <c r="E82" s="11">
        <f>Background_Calculations!$B$10*(Background_Calculations!$B$9*Background_Calculations!E$3*(1-Background_Calculations!E$6)/(1-Background_Calculations!$B$11))*Quarantine_Input!$B$24</f>
        <v>4672.0854600385228</v>
      </c>
      <c r="F82" s="11">
        <f>Background_Calculations!$B$10*(Background_Calculations!$B$9*Background_Calculations!F$3*(1-Background_Calculations!F$6)/(1-Background_Calculations!$B$11))*Quarantine_Input!$B$24</f>
        <v>3198.9203641698764</v>
      </c>
      <c r="G82" s="11">
        <f>Background_Calculations!$B$10*(Background_Calculations!$B$9*Background_Calculations!G$3*(1-Background_Calculations!G$6)/(1-Background_Calculations!$B$11))*Quarantine_Input!$B$24</f>
        <v>2892.2805545935048</v>
      </c>
      <c r="H82" s="11">
        <f t="shared" si="4"/>
        <v>32088.820714285772</v>
      </c>
    </row>
  </sheetData>
  <mergeCells count="6">
    <mergeCell ref="B67:H67"/>
    <mergeCell ref="A1:H1"/>
    <mergeCell ref="A2:H2"/>
    <mergeCell ref="A19:H19"/>
    <mergeCell ref="A35:H35"/>
    <mergeCell ref="A51:H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DE64A-064F-481D-9FBF-B445490B2E7D}">
  <dimension ref="A1:AK66"/>
  <sheetViews>
    <sheetView topLeftCell="R1" workbookViewId="0">
      <selection activeCell="T4" sqref="T4"/>
    </sheetView>
  </sheetViews>
  <sheetFormatPr defaultRowHeight="15" x14ac:dyDescent="0.25"/>
  <cols>
    <col min="1" max="1" width="25.5703125" style="8" bestFit="1" customWidth="1"/>
    <col min="2" max="2" width="21.7109375" style="14" customWidth="1"/>
    <col min="3" max="7" width="10.5703125" style="14" bestFit="1" customWidth="1"/>
    <col min="8" max="13" width="9.5703125" style="15" bestFit="1" customWidth="1"/>
    <col min="14" max="14" width="12.28515625" style="14" bestFit="1" customWidth="1"/>
    <col min="15" max="19" width="9.5703125" style="14" bestFit="1" customWidth="1"/>
    <col min="20" max="20" width="15.7109375" style="15" bestFit="1" customWidth="1"/>
    <col min="21" max="25" width="9.5703125" style="15" bestFit="1" customWidth="1"/>
    <col min="26" max="31" width="9.5703125" style="14" bestFit="1" customWidth="1"/>
    <col min="32" max="32" width="12.28515625" style="15" bestFit="1" customWidth="1"/>
    <col min="33" max="37" width="9.5703125" style="15" bestFit="1" customWidth="1"/>
    <col min="38" max="16384" width="9.140625" style="12"/>
  </cols>
  <sheetData>
    <row r="1" spans="1:37" x14ac:dyDescent="0.25">
      <c r="B1" s="23" t="s">
        <v>53</v>
      </c>
      <c r="C1" s="23"/>
      <c r="D1" s="23"/>
      <c r="E1" s="23"/>
      <c r="F1" s="23"/>
      <c r="G1" s="23"/>
      <c r="H1" s="22" t="s">
        <v>55</v>
      </c>
      <c r="I1" s="22"/>
      <c r="J1" s="22"/>
      <c r="K1" s="22"/>
      <c r="L1" s="22"/>
      <c r="M1" s="22"/>
      <c r="N1" s="23" t="s">
        <v>56</v>
      </c>
      <c r="O1" s="23"/>
      <c r="P1" s="23"/>
      <c r="Q1" s="23"/>
      <c r="R1" s="23"/>
      <c r="S1" s="23"/>
      <c r="T1" s="22" t="s">
        <v>57</v>
      </c>
      <c r="U1" s="22"/>
      <c r="V1" s="22"/>
      <c r="W1" s="22"/>
      <c r="X1" s="22"/>
      <c r="Y1" s="22"/>
      <c r="Z1" s="23" t="s">
        <v>58</v>
      </c>
      <c r="AA1" s="23"/>
      <c r="AB1" s="23"/>
      <c r="AC1" s="23"/>
      <c r="AD1" s="23"/>
      <c r="AE1" s="23"/>
      <c r="AF1" s="22" t="s">
        <v>59</v>
      </c>
      <c r="AG1" s="22"/>
      <c r="AH1" s="22"/>
      <c r="AI1" s="22"/>
      <c r="AJ1" s="22"/>
      <c r="AK1" s="22"/>
    </row>
    <row r="2" spans="1:37" x14ac:dyDescent="0.25">
      <c r="A2" s="21" t="s">
        <v>17</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row>
    <row r="3" spans="1:37" x14ac:dyDescent="0.25">
      <c r="A3" s="13" t="s">
        <v>54</v>
      </c>
      <c r="B3" s="14" t="s">
        <v>9</v>
      </c>
      <c r="C3" s="14" t="s">
        <v>10</v>
      </c>
      <c r="D3" s="14" t="s">
        <v>11</v>
      </c>
      <c r="E3" s="14" t="s">
        <v>12</v>
      </c>
      <c r="F3" s="14" t="s">
        <v>13</v>
      </c>
      <c r="G3" s="14" t="s">
        <v>14</v>
      </c>
      <c r="H3" s="15" t="s">
        <v>9</v>
      </c>
      <c r="I3" s="15" t="s">
        <v>10</v>
      </c>
      <c r="J3" s="15" t="s">
        <v>11</v>
      </c>
      <c r="K3" s="15" t="s">
        <v>12</v>
      </c>
      <c r="L3" s="15" t="s">
        <v>13</v>
      </c>
      <c r="M3" s="15" t="s">
        <v>14</v>
      </c>
      <c r="N3" s="14" t="s">
        <v>9</v>
      </c>
      <c r="O3" s="14" t="s">
        <v>10</v>
      </c>
      <c r="P3" s="14" t="s">
        <v>11</v>
      </c>
      <c r="Q3" s="14" t="s">
        <v>12</v>
      </c>
      <c r="R3" s="14" t="s">
        <v>13</v>
      </c>
      <c r="S3" s="14" t="s">
        <v>14</v>
      </c>
      <c r="T3" s="15" t="s">
        <v>9</v>
      </c>
      <c r="U3" s="15" t="s">
        <v>10</v>
      </c>
      <c r="V3" s="15" t="s">
        <v>11</v>
      </c>
      <c r="W3" s="15" t="s">
        <v>12</v>
      </c>
      <c r="X3" s="15" t="s">
        <v>13</v>
      </c>
      <c r="Y3" s="15" t="s">
        <v>14</v>
      </c>
      <c r="Z3" s="14" t="s">
        <v>9</v>
      </c>
      <c r="AA3" s="14" t="s">
        <v>10</v>
      </c>
      <c r="AB3" s="14" t="s">
        <v>11</v>
      </c>
      <c r="AC3" s="14" t="s">
        <v>12</v>
      </c>
      <c r="AD3" s="14" t="s">
        <v>13</v>
      </c>
      <c r="AE3" s="14" t="s">
        <v>14</v>
      </c>
      <c r="AF3" s="15" t="s">
        <v>9</v>
      </c>
      <c r="AG3" s="15" t="s">
        <v>10</v>
      </c>
      <c r="AH3" s="15" t="s">
        <v>11</v>
      </c>
      <c r="AI3" s="15" t="s">
        <v>12</v>
      </c>
      <c r="AJ3" s="15" t="s">
        <v>13</v>
      </c>
      <c r="AK3" s="15" t="s">
        <v>14</v>
      </c>
    </row>
    <row r="4" spans="1:37" x14ac:dyDescent="0.25">
      <c r="A4" s="8">
        <v>0</v>
      </c>
      <c r="B4" s="14">
        <f>Background_Calculations!$B$10*(1-Background_Calculations!B$7*(Quarantine_Input!$B$30+Quarantine_Input!$B$25*Inequality_Components_Lambda_j!$A4))*(Background_Calculations!$B$9*Background_Calculations!B$3*(1-Background_Calculations!B$6)/(1-Background_Calculations!$B$11))*Quarantine_Input!$B$24</f>
        <v>15968.804467808312</v>
      </c>
      <c r="C4" s="14">
        <f>Background_Calculations!$B$10*(1-Background_Calculations!C$7*(Quarantine_Input!$B$30+Quarantine_Input!$B$25*Inequality_Components_Lambda_j!$A4))*(Background_Calculations!$B$9*Background_Calculations!C$3*(1-Background_Calculations!C$6)/(1-Background_Calculations!$B$11))*Quarantine_Input!$B$24</f>
        <v>2342.9862197201683</v>
      </c>
      <c r="D4" s="14">
        <f>Background_Calculations!$B$10*(1-Background_Calculations!D$7*(Quarantine_Input!$B$30+Quarantine_Input!$B$25*Inequality_Components_Lambda_j!$A4))*(Background_Calculations!$B$9*Background_Calculations!D$3*(1-Background_Calculations!D$6)/(1-Background_Calculations!$B$11))*Quarantine_Input!$B$24</f>
        <v>2994.692321244202</v>
      </c>
      <c r="E4" s="14">
        <f>Background_Calculations!$B$10*(1-Background_Calculations!E$7*(Quarantine_Input!$B$30+Quarantine_Input!$B$25*Inequality_Components_Lambda_j!$A4))*(Background_Calculations!$B$9*Background_Calculations!E$3*(1-Background_Calculations!E$6)/(1-Background_Calculations!$B$11))*Quarantine_Input!$B$24</f>
        <v>4667.9116173051352</v>
      </c>
      <c r="F4" s="14">
        <f>Background_Calculations!$B$10*(1-Background_Calculations!F$7*(Quarantine_Input!$B$30+Quarantine_Input!$B$25*Inequality_Components_Lambda_j!$A4))*(Background_Calculations!$B$9*Background_Calculations!F$3*(1-Background_Calculations!F$6)/(1-Background_Calculations!$B$11))*Quarantine_Input!$B$24</f>
        <v>3196.0625845699783</v>
      </c>
      <c r="G4" s="14">
        <f>Background_Calculations!$B$10*(1-Background_Calculations!G$7*(Quarantine_Input!$B$30+Quarantine_Input!$B$25*Inequality_Components_Lambda_j!$A4))*(Background_Calculations!$B$9*Background_Calculations!G$3*(1-Background_Calculations!G$6)/(1-Background_Calculations!$B$11))*Quarantine_Input!$B$24</f>
        <v>2889.6967139769395</v>
      </c>
      <c r="H4" s="15">
        <f>Background_Calculations!B$20*Quarantine_Input!$B$29*Background_Calculations!$B$23*(Background_Calculations!$B$9*Background_Calculations!B$16*(1-Background_Calculations!B$19)/(1-Background_Calculations!$B$11))*Quarantine_Input!$B$24</f>
        <v>186.43163286546257</v>
      </c>
      <c r="I4" s="15">
        <f>Background_Calculations!C$20*Quarantine_Input!$B$29*Background_Calculations!$B$23*(Background_Calculations!$B$9*Background_Calculations!C$16*(1-Background_Calculations!C$19)/(1-Background_Calculations!$B$11))*Quarantine_Input!$B$24</f>
        <v>49.16598927666228</v>
      </c>
      <c r="J4" s="15">
        <f>Background_Calculations!D$20*Quarantine_Input!$B$29*Background_Calculations!$B$23*(Background_Calculations!$B$9*Background_Calculations!D$16*(1-Background_Calculations!D$19)/(1-Background_Calculations!$B$11))*Quarantine_Input!$B$24</f>
        <v>53.36019171725674</v>
      </c>
      <c r="K4" s="15">
        <f>Background_Calculations!E$20*Quarantine_Input!$B$29*Background_Calculations!$B$23*(Background_Calculations!$B$9*Background_Calculations!E$16*(1-Background_Calculations!E$19)/(1-Background_Calculations!$B$11))*Quarantine_Input!$B$24</f>
        <v>52.753792191274471</v>
      </c>
      <c r="L4" s="15">
        <f>Background_Calculations!F$20*Quarantine_Input!$B$29*Background_Calculations!$B$23*(Background_Calculations!$B$9*Background_Calculations!F$16*(1-Background_Calculations!F$19)/(1-Background_Calculations!$B$11))*Quarantine_Input!$B$24</f>
        <v>56.306648270023828</v>
      </c>
      <c r="M4" s="15">
        <f>Background_Calculations!G$20*Quarantine_Input!$B$29*Background_Calculations!$B$23*(Background_Calculations!$B$9*Background_Calculations!G$16*(1-Background_Calculations!G$19)/(1-Background_Calculations!$B$11))*Quarantine_Input!$B$24</f>
        <v>101.08219013894848</v>
      </c>
      <c r="N4" s="14">
        <f>Background_Calculations!$B$10*Background_Calculations!B$7*Background_Calculations!B$3*Quarantine_Input!B$6*PQT_No_Test!B$22*Quarantine_Input!$B$24</f>
        <v>11.380271669743983</v>
      </c>
      <c r="O4" s="14">
        <f>Background_Calculations!$B$10*Background_Calculations!C$7*Background_Calculations!C$3*Quarantine_Input!C$6*PQT_No_Test!C$22*Quarantine_Input!$B$24</f>
        <v>1.6316542897338984</v>
      </c>
      <c r="P4" s="14">
        <f>Background_Calculations!$B$10*Background_Calculations!D$7*Background_Calculations!D$3*Quarantine_Input!D$6*PQT_No_Test!D$22*Quarantine_Input!$B$24</f>
        <v>2.0855020534328439</v>
      </c>
      <c r="Q4" s="14">
        <f>Background_Calculations!$B$10*Background_Calculations!E$7*Background_Calculations!E$3*Quarantine_Input!E$6*PQT_No_Test!E$22*Quarantine_Input!$B$24</f>
        <v>3.1647237323262445</v>
      </c>
      <c r="R4" s="14">
        <f>Background_Calculations!$B$10*Background_Calculations!F$7*Background_Calculations!F$3*Quarantine_Input!F$6*PQT_No_Test!F$22*Quarantine_Input!$B$24</f>
        <v>2.1646190353981183</v>
      </c>
      <c r="S4" s="14">
        <f>Background_Calculations!$B$10*Background_Calculations!G$7*Background_Calculations!G$3*Quarantine_Input!G$6*PQT_No_Test!G$22*Quarantine_Input!$B$24</f>
        <v>1.8635456697597566</v>
      </c>
      <c r="T4" s="15">
        <f>Background_Calculations!$B$10*Background_Calculations!B$7*Background_Calculations!B$3*Quarantine_Input!B$14*(1-Background_Calculations!B$6)/(1-Background_Calculations!B$19)*Quarantine_Input!$B$24*(Quarantine_Input!$B$25*PQT_No_Test!B24+(1-Quarantine_Input!$B$25)*PQT_No_Test!B$22)</f>
        <v>30.889600679735775</v>
      </c>
      <c r="U4" s="15">
        <f>Background_Calculations!$B$10*Background_Calculations!C$7*Background_Calculations!C$3*Quarantine_Input!C$14*(1-Background_Calculations!C$6)/(1-Background_Calculations!C$19)*Quarantine_Input!$B$24*(Quarantine_Input!$B$25*PQT_No_Test!C24+(1-Quarantine_Input!$B$25)*PQT_No_Test!C$22)</f>
        <v>4.3518718991115684</v>
      </c>
      <c r="V4" s="15">
        <f>Background_Calculations!$B$10*Background_Calculations!D$7*Background_Calculations!D$3*Quarantine_Input!D$14*(1-Background_Calculations!D$6)/(1-Background_Calculations!D$19)*Quarantine_Input!$B$24*(Quarantine_Input!$B$25*PQT_No_Test!D24+(1-Quarantine_Input!$B$25)*PQT_No_Test!D$22)</f>
        <v>5.5622736933117354</v>
      </c>
      <c r="W4" s="15">
        <f>Background_Calculations!$B$10*Background_Calculations!E$7*Background_Calculations!E$3*Quarantine_Input!E$14*(1-Background_Calculations!E$6)/(1-Background_Calculations!E$19)*Quarantine_Input!$B$24*(Quarantine_Input!$B$25*PQT_No_Test!E24+(1-Quarantine_Input!$B$25)*PQT_No_Test!E$22)</f>
        <v>8.3830749828309763</v>
      </c>
      <c r="X4" s="15">
        <f>Background_Calculations!$B$10*Background_Calculations!F$7*Background_Calculations!F$3*Quarantine_Input!F$14*(1-Background_Calculations!F$6)/(1-Background_Calculations!F$19)*Quarantine_Input!$B$24*(Quarantine_Input!$B$25*PQT_No_Test!F24+(1-Quarantine_Input!$B$25)*PQT_No_Test!F$22)</f>
        <v>5.7399266362668504</v>
      </c>
      <c r="Y4" s="15">
        <f>Background_Calculations!$B$10*Background_Calculations!G$7*Background_Calculations!G$3*Quarantine_Input!G$14*(1-Background_Calculations!G$6)/(1-Background_Calculations!G$19)*Quarantine_Input!$B$24*(Quarantine_Input!$B$25*PQT_No_Test!G24+(1-Quarantine_Input!$B$25)*PQT_No_Test!G$22)</f>
        <v>4.8891209528095034</v>
      </c>
      <c r="Z4" s="14">
        <f>Background_Calculations!$B$23*Background_Calculations!B$20*Background_Calculations!B$16*Quarantine_Input!B$14*Quarantine_Input!$B$24*(Quarantine_Input!$B$25*PQT_No_Test!B24+(1-Quarantine_Input!$B$25)*PQT_No_Test!B$22)</f>
        <v>302.72356755969099</v>
      </c>
      <c r="AA4" s="14">
        <f>Background_Calculations!$B$23*Background_Calculations!C$20*Background_Calculations!C$16*Quarantine_Input!C$14*Quarantine_Input!$B$24*(Quarantine_Input!$B$25*PQT_No_Test!C24+(1-Quarantine_Input!$B$25)*PQT_No_Test!C$22)</f>
        <v>76.658071499088706</v>
      </c>
      <c r="AB4" s="14">
        <f>Background_Calculations!$B$23*Background_Calculations!D$20*Background_Calculations!D$16*Quarantine_Input!D$14*Quarantine_Input!$B$24*(Quarantine_Input!$B$25*PQT_No_Test!D24+(1-Quarantine_Input!$B$25)*PQT_No_Test!D$22)</f>
        <v>83.19634850430441</v>
      </c>
      <c r="AC4" s="14">
        <f>Background_Calculations!$B$23*Background_Calculations!E$20*Background_Calculations!E$16*Quarantine_Input!E$14*Quarantine_Input!$B$24*(Quarantine_Input!$B$25*PQT_No_Test!E24+(1-Quarantine_Input!$B$25)*PQT_No_Test!E$22)</f>
        <v>79.528199285193836</v>
      </c>
      <c r="AD4" s="14">
        <f>Background_Calculations!$B$23*Background_Calculations!F$20*Background_Calculations!F$16*Quarantine_Input!F$14*Quarantine_Input!$B$24*(Quarantine_Input!$B$25*PQT_No_Test!F24+(1-Quarantine_Input!$B$25)*PQT_No_Test!F$22)</f>
        <v>84.886276002480756</v>
      </c>
      <c r="AE4" s="14">
        <f>Background_Calculations!$B$23*Background_Calculations!G$20*Background_Calculations!G$16*Quarantine_Input!G$14*Quarantine_Input!$B$24*(Quarantine_Input!$B$25*PQT_No_Test!G24+(1-Quarantine_Input!$B$25)*PQT_No_Test!G$22)</f>
        <v>143.56213194911564</v>
      </c>
      <c r="AF4" s="15">
        <f>Background_Calculations!$B$23*Background_Calculations!B$20*Background_Calculations!B$16*Quarantine_Input!B$6*(1-Background_Calculations!B$19)/(1-Background_Calculations!B$6)*PQT_No_Test!B$22*Quarantine_Input!$B$24</f>
        <v>111.52868162272563</v>
      </c>
      <c r="AG4" s="15">
        <f>Background_Calculations!$B$23*Background_Calculations!C$20*Background_Calculations!C$16*Quarantine_Input!C$6*(1-Background_Calculations!C$19)/(1-Background_Calculations!C$6)*PQT_No_Test!C$22*Quarantine_Input!$B$24</f>
        <v>28.741533322649232</v>
      </c>
      <c r="AH4" s="15">
        <f>Background_Calculations!$B$23*Background_Calculations!D$20*Background_Calculations!D$16*Quarantine_Input!D$6*(1-Background_Calculations!D$19)/(1-Background_Calculations!D$6)*PQT_No_Test!D$22*Quarantine_Input!$B$24</f>
        <v>31.193386951179868</v>
      </c>
      <c r="AI4" s="15">
        <f>Background_Calculations!$B$23*Background_Calculations!E$20*Background_Calculations!E$16*Quarantine_Input!E$6*(1-Background_Calculations!E$19)/(1-Background_Calculations!E$6)*PQT_No_Test!E$22*Quarantine_Input!$B$24</f>
        <v>30.022966534653335</v>
      </c>
      <c r="AJ4" s="15">
        <f>Background_Calculations!$B$23*Background_Calculations!F$20*Background_Calculations!F$16*Quarantine_Input!F$6*(1-Background_Calculations!F$19)/(1-Background_Calculations!F$6)*PQT_No_Test!F$22*Quarantine_Input!$B$24</f>
        <v>32.011985609372495</v>
      </c>
      <c r="AK4" s="15">
        <f>Background_Calculations!$B$23*Background_Calculations!G$20*Background_Calculations!G$16*Quarantine_Input!G$6*(1-Background_Calculations!G$19)/(1-Background_Calculations!G$6)*PQT_No_Test!G$22*Quarantine_Input!$B$24</f>
        <v>54.720386735680179</v>
      </c>
    </row>
    <row r="5" spans="1:37" x14ac:dyDescent="0.25">
      <c r="A5" s="8">
        <v>1</v>
      </c>
      <c r="B5" s="14">
        <f>Background_Calculations!$B$10*(1-Background_Calculations!B$7*(Quarantine_Input!$B$30+Quarantine_Input!$B$25*Inequality_Components_Lambda_j!$A5))*(Background_Calculations!$B$9*Background_Calculations!B$3*(1-Background_Calculations!B$6)/(1-Background_Calculations!$B$11))*Quarantine_Input!$B$24</f>
        <v>15966.59819988788</v>
      </c>
      <c r="C5" s="14">
        <f>Background_Calculations!$B$10*(1-Background_Calculations!C$7*(Quarantine_Input!$B$30+Quarantine_Input!$B$25*Inequality_Components_Lambda_j!$A5))*(Background_Calculations!$B$9*Background_Calculations!C$3*(1-Background_Calculations!C$6)/(1-Background_Calculations!$B$11))*Quarantine_Input!$B$24</f>
        <v>2342.6625101184254</v>
      </c>
      <c r="D5" s="14">
        <f>Background_Calculations!$B$10*(1-Background_Calculations!D$7*(Quarantine_Input!$B$30+Quarantine_Input!$B$25*Inequality_Components_Lambda_j!$A5))*(Background_Calculations!$B$9*Background_Calculations!D$3*(1-Background_Calculations!D$6)/(1-Background_Calculations!$B$11))*Quarantine_Input!$B$24</f>
        <v>2994.2785711971496</v>
      </c>
      <c r="E5" s="14">
        <f>Background_Calculations!$B$10*(1-Background_Calculations!E$7*(Quarantine_Input!$B$30+Quarantine_Input!$B$25*Inequality_Components_Lambda_j!$A5))*(Background_Calculations!$B$9*Background_Calculations!E$3*(1-Background_Calculations!E$6)/(1-Background_Calculations!$B$11))*Quarantine_Input!$B$24</f>
        <v>4667.2666934050758</v>
      </c>
      <c r="F5" s="14">
        <f>Background_Calculations!$B$10*(1-Background_Calculations!F$7*(Quarantine_Input!$B$30+Quarantine_Input!$B$25*Inequality_Components_Lambda_j!$A5))*(Background_Calculations!$B$9*Background_Calculations!F$3*(1-Background_Calculations!F$6)/(1-Background_Calculations!$B$11))*Quarantine_Input!$B$24</f>
        <v>3195.6210129816827</v>
      </c>
      <c r="G5" s="14">
        <f>Background_Calculations!$B$10*(1-Background_Calculations!G$7*(Quarantine_Input!$B$30+Quarantine_Input!$B$25*Inequality_Components_Lambda_j!$A5))*(Background_Calculations!$B$9*Background_Calculations!G$3*(1-Background_Calculations!G$6)/(1-Background_Calculations!$B$11))*Quarantine_Input!$B$24</f>
        <v>2889.2974702406491</v>
      </c>
      <c r="H5" s="15">
        <f>Background_Calculations!B$20*Quarantine_Input!$B$29*Background_Calculations!$B$23*(Background_Calculations!$B$9*Background_Calculations!B$16*(1-Background_Calculations!B$19)/(1-Background_Calculations!$B$11))*Quarantine_Input!$B$24</f>
        <v>186.43163286546257</v>
      </c>
      <c r="I5" s="15">
        <f>Background_Calculations!C$20*Quarantine_Input!$B$29*Background_Calculations!$B$23*(Background_Calculations!$B$9*Background_Calculations!C$16*(1-Background_Calculations!C$19)/(1-Background_Calculations!$B$11))*Quarantine_Input!$B$24</f>
        <v>49.16598927666228</v>
      </c>
      <c r="J5" s="15">
        <f>Background_Calculations!D$20*Quarantine_Input!$B$29*Background_Calculations!$B$23*(Background_Calculations!$B$9*Background_Calculations!D$16*(1-Background_Calculations!D$19)/(1-Background_Calculations!$B$11))*Quarantine_Input!$B$24</f>
        <v>53.36019171725674</v>
      </c>
      <c r="K5" s="15">
        <f>Background_Calculations!E$20*Quarantine_Input!$B$29*Background_Calculations!$B$23*(Background_Calculations!$B$9*Background_Calculations!E$16*(1-Background_Calculations!E$19)/(1-Background_Calculations!$B$11))*Quarantine_Input!$B$24</f>
        <v>52.753792191274471</v>
      </c>
      <c r="L5" s="15">
        <f>Background_Calculations!F$20*Quarantine_Input!$B$29*Background_Calculations!$B$23*(Background_Calculations!$B$9*Background_Calculations!F$16*(1-Background_Calculations!F$19)/(1-Background_Calculations!$B$11))*Quarantine_Input!$B$24</f>
        <v>56.306648270023828</v>
      </c>
      <c r="M5" s="15">
        <f>Background_Calculations!G$20*Quarantine_Input!$B$29*Background_Calculations!$B$23*(Background_Calculations!$B$9*Background_Calculations!G$16*(1-Background_Calculations!G$19)/(1-Background_Calculations!$B$11))*Quarantine_Input!$B$24</f>
        <v>101.08219013894848</v>
      </c>
      <c r="N5" s="14">
        <f>Background_Calculations!$B$10*Background_Calculations!B$7*Background_Calculations!B$3*Quarantine_Input!B$6*PQT_No_Test!B$22*Quarantine_Input!$B$24</f>
        <v>11.380271669743983</v>
      </c>
      <c r="O5" s="14">
        <f>Background_Calculations!$B$10*Background_Calculations!C$7*Background_Calculations!C$3*Quarantine_Input!C$6*PQT_No_Test!C$22*Quarantine_Input!$B$24</f>
        <v>1.6316542897338984</v>
      </c>
      <c r="P5" s="14">
        <f>Background_Calculations!$B$10*Background_Calculations!D$7*Background_Calculations!D$3*Quarantine_Input!D$6*PQT_No_Test!D$22*Quarantine_Input!$B$24</f>
        <v>2.0855020534328439</v>
      </c>
      <c r="Q5" s="14">
        <f>Background_Calculations!$B$10*Background_Calculations!E$7*Background_Calculations!E$3*Quarantine_Input!E$6*PQT_No_Test!E$22*Quarantine_Input!$B$24</f>
        <v>3.1647237323262445</v>
      </c>
      <c r="R5" s="14">
        <f>Background_Calculations!$B$10*Background_Calculations!F$7*Background_Calculations!F$3*Quarantine_Input!F$6*PQT_No_Test!F$22*Quarantine_Input!$B$24</f>
        <v>2.1646190353981183</v>
      </c>
      <c r="S5" s="14">
        <f>Background_Calculations!$B$10*Background_Calculations!G$7*Background_Calculations!G$3*Quarantine_Input!G$6*PQT_No_Test!G$22*Quarantine_Input!$B$24</f>
        <v>1.8635456697597566</v>
      </c>
      <c r="T5" s="15">
        <f>Background_Calculations!$B$10*Background_Calculations!B$7*Background_Calculations!B$3*Quarantine_Input!B$14*(1-Background_Calculations!B$6)/(1-Background_Calculations!B$19)*Quarantine_Input!$B$24*(Quarantine_Input!$B$25*PQT_No_Test!B25+(1-Quarantine_Input!$B$25)*PQT_No_Test!B$22)</f>
        <v>25.351187239395767</v>
      </c>
      <c r="U5" s="15">
        <f>Background_Calculations!$B$10*Background_Calculations!C$7*Background_Calculations!C$3*Quarantine_Input!C$14*(1-Background_Calculations!C$6)/(1-Background_Calculations!C$19)*Quarantine_Input!$B$24*(Quarantine_Input!$B$25*PQT_No_Test!C25+(1-Quarantine_Input!$B$25)*PQT_No_Test!C$22)</f>
        <v>3.5518425783764345</v>
      </c>
      <c r="V5" s="15">
        <f>Background_Calculations!$B$10*Background_Calculations!D$7*Background_Calculations!D$3*Quarantine_Input!D$14*(1-Background_Calculations!D$6)/(1-Background_Calculations!D$19)*Quarantine_Input!$B$24*(Quarantine_Input!$B$25*PQT_No_Test!D25+(1-Quarantine_Input!$B$25)*PQT_No_Test!D$22)</f>
        <v>4.5397293382006501</v>
      </c>
      <c r="W5" s="15">
        <f>Background_Calculations!$B$10*Background_Calculations!E$7*Background_Calculations!E$3*Quarantine_Input!E$14*(1-Background_Calculations!E$6)/(1-Background_Calculations!E$19)*Quarantine_Input!$B$24*(Quarantine_Input!$B$25*PQT_No_Test!E25+(1-Quarantine_Input!$B$25)*PQT_No_Test!E$22)</f>
        <v>6.774733952530811</v>
      </c>
      <c r="X5" s="15">
        <f>Background_Calculations!$B$10*Background_Calculations!F$7*Background_Calculations!F$3*Quarantine_Input!F$14*(1-Background_Calculations!F$6)/(1-Background_Calculations!F$19)*Quarantine_Input!$B$24*(Quarantine_Input!$B$25*PQT_No_Test!F25+(1-Quarantine_Input!$B$25)*PQT_No_Test!F$22)</f>
        <v>4.6386887803574171</v>
      </c>
      <c r="Y5" s="15">
        <f>Background_Calculations!$B$10*Background_Calculations!G$7*Background_Calculations!G$3*Quarantine_Input!G$14*(1-Background_Calculations!G$6)/(1-Background_Calculations!G$19)*Quarantine_Input!$B$24*(Quarantine_Input!$B$25*PQT_No_Test!G25+(1-Quarantine_Input!$B$25)*PQT_No_Test!G$22)</f>
        <v>3.9028661237540256</v>
      </c>
      <c r="Z5" s="14">
        <f>Background_Calculations!$B$23*Background_Calculations!B$20*Background_Calculations!B$16*Quarantine_Input!B$14*Quarantine_Input!$B$24*(Quarantine_Input!$B$25*PQT_No_Test!B25+(1-Quarantine_Input!$B$25)*PQT_No_Test!B$22)</f>
        <v>248.44613313561442</v>
      </c>
      <c r="AA5" s="14">
        <f>Background_Calculations!$B$23*Background_Calculations!C$20*Background_Calculations!C$16*Quarantine_Input!C$14*Quarantine_Input!$B$24*(Quarantine_Input!$B$25*PQT_No_Test!C25+(1-Quarantine_Input!$B$25)*PQT_No_Test!C$22)</f>
        <v>62.565582958053874</v>
      </c>
      <c r="AB5" s="14">
        <f>Background_Calculations!$B$23*Background_Calculations!D$20*Background_Calculations!D$16*Quarantine_Input!D$14*Quarantine_Input!$B$24*(Quarantine_Input!$B$25*PQT_No_Test!D25+(1-Quarantine_Input!$B$25)*PQT_No_Test!D$22)</f>
        <v>67.90189137767571</v>
      </c>
      <c r="AC5" s="14">
        <f>Background_Calculations!$B$23*Background_Calculations!E$20*Background_Calculations!E$16*Quarantine_Input!E$14*Quarantine_Input!$B$24*(Quarantine_Input!$B$25*PQT_No_Test!E25+(1-Quarantine_Input!$B$25)*PQT_No_Test!E$22)</f>
        <v>64.270257988208002</v>
      </c>
      <c r="AD5" s="14">
        <f>Background_Calculations!$B$23*Background_Calculations!F$20*Background_Calculations!F$16*Quarantine_Input!F$14*Quarantine_Input!$B$24*(Quarantine_Input!$B$25*PQT_No_Test!F25+(1-Quarantine_Input!$B$25)*PQT_No_Test!F$22)</f>
        <v>68.600356947266832</v>
      </c>
      <c r="AE5" s="14">
        <f>Background_Calculations!$B$23*Background_Calculations!G$20*Background_Calculations!G$16*Quarantine_Input!G$14*Quarantine_Input!$B$24*(Quarantine_Input!$B$25*PQT_No_Test!G25+(1-Quarantine_Input!$B$25)*PQT_No_Test!G$22)</f>
        <v>114.60215176638935</v>
      </c>
      <c r="AF5" s="15">
        <f>Background_Calculations!$B$23*Background_Calculations!B$20*Background_Calculations!B$16*Quarantine_Input!B$6*(1-Background_Calculations!B$19)/(1-Background_Calculations!B$6)*PQT_No_Test!B$22*Quarantine_Input!$B$24</f>
        <v>111.52868162272563</v>
      </c>
      <c r="AG5" s="15">
        <f>Background_Calculations!$B$23*Background_Calculations!C$20*Background_Calculations!C$16*Quarantine_Input!C$6*(1-Background_Calculations!C$19)/(1-Background_Calculations!C$6)*PQT_No_Test!C$22*Quarantine_Input!$B$24</f>
        <v>28.741533322649232</v>
      </c>
      <c r="AH5" s="15">
        <f>Background_Calculations!$B$23*Background_Calculations!D$20*Background_Calculations!D$16*Quarantine_Input!D$6*(1-Background_Calculations!D$19)/(1-Background_Calculations!D$6)*PQT_No_Test!D$22*Quarantine_Input!$B$24</f>
        <v>31.193386951179868</v>
      </c>
      <c r="AI5" s="15">
        <f>Background_Calculations!$B$23*Background_Calculations!E$20*Background_Calculations!E$16*Quarantine_Input!E$6*(1-Background_Calculations!E$19)/(1-Background_Calculations!E$6)*PQT_No_Test!E$22*Quarantine_Input!$B$24</f>
        <v>30.022966534653335</v>
      </c>
      <c r="AJ5" s="15">
        <f>Background_Calculations!$B$23*Background_Calculations!F$20*Background_Calculations!F$16*Quarantine_Input!F$6*(1-Background_Calculations!F$19)/(1-Background_Calculations!F$6)*PQT_No_Test!F$22*Quarantine_Input!$B$24</f>
        <v>32.011985609372495</v>
      </c>
      <c r="AK5" s="15">
        <f>Background_Calculations!$B$23*Background_Calculations!G$20*Background_Calculations!G$16*Quarantine_Input!G$6*(1-Background_Calculations!G$19)/(1-Background_Calculations!G$6)*PQT_No_Test!G$22*Quarantine_Input!$B$24</f>
        <v>54.720386735680179</v>
      </c>
    </row>
    <row r="6" spans="1:37" x14ac:dyDescent="0.25">
      <c r="A6" s="8">
        <v>2</v>
      </c>
      <c r="B6" s="14">
        <f>Background_Calculations!$B$10*(1-Background_Calculations!B$7*(Quarantine_Input!$B$30+Quarantine_Input!$B$25*Inequality_Components_Lambda_j!$A6))*(Background_Calculations!$B$9*Background_Calculations!B$3*(1-Background_Calculations!B$6)/(1-Background_Calculations!$B$11))*Quarantine_Input!$B$24</f>
        <v>15964.39193196745</v>
      </c>
      <c r="C6" s="14">
        <f>Background_Calculations!$B$10*(1-Background_Calculations!C$7*(Quarantine_Input!$B$30+Quarantine_Input!$B$25*Inequality_Components_Lambda_j!$A6))*(Background_Calculations!$B$9*Background_Calculations!C$3*(1-Background_Calculations!C$6)/(1-Background_Calculations!$B$11))*Quarantine_Input!$B$24</f>
        <v>2342.338800516683</v>
      </c>
      <c r="D6" s="14">
        <f>Background_Calculations!$B$10*(1-Background_Calculations!D$7*(Quarantine_Input!$B$30+Quarantine_Input!$B$25*Inequality_Components_Lambda_j!$A6))*(Background_Calculations!$B$9*Background_Calculations!D$3*(1-Background_Calculations!D$6)/(1-Background_Calculations!$B$11))*Quarantine_Input!$B$24</f>
        <v>2993.8648211500977</v>
      </c>
      <c r="E6" s="14">
        <f>Background_Calculations!$B$10*(1-Background_Calculations!E$7*(Quarantine_Input!$B$30+Quarantine_Input!$B$25*Inequality_Components_Lambda_j!$A6))*(Background_Calculations!$B$9*Background_Calculations!E$3*(1-Background_Calculations!E$6)/(1-Background_Calculations!$B$11))*Quarantine_Input!$B$24</f>
        <v>4666.6217695050154</v>
      </c>
      <c r="F6" s="14">
        <f>Background_Calculations!$B$10*(1-Background_Calculations!F$7*(Quarantine_Input!$B$30+Quarantine_Input!$B$25*Inequality_Components_Lambda_j!$A6))*(Background_Calculations!$B$9*Background_Calculations!F$3*(1-Background_Calculations!F$6)/(1-Background_Calculations!$B$11))*Quarantine_Input!$B$24</f>
        <v>3195.1794413933876</v>
      </c>
      <c r="G6" s="14">
        <f>Background_Calculations!$B$10*(1-Background_Calculations!G$7*(Quarantine_Input!$B$30+Quarantine_Input!$B$25*Inequality_Components_Lambda_j!$A6))*(Background_Calculations!$B$9*Background_Calculations!G$3*(1-Background_Calculations!G$6)/(1-Background_Calculations!$B$11))*Quarantine_Input!$B$24</f>
        <v>2888.8982265043587</v>
      </c>
      <c r="H6" s="15">
        <f>Background_Calculations!B$20*Quarantine_Input!$B$29*Background_Calculations!$B$23*(Background_Calculations!$B$9*Background_Calculations!B$16*(1-Background_Calculations!B$19)/(1-Background_Calculations!$B$11))*Quarantine_Input!$B$24</f>
        <v>186.43163286546257</v>
      </c>
      <c r="I6" s="15">
        <f>Background_Calculations!C$20*Quarantine_Input!$B$29*Background_Calculations!$B$23*(Background_Calculations!$B$9*Background_Calculations!C$16*(1-Background_Calculations!C$19)/(1-Background_Calculations!$B$11))*Quarantine_Input!$B$24</f>
        <v>49.16598927666228</v>
      </c>
      <c r="J6" s="15">
        <f>Background_Calculations!D$20*Quarantine_Input!$B$29*Background_Calculations!$B$23*(Background_Calculations!$B$9*Background_Calculations!D$16*(1-Background_Calculations!D$19)/(1-Background_Calculations!$B$11))*Quarantine_Input!$B$24</f>
        <v>53.36019171725674</v>
      </c>
      <c r="K6" s="15">
        <f>Background_Calculations!E$20*Quarantine_Input!$B$29*Background_Calculations!$B$23*(Background_Calculations!$B$9*Background_Calculations!E$16*(1-Background_Calculations!E$19)/(1-Background_Calculations!$B$11))*Quarantine_Input!$B$24</f>
        <v>52.753792191274471</v>
      </c>
      <c r="L6" s="15">
        <f>Background_Calculations!F$20*Quarantine_Input!$B$29*Background_Calculations!$B$23*(Background_Calculations!$B$9*Background_Calculations!F$16*(1-Background_Calculations!F$19)/(1-Background_Calculations!$B$11))*Quarantine_Input!$B$24</f>
        <v>56.306648270023828</v>
      </c>
      <c r="M6" s="15">
        <f>Background_Calculations!G$20*Quarantine_Input!$B$29*Background_Calculations!$B$23*(Background_Calculations!$B$9*Background_Calculations!G$16*(1-Background_Calculations!G$19)/(1-Background_Calculations!$B$11))*Quarantine_Input!$B$24</f>
        <v>101.08219013894848</v>
      </c>
      <c r="N6" s="14">
        <f>Background_Calculations!$B$10*Background_Calculations!B$7*Background_Calculations!B$3*Quarantine_Input!B$6*PQT_No_Test!B$22*Quarantine_Input!$B$24</f>
        <v>11.380271669743983</v>
      </c>
      <c r="O6" s="14">
        <f>Background_Calculations!$B$10*Background_Calculations!C$7*Background_Calculations!C$3*Quarantine_Input!C$6*PQT_No_Test!C$22*Quarantine_Input!$B$24</f>
        <v>1.6316542897338984</v>
      </c>
      <c r="P6" s="14">
        <f>Background_Calculations!$B$10*Background_Calculations!D$7*Background_Calculations!D$3*Quarantine_Input!D$6*PQT_No_Test!D$22*Quarantine_Input!$B$24</f>
        <v>2.0855020534328439</v>
      </c>
      <c r="Q6" s="14">
        <f>Background_Calculations!$B$10*Background_Calculations!E$7*Background_Calculations!E$3*Quarantine_Input!E$6*PQT_No_Test!E$22*Quarantine_Input!$B$24</f>
        <v>3.1647237323262445</v>
      </c>
      <c r="R6" s="14">
        <f>Background_Calculations!$B$10*Background_Calculations!F$7*Background_Calculations!F$3*Quarantine_Input!F$6*PQT_No_Test!F$22*Quarantine_Input!$B$24</f>
        <v>2.1646190353981183</v>
      </c>
      <c r="S6" s="14">
        <f>Background_Calculations!$B$10*Background_Calculations!G$7*Background_Calculations!G$3*Quarantine_Input!G$6*PQT_No_Test!G$22*Quarantine_Input!$B$24</f>
        <v>1.8635456697597566</v>
      </c>
      <c r="T6" s="15">
        <f>Background_Calculations!$B$10*Background_Calculations!B$7*Background_Calculations!B$3*Quarantine_Input!B$14*(1-Background_Calculations!B$6)/(1-Background_Calculations!B$19)*Quarantine_Input!$B$24*(Quarantine_Input!$B$25*PQT_No_Test!B26+(1-Quarantine_Input!$B$25)*PQT_No_Test!B$22)</f>
        <v>19.817026047083047</v>
      </c>
      <c r="U6" s="15">
        <f>Background_Calculations!$B$10*Background_Calculations!C$7*Background_Calculations!C$3*Quarantine_Input!C$14*(1-Background_Calculations!C$6)/(1-Background_Calculations!C$19)*Quarantine_Input!$B$24*(Quarantine_Input!$B$25*PQT_No_Test!C26+(1-Quarantine_Input!$B$25)*PQT_No_Test!C$22)</f>
        <v>2.7524531906552654</v>
      </c>
      <c r="V6" s="15">
        <f>Background_Calculations!$B$10*Background_Calculations!D$7*Background_Calculations!D$3*Quarantine_Input!D$14*(1-Background_Calculations!D$6)/(1-Background_Calculations!D$19)*Quarantine_Input!$B$24*(Quarantine_Input!$B$25*PQT_No_Test!D26+(1-Quarantine_Input!$B$25)*PQT_No_Test!D$22)</f>
        <v>3.5180029029758981</v>
      </c>
      <c r="W6" s="15">
        <f>Background_Calculations!$B$10*Background_Calculations!E$7*Background_Calculations!E$3*Quarantine_Input!E$14*(1-Background_Calculations!E$6)/(1-Background_Calculations!E$19)*Quarantine_Input!$B$24*(Quarantine_Input!$B$25*PQT_No_Test!E26+(1-Quarantine_Input!$B$25)*PQT_No_Test!E$22)</f>
        <v>5.16776470585725</v>
      </c>
      <c r="X6" s="15">
        <f>Background_Calculations!$B$10*Background_Calculations!F$7*Background_Calculations!F$3*Quarantine_Input!F$14*(1-Background_Calculations!F$6)/(1-Background_Calculations!F$19)*Quarantine_Input!$B$24*(Quarantine_Input!$B$25*PQT_No_Test!F26+(1-Quarantine_Input!$B$25)*PQT_No_Test!F$22)</f>
        <v>3.5383901904564206</v>
      </c>
      <c r="Y6" s="15">
        <f>Background_Calculations!$B$10*Background_Calculations!G$7*Background_Calculations!G$3*Quarantine_Input!G$14*(1-Background_Calculations!G$6)/(1-Background_Calculations!G$19)*Quarantine_Input!$B$24*(Quarantine_Input!$B$25*PQT_No_Test!G26+(1-Quarantine_Input!$B$25)*PQT_No_Test!G$22)</f>
        <v>2.9175111402697116</v>
      </c>
      <c r="Z6" s="14">
        <f>Background_Calculations!$B$23*Background_Calculations!B$20*Background_Calculations!B$16*Quarantine_Input!B$14*Quarantine_Input!$B$24*(Quarantine_Input!$B$25*PQT_No_Test!B26+(1-Quarantine_Input!$B$25)*PQT_No_Test!B$22)</f>
        <v>194.2103714967032</v>
      </c>
      <c r="AA6" s="14">
        <f>Background_Calculations!$B$23*Background_Calculations!C$20*Background_Calculations!C$16*Quarantine_Input!C$14*Quarantine_Input!$B$24*(Quarantine_Input!$B$25*PQT_No_Test!C26+(1-Quarantine_Input!$B$25)*PQT_No_Test!C$22)</f>
        <v>48.484366814708224</v>
      </c>
      <c r="AB6" s="14">
        <f>Background_Calculations!$B$23*Background_Calculations!D$20*Background_Calculations!D$16*Quarantine_Input!D$14*Quarantine_Input!$B$24*(Quarantine_Input!$B$25*PQT_No_Test!D26+(1-Quarantine_Input!$B$25)*PQT_No_Test!D$22)</f>
        <v>52.619668087723142</v>
      </c>
      <c r="AC6" s="14">
        <f>Background_Calculations!$B$23*Background_Calculations!E$20*Background_Calculations!E$16*Quarantine_Input!E$14*Quarantine_Input!$B$24*(Quarantine_Input!$B$25*PQT_No_Test!E26+(1-Quarantine_Input!$B$25)*PQT_No_Test!E$22)</f>
        <v>49.025330469800586</v>
      </c>
      <c r="AD6" s="14">
        <f>Background_Calculations!$B$23*Background_Calculations!F$20*Background_Calculations!F$16*Quarantine_Input!F$14*Quarantine_Input!$B$24*(Quarantine_Input!$B$25*PQT_No_Test!F26+(1-Quarantine_Input!$B$25)*PQT_No_Test!F$22)</f>
        <v>52.328328451755901</v>
      </c>
      <c r="AE6" s="14">
        <f>Background_Calculations!$B$23*Background_Calculations!G$20*Background_Calculations!G$16*Quarantine_Input!G$14*Quarantine_Input!$B$24*(Quarantine_Input!$B$25*PQT_No_Test!G26+(1-Quarantine_Input!$B$25)*PQT_No_Test!G$22)</f>
        <v>85.668594278022283</v>
      </c>
      <c r="AF6" s="15">
        <f>Background_Calculations!$B$23*Background_Calculations!B$20*Background_Calculations!B$16*Quarantine_Input!B$6*(1-Background_Calculations!B$19)/(1-Background_Calculations!B$6)*PQT_No_Test!B$22*Quarantine_Input!$B$24</f>
        <v>111.52868162272563</v>
      </c>
      <c r="AG6" s="15">
        <f>Background_Calculations!$B$23*Background_Calculations!C$20*Background_Calculations!C$16*Quarantine_Input!C$6*(1-Background_Calculations!C$19)/(1-Background_Calculations!C$6)*PQT_No_Test!C$22*Quarantine_Input!$B$24</f>
        <v>28.741533322649232</v>
      </c>
      <c r="AH6" s="15">
        <f>Background_Calculations!$B$23*Background_Calculations!D$20*Background_Calculations!D$16*Quarantine_Input!D$6*(1-Background_Calculations!D$19)/(1-Background_Calculations!D$6)*PQT_No_Test!D$22*Quarantine_Input!$B$24</f>
        <v>31.193386951179868</v>
      </c>
      <c r="AI6" s="15">
        <f>Background_Calculations!$B$23*Background_Calculations!E$20*Background_Calculations!E$16*Quarantine_Input!E$6*(1-Background_Calculations!E$19)/(1-Background_Calculations!E$6)*PQT_No_Test!E$22*Quarantine_Input!$B$24</f>
        <v>30.022966534653335</v>
      </c>
      <c r="AJ6" s="15">
        <f>Background_Calculations!$B$23*Background_Calculations!F$20*Background_Calculations!F$16*Quarantine_Input!F$6*(1-Background_Calculations!F$19)/(1-Background_Calculations!F$6)*PQT_No_Test!F$22*Quarantine_Input!$B$24</f>
        <v>32.011985609372495</v>
      </c>
      <c r="AK6" s="15">
        <f>Background_Calculations!$B$23*Background_Calculations!G$20*Background_Calculations!G$16*Quarantine_Input!G$6*(1-Background_Calculations!G$19)/(1-Background_Calculations!G$6)*PQT_No_Test!G$22*Quarantine_Input!$B$24</f>
        <v>54.720386735680179</v>
      </c>
    </row>
    <row r="7" spans="1:37" x14ac:dyDescent="0.25">
      <c r="A7" s="8">
        <v>3</v>
      </c>
      <c r="B7" s="14">
        <f>Background_Calculations!$B$10*(1-Background_Calculations!B$7*(Quarantine_Input!$B$30+Quarantine_Input!$B$25*Inequality_Components_Lambda_j!$A7))*(Background_Calculations!$B$9*Background_Calculations!B$3*(1-Background_Calculations!B$6)/(1-Background_Calculations!$B$11))*Quarantine_Input!$B$24</f>
        <v>15962.185664047018</v>
      </c>
      <c r="C7" s="14">
        <f>Background_Calculations!$B$10*(1-Background_Calculations!C$7*(Quarantine_Input!$B$30+Quarantine_Input!$B$25*Inequality_Components_Lambda_j!$A7))*(Background_Calculations!$B$9*Background_Calculations!C$3*(1-Background_Calculations!C$6)/(1-Background_Calculations!$B$11))*Quarantine_Input!$B$24</f>
        <v>2342.0150909149406</v>
      </c>
      <c r="D7" s="14">
        <f>Background_Calculations!$B$10*(1-Background_Calculations!D$7*(Quarantine_Input!$B$30+Quarantine_Input!$B$25*Inequality_Components_Lambda_j!$A7))*(Background_Calculations!$B$9*Background_Calculations!D$3*(1-Background_Calculations!D$6)/(1-Background_Calculations!$B$11))*Quarantine_Input!$B$24</f>
        <v>2993.4510711030453</v>
      </c>
      <c r="E7" s="14">
        <f>Background_Calculations!$B$10*(1-Background_Calculations!E$7*(Quarantine_Input!$B$30+Quarantine_Input!$B$25*Inequality_Components_Lambda_j!$A7))*(Background_Calculations!$B$9*Background_Calculations!E$3*(1-Background_Calculations!E$6)/(1-Background_Calculations!$B$11))*Quarantine_Input!$B$24</f>
        <v>4665.976845604956</v>
      </c>
      <c r="F7" s="14">
        <f>Background_Calculations!$B$10*(1-Background_Calculations!F$7*(Quarantine_Input!$B$30+Quarantine_Input!$B$25*Inequality_Components_Lambda_j!$A7))*(Background_Calculations!$B$9*Background_Calculations!F$3*(1-Background_Calculations!F$6)/(1-Background_Calculations!$B$11))*Quarantine_Input!$B$24</f>
        <v>3194.7378698050925</v>
      </c>
      <c r="G7" s="14">
        <f>Background_Calculations!$B$10*(1-Background_Calculations!G$7*(Quarantine_Input!$B$30+Quarantine_Input!$B$25*Inequality_Components_Lambda_j!$A7))*(Background_Calculations!$B$9*Background_Calculations!G$3*(1-Background_Calculations!G$6)/(1-Background_Calculations!$B$11))*Quarantine_Input!$B$24</f>
        <v>2888.4989827680679</v>
      </c>
      <c r="H7" s="15">
        <f>Background_Calculations!B$20*Quarantine_Input!$B$29*Background_Calculations!$B$23*(Background_Calculations!$B$9*Background_Calculations!B$16*(1-Background_Calculations!B$19)/(1-Background_Calculations!$B$11))*Quarantine_Input!$B$24</f>
        <v>186.43163286546257</v>
      </c>
      <c r="I7" s="15">
        <f>Background_Calculations!C$20*Quarantine_Input!$B$29*Background_Calculations!$B$23*(Background_Calculations!$B$9*Background_Calculations!C$16*(1-Background_Calculations!C$19)/(1-Background_Calculations!$B$11))*Quarantine_Input!$B$24</f>
        <v>49.16598927666228</v>
      </c>
      <c r="J7" s="15">
        <f>Background_Calculations!D$20*Quarantine_Input!$B$29*Background_Calculations!$B$23*(Background_Calculations!$B$9*Background_Calculations!D$16*(1-Background_Calculations!D$19)/(1-Background_Calculations!$B$11))*Quarantine_Input!$B$24</f>
        <v>53.36019171725674</v>
      </c>
      <c r="K7" s="15">
        <f>Background_Calculations!E$20*Quarantine_Input!$B$29*Background_Calculations!$B$23*(Background_Calculations!$B$9*Background_Calculations!E$16*(1-Background_Calculations!E$19)/(1-Background_Calculations!$B$11))*Quarantine_Input!$B$24</f>
        <v>52.753792191274471</v>
      </c>
      <c r="L7" s="15">
        <f>Background_Calculations!F$20*Quarantine_Input!$B$29*Background_Calculations!$B$23*(Background_Calculations!$B$9*Background_Calculations!F$16*(1-Background_Calculations!F$19)/(1-Background_Calculations!$B$11))*Quarantine_Input!$B$24</f>
        <v>56.306648270023828</v>
      </c>
      <c r="M7" s="15">
        <f>Background_Calculations!G$20*Quarantine_Input!$B$29*Background_Calculations!$B$23*(Background_Calculations!$B$9*Background_Calculations!G$16*(1-Background_Calculations!G$19)/(1-Background_Calculations!$B$11))*Quarantine_Input!$B$24</f>
        <v>101.08219013894848</v>
      </c>
      <c r="N7" s="14">
        <f>Background_Calculations!$B$10*Background_Calculations!B$7*Background_Calculations!B$3*Quarantine_Input!B$6*PQT_No_Test!B$22*Quarantine_Input!$B$24</f>
        <v>11.380271669743983</v>
      </c>
      <c r="O7" s="14">
        <f>Background_Calculations!$B$10*Background_Calculations!C$7*Background_Calculations!C$3*Quarantine_Input!C$6*PQT_No_Test!C$22*Quarantine_Input!$B$24</f>
        <v>1.6316542897338984</v>
      </c>
      <c r="P7" s="14">
        <f>Background_Calculations!$B$10*Background_Calculations!D$7*Background_Calculations!D$3*Quarantine_Input!D$6*PQT_No_Test!D$22*Quarantine_Input!$B$24</f>
        <v>2.0855020534328439</v>
      </c>
      <c r="Q7" s="14">
        <f>Background_Calculations!$B$10*Background_Calculations!E$7*Background_Calculations!E$3*Quarantine_Input!E$6*PQT_No_Test!E$22*Quarantine_Input!$B$24</f>
        <v>3.1647237323262445</v>
      </c>
      <c r="R7" s="14">
        <f>Background_Calculations!$B$10*Background_Calculations!F$7*Background_Calculations!F$3*Quarantine_Input!F$6*PQT_No_Test!F$22*Quarantine_Input!$B$24</f>
        <v>2.1646190353981183</v>
      </c>
      <c r="S7" s="14">
        <f>Background_Calculations!$B$10*Background_Calculations!G$7*Background_Calculations!G$3*Quarantine_Input!G$6*PQT_No_Test!G$22*Quarantine_Input!$B$24</f>
        <v>1.8635456697597566</v>
      </c>
      <c r="T7" s="15">
        <f>Background_Calculations!$B$10*Background_Calculations!B$7*Background_Calculations!B$3*Quarantine_Input!B$14*(1-Background_Calculations!B$6)/(1-Background_Calculations!B$19)*Quarantine_Input!$B$24*(Quarantine_Input!$B$25*PQT_No_Test!B27+(1-Quarantine_Input!$B$25)*PQT_No_Test!B$22)</f>
        <v>14.383342697061984</v>
      </c>
      <c r="U7" s="15">
        <f>Background_Calculations!$B$10*Background_Calculations!C$7*Background_Calculations!C$3*Quarantine_Input!C$14*(1-Background_Calculations!C$6)/(1-Background_Calculations!C$19)*Quarantine_Input!$B$24*(Quarantine_Input!$B$25*PQT_No_Test!C27+(1-Quarantine_Input!$B$25)*PQT_No_Test!C$22)</f>
        <v>1.9681879465371865</v>
      </c>
      <c r="V7" s="15">
        <f>Background_Calculations!$B$10*Background_Calculations!D$7*Background_Calculations!D$3*Quarantine_Input!D$14*(1-Background_Calculations!D$6)/(1-Background_Calculations!D$19)*Quarantine_Input!$B$24*(Quarantine_Input!$B$25*PQT_No_Test!D27+(1-Quarantine_Input!$B$25)*PQT_No_Test!D$22)</f>
        <v>2.5156071438481407</v>
      </c>
      <c r="W7" s="15">
        <f>Background_Calculations!$B$10*Background_Calculations!E$7*Background_Calculations!E$3*Quarantine_Input!E$14*(1-Background_Calculations!E$6)/(1-Background_Calculations!E$19)*Quarantine_Input!$B$24*(Quarantine_Input!$B$25*PQT_No_Test!E27+(1-Quarantine_Input!$B$25)*PQT_No_Test!E$22)</f>
        <v>3.5932255054925002</v>
      </c>
      <c r="X7" s="15">
        <f>Background_Calculations!$B$10*Background_Calculations!F$7*Background_Calculations!F$3*Quarantine_Input!F$14*(1-Background_Calculations!F$6)/(1-Background_Calculations!F$19)*Quarantine_Input!$B$24*(Quarantine_Input!$B$25*PQT_No_Test!F27+(1-Quarantine_Input!$B$25)*PQT_No_Test!F$22)</f>
        <v>2.4602965894174522</v>
      </c>
      <c r="Y7" s="15">
        <f>Background_Calculations!$B$10*Background_Calculations!G$7*Background_Calculations!G$3*Quarantine_Input!G$14*(1-Background_Calculations!G$6)/(1-Background_Calculations!G$19)*Quarantine_Input!$B$24*(Quarantine_Input!$B$25*PQT_No_Test!G27+(1-Quarantine_Input!$B$25)*PQT_No_Test!G$22)</f>
        <v>1.9534352666258656</v>
      </c>
      <c r="Z7" s="14">
        <f>Background_Calculations!$B$23*Background_Calculations!B$20*Background_Calculations!B$16*Quarantine_Input!B$14*Quarantine_Input!$B$24*(Quarantine_Input!$B$25*PQT_No_Test!B27+(1-Quarantine_Input!$B$25)*PQT_No_Test!B$22)</f>
        <v>140.95931054054262</v>
      </c>
      <c r="AA7" s="14">
        <f>Background_Calculations!$B$23*Background_Calculations!C$20*Background_Calculations!C$16*Quarantine_Input!C$14*Quarantine_Input!$B$24*(Quarantine_Input!$B$25*PQT_No_Test!C27+(1-Quarantine_Input!$B$25)*PQT_No_Test!C$22)</f>
        <v>34.669561932669424</v>
      </c>
      <c r="AB7" s="14">
        <f>Background_Calculations!$B$23*Background_Calculations!D$20*Background_Calculations!D$16*Quarantine_Input!D$14*Quarantine_Input!$B$24*(Quarantine_Input!$B$25*PQT_No_Test!D27+(1-Quarantine_Input!$B$25)*PQT_No_Test!D$22)</f>
        <v>37.626578658141952</v>
      </c>
      <c r="AC7" s="14">
        <f>Background_Calculations!$B$23*Background_Calculations!E$20*Background_Calculations!E$16*Quarantine_Input!E$14*Quarantine_Input!$B$24*(Quarantine_Input!$B$25*PQT_No_Test!E27+(1-Quarantine_Input!$B$25)*PQT_No_Test!E$22)</f>
        <v>34.088058935737493</v>
      </c>
      <c r="AD7" s="14">
        <f>Background_Calculations!$B$23*Background_Calculations!F$20*Background_Calculations!F$16*Quarantine_Input!F$14*Quarantine_Input!$B$24*(Quarantine_Input!$B$25*PQT_No_Test!F27+(1-Quarantine_Input!$B$25)*PQT_No_Test!F$22)</f>
        <v>36.384683737540136</v>
      </c>
      <c r="AE7" s="14">
        <f>Background_Calculations!$B$23*Background_Calculations!G$20*Background_Calculations!G$16*Quarantine_Input!G$14*Quarantine_Input!$B$24*(Quarantine_Input!$B$25*PQT_No_Test!G27+(1-Quarantine_Input!$B$25)*PQT_No_Test!G$22)</f>
        <v>57.359867797961847</v>
      </c>
      <c r="AF7" s="15">
        <f>Background_Calculations!$B$23*Background_Calculations!B$20*Background_Calculations!B$16*Quarantine_Input!B$6*(1-Background_Calculations!B$19)/(1-Background_Calculations!B$6)*PQT_No_Test!B$22*Quarantine_Input!$B$24</f>
        <v>111.52868162272563</v>
      </c>
      <c r="AG7" s="15">
        <f>Background_Calculations!$B$23*Background_Calculations!C$20*Background_Calculations!C$16*Quarantine_Input!C$6*(1-Background_Calculations!C$19)/(1-Background_Calculations!C$6)*PQT_No_Test!C$22*Quarantine_Input!$B$24</f>
        <v>28.741533322649232</v>
      </c>
      <c r="AH7" s="15">
        <f>Background_Calculations!$B$23*Background_Calculations!D$20*Background_Calculations!D$16*Quarantine_Input!D$6*(1-Background_Calculations!D$19)/(1-Background_Calculations!D$6)*PQT_No_Test!D$22*Quarantine_Input!$B$24</f>
        <v>31.193386951179868</v>
      </c>
      <c r="AI7" s="15">
        <f>Background_Calculations!$B$23*Background_Calculations!E$20*Background_Calculations!E$16*Quarantine_Input!E$6*(1-Background_Calculations!E$19)/(1-Background_Calculations!E$6)*PQT_No_Test!E$22*Quarantine_Input!$B$24</f>
        <v>30.022966534653335</v>
      </c>
      <c r="AJ7" s="15">
        <f>Background_Calculations!$B$23*Background_Calculations!F$20*Background_Calculations!F$16*Quarantine_Input!F$6*(1-Background_Calculations!F$19)/(1-Background_Calculations!F$6)*PQT_No_Test!F$22*Quarantine_Input!$B$24</f>
        <v>32.011985609372495</v>
      </c>
      <c r="AK7" s="15">
        <f>Background_Calculations!$B$23*Background_Calculations!G$20*Background_Calculations!G$16*Quarantine_Input!G$6*(1-Background_Calculations!G$19)/(1-Background_Calculations!G$6)*PQT_No_Test!G$22*Quarantine_Input!$B$24</f>
        <v>54.720386735680179</v>
      </c>
    </row>
    <row r="8" spans="1:37" x14ac:dyDescent="0.25">
      <c r="A8" s="8">
        <v>4</v>
      </c>
      <c r="B8" s="14">
        <f>Background_Calculations!$B$10*(1-Background_Calculations!B$7*(Quarantine_Input!$B$30+Quarantine_Input!$B$25*Inequality_Components_Lambda_j!$A8))*(Background_Calculations!$B$9*Background_Calculations!B$3*(1-Background_Calculations!B$6)/(1-Background_Calculations!$B$11))*Quarantine_Input!$B$24</f>
        <v>15959.979396126586</v>
      </c>
      <c r="C8" s="14">
        <f>Background_Calculations!$B$10*(1-Background_Calculations!C$7*(Quarantine_Input!$B$30+Quarantine_Input!$B$25*Inequality_Components_Lambda_j!$A8))*(Background_Calculations!$B$9*Background_Calculations!C$3*(1-Background_Calculations!C$6)/(1-Background_Calculations!$B$11))*Quarantine_Input!$B$24</f>
        <v>2341.6913813131978</v>
      </c>
      <c r="D8" s="14">
        <f>Background_Calculations!$B$10*(1-Background_Calculations!D$7*(Quarantine_Input!$B$30+Quarantine_Input!$B$25*Inequality_Components_Lambda_j!$A8))*(Background_Calculations!$B$9*Background_Calculations!D$3*(1-Background_Calculations!D$6)/(1-Background_Calculations!$B$11))*Quarantine_Input!$B$24</f>
        <v>2993.0373210559928</v>
      </c>
      <c r="E8" s="14">
        <f>Background_Calculations!$B$10*(1-Background_Calculations!E$7*(Quarantine_Input!$B$30+Quarantine_Input!$B$25*Inequality_Components_Lambda_j!$A8))*(Background_Calculations!$B$9*Background_Calculations!E$3*(1-Background_Calculations!E$6)/(1-Background_Calculations!$B$11))*Quarantine_Input!$B$24</f>
        <v>4665.3319217048966</v>
      </c>
      <c r="F8" s="14">
        <f>Background_Calculations!$B$10*(1-Background_Calculations!F$7*(Quarantine_Input!$B$30+Quarantine_Input!$B$25*Inequality_Components_Lambda_j!$A8))*(Background_Calculations!$B$9*Background_Calculations!F$3*(1-Background_Calculations!F$6)/(1-Background_Calculations!$B$11))*Quarantine_Input!$B$24</f>
        <v>3194.2962982167969</v>
      </c>
      <c r="G8" s="14">
        <f>Background_Calculations!$B$10*(1-Background_Calculations!G$7*(Quarantine_Input!$B$30+Quarantine_Input!$B$25*Inequality_Components_Lambda_j!$A8))*(Background_Calculations!$B$9*Background_Calculations!G$3*(1-Background_Calculations!G$6)/(1-Background_Calculations!$B$11))*Quarantine_Input!$B$24</f>
        <v>2888.0997390317771</v>
      </c>
      <c r="H8" s="15">
        <f>Background_Calculations!B$20*Quarantine_Input!$B$29*Background_Calculations!$B$23*(Background_Calculations!$B$9*Background_Calculations!B$16*(1-Background_Calculations!B$19)/(1-Background_Calculations!$B$11))*Quarantine_Input!$B$24</f>
        <v>186.43163286546257</v>
      </c>
      <c r="I8" s="15">
        <f>Background_Calculations!C$20*Quarantine_Input!$B$29*Background_Calculations!$B$23*(Background_Calculations!$B$9*Background_Calculations!C$16*(1-Background_Calculations!C$19)/(1-Background_Calculations!$B$11))*Quarantine_Input!$B$24</f>
        <v>49.16598927666228</v>
      </c>
      <c r="J8" s="15">
        <f>Background_Calculations!D$20*Quarantine_Input!$B$29*Background_Calculations!$B$23*(Background_Calculations!$B$9*Background_Calculations!D$16*(1-Background_Calculations!D$19)/(1-Background_Calculations!$B$11))*Quarantine_Input!$B$24</f>
        <v>53.36019171725674</v>
      </c>
      <c r="K8" s="15">
        <f>Background_Calculations!E$20*Quarantine_Input!$B$29*Background_Calculations!$B$23*(Background_Calculations!$B$9*Background_Calculations!E$16*(1-Background_Calculations!E$19)/(1-Background_Calculations!$B$11))*Quarantine_Input!$B$24</f>
        <v>52.753792191274471</v>
      </c>
      <c r="L8" s="15">
        <f>Background_Calculations!F$20*Quarantine_Input!$B$29*Background_Calculations!$B$23*(Background_Calculations!$B$9*Background_Calculations!F$16*(1-Background_Calculations!F$19)/(1-Background_Calculations!$B$11))*Quarantine_Input!$B$24</f>
        <v>56.306648270023828</v>
      </c>
      <c r="M8" s="15">
        <f>Background_Calculations!G$20*Quarantine_Input!$B$29*Background_Calculations!$B$23*(Background_Calculations!$B$9*Background_Calculations!G$16*(1-Background_Calculations!G$19)/(1-Background_Calculations!$B$11))*Quarantine_Input!$B$24</f>
        <v>101.08219013894848</v>
      </c>
      <c r="N8" s="14">
        <f>Background_Calculations!$B$10*Background_Calculations!B$7*Background_Calculations!B$3*Quarantine_Input!B$6*PQT_No_Test!B$22*Quarantine_Input!$B$24</f>
        <v>11.380271669743983</v>
      </c>
      <c r="O8" s="14">
        <f>Background_Calculations!$B$10*Background_Calculations!C$7*Background_Calculations!C$3*Quarantine_Input!C$6*PQT_No_Test!C$22*Quarantine_Input!$B$24</f>
        <v>1.6316542897338984</v>
      </c>
      <c r="P8" s="14">
        <f>Background_Calculations!$B$10*Background_Calculations!D$7*Background_Calculations!D$3*Quarantine_Input!D$6*PQT_No_Test!D$22*Quarantine_Input!$B$24</f>
        <v>2.0855020534328439</v>
      </c>
      <c r="Q8" s="14">
        <f>Background_Calculations!$B$10*Background_Calculations!E$7*Background_Calculations!E$3*Quarantine_Input!E$6*PQT_No_Test!E$22*Quarantine_Input!$B$24</f>
        <v>3.1647237323262445</v>
      </c>
      <c r="R8" s="14">
        <f>Background_Calculations!$B$10*Background_Calculations!F$7*Background_Calculations!F$3*Quarantine_Input!F$6*PQT_No_Test!F$22*Quarantine_Input!$B$24</f>
        <v>2.1646190353981183</v>
      </c>
      <c r="S8" s="14">
        <f>Background_Calculations!$B$10*Background_Calculations!G$7*Background_Calculations!G$3*Quarantine_Input!G$6*PQT_No_Test!G$22*Quarantine_Input!$B$24</f>
        <v>1.8635456697597566</v>
      </c>
      <c r="T8" s="15">
        <f>Background_Calculations!$B$10*Background_Calculations!B$7*Background_Calculations!B$3*Quarantine_Input!B$14*(1-Background_Calculations!B$6)/(1-Background_Calculations!B$19)*Quarantine_Input!$B$24*(Quarantine_Input!$B$25*PQT_No_Test!B28+(1-Quarantine_Input!$B$25)*PQT_No_Test!B$22)</f>
        <v>9.8682897676250896</v>
      </c>
      <c r="U8" s="15">
        <f>Background_Calculations!$B$10*Background_Calculations!C$7*Background_Calculations!C$3*Quarantine_Input!C$14*(1-Background_Calculations!C$6)/(1-Background_Calculations!C$19)*Quarantine_Input!$B$24*(Quarantine_Input!$B$25*PQT_No_Test!C28+(1-Quarantine_Input!$B$25)*PQT_No_Test!C$22)</f>
        <v>1.3221942124078281</v>
      </c>
      <c r="V8" s="15">
        <f>Background_Calculations!$B$10*Background_Calculations!D$7*Background_Calculations!D$3*Quarantine_Input!D$14*(1-Background_Calculations!D$6)/(1-Background_Calculations!D$19)*Quarantine_Input!$B$24*(Quarantine_Input!$B$25*PQT_No_Test!D28+(1-Quarantine_Input!$B$25)*PQT_No_Test!D$22)</f>
        <v>1.68994084743774</v>
      </c>
      <c r="W8" s="15">
        <f>Background_Calculations!$B$10*Background_Calculations!E$7*Background_Calculations!E$3*Quarantine_Input!E$14*(1-Background_Calculations!E$6)/(1-Background_Calculations!E$19)*Quarantine_Input!$B$24*(Quarantine_Input!$B$25*PQT_No_Test!E28+(1-Quarantine_Input!$B$25)*PQT_No_Test!E$22)</f>
        <v>2.3151671841405754</v>
      </c>
      <c r="X8" s="15">
        <f>Background_Calculations!$B$10*Background_Calculations!F$7*Background_Calculations!F$3*Quarantine_Input!F$14*(1-Background_Calculations!F$6)/(1-Background_Calculations!F$19)*Quarantine_Input!$B$24*(Quarantine_Input!$B$25*PQT_No_Test!F28+(1-Quarantine_Input!$B$25)*PQT_No_Test!F$22)</f>
        <v>1.585204690984612</v>
      </c>
      <c r="Y8" s="15">
        <f>Background_Calculations!$B$10*Background_Calculations!G$7*Background_Calculations!G$3*Quarantine_Input!G$14*(1-Background_Calculations!G$6)/(1-Background_Calculations!G$19)*Quarantine_Input!$B$24*(Quarantine_Input!$B$25*PQT_No_Test!G28+(1-Quarantine_Input!$B$25)*PQT_No_Test!G$22)</f>
        <v>1.1838909252309209</v>
      </c>
      <c r="Z8" s="14">
        <f>Background_Calculations!$B$23*Background_Calculations!B$20*Background_Calculations!B$16*Quarantine_Input!B$14*Quarantine_Input!$B$24*(Quarantine_Input!$B$25*PQT_No_Test!B28+(1-Quarantine_Input!$B$25)*PQT_No_Test!B$22)</f>
        <v>96.71099070335454</v>
      </c>
      <c r="AA8" s="14">
        <f>Background_Calculations!$B$23*Background_Calculations!C$20*Background_Calculations!C$16*Quarantine_Input!C$14*Quarantine_Input!$B$24*(Quarantine_Input!$B$25*PQT_No_Test!C28+(1-Quarantine_Input!$B$25)*PQT_No_Test!C$22)</f>
        <v>23.290404869484441</v>
      </c>
      <c r="AB8" s="14">
        <f>Background_Calculations!$B$23*Background_Calculations!D$20*Background_Calculations!D$16*Quarantine_Input!D$14*Quarantine_Input!$B$24*(Quarantine_Input!$B$25*PQT_No_Test!D28+(1-Quarantine_Input!$B$25)*PQT_No_Test!D$22)</f>
        <v>25.276876947667677</v>
      </c>
      <c r="AC8" s="14">
        <f>Background_Calculations!$B$23*Background_Calculations!E$20*Background_Calculations!E$16*Quarantine_Input!E$14*Quarantine_Input!$B$24*(Quarantine_Input!$B$25*PQT_No_Test!E28+(1-Quarantine_Input!$B$25)*PQT_No_Test!E$22)</f>
        <v>21.963429597846062</v>
      </c>
      <c r="AD8" s="14">
        <f>Background_Calculations!$B$23*Background_Calculations!F$20*Background_Calculations!F$16*Quarantine_Input!F$14*Quarantine_Input!$B$24*(Quarantine_Input!$B$25*PQT_No_Test!F28+(1-Quarantine_Input!$B$25)*PQT_No_Test!F$22)</f>
        <v>23.443178187877308</v>
      </c>
      <c r="AE8" s="14">
        <f>Background_Calculations!$B$23*Background_Calculations!G$20*Background_Calculations!G$16*Quarantine_Input!G$14*Quarantine_Input!$B$24*(Quarantine_Input!$B$25*PQT_No_Test!G28+(1-Quarantine_Input!$B$25)*PQT_No_Test!G$22)</f>
        <v>34.763285028506907</v>
      </c>
      <c r="AF8" s="15">
        <f>Background_Calculations!$B$23*Background_Calculations!B$20*Background_Calculations!B$16*Quarantine_Input!B$6*(1-Background_Calculations!B$19)/(1-Background_Calculations!B$6)*PQT_No_Test!B$22*Quarantine_Input!$B$24</f>
        <v>111.52868162272563</v>
      </c>
      <c r="AG8" s="15">
        <f>Background_Calculations!$B$23*Background_Calculations!C$20*Background_Calculations!C$16*Quarantine_Input!C$6*(1-Background_Calculations!C$19)/(1-Background_Calculations!C$6)*PQT_No_Test!C$22*Quarantine_Input!$B$24</f>
        <v>28.741533322649232</v>
      </c>
      <c r="AH8" s="15">
        <f>Background_Calculations!$B$23*Background_Calculations!D$20*Background_Calculations!D$16*Quarantine_Input!D$6*(1-Background_Calculations!D$19)/(1-Background_Calculations!D$6)*PQT_No_Test!D$22*Quarantine_Input!$B$24</f>
        <v>31.193386951179868</v>
      </c>
      <c r="AI8" s="15">
        <f>Background_Calculations!$B$23*Background_Calculations!E$20*Background_Calculations!E$16*Quarantine_Input!E$6*(1-Background_Calculations!E$19)/(1-Background_Calculations!E$6)*PQT_No_Test!E$22*Quarantine_Input!$B$24</f>
        <v>30.022966534653335</v>
      </c>
      <c r="AJ8" s="15">
        <f>Background_Calculations!$B$23*Background_Calculations!F$20*Background_Calculations!F$16*Quarantine_Input!F$6*(1-Background_Calculations!F$19)/(1-Background_Calculations!F$6)*PQT_No_Test!F$22*Quarantine_Input!$B$24</f>
        <v>32.011985609372495</v>
      </c>
      <c r="AK8" s="15">
        <f>Background_Calculations!$B$23*Background_Calculations!G$20*Background_Calculations!G$16*Quarantine_Input!G$6*(1-Background_Calculations!G$19)/(1-Background_Calculations!G$6)*PQT_No_Test!G$22*Quarantine_Input!$B$24</f>
        <v>54.720386735680179</v>
      </c>
    </row>
    <row r="9" spans="1:37" x14ac:dyDescent="0.25">
      <c r="A9" s="8">
        <v>5</v>
      </c>
      <c r="B9" s="14">
        <f>Background_Calculations!$B$10*(1-Background_Calculations!B$7*(Quarantine_Input!$B$30+Quarantine_Input!$B$25*Inequality_Components_Lambda_j!$A9))*(Background_Calculations!$B$9*Background_Calculations!B$3*(1-Background_Calculations!B$6)/(1-Background_Calculations!$B$11))*Quarantine_Input!$B$24</f>
        <v>15957.773128206158</v>
      </c>
      <c r="C9" s="14">
        <f>Background_Calculations!$B$10*(1-Background_Calculations!C$7*(Quarantine_Input!$B$30+Quarantine_Input!$B$25*Inequality_Components_Lambda_j!$A9))*(Background_Calculations!$B$9*Background_Calculations!C$3*(1-Background_Calculations!C$6)/(1-Background_Calculations!$B$11))*Quarantine_Input!$B$24</f>
        <v>2341.3676717114549</v>
      </c>
      <c r="D9" s="14">
        <f>Background_Calculations!$B$10*(1-Background_Calculations!D$7*(Quarantine_Input!$B$30+Quarantine_Input!$B$25*Inequality_Components_Lambda_j!$A9))*(Background_Calculations!$B$9*Background_Calculations!D$3*(1-Background_Calculations!D$6)/(1-Background_Calculations!$B$11))*Quarantine_Input!$B$24</f>
        <v>2992.6235710089413</v>
      </c>
      <c r="E9" s="14">
        <f>Background_Calculations!$B$10*(1-Background_Calculations!E$7*(Quarantine_Input!$B$30+Quarantine_Input!$B$25*Inequality_Components_Lambda_j!$A9))*(Background_Calculations!$B$9*Background_Calculations!E$3*(1-Background_Calculations!E$6)/(1-Background_Calculations!$B$11))*Quarantine_Input!$B$24</f>
        <v>4664.6869978048371</v>
      </c>
      <c r="F9" s="14">
        <f>Background_Calculations!$B$10*(1-Background_Calculations!F$7*(Quarantine_Input!$B$30+Quarantine_Input!$B$25*Inequality_Components_Lambda_j!$A9))*(Background_Calculations!$B$9*Background_Calculations!F$3*(1-Background_Calculations!F$6)/(1-Background_Calculations!$B$11))*Quarantine_Input!$B$24</f>
        <v>3193.8547266285022</v>
      </c>
      <c r="G9" s="14">
        <f>Background_Calculations!$B$10*(1-Background_Calculations!G$7*(Quarantine_Input!$B$30+Quarantine_Input!$B$25*Inequality_Components_Lambda_j!$A9))*(Background_Calculations!$B$9*Background_Calculations!G$3*(1-Background_Calculations!G$6)/(1-Background_Calculations!$B$11))*Quarantine_Input!$B$24</f>
        <v>2887.7004952954867</v>
      </c>
      <c r="H9" s="15">
        <f>Background_Calculations!B$20*Quarantine_Input!$B$29*Background_Calculations!$B$23*(Background_Calculations!$B$9*Background_Calculations!B$16*(1-Background_Calculations!B$19)/(1-Background_Calculations!$B$11))*Quarantine_Input!$B$24</f>
        <v>186.43163286546257</v>
      </c>
      <c r="I9" s="15">
        <f>Background_Calculations!C$20*Quarantine_Input!$B$29*Background_Calculations!$B$23*(Background_Calculations!$B$9*Background_Calculations!C$16*(1-Background_Calculations!C$19)/(1-Background_Calculations!$B$11))*Quarantine_Input!$B$24</f>
        <v>49.16598927666228</v>
      </c>
      <c r="J9" s="15">
        <f>Background_Calculations!D$20*Quarantine_Input!$B$29*Background_Calculations!$B$23*(Background_Calculations!$B$9*Background_Calculations!D$16*(1-Background_Calculations!D$19)/(1-Background_Calculations!$B$11))*Quarantine_Input!$B$24</f>
        <v>53.36019171725674</v>
      </c>
      <c r="K9" s="15">
        <f>Background_Calculations!E$20*Quarantine_Input!$B$29*Background_Calculations!$B$23*(Background_Calculations!$B$9*Background_Calculations!E$16*(1-Background_Calculations!E$19)/(1-Background_Calculations!$B$11))*Quarantine_Input!$B$24</f>
        <v>52.753792191274471</v>
      </c>
      <c r="L9" s="15">
        <f>Background_Calculations!F$20*Quarantine_Input!$B$29*Background_Calculations!$B$23*(Background_Calculations!$B$9*Background_Calculations!F$16*(1-Background_Calculations!F$19)/(1-Background_Calculations!$B$11))*Quarantine_Input!$B$24</f>
        <v>56.306648270023828</v>
      </c>
      <c r="M9" s="15">
        <f>Background_Calculations!G$20*Quarantine_Input!$B$29*Background_Calculations!$B$23*(Background_Calculations!$B$9*Background_Calculations!G$16*(1-Background_Calculations!G$19)/(1-Background_Calculations!$B$11))*Quarantine_Input!$B$24</f>
        <v>101.08219013894848</v>
      </c>
      <c r="N9" s="14">
        <f>Background_Calculations!$B$10*Background_Calculations!B$7*Background_Calculations!B$3*Quarantine_Input!B$6*PQT_No_Test!B$22*Quarantine_Input!$B$24</f>
        <v>11.380271669743983</v>
      </c>
      <c r="O9" s="14">
        <f>Background_Calculations!$B$10*Background_Calculations!C$7*Background_Calculations!C$3*Quarantine_Input!C$6*PQT_No_Test!C$22*Quarantine_Input!$B$24</f>
        <v>1.6316542897338984</v>
      </c>
      <c r="P9" s="14">
        <f>Background_Calculations!$B$10*Background_Calculations!D$7*Background_Calculations!D$3*Quarantine_Input!D$6*PQT_No_Test!D$22*Quarantine_Input!$B$24</f>
        <v>2.0855020534328439</v>
      </c>
      <c r="Q9" s="14">
        <f>Background_Calculations!$B$10*Background_Calculations!E$7*Background_Calculations!E$3*Quarantine_Input!E$6*PQT_No_Test!E$22*Quarantine_Input!$B$24</f>
        <v>3.1647237323262445</v>
      </c>
      <c r="R9" s="14">
        <f>Background_Calculations!$B$10*Background_Calculations!F$7*Background_Calculations!F$3*Quarantine_Input!F$6*PQT_No_Test!F$22*Quarantine_Input!$B$24</f>
        <v>2.1646190353981183</v>
      </c>
      <c r="S9" s="14">
        <f>Background_Calculations!$B$10*Background_Calculations!G$7*Background_Calculations!G$3*Quarantine_Input!G$6*PQT_No_Test!G$22*Quarantine_Input!$B$24</f>
        <v>1.8635456697597566</v>
      </c>
      <c r="T9" s="15">
        <f>Background_Calculations!$B$10*Background_Calculations!B$7*Background_Calculations!B$3*Quarantine_Input!B$14*(1-Background_Calculations!B$6)/(1-Background_Calculations!B$19)*Quarantine_Input!$B$24*(Quarantine_Input!$B$25*PQT_No_Test!B29+(1-Quarantine_Input!$B$25)*PQT_No_Test!B$22)</f>
        <v>6.7536612388847868</v>
      </c>
      <c r="U9" s="15">
        <f>Background_Calculations!$B$10*Background_Calculations!C$7*Background_Calculations!C$3*Quarantine_Input!C$14*(1-Background_Calculations!C$6)/(1-Background_Calculations!C$19)*Quarantine_Input!$B$24*(Quarantine_Input!$B$25*PQT_No_Test!C29+(1-Quarantine_Input!$B$25)*PQT_No_Test!C$22)</f>
        <v>0.88699388941030843</v>
      </c>
      <c r="V9" s="15">
        <f>Background_Calculations!$B$10*Background_Calculations!D$7*Background_Calculations!D$3*Quarantine_Input!D$14*(1-Background_Calculations!D$6)/(1-Background_Calculations!D$19)*Quarantine_Input!$B$24*(Quarantine_Input!$B$25*PQT_No_Test!D29+(1-Quarantine_Input!$B$25)*PQT_No_Test!D$22)</f>
        <v>1.1336966922676261</v>
      </c>
      <c r="W9" s="15">
        <f>Background_Calculations!$B$10*Background_Calculations!E$7*Background_Calculations!E$3*Quarantine_Input!E$14*(1-Background_Calculations!E$6)/(1-Background_Calculations!E$19)*Quarantine_Input!$B$24*(Quarantine_Input!$B$25*PQT_No_Test!E29+(1-Quarantine_Input!$B$25)*PQT_No_Test!E$22)</f>
        <v>1.4890992083607308</v>
      </c>
      <c r="X9" s="15">
        <f>Background_Calculations!$B$10*Background_Calculations!F$7*Background_Calculations!F$3*Quarantine_Input!F$14*(1-Background_Calculations!F$6)/(1-Background_Calculations!F$19)*Quarantine_Input!$B$24*(Quarantine_Input!$B$25*PQT_No_Test!F29+(1-Quarantine_Input!$B$25)*PQT_No_Test!F$22)</f>
        <v>1.0195924798023455</v>
      </c>
      <c r="Y9" s="15">
        <f>Background_Calculations!$B$10*Background_Calculations!G$7*Background_Calculations!G$3*Quarantine_Input!G$14*(1-Background_Calculations!G$6)/(1-Background_Calculations!G$19)*Quarantine_Input!$B$24*(Quarantine_Input!$B$25*PQT_No_Test!G29+(1-Quarantine_Input!$B$25)*PQT_No_Test!G$22)</f>
        <v>0.71091881008087587</v>
      </c>
      <c r="Z9" s="14">
        <f>Background_Calculations!$B$23*Background_Calculations!B$20*Background_Calculations!B$16*Quarantine_Input!B$14*Quarantine_Input!$B$24*(Quarantine_Input!$B$25*PQT_No_Test!B29+(1-Quarantine_Input!$B$25)*PQT_No_Test!B$22)</f>
        <v>66.187078477386564</v>
      </c>
      <c r="AA9" s="14">
        <f>Background_Calculations!$B$23*Background_Calculations!C$20*Background_Calculations!C$16*Quarantine_Input!C$14*Quarantine_Input!$B$24*(Quarantine_Input!$B$25*PQT_No_Test!C29+(1-Quarantine_Input!$B$25)*PQT_No_Test!C$22)</f>
        <v>15.624366380718005</v>
      </c>
      <c r="AB9" s="14">
        <f>Background_Calculations!$B$23*Background_Calculations!D$20*Background_Calculations!D$16*Quarantine_Input!D$14*Quarantine_Input!$B$24*(Quarantine_Input!$B$25*PQT_No_Test!D29+(1-Quarantine_Input!$B$25)*PQT_No_Test!D$22)</f>
        <v>16.956991027156292</v>
      </c>
      <c r="AC9" s="14">
        <f>Background_Calculations!$B$23*Background_Calculations!E$20*Background_Calculations!E$16*Quarantine_Input!E$14*Quarantine_Input!$B$24*(Quarantine_Input!$B$25*PQT_No_Test!E29+(1-Quarantine_Input!$B$25)*PQT_No_Test!E$22)</f>
        <v>14.126723050966216</v>
      </c>
      <c r="AD9" s="14">
        <f>Background_Calculations!$B$23*Background_Calculations!F$20*Background_Calculations!F$16*Quarantine_Input!F$14*Quarantine_Input!$B$24*(Quarantine_Input!$B$25*PQT_No_Test!F29+(1-Quarantine_Input!$B$25)*PQT_No_Test!F$22)</f>
        <v>15.078486910217013</v>
      </c>
      <c r="AE9" s="14">
        <f>Background_Calculations!$B$23*Background_Calculations!G$20*Background_Calculations!G$16*Quarantine_Input!G$14*Quarantine_Input!$B$24*(Quarantine_Input!$B$25*PQT_No_Test!G29+(1-Quarantine_Input!$B$25)*PQT_No_Test!G$22)</f>
        <v>20.875126838351225</v>
      </c>
      <c r="AF9" s="15">
        <f>Background_Calculations!$B$23*Background_Calculations!B$20*Background_Calculations!B$16*Quarantine_Input!B$6*(1-Background_Calculations!B$19)/(1-Background_Calculations!B$6)*PQT_No_Test!B$22*Quarantine_Input!$B$24</f>
        <v>111.52868162272563</v>
      </c>
      <c r="AG9" s="15">
        <f>Background_Calculations!$B$23*Background_Calculations!C$20*Background_Calculations!C$16*Quarantine_Input!C$6*(1-Background_Calculations!C$19)/(1-Background_Calculations!C$6)*PQT_No_Test!C$22*Quarantine_Input!$B$24</f>
        <v>28.741533322649232</v>
      </c>
      <c r="AH9" s="15">
        <f>Background_Calculations!$B$23*Background_Calculations!D$20*Background_Calculations!D$16*Quarantine_Input!D$6*(1-Background_Calculations!D$19)/(1-Background_Calculations!D$6)*PQT_No_Test!D$22*Quarantine_Input!$B$24</f>
        <v>31.193386951179868</v>
      </c>
      <c r="AI9" s="15">
        <f>Background_Calculations!$B$23*Background_Calculations!E$20*Background_Calculations!E$16*Quarantine_Input!E$6*(1-Background_Calculations!E$19)/(1-Background_Calculations!E$6)*PQT_No_Test!E$22*Quarantine_Input!$B$24</f>
        <v>30.022966534653335</v>
      </c>
      <c r="AJ9" s="15">
        <f>Background_Calculations!$B$23*Background_Calculations!F$20*Background_Calculations!F$16*Quarantine_Input!F$6*(1-Background_Calculations!F$19)/(1-Background_Calculations!F$6)*PQT_No_Test!F$22*Quarantine_Input!$B$24</f>
        <v>32.011985609372495</v>
      </c>
      <c r="AK9" s="15">
        <f>Background_Calculations!$B$23*Background_Calculations!G$20*Background_Calculations!G$16*Quarantine_Input!G$6*(1-Background_Calculations!G$19)/(1-Background_Calculations!G$6)*PQT_No_Test!G$22*Quarantine_Input!$B$24</f>
        <v>54.720386735680179</v>
      </c>
    </row>
    <row r="10" spans="1:37" x14ac:dyDescent="0.25">
      <c r="A10" s="8">
        <v>6</v>
      </c>
      <c r="B10" s="14">
        <f>Background_Calculations!$B$10*(1-Background_Calculations!B$7*(Quarantine_Input!$B$30+Quarantine_Input!$B$25*Inequality_Components_Lambda_j!$A10))*(Background_Calculations!$B$9*Background_Calculations!B$3*(1-Background_Calculations!B$6)/(1-Background_Calculations!$B$11))*Quarantine_Input!$B$24</f>
        <v>15955.566860285726</v>
      </c>
      <c r="C10" s="14">
        <f>Background_Calculations!$B$10*(1-Background_Calculations!C$7*(Quarantine_Input!$B$30+Quarantine_Input!$B$25*Inequality_Components_Lambda_j!$A10))*(Background_Calculations!$B$9*Background_Calculations!C$3*(1-Background_Calculations!C$6)/(1-Background_Calculations!$B$11))*Quarantine_Input!$B$24</f>
        <v>2341.0439621097121</v>
      </c>
      <c r="D10" s="14">
        <f>Background_Calculations!$B$10*(1-Background_Calculations!D$7*(Quarantine_Input!$B$30+Quarantine_Input!$B$25*Inequality_Components_Lambda_j!$A10))*(Background_Calculations!$B$9*Background_Calculations!D$3*(1-Background_Calculations!D$6)/(1-Background_Calculations!$B$11))*Quarantine_Input!$B$24</f>
        <v>2992.2098209618889</v>
      </c>
      <c r="E10" s="14">
        <f>Background_Calculations!$B$10*(1-Background_Calculations!E$7*(Quarantine_Input!$B$30+Quarantine_Input!$B$25*Inequality_Components_Lambda_j!$A10))*(Background_Calculations!$B$9*Background_Calculations!E$3*(1-Background_Calculations!E$6)/(1-Background_Calculations!$B$11))*Quarantine_Input!$B$24</f>
        <v>4664.0420739047768</v>
      </c>
      <c r="F10" s="14">
        <f>Background_Calculations!$B$10*(1-Background_Calculations!F$7*(Quarantine_Input!$B$30+Quarantine_Input!$B$25*Inequality_Components_Lambda_j!$A10))*(Background_Calculations!$B$9*Background_Calculations!F$3*(1-Background_Calculations!F$6)/(1-Background_Calculations!$B$11))*Quarantine_Input!$B$24</f>
        <v>3193.4131550402071</v>
      </c>
      <c r="G10" s="14">
        <f>Background_Calculations!$B$10*(1-Background_Calculations!G$7*(Quarantine_Input!$B$30+Quarantine_Input!$B$25*Inequality_Components_Lambda_j!$A10))*(Background_Calculations!$B$9*Background_Calculations!G$3*(1-Background_Calculations!G$6)/(1-Background_Calculations!$B$11))*Quarantine_Input!$B$24</f>
        <v>2887.3012515591963</v>
      </c>
      <c r="H10" s="15">
        <f>Background_Calculations!B$20*Quarantine_Input!$B$29*Background_Calculations!$B$23*(Background_Calculations!$B$9*Background_Calculations!B$16*(1-Background_Calculations!B$19)/(1-Background_Calculations!$B$11))*Quarantine_Input!$B$24</f>
        <v>186.43163286546257</v>
      </c>
      <c r="I10" s="15">
        <f>Background_Calculations!C$20*Quarantine_Input!$B$29*Background_Calculations!$B$23*(Background_Calculations!$B$9*Background_Calculations!C$16*(1-Background_Calculations!C$19)/(1-Background_Calculations!$B$11))*Quarantine_Input!$B$24</f>
        <v>49.16598927666228</v>
      </c>
      <c r="J10" s="15">
        <f>Background_Calculations!D$20*Quarantine_Input!$B$29*Background_Calculations!$B$23*(Background_Calculations!$B$9*Background_Calculations!D$16*(1-Background_Calculations!D$19)/(1-Background_Calculations!$B$11))*Quarantine_Input!$B$24</f>
        <v>53.36019171725674</v>
      </c>
      <c r="K10" s="15">
        <f>Background_Calculations!E$20*Quarantine_Input!$B$29*Background_Calculations!$B$23*(Background_Calculations!$B$9*Background_Calculations!E$16*(1-Background_Calculations!E$19)/(1-Background_Calculations!$B$11))*Quarantine_Input!$B$24</f>
        <v>52.753792191274471</v>
      </c>
      <c r="L10" s="15">
        <f>Background_Calculations!F$20*Quarantine_Input!$B$29*Background_Calculations!$B$23*(Background_Calculations!$B$9*Background_Calculations!F$16*(1-Background_Calculations!F$19)/(1-Background_Calculations!$B$11))*Quarantine_Input!$B$24</f>
        <v>56.306648270023828</v>
      </c>
      <c r="M10" s="15">
        <f>Background_Calculations!G$20*Quarantine_Input!$B$29*Background_Calculations!$B$23*(Background_Calculations!$B$9*Background_Calculations!G$16*(1-Background_Calculations!G$19)/(1-Background_Calculations!$B$11))*Quarantine_Input!$B$24</f>
        <v>101.08219013894848</v>
      </c>
      <c r="N10" s="14">
        <f>Background_Calculations!$B$10*Background_Calculations!B$7*Background_Calculations!B$3*Quarantine_Input!B$6*PQT_No_Test!B$22*Quarantine_Input!$B$24</f>
        <v>11.380271669743983</v>
      </c>
      <c r="O10" s="14">
        <f>Background_Calculations!$B$10*Background_Calculations!C$7*Background_Calculations!C$3*Quarantine_Input!C$6*PQT_No_Test!C$22*Quarantine_Input!$B$24</f>
        <v>1.6316542897338984</v>
      </c>
      <c r="P10" s="14">
        <f>Background_Calculations!$B$10*Background_Calculations!D$7*Background_Calculations!D$3*Quarantine_Input!D$6*PQT_No_Test!D$22*Quarantine_Input!$B$24</f>
        <v>2.0855020534328439</v>
      </c>
      <c r="Q10" s="14">
        <f>Background_Calculations!$B$10*Background_Calculations!E$7*Background_Calculations!E$3*Quarantine_Input!E$6*PQT_No_Test!E$22*Quarantine_Input!$B$24</f>
        <v>3.1647237323262445</v>
      </c>
      <c r="R10" s="14">
        <f>Background_Calculations!$B$10*Background_Calculations!F$7*Background_Calculations!F$3*Quarantine_Input!F$6*PQT_No_Test!F$22*Quarantine_Input!$B$24</f>
        <v>2.1646190353981183</v>
      </c>
      <c r="S10" s="14">
        <f>Background_Calculations!$B$10*Background_Calculations!G$7*Background_Calculations!G$3*Quarantine_Input!G$6*PQT_No_Test!G$22*Quarantine_Input!$B$24</f>
        <v>1.8635456697597566</v>
      </c>
      <c r="T10" s="15">
        <f>Background_Calculations!$B$10*Background_Calculations!B$7*Background_Calculations!B$3*Quarantine_Input!B$14*(1-Background_Calculations!B$6)/(1-Background_Calculations!B$19)*Quarantine_Input!$B$24*(Quarantine_Input!$B$25*PQT_No_Test!B30+(1-Quarantine_Input!$B$25)*PQT_No_Test!B$22)</f>
        <v>4.814148511940104</v>
      </c>
      <c r="U10" s="15">
        <f>Background_Calculations!$B$10*Background_Calculations!C$7*Background_Calculations!C$3*Quarantine_Input!C$14*(1-Background_Calculations!C$6)/(1-Background_Calculations!C$19)*Quarantine_Input!$B$24*(Quarantine_Input!$B$25*PQT_No_Test!C30+(1-Quarantine_Input!$B$25)*PQT_No_Test!C$22)</f>
        <v>0.62829459190702353</v>
      </c>
      <c r="V10" s="15">
        <f>Background_Calculations!$B$10*Background_Calculations!D$7*Background_Calculations!D$3*Quarantine_Input!D$14*(1-Background_Calculations!D$6)/(1-Background_Calculations!D$19)*Quarantine_Input!$B$24*(Quarantine_Input!$B$25*PQT_No_Test!D30+(1-Quarantine_Input!$B$25)*PQT_No_Test!D$22)</f>
        <v>0.80304442806046739</v>
      </c>
      <c r="W10" s="15">
        <f>Background_Calculations!$B$10*Background_Calculations!E$7*Background_Calculations!E$3*Quarantine_Input!E$14*(1-Background_Calculations!E$6)/(1-Background_Calculations!E$19)*Quarantine_Input!$B$24*(Quarantine_Input!$B$25*PQT_No_Test!E30+(1-Quarantine_Input!$B$25)*PQT_No_Test!E$22)</f>
        <v>1.0402841887517096</v>
      </c>
      <c r="X10" s="15">
        <f>Background_Calculations!$B$10*Background_Calculations!F$7*Background_Calculations!F$3*Quarantine_Input!F$14*(1-Background_Calculations!F$6)/(1-Background_Calculations!F$19)*Quarantine_Input!$B$24*(Quarantine_Input!$B$25*PQT_No_Test!F30+(1-Quarantine_Input!$B$25)*PQT_No_Test!F$22)</f>
        <v>0.71228695156997401</v>
      </c>
      <c r="Y10" s="15">
        <f>Background_Calculations!$B$10*Background_Calculations!G$7*Background_Calculations!G$3*Quarantine_Input!G$14*(1-Background_Calculations!G$6)/(1-Background_Calculations!G$19)*Quarantine_Input!$B$24*(Quarantine_Input!$B$25*PQT_No_Test!G30+(1-Quarantine_Input!$B$25)*PQT_No_Test!G$22)</f>
        <v>0.48470235070145645</v>
      </c>
      <c r="Z10" s="14">
        <f>Background_Calculations!$B$23*Background_Calculations!B$20*Background_Calculations!B$16*Quarantine_Input!B$14*Quarantine_Input!$B$24*(Quarantine_Input!$B$25*PQT_No_Test!B30+(1-Quarantine_Input!$B$25)*PQT_No_Test!B$22)</f>
        <v>47.179509615763408</v>
      </c>
      <c r="AA10" s="14">
        <f>Background_Calculations!$B$23*Background_Calculations!C$20*Background_Calculations!C$16*Quarantine_Input!C$14*Quarantine_Input!$B$24*(Quarantine_Input!$B$25*PQT_No_Test!C30+(1-Quarantine_Input!$B$25)*PQT_No_Test!C$22)</f>
        <v>11.067387291140621</v>
      </c>
      <c r="AB10" s="14">
        <f>Background_Calculations!$B$23*Background_Calculations!D$20*Background_Calculations!D$16*Quarantine_Input!D$14*Quarantine_Input!$B$24*(Quarantine_Input!$B$25*PQT_No_Test!D30+(1-Quarantine_Input!$B$25)*PQT_No_Test!D$22)</f>
        <v>12.011340646846179</v>
      </c>
      <c r="AC10" s="14">
        <f>Background_Calculations!$B$23*Background_Calculations!E$20*Background_Calculations!E$16*Quarantine_Input!E$14*Quarantine_Input!$B$24*(Quarantine_Input!$B$25*PQT_No_Test!E30+(1-Quarantine_Input!$B$25)*PQT_No_Test!E$22)</f>
        <v>9.8689238072809715</v>
      </c>
      <c r="AD10" s="14">
        <f>Background_Calculations!$B$23*Background_Calculations!F$20*Background_Calculations!F$16*Quarantine_Input!F$14*Quarantine_Input!$B$24*(Quarantine_Input!$B$25*PQT_No_Test!F30+(1-Quarantine_Input!$B$25)*PQT_No_Test!F$22)</f>
        <v>10.53382570813811</v>
      </c>
      <c r="AE10" s="14">
        <f>Background_Calculations!$B$23*Background_Calculations!G$20*Background_Calculations!G$16*Quarantine_Input!G$14*Quarantine_Input!$B$24*(Quarantine_Input!$B$25*PQT_No_Test!G30+(1-Quarantine_Input!$B$25)*PQT_No_Test!G$22)</f>
        <v>14.232599990692082</v>
      </c>
      <c r="AF10" s="15">
        <f>Background_Calculations!$B$23*Background_Calculations!B$20*Background_Calculations!B$16*Quarantine_Input!B$6*(1-Background_Calculations!B$19)/(1-Background_Calculations!B$6)*PQT_No_Test!B$22*Quarantine_Input!$B$24</f>
        <v>111.52868162272563</v>
      </c>
      <c r="AG10" s="15">
        <f>Background_Calculations!$B$23*Background_Calculations!C$20*Background_Calculations!C$16*Quarantine_Input!C$6*(1-Background_Calculations!C$19)/(1-Background_Calculations!C$6)*PQT_No_Test!C$22*Quarantine_Input!$B$24</f>
        <v>28.741533322649232</v>
      </c>
      <c r="AH10" s="15">
        <f>Background_Calculations!$B$23*Background_Calculations!D$20*Background_Calculations!D$16*Quarantine_Input!D$6*(1-Background_Calculations!D$19)/(1-Background_Calculations!D$6)*PQT_No_Test!D$22*Quarantine_Input!$B$24</f>
        <v>31.193386951179868</v>
      </c>
      <c r="AI10" s="15">
        <f>Background_Calculations!$B$23*Background_Calculations!E$20*Background_Calculations!E$16*Quarantine_Input!E$6*(1-Background_Calculations!E$19)/(1-Background_Calculations!E$6)*PQT_No_Test!E$22*Quarantine_Input!$B$24</f>
        <v>30.022966534653335</v>
      </c>
      <c r="AJ10" s="15">
        <f>Background_Calculations!$B$23*Background_Calculations!F$20*Background_Calculations!F$16*Quarantine_Input!F$6*(1-Background_Calculations!F$19)/(1-Background_Calculations!F$6)*PQT_No_Test!F$22*Quarantine_Input!$B$24</f>
        <v>32.011985609372495</v>
      </c>
      <c r="AK10" s="15">
        <f>Background_Calculations!$B$23*Background_Calculations!G$20*Background_Calculations!G$16*Quarantine_Input!G$6*(1-Background_Calculations!G$19)/(1-Background_Calculations!G$6)*PQT_No_Test!G$22*Quarantine_Input!$B$24</f>
        <v>54.720386735680179</v>
      </c>
    </row>
    <row r="11" spans="1:37" x14ac:dyDescent="0.25">
      <c r="A11" s="8">
        <v>7</v>
      </c>
      <c r="B11" s="14">
        <f>Background_Calculations!$B$10*(1-Background_Calculations!B$7*(Quarantine_Input!$B$30+Quarantine_Input!$B$25*Inequality_Components_Lambda_j!$A11))*(Background_Calculations!$B$9*Background_Calculations!B$3*(1-Background_Calculations!B$6)/(1-Background_Calculations!$B$11))*Quarantine_Input!$B$24</f>
        <v>15953.360592365294</v>
      </c>
      <c r="C11" s="14">
        <f>Background_Calculations!$B$10*(1-Background_Calculations!C$7*(Quarantine_Input!$B$30+Quarantine_Input!$B$25*Inequality_Components_Lambda_j!$A11))*(Background_Calculations!$B$9*Background_Calculations!C$3*(1-Background_Calculations!C$6)/(1-Background_Calculations!$B$11))*Quarantine_Input!$B$24</f>
        <v>2340.7202525079692</v>
      </c>
      <c r="D11" s="14">
        <f>Background_Calculations!$B$10*(1-Background_Calculations!D$7*(Quarantine_Input!$B$30+Quarantine_Input!$B$25*Inequality_Components_Lambda_j!$A11))*(Background_Calculations!$B$9*Background_Calculations!D$3*(1-Background_Calculations!D$6)/(1-Background_Calculations!$B$11))*Quarantine_Input!$B$24</f>
        <v>2991.7960709148365</v>
      </c>
      <c r="E11" s="14">
        <f>Background_Calculations!$B$10*(1-Background_Calculations!E$7*(Quarantine_Input!$B$30+Quarantine_Input!$B$25*Inequality_Components_Lambda_j!$A11))*(Background_Calculations!$B$9*Background_Calculations!E$3*(1-Background_Calculations!E$6)/(1-Background_Calculations!$B$11))*Quarantine_Input!$B$24</f>
        <v>4663.3971500047173</v>
      </c>
      <c r="F11" s="14">
        <f>Background_Calculations!$B$10*(1-Background_Calculations!F$7*(Quarantine_Input!$B$30+Quarantine_Input!$B$25*Inequality_Components_Lambda_j!$A11))*(Background_Calculations!$B$9*Background_Calculations!F$3*(1-Background_Calculations!F$6)/(1-Background_Calculations!$B$11))*Quarantine_Input!$B$24</f>
        <v>3192.9715834519111</v>
      </c>
      <c r="G11" s="14">
        <f>Background_Calculations!$B$10*(1-Background_Calculations!G$7*(Quarantine_Input!$B$30+Quarantine_Input!$B$25*Inequality_Components_Lambda_j!$A11))*(Background_Calculations!$B$9*Background_Calculations!G$3*(1-Background_Calculations!G$6)/(1-Background_Calculations!$B$11))*Quarantine_Input!$B$24</f>
        <v>2886.902007822905</v>
      </c>
      <c r="H11" s="15">
        <f>Background_Calculations!B$20*Quarantine_Input!$B$29*Background_Calculations!$B$23*(Background_Calculations!$B$9*Background_Calculations!B$16*(1-Background_Calculations!B$19)/(1-Background_Calculations!$B$11))*Quarantine_Input!$B$24</f>
        <v>186.43163286546257</v>
      </c>
      <c r="I11" s="15">
        <f>Background_Calculations!C$20*Quarantine_Input!$B$29*Background_Calculations!$B$23*(Background_Calculations!$B$9*Background_Calculations!C$16*(1-Background_Calculations!C$19)/(1-Background_Calculations!$B$11))*Quarantine_Input!$B$24</f>
        <v>49.16598927666228</v>
      </c>
      <c r="J11" s="15">
        <f>Background_Calculations!D$20*Quarantine_Input!$B$29*Background_Calculations!$B$23*(Background_Calculations!$B$9*Background_Calculations!D$16*(1-Background_Calculations!D$19)/(1-Background_Calculations!$B$11))*Quarantine_Input!$B$24</f>
        <v>53.36019171725674</v>
      </c>
      <c r="K11" s="15">
        <f>Background_Calculations!E$20*Quarantine_Input!$B$29*Background_Calculations!$B$23*(Background_Calculations!$B$9*Background_Calculations!E$16*(1-Background_Calculations!E$19)/(1-Background_Calculations!$B$11))*Quarantine_Input!$B$24</f>
        <v>52.753792191274471</v>
      </c>
      <c r="L11" s="15">
        <f>Background_Calculations!F$20*Quarantine_Input!$B$29*Background_Calculations!$B$23*(Background_Calculations!$B$9*Background_Calculations!F$16*(1-Background_Calculations!F$19)/(1-Background_Calculations!$B$11))*Quarantine_Input!$B$24</f>
        <v>56.306648270023828</v>
      </c>
      <c r="M11" s="15">
        <f>Background_Calculations!G$20*Quarantine_Input!$B$29*Background_Calculations!$B$23*(Background_Calculations!$B$9*Background_Calculations!G$16*(1-Background_Calculations!G$19)/(1-Background_Calculations!$B$11))*Quarantine_Input!$B$24</f>
        <v>101.08219013894848</v>
      </c>
      <c r="N11" s="14">
        <f>Background_Calculations!$B$10*Background_Calculations!B$7*Background_Calculations!B$3*Quarantine_Input!B$6*PQT_No_Test!B$22*Quarantine_Input!$B$24</f>
        <v>11.380271669743983</v>
      </c>
      <c r="O11" s="14">
        <f>Background_Calculations!$B$10*Background_Calculations!C$7*Background_Calculations!C$3*Quarantine_Input!C$6*PQT_No_Test!C$22*Quarantine_Input!$B$24</f>
        <v>1.6316542897338984</v>
      </c>
      <c r="P11" s="14">
        <f>Background_Calculations!$B$10*Background_Calculations!D$7*Background_Calculations!D$3*Quarantine_Input!D$6*PQT_No_Test!D$22*Quarantine_Input!$B$24</f>
        <v>2.0855020534328439</v>
      </c>
      <c r="Q11" s="14">
        <f>Background_Calculations!$B$10*Background_Calculations!E$7*Background_Calculations!E$3*Quarantine_Input!E$6*PQT_No_Test!E$22*Quarantine_Input!$B$24</f>
        <v>3.1647237323262445</v>
      </c>
      <c r="R11" s="14">
        <f>Background_Calculations!$B$10*Background_Calculations!F$7*Background_Calculations!F$3*Quarantine_Input!F$6*PQT_No_Test!F$22*Quarantine_Input!$B$24</f>
        <v>2.1646190353981183</v>
      </c>
      <c r="S11" s="14">
        <f>Background_Calculations!$B$10*Background_Calculations!G$7*Background_Calculations!G$3*Quarantine_Input!G$6*PQT_No_Test!G$22*Quarantine_Input!$B$24</f>
        <v>1.8635456697597566</v>
      </c>
      <c r="T11" s="15">
        <f>Background_Calculations!$B$10*Background_Calculations!B$7*Background_Calculations!B$3*Quarantine_Input!B$14*(1-Background_Calculations!B$6)/(1-Background_Calculations!B$19)*Quarantine_Input!$B$24*(Quarantine_Input!$B$25*PQT_No_Test!B31+(1-Quarantine_Input!$B$25)*PQT_No_Test!B$22)</f>
        <v>3.4825949209068519</v>
      </c>
      <c r="U11" s="15">
        <f>Background_Calculations!$B$10*Background_Calculations!C$7*Background_Calculations!C$3*Quarantine_Input!C$14*(1-Background_Calculations!C$6)/(1-Background_Calculations!C$19)*Quarantine_Input!$B$24*(Quarantine_Input!$B$25*PQT_No_Test!C31+(1-Quarantine_Input!$B$25)*PQT_No_Test!C$22)</f>
        <v>0.4545135134866955</v>
      </c>
      <c r="V11" s="15">
        <f>Background_Calculations!$B$10*Background_Calculations!D$7*Background_Calculations!D$3*Quarantine_Input!D$14*(1-Background_Calculations!D$6)/(1-Background_Calculations!D$19)*Quarantine_Input!$B$24*(Quarantine_Input!$B$25*PQT_No_Test!D31+(1-Quarantine_Input!$B$25)*PQT_No_Test!D$22)</f>
        <v>0.58092899284049482</v>
      </c>
      <c r="W11" s="15">
        <f>Background_Calculations!$B$10*Background_Calculations!E$7*Background_Calculations!E$3*Quarantine_Input!E$14*(1-Background_Calculations!E$6)/(1-Background_Calculations!E$19)*Quarantine_Input!$B$24*(Quarantine_Input!$B$25*PQT_No_Test!E31+(1-Quarantine_Input!$B$25)*PQT_No_Test!E$22)</f>
        <v>0.75255020136185669</v>
      </c>
      <c r="X11" s="15">
        <f>Background_Calculations!$B$10*Background_Calculations!F$7*Background_Calculations!F$3*Quarantine_Input!F$14*(1-Background_Calculations!F$6)/(1-Background_Calculations!F$19)*Quarantine_Input!$B$24*(Quarantine_Input!$B$25*PQT_No_Test!F31+(1-Quarantine_Input!$B$25)*PQT_No_Test!F$22)</f>
        <v>0.51527428238106654</v>
      </c>
      <c r="Y11" s="15">
        <f>Background_Calculations!$B$10*Background_Calculations!G$7*Background_Calculations!G$3*Quarantine_Input!G$14*(1-Background_Calculations!G$6)/(1-Background_Calculations!G$19)*Quarantine_Input!$B$24*(Quarantine_Input!$B$25*PQT_No_Test!G31+(1-Quarantine_Input!$B$25)*PQT_No_Test!G$22)</f>
        <v>0.35063769647277254</v>
      </c>
      <c r="Z11" s="14">
        <f>Background_Calculations!$B$23*Background_Calculations!B$20*Background_Calculations!B$16*Quarantine_Input!B$14*Quarantine_Input!$B$24*(Quarantine_Input!$B$25*PQT_No_Test!B31+(1-Quarantine_Input!$B$25)*PQT_No_Test!B$22)</f>
        <v>34.130048159340596</v>
      </c>
      <c r="AA11" s="14">
        <f>Background_Calculations!$B$23*Background_Calculations!C$20*Background_Calculations!C$16*Quarantine_Input!C$14*Quarantine_Input!$B$24*(Quarantine_Input!$B$25*PQT_No_Test!C31+(1-Quarantine_Input!$B$25)*PQT_No_Test!C$22)</f>
        <v>8.0062396646551388</v>
      </c>
      <c r="AB11" s="14">
        <f>Background_Calculations!$B$23*Background_Calculations!D$20*Background_Calculations!D$16*Quarantine_Input!D$14*Quarantine_Input!$B$24*(Quarantine_Input!$B$25*PQT_No_Test!D31+(1-Quarantine_Input!$B$25)*PQT_No_Test!D$22)</f>
        <v>8.6891033432474565</v>
      </c>
      <c r="AC11" s="14">
        <f>Background_Calculations!$B$23*Background_Calculations!E$20*Background_Calculations!E$16*Quarantine_Input!E$14*Quarantine_Input!$B$24*(Quarantine_Input!$B$25*PQT_No_Test!E31+(1-Quarantine_Input!$B$25)*PQT_No_Test!E$22)</f>
        <v>7.1392612506261282</v>
      </c>
      <c r="AD11" s="14">
        <f>Background_Calculations!$B$23*Background_Calculations!F$20*Background_Calculations!F$16*Quarantine_Input!F$14*Quarantine_Input!$B$24*(Quarantine_Input!$B$25*PQT_No_Test!F31+(1-Quarantine_Input!$B$25)*PQT_No_Test!F$22)</f>
        <v>7.6202567947152327</v>
      </c>
      <c r="AE11" s="14">
        <f>Background_Calculations!$B$23*Background_Calculations!G$20*Background_Calculations!G$16*Quarantine_Input!G$14*Quarantine_Input!$B$24*(Quarantine_Input!$B$25*PQT_No_Test!G31+(1-Quarantine_Input!$B$25)*PQT_No_Test!G$22)</f>
        <v>10.295980756710781</v>
      </c>
      <c r="AF11" s="15">
        <f>Background_Calculations!$B$23*Background_Calculations!B$20*Background_Calculations!B$16*Quarantine_Input!B$6*(1-Background_Calculations!B$19)/(1-Background_Calculations!B$6)*PQT_No_Test!B$22*Quarantine_Input!$B$24</f>
        <v>111.52868162272563</v>
      </c>
      <c r="AG11" s="15">
        <f>Background_Calculations!$B$23*Background_Calculations!C$20*Background_Calculations!C$16*Quarantine_Input!C$6*(1-Background_Calculations!C$19)/(1-Background_Calculations!C$6)*PQT_No_Test!C$22*Quarantine_Input!$B$24</f>
        <v>28.741533322649232</v>
      </c>
      <c r="AH11" s="15">
        <f>Background_Calculations!$B$23*Background_Calculations!D$20*Background_Calculations!D$16*Quarantine_Input!D$6*(1-Background_Calculations!D$19)/(1-Background_Calculations!D$6)*PQT_No_Test!D$22*Quarantine_Input!$B$24</f>
        <v>31.193386951179868</v>
      </c>
      <c r="AI11" s="15">
        <f>Background_Calculations!$B$23*Background_Calculations!E$20*Background_Calculations!E$16*Quarantine_Input!E$6*(1-Background_Calculations!E$19)/(1-Background_Calculations!E$6)*PQT_No_Test!E$22*Quarantine_Input!$B$24</f>
        <v>30.022966534653335</v>
      </c>
      <c r="AJ11" s="15">
        <f>Background_Calculations!$B$23*Background_Calculations!F$20*Background_Calculations!F$16*Quarantine_Input!F$6*(1-Background_Calculations!F$19)/(1-Background_Calculations!F$6)*PQT_No_Test!F$22*Quarantine_Input!$B$24</f>
        <v>32.011985609372495</v>
      </c>
      <c r="AK11" s="15">
        <f>Background_Calculations!$B$23*Background_Calculations!G$20*Background_Calculations!G$16*Quarantine_Input!G$6*(1-Background_Calculations!G$19)/(1-Background_Calculations!G$6)*PQT_No_Test!G$22*Quarantine_Input!$B$24</f>
        <v>54.720386735680179</v>
      </c>
    </row>
    <row r="12" spans="1:37" x14ac:dyDescent="0.25">
      <c r="A12" s="8">
        <v>8</v>
      </c>
      <c r="B12" s="14">
        <f>Background_Calculations!$B$10*(1-Background_Calculations!B$7*(Quarantine_Input!$B$30+Quarantine_Input!$B$25*Inequality_Components_Lambda_j!$A12))*(Background_Calculations!$B$9*Background_Calculations!B$3*(1-Background_Calculations!B$6)/(1-Background_Calculations!$B$11))*Quarantine_Input!$B$24</f>
        <v>15951.154324444866</v>
      </c>
      <c r="C12" s="14">
        <f>Background_Calculations!$B$10*(1-Background_Calculations!C$7*(Quarantine_Input!$B$30+Quarantine_Input!$B$25*Inequality_Components_Lambda_j!$A12))*(Background_Calculations!$B$9*Background_Calculations!C$3*(1-Background_Calculations!C$6)/(1-Background_Calculations!$B$11))*Quarantine_Input!$B$24</f>
        <v>2340.3965429062273</v>
      </c>
      <c r="D12" s="14">
        <f>Background_Calculations!$B$10*(1-Background_Calculations!D$7*(Quarantine_Input!$B$30+Quarantine_Input!$B$25*Inequality_Components_Lambda_j!$A12))*(Background_Calculations!$B$9*Background_Calculations!D$3*(1-Background_Calculations!D$6)/(1-Background_Calculations!$B$11))*Quarantine_Input!$B$24</f>
        <v>2991.382320867785</v>
      </c>
      <c r="E12" s="14">
        <f>Background_Calculations!$B$10*(1-Background_Calculations!E$7*(Quarantine_Input!$B$30+Quarantine_Input!$B$25*Inequality_Components_Lambda_j!$A12))*(Background_Calculations!$B$9*Background_Calculations!E$3*(1-Background_Calculations!E$6)/(1-Background_Calculations!$B$11))*Quarantine_Input!$B$24</f>
        <v>4662.7522261046579</v>
      </c>
      <c r="F12" s="14">
        <f>Background_Calculations!$B$10*(1-Background_Calculations!F$7*(Quarantine_Input!$B$30+Quarantine_Input!$B$25*Inequality_Components_Lambda_j!$A12))*(Background_Calculations!$B$9*Background_Calculations!F$3*(1-Background_Calculations!F$6)/(1-Background_Calculations!$B$11))*Quarantine_Input!$B$24</f>
        <v>3192.530011863616</v>
      </c>
      <c r="G12" s="14">
        <f>Background_Calculations!$B$10*(1-Background_Calculations!G$7*(Quarantine_Input!$B$30+Quarantine_Input!$B$25*Inequality_Components_Lambda_j!$A12))*(Background_Calculations!$B$9*Background_Calculations!G$3*(1-Background_Calculations!G$6)/(1-Background_Calculations!$B$11))*Quarantine_Input!$B$24</f>
        <v>2886.5027640866147</v>
      </c>
      <c r="H12" s="15">
        <f>Background_Calculations!B$20*Quarantine_Input!$B$29*Background_Calculations!$B$23*(Background_Calculations!$B$9*Background_Calculations!B$16*(1-Background_Calculations!B$19)/(1-Background_Calculations!$B$11))*Quarantine_Input!$B$24</f>
        <v>186.43163286546257</v>
      </c>
      <c r="I12" s="15">
        <f>Background_Calculations!C$20*Quarantine_Input!$B$29*Background_Calculations!$B$23*(Background_Calculations!$B$9*Background_Calculations!C$16*(1-Background_Calculations!C$19)/(1-Background_Calculations!$B$11))*Quarantine_Input!$B$24</f>
        <v>49.16598927666228</v>
      </c>
      <c r="J12" s="15">
        <f>Background_Calculations!D$20*Quarantine_Input!$B$29*Background_Calculations!$B$23*(Background_Calculations!$B$9*Background_Calculations!D$16*(1-Background_Calculations!D$19)/(1-Background_Calculations!$B$11))*Quarantine_Input!$B$24</f>
        <v>53.36019171725674</v>
      </c>
      <c r="K12" s="15">
        <f>Background_Calculations!E$20*Quarantine_Input!$B$29*Background_Calculations!$B$23*(Background_Calculations!$B$9*Background_Calculations!E$16*(1-Background_Calculations!E$19)/(1-Background_Calculations!$B$11))*Quarantine_Input!$B$24</f>
        <v>52.753792191274471</v>
      </c>
      <c r="L12" s="15">
        <f>Background_Calculations!F$20*Quarantine_Input!$B$29*Background_Calculations!$B$23*(Background_Calculations!$B$9*Background_Calculations!F$16*(1-Background_Calculations!F$19)/(1-Background_Calculations!$B$11))*Quarantine_Input!$B$24</f>
        <v>56.306648270023828</v>
      </c>
      <c r="M12" s="15">
        <f>Background_Calculations!G$20*Quarantine_Input!$B$29*Background_Calculations!$B$23*(Background_Calculations!$B$9*Background_Calculations!G$16*(1-Background_Calculations!G$19)/(1-Background_Calculations!$B$11))*Quarantine_Input!$B$24</f>
        <v>101.08219013894848</v>
      </c>
      <c r="N12" s="14">
        <f>Background_Calculations!$B$10*Background_Calculations!B$7*Background_Calculations!B$3*Quarantine_Input!B$6*PQT_No_Test!B$22*Quarantine_Input!$B$24</f>
        <v>11.380271669743983</v>
      </c>
      <c r="O12" s="14">
        <f>Background_Calculations!$B$10*Background_Calculations!C$7*Background_Calculations!C$3*Quarantine_Input!C$6*PQT_No_Test!C$22*Quarantine_Input!$B$24</f>
        <v>1.6316542897338984</v>
      </c>
      <c r="P12" s="14">
        <f>Background_Calculations!$B$10*Background_Calculations!D$7*Background_Calculations!D$3*Quarantine_Input!D$6*PQT_No_Test!D$22*Quarantine_Input!$B$24</f>
        <v>2.0855020534328439</v>
      </c>
      <c r="Q12" s="14">
        <f>Background_Calculations!$B$10*Background_Calculations!E$7*Background_Calculations!E$3*Quarantine_Input!E$6*PQT_No_Test!E$22*Quarantine_Input!$B$24</f>
        <v>3.1647237323262445</v>
      </c>
      <c r="R12" s="14">
        <f>Background_Calculations!$B$10*Background_Calculations!F$7*Background_Calculations!F$3*Quarantine_Input!F$6*PQT_No_Test!F$22*Quarantine_Input!$B$24</f>
        <v>2.1646190353981183</v>
      </c>
      <c r="S12" s="14">
        <f>Background_Calculations!$B$10*Background_Calculations!G$7*Background_Calculations!G$3*Quarantine_Input!G$6*PQT_No_Test!G$22*Quarantine_Input!$B$24</f>
        <v>1.8635456697597566</v>
      </c>
      <c r="T12" s="15">
        <f>Background_Calculations!$B$10*Background_Calculations!B$7*Background_Calculations!B$3*Quarantine_Input!B$14*(1-Background_Calculations!B$6)/(1-Background_Calculations!B$19)*Quarantine_Input!$B$24*(Quarantine_Input!$B$25*PQT_No_Test!B32+(1-Quarantine_Input!$B$25)*PQT_No_Test!B$22)</f>
        <v>2.5069672324120877</v>
      </c>
      <c r="U12" s="15">
        <f>Background_Calculations!$B$10*Background_Calculations!C$7*Background_Calculations!C$3*Quarantine_Input!C$14*(1-Background_Calculations!C$6)/(1-Background_Calculations!C$19)*Quarantine_Input!$B$24*(Quarantine_Input!$B$25*PQT_No_Test!C32+(1-Quarantine_Input!$B$25)*PQT_No_Test!C$22)</f>
        <v>0.32718432975343781</v>
      </c>
      <c r="V12" s="15">
        <f>Background_Calculations!$B$10*Background_Calculations!D$7*Background_Calculations!D$3*Quarantine_Input!D$14*(1-Background_Calculations!D$6)/(1-Background_Calculations!D$19)*Quarantine_Input!$B$24*(Quarantine_Input!$B$25*PQT_No_Test!D32+(1-Quarantine_Input!$B$25)*PQT_No_Test!D$22)</f>
        <v>0.41818528496275548</v>
      </c>
      <c r="W12" s="15">
        <f>Background_Calculations!$B$10*Background_Calculations!E$7*Background_Calculations!E$3*Quarantine_Input!E$14*(1-Background_Calculations!E$6)/(1-Background_Calculations!E$19)*Quarantine_Input!$B$24*(Quarantine_Input!$B$25*PQT_No_Test!E32+(1-Quarantine_Input!$B$25)*PQT_No_Test!E$22)</f>
        <v>0.54172786051959965</v>
      </c>
      <c r="X12" s="15">
        <f>Background_Calculations!$B$10*Background_Calculations!F$7*Background_Calculations!F$3*Quarantine_Input!F$14*(1-Background_Calculations!F$6)/(1-Background_Calculations!F$19)*Quarantine_Input!$B$24*(Quarantine_Input!$B$25*PQT_No_Test!F32+(1-Quarantine_Input!$B$25)*PQT_No_Test!F$22)</f>
        <v>0.37092334048934245</v>
      </c>
      <c r="Y12" s="15">
        <f>Background_Calculations!$B$10*Background_Calculations!G$7*Background_Calculations!G$3*Quarantine_Input!G$14*(1-Background_Calculations!G$6)/(1-Background_Calculations!G$19)*Quarantine_Input!$B$24*(Quarantine_Input!$B$25*PQT_No_Test!G32+(1-Quarantine_Input!$B$25)*PQT_No_Test!G$22)</f>
        <v>0.25240868819644374</v>
      </c>
      <c r="Z12" s="14">
        <f>Background_Calculations!$B$23*Background_Calculations!B$20*Background_Calculations!B$16*Quarantine_Input!B$14*Quarantine_Input!$B$24*(Quarantine_Input!$B$25*PQT_No_Test!B32+(1-Quarantine_Input!$B$25)*PQT_No_Test!B$22)</f>
        <v>24.568723701530345</v>
      </c>
      <c r="AA12" s="14">
        <f>Background_Calculations!$B$23*Background_Calculations!C$20*Background_Calculations!C$16*Quarantine_Input!C$14*Quarantine_Input!$B$24*(Quarantine_Input!$B$25*PQT_No_Test!C32+(1-Quarantine_Input!$B$25)*PQT_No_Test!C$22)</f>
        <v>5.7633405405937586</v>
      </c>
      <c r="AB12" s="14">
        <f>Background_Calculations!$B$23*Background_Calculations!D$20*Background_Calculations!D$16*Quarantine_Input!D$14*Quarantine_Input!$B$24*(Quarantine_Input!$B$25*PQT_No_Test!D32+(1-Quarantine_Input!$B$25)*PQT_No_Test!D$22)</f>
        <v>6.2549041319142047</v>
      </c>
      <c r="AC12" s="14">
        <f>Background_Calculations!$B$23*Background_Calculations!E$20*Background_Calculations!E$16*Quarantine_Input!E$14*Quarantine_Input!$B$24*(Quarantine_Input!$B$25*PQT_No_Test!E32+(1-Quarantine_Input!$B$25)*PQT_No_Test!E$22)</f>
        <v>5.1392408320312244</v>
      </c>
      <c r="AD12" s="14">
        <f>Background_Calculations!$B$23*Background_Calculations!F$20*Background_Calculations!F$16*Quarantine_Input!F$14*Quarantine_Input!$B$24*(Quarantine_Input!$B$25*PQT_No_Test!F32+(1-Quarantine_Input!$B$25)*PQT_No_Test!F$22)</f>
        <v>5.4854884133185751</v>
      </c>
      <c r="AE12" s="14">
        <f>Background_Calculations!$B$23*Background_Calculations!G$20*Background_Calculations!G$16*Quarantine_Input!G$14*Quarantine_Input!$B$24*(Quarantine_Input!$B$25*PQT_No_Test!G32+(1-Quarantine_Input!$B$25)*PQT_No_Test!G$22)</f>
        <v>7.4116246559901642</v>
      </c>
      <c r="AF12" s="15">
        <f>Background_Calculations!$B$23*Background_Calculations!B$20*Background_Calculations!B$16*Quarantine_Input!B$6*(1-Background_Calculations!B$19)/(1-Background_Calculations!B$6)*PQT_No_Test!B$22*Quarantine_Input!$B$24</f>
        <v>111.52868162272563</v>
      </c>
      <c r="AG12" s="15">
        <f>Background_Calculations!$B$23*Background_Calculations!C$20*Background_Calculations!C$16*Quarantine_Input!C$6*(1-Background_Calculations!C$19)/(1-Background_Calculations!C$6)*PQT_No_Test!C$22*Quarantine_Input!$B$24</f>
        <v>28.741533322649232</v>
      </c>
      <c r="AH12" s="15">
        <f>Background_Calculations!$B$23*Background_Calculations!D$20*Background_Calculations!D$16*Quarantine_Input!D$6*(1-Background_Calculations!D$19)/(1-Background_Calculations!D$6)*PQT_No_Test!D$22*Quarantine_Input!$B$24</f>
        <v>31.193386951179868</v>
      </c>
      <c r="AI12" s="15">
        <f>Background_Calculations!$B$23*Background_Calculations!E$20*Background_Calculations!E$16*Quarantine_Input!E$6*(1-Background_Calculations!E$19)/(1-Background_Calculations!E$6)*PQT_No_Test!E$22*Quarantine_Input!$B$24</f>
        <v>30.022966534653335</v>
      </c>
      <c r="AJ12" s="15">
        <f>Background_Calculations!$B$23*Background_Calculations!F$20*Background_Calculations!F$16*Quarantine_Input!F$6*(1-Background_Calculations!F$19)/(1-Background_Calculations!F$6)*PQT_No_Test!F$22*Quarantine_Input!$B$24</f>
        <v>32.011985609372495</v>
      </c>
      <c r="AK12" s="15">
        <f>Background_Calculations!$B$23*Background_Calculations!G$20*Background_Calculations!G$16*Quarantine_Input!G$6*(1-Background_Calculations!G$19)/(1-Background_Calculations!G$6)*PQT_No_Test!G$22*Quarantine_Input!$B$24</f>
        <v>54.720386735680179</v>
      </c>
    </row>
    <row r="13" spans="1:37" x14ac:dyDescent="0.25">
      <c r="A13" s="8">
        <v>9</v>
      </c>
      <c r="B13" s="14">
        <f>Background_Calculations!$B$10*(1-Background_Calculations!B$7*(Quarantine_Input!$B$30+Quarantine_Input!$B$25*Inequality_Components_Lambda_j!$A13))*(Background_Calculations!$B$9*Background_Calculations!B$3*(1-Background_Calculations!B$6)/(1-Background_Calculations!$B$11))*Quarantine_Input!$B$24</f>
        <v>15948.94805652443</v>
      </c>
      <c r="C13" s="14">
        <f>Background_Calculations!$B$10*(1-Background_Calculations!C$7*(Quarantine_Input!$B$30+Quarantine_Input!$B$25*Inequality_Components_Lambda_j!$A13))*(Background_Calculations!$B$9*Background_Calculations!C$3*(1-Background_Calculations!C$6)/(1-Background_Calculations!$B$11))*Quarantine_Input!$B$24</f>
        <v>2340.0728333044844</v>
      </c>
      <c r="D13" s="14">
        <f>Background_Calculations!$B$10*(1-Background_Calculations!D$7*(Quarantine_Input!$B$30+Quarantine_Input!$B$25*Inequality_Components_Lambda_j!$A13))*(Background_Calculations!$B$9*Background_Calculations!D$3*(1-Background_Calculations!D$6)/(1-Background_Calculations!$B$11))*Quarantine_Input!$B$24</f>
        <v>2990.9685708207326</v>
      </c>
      <c r="E13" s="14">
        <f>Background_Calculations!$B$10*(1-Background_Calculations!E$7*(Quarantine_Input!$B$30+Quarantine_Input!$B$25*Inequality_Components_Lambda_j!$A13))*(Background_Calculations!$B$9*Background_Calculations!E$3*(1-Background_Calculations!E$6)/(1-Background_Calculations!$B$11))*Quarantine_Input!$B$24</f>
        <v>4662.1073022045985</v>
      </c>
      <c r="F13" s="14">
        <f>Background_Calculations!$B$10*(1-Background_Calculations!F$7*(Quarantine_Input!$B$30+Quarantine_Input!$B$25*Inequality_Components_Lambda_j!$A13))*(Background_Calculations!$B$9*Background_Calculations!F$3*(1-Background_Calculations!F$6)/(1-Background_Calculations!$B$11))*Quarantine_Input!$B$24</f>
        <v>3192.0884402753209</v>
      </c>
      <c r="G13" s="14">
        <f>Background_Calculations!$B$10*(1-Background_Calculations!G$7*(Quarantine_Input!$B$30+Quarantine_Input!$B$25*Inequality_Components_Lambda_j!$A13))*(Background_Calculations!$B$9*Background_Calculations!G$3*(1-Background_Calculations!G$6)/(1-Background_Calculations!$B$11))*Quarantine_Input!$B$24</f>
        <v>2886.1035203503238</v>
      </c>
      <c r="H13" s="15">
        <f>Background_Calculations!B$20*Quarantine_Input!$B$29*Background_Calculations!$B$23*(Background_Calculations!$B$9*Background_Calculations!B$16*(1-Background_Calculations!B$19)/(1-Background_Calculations!$B$11))*Quarantine_Input!$B$24</f>
        <v>186.43163286546257</v>
      </c>
      <c r="I13" s="15">
        <f>Background_Calculations!C$20*Quarantine_Input!$B$29*Background_Calculations!$B$23*(Background_Calculations!$B$9*Background_Calculations!C$16*(1-Background_Calculations!C$19)/(1-Background_Calculations!$B$11))*Quarantine_Input!$B$24</f>
        <v>49.16598927666228</v>
      </c>
      <c r="J13" s="15">
        <f>Background_Calculations!D$20*Quarantine_Input!$B$29*Background_Calculations!$B$23*(Background_Calculations!$B$9*Background_Calculations!D$16*(1-Background_Calculations!D$19)/(1-Background_Calculations!$B$11))*Quarantine_Input!$B$24</f>
        <v>53.36019171725674</v>
      </c>
      <c r="K13" s="15">
        <f>Background_Calculations!E$20*Quarantine_Input!$B$29*Background_Calculations!$B$23*(Background_Calculations!$B$9*Background_Calculations!E$16*(1-Background_Calculations!E$19)/(1-Background_Calculations!$B$11))*Quarantine_Input!$B$24</f>
        <v>52.753792191274471</v>
      </c>
      <c r="L13" s="15">
        <f>Background_Calculations!F$20*Quarantine_Input!$B$29*Background_Calculations!$B$23*(Background_Calculations!$B$9*Background_Calculations!F$16*(1-Background_Calculations!F$19)/(1-Background_Calculations!$B$11))*Quarantine_Input!$B$24</f>
        <v>56.306648270023828</v>
      </c>
      <c r="M13" s="15">
        <f>Background_Calculations!G$20*Quarantine_Input!$B$29*Background_Calculations!$B$23*(Background_Calculations!$B$9*Background_Calculations!G$16*(1-Background_Calculations!G$19)/(1-Background_Calculations!$B$11))*Quarantine_Input!$B$24</f>
        <v>101.08219013894848</v>
      </c>
      <c r="N13" s="14">
        <f>Background_Calculations!$B$10*Background_Calculations!B$7*Background_Calculations!B$3*Quarantine_Input!B$6*PQT_No_Test!B$22*Quarantine_Input!$B$24</f>
        <v>11.380271669743983</v>
      </c>
      <c r="O13" s="14">
        <f>Background_Calculations!$B$10*Background_Calculations!C$7*Background_Calculations!C$3*Quarantine_Input!C$6*PQT_No_Test!C$22*Quarantine_Input!$B$24</f>
        <v>1.6316542897338984</v>
      </c>
      <c r="P13" s="14">
        <f>Background_Calculations!$B$10*Background_Calculations!D$7*Background_Calculations!D$3*Quarantine_Input!D$6*PQT_No_Test!D$22*Quarantine_Input!$B$24</f>
        <v>2.0855020534328439</v>
      </c>
      <c r="Q13" s="14">
        <f>Background_Calculations!$B$10*Background_Calculations!E$7*Background_Calculations!E$3*Quarantine_Input!E$6*PQT_No_Test!E$22*Quarantine_Input!$B$24</f>
        <v>3.1647237323262445</v>
      </c>
      <c r="R13" s="14">
        <f>Background_Calculations!$B$10*Background_Calculations!F$7*Background_Calculations!F$3*Quarantine_Input!F$6*PQT_No_Test!F$22*Quarantine_Input!$B$24</f>
        <v>2.1646190353981183</v>
      </c>
      <c r="S13" s="14">
        <f>Background_Calculations!$B$10*Background_Calculations!G$7*Background_Calculations!G$3*Quarantine_Input!G$6*PQT_No_Test!G$22*Quarantine_Input!$B$24</f>
        <v>1.8635456697597566</v>
      </c>
      <c r="T13" s="15">
        <f>Background_Calculations!$B$10*Background_Calculations!B$7*Background_Calculations!B$3*Quarantine_Input!B$14*(1-Background_Calculations!B$6)/(1-Background_Calculations!B$19)*Quarantine_Input!$B$24*(Quarantine_Input!$B$25*PQT_No_Test!B33+(1-Quarantine_Input!$B$25)*PQT_No_Test!B$22)</f>
        <v>1.7967063177547835</v>
      </c>
      <c r="U13" s="15">
        <f>Background_Calculations!$B$10*Background_Calculations!C$7*Background_Calculations!C$3*Quarantine_Input!C$14*(1-Background_Calculations!C$6)/(1-Background_Calculations!C$19)*Quarantine_Input!$B$24*(Quarantine_Input!$B$25*PQT_No_Test!C33+(1-Quarantine_Input!$B$25)*PQT_No_Test!C$22)</f>
        <v>0.23448816751097301</v>
      </c>
      <c r="V13" s="15">
        <f>Background_Calculations!$B$10*Background_Calculations!D$7*Background_Calculations!D$3*Quarantine_Input!D$14*(1-Background_Calculations!D$6)/(1-Background_Calculations!D$19)*Quarantine_Input!$B$24*(Quarantine_Input!$B$25*PQT_No_Test!D33+(1-Quarantine_Input!$B$25)*PQT_No_Test!D$22)</f>
        <v>0.29970720549137264</v>
      </c>
      <c r="W13" s="15">
        <f>Background_Calculations!$B$10*Background_Calculations!E$7*Background_Calculations!E$3*Quarantine_Input!E$14*(1-Background_Calculations!E$6)/(1-Background_Calculations!E$19)*Quarantine_Input!$B$24*(Quarantine_Input!$B$25*PQT_No_Test!E33+(1-Quarantine_Input!$B$25)*PQT_No_Test!E$22)</f>
        <v>0.38824834122895885</v>
      </c>
      <c r="X13" s="15">
        <f>Background_Calculations!$B$10*Background_Calculations!F$7*Background_Calculations!F$3*Quarantine_Input!F$14*(1-Background_Calculations!F$6)/(1-Background_Calculations!F$19)*Quarantine_Input!$B$24*(Quarantine_Input!$B$25*PQT_No_Test!F33+(1-Quarantine_Input!$B$25)*PQT_No_Test!F$22)</f>
        <v>0.26583526926225209</v>
      </c>
      <c r="Y13" s="15">
        <f>Background_Calculations!$B$10*Background_Calculations!G$7*Background_Calculations!G$3*Quarantine_Input!G$14*(1-Background_Calculations!G$6)/(1-Background_Calculations!G$19)*Quarantine_Input!$B$24*(Quarantine_Input!$B$25*PQT_No_Test!G33+(1-Quarantine_Input!$B$25)*PQT_No_Test!G$22)</f>
        <v>0.18089757172550153</v>
      </c>
      <c r="Z13" s="14">
        <f>Background_Calculations!$B$23*Background_Calculations!B$20*Background_Calculations!B$16*Quarantine_Input!B$14*Quarantine_Input!$B$24*(Quarantine_Input!$B$25*PQT_No_Test!B33+(1-Quarantine_Input!$B$25)*PQT_No_Test!B$22)</f>
        <v>17.608040712697754</v>
      </c>
      <c r="AA13" s="14">
        <f>Background_Calculations!$B$23*Background_Calculations!C$20*Background_Calculations!C$16*Quarantine_Input!C$14*Quarantine_Input!$B$24*(Quarantine_Input!$B$25*PQT_No_Test!C33+(1-Quarantine_Input!$B$25)*PQT_No_Test!C$22)</f>
        <v>4.1305008804179479</v>
      </c>
      <c r="AB13" s="14">
        <f>Background_Calculations!$B$23*Background_Calculations!D$20*Background_Calculations!D$16*Quarantine_Input!D$14*Quarantine_Input!$B$24*(Quarantine_Input!$B$25*PQT_No_Test!D33+(1-Quarantine_Input!$B$25)*PQT_No_Test!D$22)</f>
        <v>4.4827972322350025</v>
      </c>
      <c r="AC13" s="14">
        <f>Background_Calculations!$B$23*Background_Calculations!E$20*Background_Calculations!E$16*Quarantine_Input!E$14*Quarantine_Input!$B$24*(Quarantine_Input!$B$25*PQT_No_Test!E33+(1-Quarantine_Input!$B$25)*PQT_No_Test!E$22)</f>
        <v>3.6832178546225376</v>
      </c>
      <c r="AD13" s="14">
        <f>Background_Calculations!$B$23*Background_Calculations!F$20*Background_Calculations!F$16*Quarantine_Input!F$14*Quarantine_Input!$B$24*(Quarantine_Input!$B$25*PQT_No_Test!F33+(1-Quarantine_Input!$B$25)*PQT_No_Test!F$22)</f>
        <v>3.9313683724128059</v>
      </c>
      <c r="AE13" s="14">
        <f>Background_Calculations!$B$23*Background_Calculations!G$20*Background_Calculations!G$16*Quarantine_Input!G$14*Quarantine_Input!$B$24*(Quarantine_Input!$B$25*PQT_No_Test!G33+(1-Quarantine_Input!$B$25)*PQT_No_Test!G$22)</f>
        <v>5.3118017148680954</v>
      </c>
      <c r="AF13" s="15">
        <f>Background_Calculations!$B$23*Background_Calculations!B$20*Background_Calculations!B$16*Quarantine_Input!B$6*(1-Background_Calculations!B$19)/(1-Background_Calculations!B$6)*PQT_No_Test!B$22*Quarantine_Input!$B$24</f>
        <v>111.52868162272563</v>
      </c>
      <c r="AG13" s="15">
        <f>Background_Calculations!$B$23*Background_Calculations!C$20*Background_Calculations!C$16*Quarantine_Input!C$6*(1-Background_Calculations!C$19)/(1-Background_Calculations!C$6)*PQT_No_Test!C$22*Quarantine_Input!$B$24</f>
        <v>28.741533322649232</v>
      </c>
      <c r="AH13" s="15">
        <f>Background_Calculations!$B$23*Background_Calculations!D$20*Background_Calculations!D$16*Quarantine_Input!D$6*(1-Background_Calculations!D$19)/(1-Background_Calculations!D$6)*PQT_No_Test!D$22*Quarantine_Input!$B$24</f>
        <v>31.193386951179868</v>
      </c>
      <c r="AI13" s="15">
        <f>Background_Calculations!$B$23*Background_Calculations!E$20*Background_Calculations!E$16*Quarantine_Input!E$6*(1-Background_Calculations!E$19)/(1-Background_Calculations!E$6)*PQT_No_Test!E$22*Quarantine_Input!$B$24</f>
        <v>30.022966534653335</v>
      </c>
      <c r="AJ13" s="15">
        <f>Background_Calculations!$B$23*Background_Calculations!F$20*Background_Calculations!F$16*Quarantine_Input!F$6*(1-Background_Calculations!F$19)/(1-Background_Calculations!F$6)*PQT_No_Test!F$22*Quarantine_Input!$B$24</f>
        <v>32.011985609372495</v>
      </c>
      <c r="AK13" s="15">
        <f>Background_Calculations!$B$23*Background_Calculations!G$20*Background_Calculations!G$16*Quarantine_Input!G$6*(1-Background_Calculations!G$19)/(1-Background_Calculations!G$6)*PQT_No_Test!G$22*Quarantine_Input!$B$24</f>
        <v>54.720386735680179</v>
      </c>
    </row>
    <row r="14" spans="1:37" x14ac:dyDescent="0.25">
      <c r="A14" s="8">
        <v>10</v>
      </c>
      <c r="B14" s="14">
        <f>Background_Calculations!$B$10*(1-Background_Calculations!B$7*(Quarantine_Input!$B$30+Quarantine_Input!$B$25*Inequality_Components_Lambda_j!$A14))*(Background_Calculations!$B$9*Background_Calculations!B$3*(1-Background_Calculations!B$6)/(1-Background_Calculations!$B$11))*Quarantine_Input!$B$24</f>
        <v>15946.741788603998</v>
      </c>
      <c r="C14" s="14">
        <f>Background_Calculations!$B$10*(1-Background_Calculations!C$7*(Quarantine_Input!$B$30+Quarantine_Input!$B$25*Inequality_Components_Lambda_j!$A14))*(Background_Calculations!$B$9*Background_Calculations!C$3*(1-Background_Calculations!C$6)/(1-Background_Calculations!$B$11))*Quarantine_Input!$B$24</f>
        <v>2339.7491237027416</v>
      </c>
      <c r="D14" s="14">
        <f>Background_Calculations!$B$10*(1-Background_Calculations!D$7*(Quarantine_Input!$B$30+Quarantine_Input!$B$25*Inequality_Components_Lambda_j!$A14))*(Background_Calculations!$B$9*Background_Calculations!D$3*(1-Background_Calculations!D$6)/(1-Background_Calculations!$B$11))*Quarantine_Input!$B$24</f>
        <v>2990.5548207736801</v>
      </c>
      <c r="E14" s="14">
        <f>Background_Calculations!$B$10*(1-Background_Calculations!E$7*(Quarantine_Input!$B$30+Quarantine_Input!$B$25*Inequality_Components_Lambda_j!$A14))*(Background_Calculations!$B$9*Background_Calculations!E$3*(1-Background_Calculations!E$6)/(1-Background_Calculations!$B$11))*Quarantine_Input!$B$24</f>
        <v>4661.462378304539</v>
      </c>
      <c r="F14" s="14">
        <f>Background_Calculations!$B$10*(1-Background_Calculations!F$7*(Quarantine_Input!$B$30+Quarantine_Input!$B$25*Inequality_Components_Lambda_j!$A14))*(Background_Calculations!$B$9*Background_Calculations!F$3*(1-Background_Calculations!F$6)/(1-Background_Calculations!$B$11))*Quarantine_Input!$B$24</f>
        <v>3191.6468686870257</v>
      </c>
      <c r="G14" s="14">
        <f>Background_Calculations!$B$10*(1-Background_Calculations!G$7*(Quarantine_Input!$B$30+Quarantine_Input!$B$25*Inequality_Components_Lambda_j!$A14))*(Background_Calculations!$B$9*Background_Calculations!G$3*(1-Background_Calculations!G$6)/(1-Background_Calculations!$B$11))*Quarantine_Input!$B$24</f>
        <v>2885.704276614033</v>
      </c>
      <c r="H14" s="15">
        <f>Background_Calculations!B$20*Quarantine_Input!$B$29*Background_Calculations!$B$23*(Background_Calculations!$B$9*Background_Calculations!B$16*(1-Background_Calculations!B$19)/(1-Background_Calculations!$B$11))*Quarantine_Input!$B$24</f>
        <v>186.43163286546257</v>
      </c>
      <c r="I14" s="15">
        <f>Background_Calculations!C$20*Quarantine_Input!$B$29*Background_Calculations!$B$23*(Background_Calculations!$B$9*Background_Calculations!C$16*(1-Background_Calculations!C$19)/(1-Background_Calculations!$B$11))*Quarantine_Input!$B$24</f>
        <v>49.16598927666228</v>
      </c>
      <c r="J14" s="15">
        <f>Background_Calculations!D$20*Quarantine_Input!$B$29*Background_Calculations!$B$23*(Background_Calculations!$B$9*Background_Calculations!D$16*(1-Background_Calculations!D$19)/(1-Background_Calculations!$B$11))*Quarantine_Input!$B$24</f>
        <v>53.36019171725674</v>
      </c>
      <c r="K14" s="15">
        <f>Background_Calculations!E$20*Quarantine_Input!$B$29*Background_Calculations!$B$23*(Background_Calculations!$B$9*Background_Calculations!E$16*(1-Background_Calculations!E$19)/(1-Background_Calculations!$B$11))*Quarantine_Input!$B$24</f>
        <v>52.753792191274471</v>
      </c>
      <c r="L14" s="15">
        <f>Background_Calculations!F$20*Quarantine_Input!$B$29*Background_Calculations!$B$23*(Background_Calculations!$B$9*Background_Calculations!F$16*(1-Background_Calculations!F$19)/(1-Background_Calculations!$B$11))*Quarantine_Input!$B$24</f>
        <v>56.306648270023828</v>
      </c>
      <c r="M14" s="15">
        <f>Background_Calculations!G$20*Quarantine_Input!$B$29*Background_Calculations!$B$23*(Background_Calculations!$B$9*Background_Calculations!G$16*(1-Background_Calculations!G$19)/(1-Background_Calculations!$B$11))*Quarantine_Input!$B$24</f>
        <v>101.08219013894848</v>
      </c>
      <c r="N14" s="14">
        <f>Background_Calculations!$B$10*Background_Calculations!B$7*Background_Calculations!B$3*Quarantine_Input!B$6*PQT_No_Test!B$22*Quarantine_Input!$B$24</f>
        <v>11.380271669743983</v>
      </c>
      <c r="O14" s="14">
        <f>Background_Calculations!$B$10*Background_Calculations!C$7*Background_Calculations!C$3*Quarantine_Input!C$6*PQT_No_Test!C$22*Quarantine_Input!$B$24</f>
        <v>1.6316542897338984</v>
      </c>
      <c r="P14" s="14">
        <f>Background_Calculations!$B$10*Background_Calculations!D$7*Background_Calculations!D$3*Quarantine_Input!D$6*PQT_No_Test!D$22*Quarantine_Input!$B$24</f>
        <v>2.0855020534328439</v>
      </c>
      <c r="Q14" s="14">
        <f>Background_Calculations!$B$10*Background_Calculations!E$7*Background_Calculations!E$3*Quarantine_Input!E$6*PQT_No_Test!E$22*Quarantine_Input!$B$24</f>
        <v>3.1647237323262445</v>
      </c>
      <c r="R14" s="14">
        <f>Background_Calculations!$B$10*Background_Calculations!F$7*Background_Calculations!F$3*Quarantine_Input!F$6*PQT_No_Test!F$22*Quarantine_Input!$B$24</f>
        <v>2.1646190353981183</v>
      </c>
      <c r="S14" s="14">
        <f>Background_Calculations!$B$10*Background_Calculations!G$7*Background_Calculations!G$3*Quarantine_Input!G$6*PQT_No_Test!G$22*Quarantine_Input!$B$24</f>
        <v>1.8635456697597566</v>
      </c>
      <c r="T14" s="15">
        <f>Background_Calculations!$B$10*Background_Calculations!B$7*Background_Calculations!B$3*Quarantine_Input!B$14*(1-Background_Calculations!B$6)/(1-Background_Calculations!B$19)*Quarantine_Input!$B$24*(Quarantine_Input!$B$25*PQT_No_Test!B34+(1-Quarantine_Input!$B$25)*PQT_No_Test!B$22)</f>
        <v>1.2821568955864904</v>
      </c>
      <c r="U14" s="15">
        <f>Background_Calculations!$B$10*Background_Calculations!C$7*Background_Calculations!C$3*Quarantine_Input!C$14*(1-Background_Calculations!C$6)/(1-Background_Calculations!C$19)*Quarantine_Input!$B$24*(Quarantine_Input!$B$25*PQT_No_Test!C34+(1-Quarantine_Input!$B$25)*PQT_No_Test!C$22)</f>
        <v>0.16733431498328336</v>
      </c>
      <c r="V14" s="15">
        <f>Background_Calculations!$B$10*Background_Calculations!D$7*Background_Calculations!D$3*Quarantine_Input!D$14*(1-Background_Calculations!D$6)/(1-Background_Calculations!D$19)*Quarantine_Input!$B$24*(Quarantine_Input!$B$25*PQT_No_Test!D34+(1-Quarantine_Input!$B$25)*PQT_No_Test!D$22)</f>
        <v>0.21387561026552057</v>
      </c>
      <c r="W14" s="15">
        <f>Background_Calculations!$B$10*Background_Calculations!E$7*Background_Calculations!E$3*Quarantine_Input!E$14*(1-Background_Calculations!E$6)/(1-Background_Calculations!E$19)*Quarantine_Input!$B$24*(Quarantine_Input!$B$25*PQT_No_Test!E34+(1-Quarantine_Input!$B$25)*PQT_No_Test!E$22)</f>
        <v>0.27705990844891437</v>
      </c>
      <c r="X14" s="15">
        <f>Background_Calculations!$B$10*Background_Calculations!F$7*Background_Calculations!F$3*Quarantine_Input!F$14*(1-Background_Calculations!F$6)/(1-Background_Calculations!F$19)*Quarantine_Input!$B$24*(Quarantine_Input!$B$25*PQT_No_Test!F34+(1-Quarantine_Input!$B$25)*PQT_No_Test!F$22)</f>
        <v>0.18970408252396789</v>
      </c>
      <c r="Y14" s="15">
        <f>Background_Calculations!$B$10*Background_Calculations!G$7*Background_Calculations!G$3*Quarantine_Input!G$14*(1-Background_Calculations!G$6)/(1-Background_Calculations!G$19)*Quarantine_Input!$B$24*(Quarantine_Input!$B$25*PQT_No_Test!G34+(1-Quarantine_Input!$B$25)*PQT_No_Test!G$22)</f>
        <v>0.12909125252731415</v>
      </c>
      <c r="Z14" s="14">
        <f>Background_Calculations!$B$23*Background_Calculations!B$20*Background_Calculations!B$16*Quarantine_Input!B$14*Quarantine_Input!$B$24*(Quarantine_Input!$B$25*PQT_No_Test!B34+(1-Quarantine_Input!$B$25)*PQT_No_Test!B$22)</f>
        <v>12.565365076338717</v>
      </c>
      <c r="AA14" s="14">
        <f>Background_Calculations!$B$23*Background_Calculations!C$20*Background_Calculations!C$16*Quarantine_Input!C$14*Quarantine_Input!$B$24*(Quarantine_Input!$B$25*PQT_No_Test!C34+(1-Quarantine_Input!$B$25)*PQT_No_Test!C$22)</f>
        <v>2.9475881137168343</v>
      </c>
      <c r="AB14" s="14">
        <f>Background_Calculations!$B$23*Background_Calculations!D$20*Background_Calculations!D$16*Quarantine_Input!D$14*Quarantine_Input!$B$24*(Quarantine_Input!$B$25*PQT_No_Test!D34+(1-Quarantine_Input!$B$25)*PQT_No_Test!D$22)</f>
        <v>3.1989921369055865</v>
      </c>
      <c r="AC14" s="14">
        <f>Background_Calculations!$B$23*Background_Calculations!E$20*Background_Calculations!E$16*Quarantine_Input!E$14*Quarantine_Input!$B$24*(Quarantine_Input!$B$25*PQT_No_Test!E34+(1-Quarantine_Input!$B$25)*PQT_No_Test!E$22)</f>
        <v>2.6284001584370751</v>
      </c>
      <c r="AD14" s="14">
        <f>Background_Calculations!$B$23*Background_Calculations!F$20*Background_Calculations!F$16*Quarantine_Input!F$14*Quarantine_Input!$B$24*(Quarantine_Input!$B$25*PQT_No_Test!F34+(1-Quarantine_Input!$B$25)*PQT_No_Test!F$22)</f>
        <v>2.8054841339226972</v>
      </c>
      <c r="AE14" s="14">
        <f>Background_Calculations!$B$23*Background_Calculations!G$20*Background_Calculations!G$16*Quarantine_Input!G$14*Quarantine_Input!$B$24*(Quarantine_Input!$B$25*PQT_No_Test!G34+(1-Quarantine_Input!$B$25)*PQT_No_Test!G$22)</f>
        <v>3.7905823168791164</v>
      </c>
      <c r="AF14" s="15">
        <f>Background_Calculations!$B$23*Background_Calculations!B$20*Background_Calculations!B$16*Quarantine_Input!B$6*(1-Background_Calculations!B$19)/(1-Background_Calculations!B$6)*PQT_No_Test!B$22*Quarantine_Input!$B$24</f>
        <v>111.52868162272563</v>
      </c>
      <c r="AG14" s="15">
        <f>Background_Calculations!$B$23*Background_Calculations!C$20*Background_Calculations!C$16*Quarantine_Input!C$6*(1-Background_Calculations!C$19)/(1-Background_Calculations!C$6)*PQT_No_Test!C$22*Quarantine_Input!$B$24</f>
        <v>28.741533322649232</v>
      </c>
      <c r="AH14" s="15">
        <f>Background_Calculations!$B$23*Background_Calculations!D$20*Background_Calculations!D$16*Quarantine_Input!D$6*(1-Background_Calculations!D$19)/(1-Background_Calculations!D$6)*PQT_No_Test!D$22*Quarantine_Input!$B$24</f>
        <v>31.193386951179868</v>
      </c>
      <c r="AI14" s="15">
        <f>Background_Calculations!$B$23*Background_Calculations!E$20*Background_Calculations!E$16*Quarantine_Input!E$6*(1-Background_Calculations!E$19)/(1-Background_Calculations!E$6)*PQT_No_Test!E$22*Quarantine_Input!$B$24</f>
        <v>30.022966534653335</v>
      </c>
      <c r="AJ14" s="15">
        <f>Background_Calculations!$B$23*Background_Calculations!F$20*Background_Calculations!F$16*Quarantine_Input!F$6*(1-Background_Calculations!F$19)/(1-Background_Calculations!F$6)*PQT_No_Test!F$22*Quarantine_Input!$B$24</f>
        <v>32.011985609372495</v>
      </c>
      <c r="AK14" s="15">
        <f>Background_Calculations!$B$23*Background_Calculations!G$20*Background_Calculations!G$16*Quarantine_Input!G$6*(1-Background_Calculations!G$19)/(1-Background_Calculations!G$6)*PQT_No_Test!G$22*Quarantine_Input!$B$24</f>
        <v>54.720386735680179</v>
      </c>
    </row>
    <row r="15" spans="1:37" x14ac:dyDescent="0.25">
      <c r="A15" s="8">
        <v>11</v>
      </c>
      <c r="B15" s="14">
        <f>Background_Calculations!$B$10*(1-Background_Calculations!B$7*(Quarantine_Input!$B$30+Quarantine_Input!$B$25*Inequality_Components_Lambda_j!$A15))*(Background_Calculations!$B$9*Background_Calculations!B$3*(1-Background_Calculations!B$6)/(1-Background_Calculations!$B$11))*Quarantine_Input!$B$24</f>
        <v>15944.53552068357</v>
      </c>
      <c r="C15" s="14">
        <f>Background_Calculations!$B$10*(1-Background_Calculations!C$7*(Quarantine_Input!$B$30+Quarantine_Input!$B$25*Inequality_Components_Lambda_j!$A15))*(Background_Calculations!$B$9*Background_Calculations!C$3*(1-Background_Calculations!C$6)/(1-Background_Calculations!$B$11))*Quarantine_Input!$B$24</f>
        <v>2339.4254141009992</v>
      </c>
      <c r="D15" s="14">
        <f>Background_Calculations!$B$10*(1-Background_Calculations!D$7*(Quarantine_Input!$B$30+Quarantine_Input!$B$25*Inequality_Components_Lambda_j!$A15))*(Background_Calculations!$B$9*Background_Calculations!D$3*(1-Background_Calculations!D$6)/(1-Background_Calculations!$B$11))*Quarantine_Input!$B$24</f>
        <v>2990.1410707266282</v>
      </c>
      <c r="E15" s="14">
        <f>Background_Calculations!$B$10*(1-Background_Calculations!E$7*(Quarantine_Input!$B$30+Quarantine_Input!$B$25*Inequality_Components_Lambda_j!$A15))*(Background_Calculations!$B$9*Background_Calculations!E$3*(1-Background_Calculations!E$6)/(1-Background_Calculations!$B$11))*Quarantine_Input!$B$24</f>
        <v>4660.8174544044796</v>
      </c>
      <c r="F15" s="14">
        <f>Background_Calculations!$B$10*(1-Background_Calculations!F$7*(Quarantine_Input!$B$30+Quarantine_Input!$B$25*Inequality_Components_Lambda_j!$A15))*(Background_Calculations!$B$9*Background_Calculations!F$3*(1-Background_Calculations!F$6)/(1-Background_Calculations!$B$11))*Quarantine_Input!$B$24</f>
        <v>3191.2052970987302</v>
      </c>
      <c r="G15" s="14">
        <f>Background_Calculations!$B$10*(1-Background_Calculations!G$7*(Quarantine_Input!$B$30+Quarantine_Input!$B$25*Inequality_Components_Lambda_j!$A15))*(Background_Calculations!$B$9*Background_Calculations!G$3*(1-Background_Calculations!G$6)/(1-Background_Calculations!$B$11))*Quarantine_Input!$B$24</f>
        <v>2885.3050328777431</v>
      </c>
      <c r="H15" s="15">
        <f>Background_Calculations!B$20*Quarantine_Input!$B$29*Background_Calculations!$B$23*(Background_Calculations!$B$9*Background_Calculations!B$16*(1-Background_Calculations!B$19)/(1-Background_Calculations!$B$11))*Quarantine_Input!$B$24</f>
        <v>186.43163286546257</v>
      </c>
      <c r="I15" s="15">
        <f>Background_Calculations!C$20*Quarantine_Input!$B$29*Background_Calculations!$B$23*(Background_Calculations!$B$9*Background_Calculations!C$16*(1-Background_Calculations!C$19)/(1-Background_Calculations!$B$11))*Quarantine_Input!$B$24</f>
        <v>49.16598927666228</v>
      </c>
      <c r="J15" s="15">
        <f>Background_Calculations!D$20*Quarantine_Input!$B$29*Background_Calculations!$B$23*(Background_Calculations!$B$9*Background_Calculations!D$16*(1-Background_Calculations!D$19)/(1-Background_Calculations!$B$11))*Quarantine_Input!$B$24</f>
        <v>53.36019171725674</v>
      </c>
      <c r="K15" s="15">
        <f>Background_Calculations!E$20*Quarantine_Input!$B$29*Background_Calculations!$B$23*(Background_Calculations!$B$9*Background_Calculations!E$16*(1-Background_Calculations!E$19)/(1-Background_Calculations!$B$11))*Quarantine_Input!$B$24</f>
        <v>52.753792191274471</v>
      </c>
      <c r="L15" s="15">
        <f>Background_Calculations!F$20*Quarantine_Input!$B$29*Background_Calculations!$B$23*(Background_Calculations!$B$9*Background_Calculations!F$16*(1-Background_Calculations!F$19)/(1-Background_Calculations!$B$11))*Quarantine_Input!$B$24</f>
        <v>56.306648270023828</v>
      </c>
      <c r="M15" s="15">
        <f>Background_Calculations!G$20*Quarantine_Input!$B$29*Background_Calculations!$B$23*(Background_Calculations!$B$9*Background_Calculations!G$16*(1-Background_Calculations!G$19)/(1-Background_Calculations!$B$11))*Quarantine_Input!$B$24</f>
        <v>101.08219013894848</v>
      </c>
      <c r="N15" s="14">
        <f>Background_Calculations!$B$10*Background_Calculations!B$7*Background_Calculations!B$3*Quarantine_Input!B$6*PQT_No_Test!B$22*Quarantine_Input!$B$24</f>
        <v>11.380271669743983</v>
      </c>
      <c r="O15" s="14">
        <f>Background_Calculations!$B$10*Background_Calculations!C$7*Background_Calculations!C$3*Quarantine_Input!C$6*PQT_No_Test!C$22*Quarantine_Input!$B$24</f>
        <v>1.6316542897338984</v>
      </c>
      <c r="P15" s="14">
        <f>Background_Calculations!$B$10*Background_Calculations!D$7*Background_Calculations!D$3*Quarantine_Input!D$6*PQT_No_Test!D$22*Quarantine_Input!$B$24</f>
        <v>2.0855020534328439</v>
      </c>
      <c r="Q15" s="14">
        <f>Background_Calculations!$B$10*Background_Calculations!E$7*Background_Calculations!E$3*Quarantine_Input!E$6*PQT_No_Test!E$22*Quarantine_Input!$B$24</f>
        <v>3.1647237323262445</v>
      </c>
      <c r="R15" s="14">
        <f>Background_Calculations!$B$10*Background_Calculations!F$7*Background_Calculations!F$3*Quarantine_Input!F$6*PQT_No_Test!F$22*Quarantine_Input!$B$24</f>
        <v>2.1646190353981183</v>
      </c>
      <c r="S15" s="14">
        <f>Background_Calculations!$B$10*Background_Calculations!G$7*Background_Calculations!G$3*Quarantine_Input!G$6*PQT_No_Test!G$22*Quarantine_Input!$B$24</f>
        <v>1.8635456697597566</v>
      </c>
      <c r="T15" s="15">
        <f>Background_Calculations!$B$10*Background_Calculations!B$7*Background_Calculations!B$3*Quarantine_Input!B$14*(1-Background_Calculations!B$6)/(1-Background_Calculations!B$19)*Quarantine_Input!$B$24*(Quarantine_Input!$B$25*PQT_No_Test!B35+(1-Quarantine_Input!$B$25)*PQT_No_Test!B$22)</f>
        <v>0.91087322687848371</v>
      </c>
      <c r="U15" s="15">
        <f>Background_Calculations!$B$10*Background_Calculations!C$7*Background_Calculations!C$3*Quarantine_Input!C$14*(1-Background_Calculations!C$6)/(1-Background_Calculations!C$19)*Quarantine_Input!$B$24*(Quarantine_Input!$B$25*PQT_No_Test!C35+(1-Quarantine_Input!$B$25)*PQT_No_Test!C$22)</f>
        <v>0.11887807801135214</v>
      </c>
      <c r="V15" s="15">
        <f>Background_Calculations!$B$10*Background_Calculations!D$7*Background_Calculations!D$3*Quarantine_Input!D$14*(1-Background_Calculations!D$6)/(1-Background_Calculations!D$19)*Quarantine_Input!$B$24*(Quarantine_Input!$B$25*PQT_No_Test!D35+(1-Quarantine_Input!$B$25)*PQT_No_Test!D$22)</f>
        <v>0.1519420657048739</v>
      </c>
      <c r="W15" s="15">
        <f>Background_Calculations!$B$10*Background_Calculations!E$7*Background_Calculations!E$3*Quarantine_Input!E$14*(1-Background_Calculations!E$6)/(1-Background_Calculations!E$19)*Quarantine_Input!$B$24*(Quarantine_Input!$B$25*PQT_No_Test!E35+(1-Quarantine_Input!$B$25)*PQT_No_Test!E$22)</f>
        <v>0.19682961868101265</v>
      </c>
      <c r="X15" s="15">
        <f>Background_Calculations!$B$10*Background_Calculations!F$7*Background_Calculations!F$3*Quarantine_Input!F$14*(1-Background_Calculations!F$6)/(1-Background_Calculations!F$19)*Quarantine_Input!$B$24*(Quarantine_Input!$B$25*PQT_No_Test!F35+(1-Quarantine_Input!$B$25)*PQT_No_Test!F$22)</f>
        <v>0.13477006628084109</v>
      </c>
      <c r="Y15" s="15">
        <f>Background_Calculations!$B$10*Background_Calculations!G$7*Background_Calculations!G$3*Quarantine_Input!G$14*(1-Background_Calculations!G$6)/(1-Background_Calculations!G$19)*Quarantine_Input!$B$24*(Quarantine_Input!$B$25*PQT_No_Test!G35+(1-Quarantine_Input!$B$25)*PQT_No_Test!G$22)</f>
        <v>9.1709342402712127E-2</v>
      </c>
      <c r="Z15" s="14">
        <f>Background_Calculations!$B$23*Background_Calculations!B$20*Background_Calculations!B$16*Quarantine_Input!B$14*Quarantine_Input!$B$24*(Quarantine_Input!$B$25*PQT_No_Test!B35+(1-Quarantine_Input!$B$25)*PQT_No_Test!B$22)</f>
        <v>8.9267192442586492</v>
      </c>
      <c r="AA15" s="14">
        <f>Background_Calculations!$B$23*Background_Calculations!C$20*Background_Calculations!C$16*Quarantine_Input!C$14*Quarantine_Input!$B$24*(Quarantine_Input!$B$25*PQT_No_Test!C35+(1-Quarantine_Input!$B$25)*PQT_No_Test!C$22)</f>
        <v>2.0940331919533026</v>
      </c>
      <c r="AB15" s="14">
        <f>Background_Calculations!$B$23*Background_Calculations!D$20*Background_Calculations!D$16*Quarantine_Input!D$14*Quarantine_Input!$B$24*(Quarantine_Input!$B$25*PQT_No_Test!D35+(1-Quarantine_Input!$B$25)*PQT_No_Test!D$22)</f>
        <v>2.2726362900924135</v>
      </c>
      <c r="AC15" s="14">
        <f>Background_Calculations!$B$23*Background_Calculations!E$20*Background_Calculations!E$16*Quarantine_Input!E$14*Quarantine_Input!$B$24*(Quarantine_Input!$B$25*PQT_No_Test!E35+(1-Quarantine_Input!$B$25)*PQT_No_Test!E$22)</f>
        <v>1.867274856988822</v>
      </c>
      <c r="AD15" s="14">
        <f>Background_Calculations!$B$23*Background_Calculations!F$20*Background_Calculations!F$16*Quarantine_Input!F$14*Quarantine_Input!$B$24*(Quarantine_Input!$B$25*PQT_No_Test!F35+(1-Quarantine_Input!$B$25)*PQT_No_Test!F$22)</f>
        <v>1.993079314098789</v>
      </c>
      <c r="AE15" s="14">
        <f>Background_Calculations!$B$23*Background_Calculations!G$20*Background_Calculations!G$16*Quarantine_Input!G$14*Quarantine_Input!$B$24*(Quarantine_Input!$B$25*PQT_No_Test!G35+(1-Quarantine_Input!$B$25)*PQT_No_Test!G$22)</f>
        <v>2.6929153199654485</v>
      </c>
      <c r="AF15" s="15">
        <f>Background_Calculations!$B$23*Background_Calculations!B$20*Background_Calculations!B$16*Quarantine_Input!B$6*(1-Background_Calculations!B$19)/(1-Background_Calculations!B$6)*PQT_No_Test!B$22*Quarantine_Input!$B$24</f>
        <v>111.52868162272563</v>
      </c>
      <c r="AG15" s="15">
        <f>Background_Calculations!$B$23*Background_Calculations!C$20*Background_Calculations!C$16*Quarantine_Input!C$6*(1-Background_Calculations!C$19)/(1-Background_Calculations!C$6)*PQT_No_Test!C$22*Quarantine_Input!$B$24</f>
        <v>28.741533322649232</v>
      </c>
      <c r="AH15" s="15">
        <f>Background_Calculations!$B$23*Background_Calculations!D$20*Background_Calculations!D$16*Quarantine_Input!D$6*(1-Background_Calculations!D$19)/(1-Background_Calculations!D$6)*PQT_No_Test!D$22*Quarantine_Input!$B$24</f>
        <v>31.193386951179868</v>
      </c>
      <c r="AI15" s="15">
        <f>Background_Calculations!$B$23*Background_Calculations!E$20*Background_Calculations!E$16*Quarantine_Input!E$6*(1-Background_Calculations!E$19)/(1-Background_Calculations!E$6)*PQT_No_Test!E$22*Quarantine_Input!$B$24</f>
        <v>30.022966534653335</v>
      </c>
      <c r="AJ15" s="15">
        <f>Background_Calculations!$B$23*Background_Calculations!F$20*Background_Calculations!F$16*Quarantine_Input!F$6*(1-Background_Calculations!F$19)/(1-Background_Calculations!F$6)*PQT_No_Test!F$22*Quarantine_Input!$B$24</f>
        <v>32.011985609372495</v>
      </c>
      <c r="AK15" s="15">
        <f>Background_Calculations!$B$23*Background_Calculations!G$20*Background_Calculations!G$16*Quarantine_Input!G$6*(1-Background_Calculations!G$19)/(1-Background_Calculations!G$6)*PQT_No_Test!G$22*Quarantine_Input!$B$24</f>
        <v>54.720386735680179</v>
      </c>
    </row>
    <row r="16" spans="1:37" x14ac:dyDescent="0.25">
      <c r="A16" s="8">
        <v>12</v>
      </c>
      <c r="B16" s="14">
        <f>Background_Calculations!$B$10*(1-Background_Calculations!B$7*(Quarantine_Input!$B$30+Quarantine_Input!$B$25*Inequality_Components_Lambda_j!$A16))*(Background_Calculations!$B$9*Background_Calculations!B$3*(1-Background_Calculations!B$6)/(1-Background_Calculations!$B$11))*Quarantine_Input!$B$24</f>
        <v>15942.329252763138</v>
      </c>
      <c r="C16" s="14">
        <f>Background_Calculations!$B$10*(1-Background_Calculations!C$7*(Quarantine_Input!$B$30+Quarantine_Input!$B$25*Inequality_Components_Lambda_j!$A16))*(Background_Calculations!$B$9*Background_Calculations!C$3*(1-Background_Calculations!C$6)/(1-Background_Calculations!$B$11))*Quarantine_Input!$B$24</f>
        <v>2339.1017044992564</v>
      </c>
      <c r="D16" s="14">
        <f>Background_Calculations!$B$10*(1-Background_Calculations!D$7*(Quarantine_Input!$B$30+Quarantine_Input!$B$25*Inequality_Components_Lambda_j!$A16))*(Background_Calculations!$B$9*Background_Calculations!D$3*(1-Background_Calculations!D$6)/(1-Background_Calculations!$B$11))*Quarantine_Input!$B$24</f>
        <v>2989.7273206795762</v>
      </c>
      <c r="E16" s="14">
        <f>Background_Calculations!$B$10*(1-Background_Calculations!E$7*(Quarantine_Input!$B$30+Quarantine_Input!$B$25*Inequality_Components_Lambda_j!$A16))*(Background_Calculations!$B$9*Background_Calculations!E$3*(1-Background_Calculations!E$6)/(1-Background_Calculations!$B$11))*Quarantine_Input!$B$24</f>
        <v>4660.1725305044201</v>
      </c>
      <c r="F16" s="14">
        <f>Background_Calculations!$B$10*(1-Background_Calculations!F$7*(Quarantine_Input!$B$30+Quarantine_Input!$B$25*Inequality_Components_Lambda_j!$A16))*(Background_Calculations!$B$9*Background_Calculations!F$3*(1-Background_Calculations!F$6)/(1-Background_Calculations!$B$11))*Quarantine_Input!$B$24</f>
        <v>3190.7637255104346</v>
      </c>
      <c r="G16" s="14">
        <f>Background_Calculations!$B$10*(1-Background_Calculations!G$7*(Quarantine_Input!$B$30+Quarantine_Input!$B$25*Inequality_Components_Lambda_j!$A16))*(Background_Calculations!$B$9*Background_Calculations!G$3*(1-Background_Calculations!G$6)/(1-Background_Calculations!$B$11))*Quarantine_Input!$B$24</f>
        <v>2884.9057891414523</v>
      </c>
      <c r="H16" s="15">
        <f>Background_Calculations!B$20*Quarantine_Input!$B$29*Background_Calculations!$B$23*(Background_Calculations!$B$9*Background_Calculations!B$16*(1-Background_Calculations!B$19)/(1-Background_Calculations!$B$11))*Quarantine_Input!$B$24</f>
        <v>186.43163286546257</v>
      </c>
      <c r="I16" s="15">
        <f>Background_Calculations!C$20*Quarantine_Input!$B$29*Background_Calculations!$B$23*(Background_Calculations!$B$9*Background_Calculations!C$16*(1-Background_Calculations!C$19)/(1-Background_Calculations!$B$11))*Quarantine_Input!$B$24</f>
        <v>49.16598927666228</v>
      </c>
      <c r="J16" s="15">
        <f>Background_Calculations!D$20*Quarantine_Input!$B$29*Background_Calculations!$B$23*(Background_Calculations!$B$9*Background_Calculations!D$16*(1-Background_Calculations!D$19)/(1-Background_Calculations!$B$11))*Quarantine_Input!$B$24</f>
        <v>53.36019171725674</v>
      </c>
      <c r="K16" s="15">
        <f>Background_Calculations!E$20*Quarantine_Input!$B$29*Background_Calculations!$B$23*(Background_Calculations!$B$9*Background_Calculations!E$16*(1-Background_Calculations!E$19)/(1-Background_Calculations!$B$11))*Quarantine_Input!$B$24</f>
        <v>52.753792191274471</v>
      </c>
      <c r="L16" s="15">
        <f>Background_Calculations!F$20*Quarantine_Input!$B$29*Background_Calculations!$B$23*(Background_Calculations!$B$9*Background_Calculations!F$16*(1-Background_Calculations!F$19)/(1-Background_Calculations!$B$11))*Quarantine_Input!$B$24</f>
        <v>56.306648270023828</v>
      </c>
      <c r="M16" s="15">
        <f>Background_Calculations!G$20*Quarantine_Input!$B$29*Background_Calculations!$B$23*(Background_Calculations!$B$9*Background_Calculations!G$16*(1-Background_Calculations!G$19)/(1-Background_Calculations!$B$11))*Quarantine_Input!$B$24</f>
        <v>101.08219013894848</v>
      </c>
      <c r="N16" s="14">
        <f>Background_Calculations!$B$10*Background_Calculations!B$7*Background_Calculations!B$3*Quarantine_Input!B$6*PQT_No_Test!B$22*Quarantine_Input!$B$24</f>
        <v>11.380271669743983</v>
      </c>
      <c r="O16" s="14">
        <f>Background_Calculations!$B$10*Background_Calculations!C$7*Background_Calculations!C$3*Quarantine_Input!C$6*PQT_No_Test!C$22*Quarantine_Input!$B$24</f>
        <v>1.6316542897338984</v>
      </c>
      <c r="P16" s="14">
        <f>Background_Calculations!$B$10*Background_Calculations!D$7*Background_Calculations!D$3*Quarantine_Input!D$6*PQT_No_Test!D$22*Quarantine_Input!$B$24</f>
        <v>2.0855020534328439</v>
      </c>
      <c r="Q16" s="14">
        <f>Background_Calculations!$B$10*Background_Calculations!E$7*Background_Calculations!E$3*Quarantine_Input!E$6*PQT_No_Test!E$22*Quarantine_Input!$B$24</f>
        <v>3.1647237323262445</v>
      </c>
      <c r="R16" s="14">
        <f>Background_Calculations!$B$10*Background_Calculations!F$7*Background_Calculations!F$3*Quarantine_Input!F$6*PQT_No_Test!F$22*Quarantine_Input!$B$24</f>
        <v>2.1646190353981183</v>
      </c>
      <c r="S16" s="14">
        <f>Background_Calculations!$B$10*Background_Calculations!G$7*Background_Calculations!G$3*Quarantine_Input!G$6*PQT_No_Test!G$22*Quarantine_Input!$B$24</f>
        <v>1.8635456697597566</v>
      </c>
      <c r="T16" s="15">
        <f>Background_Calculations!$B$10*Background_Calculations!B$7*Background_Calculations!B$3*Quarantine_Input!B$14*(1-Background_Calculations!B$6)/(1-Background_Calculations!B$19)*Quarantine_Input!$B$24*(Quarantine_Input!$B$25*PQT_No_Test!B36+(1-Quarantine_Input!$B$25)*PQT_No_Test!B$22)</f>
        <v>0.64388739957627372</v>
      </c>
      <c r="U16" s="15">
        <f>Background_Calculations!$B$10*Background_Calculations!C$7*Background_Calculations!C$3*Quarantine_Input!C$14*(1-Background_Calculations!C$6)/(1-Background_Calculations!C$19)*Quarantine_Input!$B$24*(Quarantine_Input!$B$25*PQT_No_Test!C36+(1-Quarantine_Input!$B$25)*PQT_No_Test!C$22)</f>
        <v>8.4033753829462834E-2</v>
      </c>
      <c r="V16" s="15">
        <f>Background_Calculations!$B$10*Background_Calculations!D$7*Background_Calculations!D$3*Quarantine_Input!D$14*(1-Background_Calculations!D$6)/(1-Background_Calculations!D$19)*Quarantine_Input!$B$24*(Quarantine_Input!$B$25*PQT_No_Test!D36+(1-Quarantine_Input!$B$25)*PQT_No_Test!D$22)</f>
        <v>0.10740636422944311</v>
      </c>
      <c r="W16" s="15">
        <f>Background_Calculations!$B$10*Background_Calculations!E$7*Background_Calculations!E$3*Quarantine_Input!E$14*(1-Background_Calculations!E$6)/(1-Background_Calculations!E$19)*Quarantine_Input!$B$24*(Quarantine_Input!$B$25*PQT_No_Test!E36+(1-Quarantine_Input!$B$25)*PQT_No_Test!E$22)</f>
        <v>0.13913693760263984</v>
      </c>
      <c r="X16" s="15">
        <f>Background_Calculations!$B$10*Background_Calculations!F$7*Background_Calculations!F$3*Quarantine_Input!F$14*(1-Background_Calculations!F$6)/(1-Background_Calculations!F$19)*Quarantine_Input!$B$24*(Quarantine_Input!$B$25*PQT_No_Test!F36+(1-Quarantine_Input!$B$25)*PQT_No_Test!F$22)</f>
        <v>9.5267645329386114E-2</v>
      </c>
      <c r="Y16" s="15">
        <f>Background_Calculations!$B$10*Background_Calculations!G$7*Background_Calculations!G$3*Quarantine_Input!G$14*(1-Background_Calculations!G$6)/(1-Background_Calculations!G$19)*Quarantine_Input!$B$24*(Quarantine_Input!$B$25*PQT_No_Test!G36+(1-Quarantine_Input!$B$25)*PQT_No_Test!G$22)</f>
        <v>6.4828439626988976E-2</v>
      </c>
      <c r="Z16" s="14">
        <f>Background_Calculations!$B$23*Background_Calculations!B$20*Background_Calculations!B$16*Quarantine_Input!B$14*Quarantine_Input!$B$24*(Quarantine_Input!$B$25*PQT_No_Test!B36+(1-Quarantine_Input!$B$25)*PQT_No_Test!B$22)</f>
        <v>6.310210764049577</v>
      </c>
      <c r="AA16" s="14">
        <f>Background_Calculations!$B$23*Background_Calculations!C$20*Background_Calculations!C$16*Quarantine_Input!C$14*Quarantine_Input!$B$24*(Quarantine_Input!$B$25*PQT_No_Test!C36+(1-Quarantine_Input!$B$25)*PQT_No_Test!C$22)</f>
        <v>1.480251638544527</v>
      </c>
      <c r="AB16" s="14">
        <f>Background_Calculations!$B$23*Background_Calculations!D$20*Background_Calculations!D$16*Quarantine_Input!D$14*Quarantine_Input!$B$24*(Quarantine_Input!$B$25*PQT_No_Test!D36+(1-Quarantine_Input!$B$25)*PQT_No_Test!D$22)</f>
        <v>1.6065044265545099</v>
      </c>
      <c r="AC16" s="14">
        <f>Background_Calculations!$B$23*Background_Calculations!E$20*Background_Calculations!E$16*Quarantine_Input!E$14*Quarantine_Input!$B$24*(Quarantine_Input!$B$25*PQT_No_Test!E36+(1-Quarantine_Input!$B$25)*PQT_No_Test!E$22)</f>
        <v>1.3199583833207642</v>
      </c>
      <c r="AD16" s="14">
        <f>Background_Calculations!$B$23*Background_Calculations!F$20*Background_Calculations!F$16*Quarantine_Input!F$14*Quarantine_Input!$B$24*(Quarantine_Input!$B$25*PQT_No_Test!F36+(1-Quarantine_Input!$B$25)*PQT_No_Test!F$22)</f>
        <v>1.4088883269763022</v>
      </c>
      <c r="AE16" s="14">
        <f>Background_Calculations!$B$23*Background_Calculations!G$20*Background_Calculations!G$16*Quarantine_Input!G$14*Quarantine_Input!$B$24*(Quarantine_Input!$B$25*PQT_No_Test!G36+(1-Quarantine_Input!$B$25)*PQT_No_Test!G$22)</f>
        <v>1.903595573440847</v>
      </c>
      <c r="AF16" s="15">
        <f>Background_Calculations!$B$23*Background_Calculations!B$20*Background_Calculations!B$16*Quarantine_Input!B$6*(1-Background_Calculations!B$19)/(1-Background_Calculations!B$6)*PQT_No_Test!B$22*Quarantine_Input!$B$24</f>
        <v>111.52868162272563</v>
      </c>
      <c r="AG16" s="15">
        <f>Background_Calculations!$B$23*Background_Calculations!C$20*Background_Calculations!C$16*Quarantine_Input!C$6*(1-Background_Calculations!C$19)/(1-Background_Calculations!C$6)*PQT_No_Test!C$22*Quarantine_Input!$B$24</f>
        <v>28.741533322649232</v>
      </c>
      <c r="AH16" s="15">
        <f>Background_Calculations!$B$23*Background_Calculations!D$20*Background_Calculations!D$16*Quarantine_Input!D$6*(1-Background_Calculations!D$19)/(1-Background_Calculations!D$6)*PQT_No_Test!D$22*Quarantine_Input!$B$24</f>
        <v>31.193386951179868</v>
      </c>
      <c r="AI16" s="15">
        <f>Background_Calculations!$B$23*Background_Calculations!E$20*Background_Calculations!E$16*Quarantine_Input!E$6*(1-Background_Calculations!E$19)/(1-Background_Calculations!E$6)*PQT_No_Test!E$22*Quarantine_Input!$B$24</f>
        <v>30.022966534653335</v>
      </c>
      <c r="AJ16" s="15">
        <f>Background_Calculations!$B$23*Background_Calculations!F$20*Background_Calculations!F$16*Quarantine_Input!F$6*(1-Background_Calculations!F$19)/(1-Background_Calculations!F$6)*PQT_No_Test!F$22*Quarantine_Input!$B$24</f>
        <v>32.011985609372495</v>
      </c>
      <c r="AK16" s="15">
        <f>Background_Calculations!$B$23*Background_Calculations!G$20*Background_Calculations!G$16*Quarantine_Input!G$6*(1-Background_Calculations!G$19)/(1-Background_Calculations!G$6)*PQT_No_Test!G$22*Quarantine_Input!$B$24</f>
        <v>54.720386735680179</v>
      </c>
    </row>
    <row r="17" spans="1:37" x14ac:dyDescent="0.25">
      <c r="A17" s="8">
        <v>13</v>
      </c>
      <c r="B17" s="14">
        <f>Background_Calculations!$B$10*(1-Background_Calculations!B$7*(Quarantine_Input!$B$30+Quarantine_Input!$B$25*Inequality_Components_Lambda_j!$A17))*(Background_Calculations!$B$9*Background_Calculations!B$3*(1-Background_Calculations!B$6)/(1-Background_Calculations!$B$11))*Quarantine_Input!$B$24</f>
        <v>15940.122984842707</v>
      </c>
      <c r="C17" s="14">
        <f>Background_Calculations!$B$10*(1-Background_Calculations!C$7*(Quarantine_Input!$B$30+Quarantine_Input!$B$25*Inequality_Components_Lambda_j!$A17))*(Background_Calculations!$B$9*Background_Calculations!C$3*(1-Background_Calculations!C$6)/(1-Background_Calculations!$B$11))*Quarantine_Input!$B$24</f>
        <v>2338.7779948975135</v>
      </c>
      <c r="D17" s="14">
        <f>Background_Calculations!$B$10*(1-Background_Calculations!D$7*(Quarantine_Input!$B$30+Quarantine_Input!$B$25*Inequality_Components_Lambda_j!$A17))*(Background_Calculations!$B$9*Background_Calculations!D$3*(1-Background_Calculations!D$6)/(1-Background_Calculations!$B$11))*Quarantine_Input!$B$24</f>
        <v>2989.3135706325238</v>
      </c>
      <c r="E17" s="14">
        <f>Background_Calculations!$B$10*(1-Background_Calculations!E$7*(Quarantine_Input!$B$30+Quarantine_Input!$B$25*Inequality_Components_Lambda_j!$A17))*(Background_Calculations!$B$9*Background_Calculations!E$3*(1-Background_Calculations!E$6)/(1-Background_Calculations!$B$11))*Quarantine_Input!$B$24</f>
        <v>4659.5276066043598</v>
      </c>
      <c r="F17" s="14">
        <f>Background_Calculations!$B$10*(1-Background_Calculations!F$7*(Quarantine_Input!$B$30+Quarantine_Input!$B$25*Inequality_Components_Lambda_j!$A17))*(Background_Calculations!$B$9*Background_Calculations!F$3*(1-Background_Calculations!F$6)/(1-Background_Calculations!$B$11))*Quarantine_Input!$B$24</f>
        <v>3190.3221539221395</v>
      </c>
      <c r="G17" s="14">
        <f>Background_Calculations!$B$10*(1-Background_Calculations!G$7*(Quarantine_Input!$B$30+Quarantine_Input!$B$25*Inequality_Components_Lambda_j!$A17))*(Background_Calculations!$B$9*Background_Calculations!G$3*(1-Background_Calculations!G$6)/(1-Background_Calculations!$B$11))*Quarantine_Input!$B$24</f>
        <v>2884.5065454051614</v>
      </c>
      <c r="H17" s="15">
        <f>Background_Calculations!B$20*Quarantine_Input!$B$29*Background_Calculations!$B$23*(Background_Calculations!$B$9*Background_Calculations!B$16*(1-Background_Calculations!B$19)/(1-Background_Calculations!$B$11))*Quarantine_Input!$B$24</f>
        <v>186.43163286546257</v>
      </c>
      <c r="I17" s="15">
        <f>Background_Calculations!C$20*Quarantine_Input!$B$29*Background_Calculations!$B$23*(Background_Calculations!$B$9*Background_Calculations!C$16*(1-Background_Calculations!C$19)/(1-Background_Calculations!$B$11))*Quarantine_Input!$B$24</f>
        <v>49.16598927666228</v>
      </c>
      <c r="J17" s="15">
        <f>Background_Calculations!D$20*Quarantine_Input!$B$29*Background_Calculations!$B$23*(Background_Calculations!$B$9*Background_Calculations!D$16*(1-Background_Calculations!D$19)/(1-Background_Calculations!$B$11))*Quarantine_Input!$B$24</f>
        <v>53.36019171725674</v>
      </c>
      <c r="K17" s="15">
        <f>Background_Calculations!E$20*Quarantine_Input!$B$29*Background_Calculations!$B$23*(Background_Calculations!$B$9*Background_Calculations!E$16*(1-Background_Calculations!E$19)/(1-Background_Calculations!$B$11))*Quarantine_Input!$B$24</f>
        <v>52.753792191274471</v>
      </c>
      <c r="L17" s="15">
        <f>Background_Calculations!F$20*Quarantine_Input!$B$29*Background_Calculations!$B$23*(Background_Calculations!$B$9*Background_Calculations!F$16*(1-Background_Calculations!F$19)/(1-Background_Calculations!$B$11))*Quarantine_Input!$B$24</f>
        <v>56.306648270023828</v>
      </c>
      <c r="M17" s="15">
        <f>Background_Calculations!G$20*Quarantine_Input!$B$29*Background_Calculations!$B$23*(Background_Calculations!$B$9*Background_Calculations!G$16*(1-Background_Calculations!G$19)/(1-Background_Calculations!$B$11))*Quarantine_Input!$B$24</f>
        <v>101.08219013894848</v>
      </c>
      <c r="N17" s="14">
        <f>Background_Calculations!$B$10*Background_Calculations!B$7*Background_Calculations!B$3*Quarantine_Input!B$6*PQT_No_Test!B$22*Quarantine_Input!$B$24</f>
        <v>11.380271669743983</v>
      </c>
      <c r="O17" s="14">
        <f>Background_Calculations!$B$10*Background_Calculations!C$7*Background_Calculations!C$3*Quarantine_Input!C$6*PQT_No_Test!C$22*Quarantine_Input!$B$24</f>
        <v>1.6316542897338984</v>
      </c>
      <c r="P17" s="14">
        <f>Background_Calculations!$B$10*Background_Calculations!D$7*Background_Calculations!D$3*Quarantine_Input!D$6*PQT_No_Test!D$22*Quarantine_Input!$B$24</f>
        <v>2.0855020534328439</v>
      </c>
      <c r="Q17" s="14">
        <f>Background_Calculations!$B$10*Background_Calculations!E$7*Background_Calculations!E$3*Quarantine_Input!E$6*PQT_No_Test!E$22*Quarantine_Input!$B$24</f>
        <v>3.1647237323262445</v>
      </c>
      <c r="R17" s="14">
        <f>Background_Calculations!$B$10*Background_Calculations!F$7*Background_Calculations!F$3*Quarantine_Input!F$6*PQT_No_Test!F$22*Quarantine_Input!$B$24</f>
        <v>2.1646190353981183</v>
      </c>
      <c r="S17" s="14">
        <f>Background_Calculations!$B$10*Background_Calculations!G$7*Background_Calculations!G$3*Quarantine_Input!G$6*PQT_No_Test!G$22*Quarantine_Input!$B$24</f>
        <v>1.8635456697597566</v>
      </c>
      <c r="T17" s="15">
        <f>Background_Calculations!$B$10*Background_Calculations!B$7*Background_Calculations!B$3*Quarantine_Input!B$14*(1-Background_Calculations!B$6)/(1-Background_Calculations!B$19)*Quarantine_Input!$B$24*(Quarantine_Input!$B$25*PQT_No_Test!B37+(1-Quarantine_Input!$B$25)*PQT_No_Test!B$22)</f>
        <v>0.45251602020799009</v>
      </c>
      <c r="U17" s="15">
        <f>Background_Calculations!$B$10*Background_Calculations!C$7*Background_Calculations!C$3*Quarantine_Input!C$14*(1-Background_Calculations!C$6)/(1-Background_Calculations!C$19)*Quarantine_Input!$B$24*(Quarantine_Input!$B$25*PQT_No_Test!C37+(1-Quarantine_Input!$B$25)*PQT_No_Test!C$22)</f>
        <v>5.905787234083295E-2</v>
      </c>
      <c r="V17" s="15">
        <f>Background_Calculations!$B$10*Background_Calculations!D$7*Background_Calculations!D$3*Quarantine_Input!D$14*(1-Background_Calculations!D$6)/(1-Background_Calculations!D$19)*Quarantine_Input!$B$24*(Quarantine_Input!$B$25*PQT_No_Test!D37+(1-Quarantine_Input!$B$25)*PQT_No_Test!D$22)</f>
        <v>7.5483850931237231E-2</v>
      </c>
      <c r="W17" s="15">
        <f>Background_Calculations!$B$10*Background_Calculations!E$7*Background_Calculations!E$3*Quarantine_Input!E$14*(1-Background_Calculations!E$6)/(1-Background_Calculations!E$19)*Quarantine_Input!$B$24*(Quarantine_Input!$B$25*PQT_No_Test!E37+(1-Quarantine_Input!$B$25)*PQT_No_Test!E$22)</f>
        <v>9.7783701481512997E-2</v>
      </c>
      <c r="X17" s="15">
        <f>Background_Calculations!$B$10*Background_Calculations!F$7*Background_Calculations!F$3*Quarantine_Input!F$14*(1-Background_Calculations!F$6)/(1-Background_Calculations!F$19)*Quarantine_Input!$B$24*(Quarantine_Input!$B$25*PQT_No_Test!F37+(1-Quarantine_Input!$B$25)*PQT_No_Test!F$22)</f>
        <v>6.695291093972304E-2</v>
      </c>
      <c r="Y17" s="15">
        <f>Background_Calculations!$B$10*Background_Calculations!G$7*Background_Calculations!G$3*Quarantine_Input!G$14*(1-Background_Calculations!G$6)/(1-Background_Calculations!G$19)*Quarantine_Input!$B$24*(Quarantine_Input!$B$25*PQT_No_Test!G37+(1-Quarantine_Input!$B$25)*PQT_No_Test!G$22)</f>
        <v>4.556061745517033E-2</v>
      </c>
      <c r="Z17" s="14">
        <f>Background_Calculations!$B$23*Background_Calculations!B$20*Background_Calculations!B$16*Quarantine_Input!B$14*Quarantine_Input!$B$24*(Quarantine_Input!$B$25*PQT_No_Test!B37+(1-Quarantine_Input!$B$25)*PQT_No_Test!B$22)</f>
        <v>4.4347372902474094</v>
      </c>
      <c r="AA17" s="14">
        <f>Background_Calculations!$B$23*Background_Calculations!C$20*Background_Calculations!C$16*Quarantine_Input!C$14*Quarantine_Input!$B$24*(Quarantine_Input!$B$25*PQT_No_Test!C37+(1-Quarantine_Input!$B$25)*PQT_No_Test!C$22)</f>
        <v>1.0403023584889672</v>
      </c>
      <c r="AB17" s="14">
        <f>Background_Calculations!$B$23*Background_Calculations!D$20*Background_Calculations!D$16*Quarantine_Input!D$14*Quarantine_Input!$B$24*(Quarantine_Input!$B$25*PQT_No_Test!D37+(1-Quarantine_Input!$B$25)*PQT_No_Test!D$22)</f>
        <v>1.1290312406010217</v>
      </c>
      <c r="AC17" s="14">
        <f>Background_Calculations!$B$23*Background_Calculations!E$20*Background_Calculations!E$16*Quarantine_Input!E$14*Quarantine_Input!$B$24*(Quarantine_Input!$B$25*PQT_No_Test!E37+(1-Quarantine_Input!$B$25)*PQT_No_Test!E$22)</f>
        <v>0.92765026129344152</v>
      </c>
      <c r="AD17" s="14">
        <f>Background_Calculations!$B$23*Background_Calculations!F$20*Background_Calculations!F$16*Quarantine_Input!F$14*Quarantine_Input!$B$24*(Quarantine_Input!$B$25*PQT_No_Test!F37+(1-Quarantine_Input!$B$25)*PQT_No_Test!F$22)</f>
        <v>0.99014911467496014</v>
      </c>
      <c r="AE17" s="14">
        <f>Background_Calculations!$B$23*Background_Calculations!G$20*Background_Calculations!G$16*Quarantine_Input!G$14*Quarantine_Input!$B$24*(Quarantine_Input!$B$25*PQT_No_Test!G37+(1-Quarantine_Input!$B$25)*PQT_No_Test!G$22)</f>
        <v>1.3378231870135517</v>
      </c>
      <c r="AF17" s="15">
        <f>Background_Calculations!$B$23*Background_Calculations!B$20*Background_Calculations!B$16*Quarantine_Input!B$6*(1-Background_Calculations!B$19)/(1-Background_Calculations!B$6)*PQT_No_Test!B$22*Quarantine_Input!$B$24</f>
        <v>111.52868162272563</v>
      </c>
      <c r="AG17" s="15">
        <f>Background_Calculations!$B$23*Background_Calculations!C$20*Background_Calculations!C$16*Quarantine_Input!C$6*(1-Background_Calculations!C$19)/(1-Background_Calculations!C$6)*PQT_No_Test!C$22*Quarantine_Input!$B$24</f>
        <v>28.741533322649232</v>
      </c>
      <c r="AH17" s="15">
        <f>Background_Calculations!$B$23*Background_Calculations!D$20*Background_Calculations!D$16*Quarantine_Input!D$6*(1-Background_Calculations!D$19)/(1-Background_Calculations!D$6)*PQT_No_Test!D$22*Quarantine_Input!$B$24</f>
        <v>31.193386951179868</v>
      </c>
      <c r="AI17" s="15">
        <f>Background_Calculations!$B$23*Background_Calculations!E$20*Background_Calculations!E$16*Quarantine_Input!E$6*(1-Background_Calculations!E$19)/(1-Background_Calculations!E$6)*PQT_No_Test!E$22*Quarantine_Input!$B$24</f>
        <v>30.022966534653335</v>
      </c>
      <c r="AJ17" s="15">
        <f>Background_Calculations!$B$23*Background_Calculations!F$20*Background_Calculations!F$16*Quarantine_Input!F$6*(1-Background_Calculations!F$19)/(1-Background_Calculations!F$6)*PQT_No_Test!F$22*Quarantine_Input!$B$24</f>
        <v>32.011985609372495</v>
      </c>
      <c r="AK17" s="15">
        <f>Background_Calculations!$B$23*Background_Calculations!G$20*Background_Calculations!G$16*Quarantine_Input!G$6*(1-Background_Calculations!G$19)/(1-Background_Calculations!G$6)*PQT_No_Test!G$22*Quarantine_Input!$B$24</f>
        <v>54.720386735680179</v>
      </c>
    </row>
    <row r="18" spans="1:37" x14ac:dyDescent="0.25">
      <c r="A18" s="8">
        <v>14</v>
      </c>
      <c r="B18" s="14">
        <f>Background_Calculations!$B$10*(1-Background_Calculations!B$7*(Quarantine_Input!$B$30+Quarantine_Input!$B$25*Inequality_Components_Lambda_j!$A18))*(Background_Calculations!$B$9*Background_Calculations!B$3*(1-Background_Calculations!B$6)/(1-Background_Calculations!$B$11))*Quarantine_Input!$B$24</f>
        <v>15937.916716922276</v>
      </c>
      <c r="C18" s="14">
        <f>Background_Calculations!$B$10*(1-Background_Calculations!C$7*(Quarantine_Input!$B$30+Quarantine_Input!$B$25*Inequality_Components_Lambda_j!$A18))*(Background_Calculations!$B$9*Background_Calculations!C$3*(1-Background_Calculations!C$6)/(1-Background_Calculations!$B$11))*Quarantine_Input!$B$24</f>
        <v>2338.4542852957711</v>
      </c>
      <c r="D18" s="14">
        <f>Background_Calculations!$B$10*(1-Background_Calculations!D$7*(Quarantine_Input!$B$30+Quarantine_Input!$B$25*Inequality_Components_Lambda_j!$A18))*(Background_Calculations!$B$9*Background_Calculations!D$3*(1-Background_Calculations!D$6)/(1-Background_Calculations!$B$11))*Quarantine_Input!$B$24</f>
        <v>2988.8998205854718</v>
      </c>
      <c r="E18" s="14">
        <f>Background_Calculations!$B$10*(1-Background_Calculations!E$7*(Quarantine_Input!$B$30+Quarantine_Input!$B$25*Inequality_Components_Lambda_j!$A18))*(Background_Calculations!$B$9*Background_Calculations!E$3*(1-Background_Calculations!E$6)/(1-Background_Calculations!$B$11))*Quarantine_Input!$B$24</f>
        <v>4658.8826827043013</v>
      </c>
      <c r="F18" s="14">
        <f>Background_Calculations!$B$10*(1-Background_Calculations!F$7*(Quarantine_Input!$B$30+Quarantine_Input!$B$25*Inequality_Components_Lambda_j!$A18))*(Background_Calculations!$B$9*Background_Calculations!F$3*(1-Background_Calculations!F$6)/(1-Background_Calculations!$B$11))*Quarantine_Input!$B$24</f>
        <v>3189.8805823338448</v>
      </c>
      <c r="G18" s="14">
        <f>Background_Calculations!$B$10*(1-Background_Calculations!G$7*(Quarantine_Input!$B$30+Quarantine_Input!$B$25*Inequality_Components_Lambda_j!$A18))*(Background_Calculations!$B$9*Background_Calculations!G$3*(1-Background_Calculations!G$6)/(1-Background_Calculations!$B$11))*Quarantine_Input!$B$24</f>
        <v>2884.1073016688706</v>
      </c>
      <c r="H18" s="15">
        <f>Background_Calculations!B$20*Quarantine_Input!$B$29*Background_Calculations!$B$23*(Background_Calculations!$B$9*Background_Calculations!B$16*(1-Background_Calculations!B$19)/(1-Background_Calculations!$B$11))*Quarantine_Input!$B$24</f>
        <v>186.43163286546257</v>
      </c>
      <c r="I18" s="15">
        <f>Background_Calculations!C$20*Quarantine_Input!$B$29*Background_Calculations!$B$23*(Background_Calculations!$B$9*Background_Calculations!C$16*(1-Background_Calculations!C$19)/(1-Background_Calculations!$B$11))*Quarantine_Input!$B$24</f>
        <v>49.16598927666228</v>
      </c>
      <c r="J18" s="15">
        <f>Background_Calculations!D$20*Quarantine_Input!$B$29*Background_Calculations!$B$23*(Background_Calculations!$B$9*Background_Calculations!D$16*(1-Background_Calculations!D$19)/(1-Background_Calculations!$B$11))*Quarantine_Input!$B$24</f>
        <v>53.36019171725674</v>
      </c>
      <c r="K18" s="15">
        <f>Background_Calculations!E$20*Quarantine_Input!$B$29*Background_Calculations!$B$23*(Background_Calculations!$B$9*Background_Calculations!E$16*(1-Background_Calculations!E$19)/(1-Background_Calculations!$B$11))*Quarantine_Input!$B$24</f>
        <v>52.753792191274471</v>
      </c>
      <c r="L18" s="15">
        <f>Background_Calculations!F$20*Quarantine_Input!$B$29*Background_Calculations!$B$23*(Background_Calculations!$B$9*Background_Calculations!F$16*(1-Background_Calculations!F$19)/(1-Background_Calculations!$B$11))*Quarantine_Input!$B$24</f>
        <v>56.306648270023828</v>
      </c>
      <c r="M18" s="15">
        <f>Background_Calculations!G$20*Quarantine_Input!$B$29*Background_Calculations!$B$23*(Background_Calculations!$B$9*Background_Calculations!G$16*(1-Background_Calculations!G$19)/(1-Background_Calculations!$B$11))*Quarantine_Input!$B$24</f>
        <v>101.08219013894848</v>
      </c>
      <c r="N18" s="14">
        <f>Background_Calculations!$B$10*Background_Calculations!B$7*Background_Calculations!B$3*Quarantine_Input!B$6*PQT_No_Test!B$22*Quarantine_Input!$B$24</f>
        <v>11.380271669743983</v>
      </c>
      <c r="O18" s="14">
        <f>Background_Calculations!$B$10*Background_Calculations!C$7*Background_Calculations!C$3*Quarantine_Input!C$6*PQT_No_Test!C$22*Quarantine_Input!$B$24</f>
        <v>1.6316542897338984</v>
      </c>
      <c r="P18" s="14">
        <f>Background_Calculations!$B$10*Background_Calculations!D$7*Background_Calculations!D$3*Quarantine_Input!D$6*PQT_No_Test!D$22*Quarantine_Input!$B$24</f>
        <v>2.0855020534328439</v>
      </c>
      <c r="Q18" s="14">
        <f>Background_Calculations!$B$10*Background_Calculations!E$7*Background_Calculations!E$3*Quarantine_Input!E$6*PQT_No_Test!E$22*Quarantine_Input!$B$24</f>
        <v>3.1647237323262445</v>
      </c>
      <c r="R18" s="14">
        <f>Background_Calculations!$B$10*Background_Calculations!F$7*Background_Calculations!F$3*Quarantine_Input!F$6*PQT_No_Test!F$22*Quarantine_Input!$B$24</f>
        <v>2.1646190353981183</v>
      </c>
      <c r="S18" s="14">
        <f>Background_Calculations!$B$10*Background_Calculations!G$7*Background_Calculations!G$3*Quarantine_Input!G$6*PQT_No_Test!G$22*Quarantine_Input!$B$24</f>
        <v>1.8635456697597566</v>
      </c>
      <c r="T18" s="15">
        <f>Background_Calculations!$B$10*Background_Calculations!B$7*Background_Calculations!B$3*Quarantine_Input!B$14*(1-Background_Calculations!B$6)/(1-Background_Calculations!B$19)*Quarantine_Input!$B$24*(Quarantine_Input!$B$25*PQT_No_Test!B38+(1-Quarantine_Input!$B$25)*PQT_No_Test!B$22)</f>
        <v>0.31578358657298372</v>
      </c>
      <c r="U18" s="15">
        <f>Background_Calculations!$B$10*Background_Calculations!C$7*Background_Calculations!C$3*Quarantine_Input!C$14*(1-Background_Calculations!C$6)/(1-Background_Calculations!C$19)*Quarantine_Input!$B$24*(Quarantine_Input!$B$25*PQT_No_Test!C38+(1-Quarantine_Input!$B$25)*PQT_No_Test!C$22)</f>
        <v>4.1212920449945088E-2</v>
      </c>
      <c r="V18" s="15">
        <f>Background_Calculations!$B$10*Background_Calculations!D$7*Background_Calculations!D$3*Quarantine_Input!D$14*(1-Background_Calculations!D$6)/(1-Background_Calculations!D$19)*Quarantine_Input!$B$24*(Quarantine_Input!$B$25*PQT_No_Test!D38+(1-Quarantine_Input!$B$25)*PQT_No_Test!D$22)</f>
        <v>5.2675618344850066E-2</v>
      </c>
      <c r="W18" s="15">
        <f>Background_Calculations!$B$10*Background_Calculations!E$7*Background_Calculations!E$3*Quarantine_Input!E$14*(1-Background_Calculations!E$6)/(1-Background_Calculations!E$19)*Quarantine_Input!$B$24*(Quarantine_Input!$B$25*PQT_No_Test!E38+(1-Quarantine_Input!$B$25)*PQT_No_Test!E$22)</f>
        <v>6.8237336543403401E-2</v>
      </c>
      <c r="X18" s="15">
        <f>Background_Calculations!$B$10*Background_Calculations!F$7*Background_Calculations!F$3*Quarantine_Input!F$14*(1-Background_Calculations!F$6)/(1-Background_Calculations!F$19)*Quarantine_Input!$B$24*(Quarantine_Input!$B$25*PQT_No_Test!F38+(1-Quarantine_Input!$B$25)*PQT_No_Test!F$22)</f>
        <v>4.672239081906869E-2</v>
      </c>
      <c r="Y18" s="15">
        <f>Background_Calculations!$B$10*Background_Calculations!G$7*Background_Calculations!G$3*Quarantine_Input!G$14*(1-Background_Calculations!G$6)/(1-Background_Calculations!G$19)*Quarantine_Input!$B$24*(Quarantine_Input!$B$25*PQT_No_Test!G38+(1-Quarantine_Input!$B$25)*PQT_No_Test!G$22)</f>
        <v>3.1794001856244855E-2</v>
      </c>
      <c r="Z18" s="14">
        <f>Background_Calculations!$B$23*Background_Calculations!B$20*Background_Calculations!B$16*Quarantine_Input!B$14*Quarantine_Input!$B$24*(Quarantine_Input!$B$25*PQT_No_Test!B38+(1-Quarantine_Input!$B$25)*PQT_No_Test!B$22)</f>
        <v>3.0947351794962037</v>
      </c>
      <c r="AA18" s="14">
        <f>Background_Calculations!$B$23*Background_Calculations!C$20*Background_Calculations!C$16*Quarantine_Input!C$14*Quarantine_Input!$B$24*(Quarantine_Input!$B$25*PQT_No_Test!C38+(1-Quarantine_Input!$B$25)*PQT_No_Test!C$22)</f>
        <v>0.72596415422593563</v>
      </c>
      <c r="AB18" s="14">
        <f>Background_Calculations!$B$23*Background_Calculations!D$20*Background_Calculations!D$16*Quarantine_Input!D$14*Quarantine_Input!$B$24*(Quarantine_Input!$B$25*PQT_No_Test!D38+(1-Quarantine_Input!$B$25)*PQT_No_Test!D$22)</f>
        <v>0.78788267948185375</v>
      </c>
      <c r="AC18" s="14">
        <f>Background_Calculations!$B$23*Background_Calculations!E$20*Background_Calculations!E$16*Quarantine_Input!E$14*Quarantine_Input!$B$24*(Quarantine_Input!$B$25*PQT_No_Test!E38+(1-Quarantine_Input!$B$25)*PQT_No_Test!E$22)</f>
        <v>0.64735106275787946</v>
      </c>
      <c r="AD18" s="14">
        <f>Background_Calculations!$B$23*Background_Calculations!F$20*Background_Calculations!F$16*Quarantine_Input!F$14*Quarantine_Input!$B$24*(Quarantine_Input!$B$25*PQT_No_Test!F38+(1-Quarantine_Input!$B$25)*PQT_No_Test!F$22)</f>
        <v>0.69096523594989967</v>
      </c>
      <c r="AE18" s="14">
        <f>Background_Calculations!$B$23*Background_Calculations!G$20*Background_Calculations!G$16*Quarantine_Input!G$14*Quarantine_Input!$B$24*(Quarantine_Input!$B$25*PQT_No_Test!G38+(1-Quarantine_Input!$B$25)*PQT_No_Test!G$22)</f>
        <v>0.93358596233004576</v>
      </c>
      <c r="AF18" s="15">
        <f>Background_Calculations!$B$23*Background_Calculations!B$20*Background_Calculations!B$16*Quarantine_Input!B$6*(1-Background_Calculations!B$19)/(1-Background_Calculations!B$6)*PQT_No_Test!B$22*Quarantine_Input!$B$24</f>
        <v>111.52868162272563</v>
      </c>
      <c r="AG18" s="15">
        <f>Background_Calculations!$B$23*Background_Calculations!C$20*Background_Calculations!C$16*Quarantine_Input!C$6*(1-Background_Calculations!C$19)/(1-Background_Calculations!C$6)*PQT_No_Test!C$22*Quarantine_Input!$B$24</f>
        <v>28.741533322649232</v>
      </c>
      <c r="AH18" s="15">
        <f>Background_Calculations!$B$23*Background_Calculations!D$20*Background_Calculations!D$16*Quarantine_Input!D$6*(1-Background_Calculations!D$19)/(1-Background_Calculations!D$6)*PQT_No_Test!D$22*Quarantine_Input!$B$24</f>
        <v>31.193386951179868</v>
      </c>
      <c r="AI18" s="15">
        <f>Background_Calculations!$B$23*Background_Calculations!E$20*Background_Calculations!E$16*Quarantine_Input!E$6*(1-Background_Calculations!E$19)/(1-Background_Calculations!E$6)*PQT_No_Test!E$22*Quarantine_Input!$B$24</f>
        <v>30.022966534653335</v>
      </c>
      <c r="AJ18" s="15">
        <f>Background_Calculations!$B$23*Background_Calculations!F$20*Background_Calculations!F$16*Quarantine_Input!F$6*(1-Background_Calculations!F$19)/(1-Background_Calculations!F$6)*PQT_No_Test!F$22*Quarantine_Input!$B$24</f>
        <v>32.011985609372495</v>
      </c>
      <c r="AK18" s="15">
        <f>Background_Calculations!$B$23*Background_Calculations!G$20*Background_Calculations!G$16*Quarantine_Input!G$6*(1-Background_Calculations!G$19)/(1-Background_Calculations!G$6)*PQT_No_Test!G$22*Quarantine_Input!$B$24</f>
        <v>54.720386735680179</v>
      </c>
    </row>
    <row r="19" spans="1:37" x14ac:dyDescent="0.25">
      <c r="A19" s="21" t="s">
        <v>50</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row>
    <row r="20" spans="1:37" x14ac:dyDescent="0.25">
      <c r="A20" s="8">
        <v>0</v>
      </c>
      <c r="B20" s="14">
        <f>Background_Calculations!$B$10*(1-Background_Calculations!B$7*(Quarantine_Input!$B$30+Quarantine_Input!$B$25*Inequality_Components_Lambda_j!$A4))*(Background_Calculations!$B$9*Background_Calculations!B$3*(1-Background_Calculations!B$6)/(1-Background_Calculations!$B$11))*Quarantine_Input!$B$24</f>
        <v>15968.804467808312</v>
      </c>
      <c r="C20" s="14">
        <f>Background_Calculations!$B$10*(1-Background_Calculations!C$7*(Quarantine_Input!$B$30+Quarantine_Input!$B$25*Inequality_Components_Lambda_j!$A4))*(Background_Calculations!$B$9*Background_Calculations!C$3*(1-Background_Calculations!C$6)/(1-Background_Calculations!$B$11))*Quarantine_Input!$B$24</f>
        <v>2342.9862197201683</v>
      </c>
      <c r="D20" s="14">
        <f>Background_Calculations!$B$10*(1-Background_Calculations!D$7*(Quarantine_Input!$B$30+Quarantine_Input!$B$25*Inequality_Components_Lambda_j!$A4))*(Background_Calculations!$B$9*Background_Calculations!D$3*(1-Background_Calculations!D$6)/(1-Background_Calculations!$B$11))*Quarantine_Input!$B$24</f>
        <v>2994.692321244202</v>
      </c>
      <c r="E20" s="14">
        <f>Background_Calculations!$B$10*(1-Background_Calculations!E$7*(Quarantine_Input!$B$30+Quarantine_Input!$B$25*Inequality_Components_Lambda_j!$A4))*(Background_Calculations!$B$9*Background_Calculations!E$3*(1-Background_Calculations!E$6)/(1-Background_Calculations!$B$11))*Quarantine_Input!$B$24</f>
        <v>4667.9116173051352</v>
      </c>
      <c r="F20" s="14">
        <f>Background_Calculations!$B$10*(1-Background_Calculations!F$7*(Quarantine_Input!$B$30+Quarantine_Input!$B$25*Inequality_Components_Lambda_j!$A4))*(Background_Calculations!$B$9*Background_Calculations!F$3*(1-Background_Calculations!F$6)/(1-Background_Calculations!$B$11))*Quarantine_Input!$B$24</f>
        <v>3196.0625845699783</v>
      </c>
      <c r="G20" s="14">
        <f>Background_Calculations!$B$10*(1-Background_Calculations!G$7*(Quarantine_Input!$B$30+Quarantine_Input!$B$25*Inequality_Components_Lambda_j!$A4))*(Background_Calculations!$B$9*Background_Calculations!G$3*(1-Background_Calculations!G$6)/(1-Background_Calculations!$B$11))*Quarantine_Input!$B$24</f>
        <v>2889.6967139769395</v>
      </c>
      <c r="H20" s="15">
        <f>Background_Calculations!B$20*Quarantine_Input!$B$29*Background_Calculations!$B$23*(Background_Calculations!$B$9*Background_Calculations!B$16*(1-Background_Calculations!B$19)/(1-Background_Calculations!$B$11))*Quarantine_Input!$B$24</f>
        <v>186.43163286546257</v>
      </c>
      <c r="I20" s="15">
        <f>Background_Calculations!C$20*Quarantine_Input!$B$29*Background_Calculations!$B$23*(Background_Calculations!$B$9*Background_Calculations!C$16*(1-Background_Calculations!C$19)/(1-Background_Calculations!$B$11))*Quarantine_Input!$B$24</f>
        <v>49.16598927666228</v>
      </c>
      <c r="J20" s="15">
        <f>Background_Calculations!D$20*Quarantine_Input!$B$29*Background_Calculations!$B$23*(Background_Calculations!$B$9*Background_Calculations!D$16*(1-Background_Calculations!D$19)/(1-Background_Calculations!$B$11))*Quarantine_Input!$B$24</f>
        <v>53.36019171725674</v>
      </c>
      <c r="K20" s="15">
        <f>Background_Calculations!E$20*Quarantine_Input!$B$29*Background_Calculations!$B$23*(Background_Calculations!$B$9*Background_Calculations!E$16*(1-Background_Calculations!E$19)/(1-Background_Calculations!$B$11))*Quarantine_Input!$B$24</f>
        <v>52.753792191274471</v>
      </c>
      <c r="L20" s="15">
        <f>Background_Calculations!F$20*Quarantine_Input!$B$29*Background_Calculations!$B$23*(Background_Calculations!$B$9*Background_Calculations!F$16*(1-Background_Calculations!F$19)/(1-Background_Calculations!$B$11))*Quarantine_Input!$B$24</f>
        <v>56.306648270023828</v>
      </c>
      <c r="M20" s="15">
        <f>Background_Calculations!G$20*Quarantine_Input!$B$29*Background_Calculations!$B$23*(Background_Calculations!$B$9*Background_Calculations!G$16*(1-Background_Calculations!G$19)/(1-Background_Calculations!$B$11))*Quarantine_Input!$B$24</f>
        <v>101.08219013894848</v>
      </c>
      <c r="N20" s="14">
        <f>Background_Calculations!$B$10*Background_Calculations!B$7*Background_Calculations!B$3*Quarantine_Input!B$6*PQT_No_Test!B$22*Quarantine_Input!$B$24</f>
        <v>11.380271669743983</v>
      </c>
      <c r="O20" s="14">
        <f>Background_Calculations!$B$10*Background_Calculations!C$7*Background_Calculations!C$3*Quarantine_Input!C$6*PQT_No_Test!C$22*Quarantine_Input!$B$24</f>
        <v>1.6316542897338984</v>
      </c>
      <c r="P20" s="14">
        <f>Background_Calculations!$B$10*Background_Calculations!D$7*Background_Calculations!D$3*Quarantine_Input!D$6*PQT_No_Test!D$22*Quarantine_Input!$B$24</f>
        <v>2.0855020534328439</v>
      </c>
      <c r="Q20" s="14">
        <f>Background_Calculations!$B$10*Background_Calculations!E$7*Background_Calculations!E$3*Quarantine_Input!E$6*PQT_No_Test!E$22*Quarantine_Input!$B$24</f>
        <v>3.1647237323262445</v>
      </c>
      <c r="R20" s="14">
        <f>Background_Calculations!$B$10*Background_Calculations!F$7*Background_Calculations!F$3*Quarantine_Input!F$6*PQT_No_Test!F$22*Quarantine_Input!$B$24</f>
        <v>2.1646190353981183</v>
      </c>
      <c r="S20" s="14">
        <f>Background_Calculations!$B$10*Background_Calculations!G$7*Background_Calculations!G$3*Quarantine_Input!G$6*PQT_No_Test!G$22*Quarantine_Input!$B$24</f>
        <v>1.8635456697597566</v>
      </c>
      <c r="T20" s="15">
        <f>Background_Calculations!$B$10*Background_Calculations!B$7*Background_Calculations!B$3*Quarantine_Input!B$14*(1-Background_Calculations!B$6)/(1-Background_Calculations!B$19)*Quarantine_Input!$B$24*(Quarantine_Input!$B$25*PQT_RTPCR_Exit!B24+(1-Quarantine_Input!$B$25)*PQT_No_Test!B$22)</f>
        <v>16.107784747384915</v>
      </c>
      <c r="U20" s="15">
        <f>Background_Calculations!$B$10*Background_Calculations!C$7*Background_Calculations!C$3*Quarantine_Input!C$14*(1-Background_Calculations!C$6)/(1-Background_Calculations!C$19)*Quarantine_Input!$B$24*(Quarantine_Input!$B$25*PQT_RTPCR_Exit!C24+(1-Quarantine_Input!$B$25)*PQT_No_Test!C$22)</f>
        <v>2.2996694150645487</v>
      </c>
      <c r="V20" s="15">
        <f>Background_Calculations!$B$10*Background_Calculations!D$7*Background_Calculations!D$3*Quarantine_Input!D$14*(1-Background_Calculations!D$6)/(1-Background_Calculations!D$19)*Quarantine_Input!$B$24*(Quarantine_Input!$B$25*PQT_RTPCR_Exit!D24+(1-Quarantine_Input!$B$25)*PQT_No_Test!D$22)</f>
        <v>2.9392847462579219</v>
      </c>
      <c r="W20" s="15">
        <f>Background_Calculations!$B$10*Background_Calculations!E$7*Background_Calculations!E$3*Quarantine_Input!E$14*(1-Background_Calculations!E$6)/(1-Background_Calculations!E$19)*Quarantine_Input!$B$24*(Quarantine_Input!$B$25*PQT_RTPCR_Exit!E24+(1-Quarantine_Input!$B$25)*PQT_No_Test!E$22)</f>
        <v>4.5331245546162124</v>
      </c>
      <c r="X20" s="15">
        <f>Background_Calculations!$B$10*Background_Calculations!F$7*Background_Calculations!F$3*Quarantine_Input!F$14*(1-Background_Calculations!F$6)/(1-Background_Calculations!F$19)*Quarantine_Input!$B$24*(Quarantine_Input!$B$25*PQT_RTPCR_Exit!F24+(1-Quarantine_Input!$B$25)*PQT_No_Test!F$22)</f>
        <v>3.1038494144269215</v>
      </c>
      <c r="Y20" s="15">
        <f>Background_Calculations!$B$10*Background_Calculations!G$7*Background_Calculations!G$3*Quarantine_Input!G$14*(1-Background_Calculations!G$6)/(1-Background_Calculations!G$19)*Quarantine_Input!$B$24*(Quarantine_Input!$B$25*PQT_RTPCR_Exit!G24+(1-Quarantine_Input!$B$25)*PQT_No_Test!G$22)</f>
        <v>2.7178659470508548</v>
      </c>
      <c r="Z20" s="14">
        <f>Background_Calculations!$B$23*Background_Calculations!B$20*Background_Calculations!B$16*Quarantine_Input!B$14*Quarantine_Input!$B$24*(Quarantine_Input!$B$25*PQT_RTPCR_Exit!B24+(1-Quarantine_Input!$B$25)*PQT_No_Test!B$22)</f>
        <v>157.85914861019327</v>
      </c>
      <c r="AA20" s="14">
        <f>Background_Calculations!$B$23*Background_Calculations!C$20*Background_Calculations!C$16*Quarantine_Input!C$14*Quarantine_Input!$B$24*(Quarantine_Input!$B$25*PQT_RTPCR_Exit!C24+(1-Quarantine_Input!$B$25)*PQT_No_Test!C$22)</f>
        <v>40.50859642267384</v>
      </c>
      <c r="AB20" s="14">
        <f>Background_Calculations!$B$23*Background_Calculations!D$20*Background_Calculations!D$16*Quarantine_Input!D$14*Quarantine_Input!$B$24*(Quarantine_Input!$B$25*PQT_RTPCR_Exit!D24+(1-Quarantine_Input!$B$25)*PQT_No_Test!D$22)</f>
        <v>43.963632785114555</v>
      </c>
      <c r="AC20" s="14">
        <f>Background_Calculations!$B$23*Background_Calculations!E$20*Background_Calculations!E$16*Quarantine_Input!E$14*Quarantine_Input!$B$24*(Quarantine_Input!$B$25*PQT_RTPCR_Exit!E24+(1-Quarantine_Input!$B$25)*PQT_No_Test!E$22)</f>
        <v>43.004653268934319</v>
      </c>
      <c r="AD20" s="14">
        <f>Background_Calculations!$B$23*Background_Calculations!F$20*Background_Calculations!F$16*Quarantine_Input!F$14*Quarantine_Input!$B$24*(Quarantine_Input!$B$25*PQT_RTPCR_Exit!F24+(1-Quarantine_Input!$B$25)*PQT_No_Test!F$22)</f>
        <v>45.902018398364241</v>
      </c>
      <c r="AE20" s="14">
        <f>Background_Calculations!$B$23*Background_Calculations!G$20*Background_Calculations!G$16*Quarantine_Input!G$14*Quarantine_Input!$B$24*(Quarantine_Input!$B$25*PQT_RTPCR_Exit!G24+(1-Quarantine_Input!$B$25)*PQT_No_Test!G$22)</f>
        <v>79.806295134978583</v>
      </c>
      <c r="AF20" s="15">
        <f>Background_Calculations!$B$23*Background_Calculations!B$20*Background_Calculations!B$16*Quarantine_Input!B$6*(1-Background_Calculations!B$19)/(1-Background_Calculations!B$6)*PQT_No_Test!B$22*Quarantine_Input!$B$24</f>
        <v>111.52868162272563</v>
      </c>
      <c r="AG20" s="15">
        <f>Background_Calculations!$B$23*Background_Calculations!C$20*Background_Calculations!C$16*Quarantine_Input!C$6*(1-Background_Calculations!C$19)/(1-Background_Calculations!C$6)*PQT_No_Test!C$22*Quarantine_Input!$B$24</f>
        <v>28.741533322649232</v>
      </c>
      <c r="AH20" s="15">
        <f>Background_Calculations!$B$23*Background_Calculations!D$20*Background_Calculations!D$16*Quarantine_Input!D$6*(1-Background_Calculations!D$19)/(1-Background_Calculations!D$6)*PQT_No_Test!D$22*Quarantine_Input!$B$24</f>
        <v>31.193386951179868</v>
      </c>
      <c r="AI20" s="15">
        <f>Background_Calculations!$B$23*Background_Calculations!E$20*Background_Calculations!E$16*Quarantine_Input!E$6*(1-Background_Calculations!E$19)/(1-Background_Calculations!E$6)*PQT_No_Test!E$22*Quarantine_Input!$B$24</f>
        <v>30.022966534653335</v>
      </c>
      <c r="AJ20" s="15">
        <f>Background_Calculations!$B$23*Background_Calculations!F$20*Background_Calculations!F$16*Quarantine_Input!F$6*(1-Background_Calculations!F$19)/(1-Background_Calculations!F$6)*PQT_No_Test!F$22*Quarantine_Input!$B$24</f>
        <v>32.011985609372495</v>
      </c>
      <c r="AK20" s="15">
        <f>Background_Calculations!$B$23*Background_Calculations!G$20*Background_Calculations!G$16*Quarantine_Input!G$6*(1-Background_Calculations!G$19)/(1-Background_Calculations!G$6)*PQT_No_Test!G$22*Quarantine_Input!$B$24</f>
        <v>54.720386735680179</v>
      </c>
    </row>
    <row r="21" spans="1:37" x14ac:dyDescent="0.25">
      <c r="A21" s="8">
        <v>1</v>
      </c>
      <c r="B21" s="14">
        <f>Background_Calculations!$B$10*(1-Background_Calculations!B$7*(Quarantine_Input!$B$30+Quarantine_Input!$B$25*Inequality_Components_Lambda_j!$A5))*(Background_Calculations!$B$9*Background_Calculations!B$3*(1-Background_Calculations!B$6)/(1-Background_Calculations!$B$11))*Quarantine_Input!$B$24</f>
        <v>15966.59819988788</v>
      </c>
      <c r="C21" s="14">
        <f>Background_Calculations!$B$10*(1-Background_Calculations!C$7*(Quarantine_Input!$B$30+Quarantine_Input!$B$25*Inequality_Components_Lambda_j!$A5))*(Background_Calculations!$B$9*Background_Calculations!C$3*(1-Background_Calculations!C$6)/(1-Background_Calculations!$B$11))*Quarantine_Input!$B$24</f>
        <v>2342.6625101184254</v>
      </c>
      <c r="D21" s="14">
        <f>Background_Calculations!$B$10*(1-Background_Calculations!D$7*(Quarantine_Input!$B$30+Quarantine_Input!$B$25*Inequality_Components_Lambda_j!$A5))*(Background_Calculations!$B$9*Background_Calculations!D$3*(1-Background_Calculations!D$6)/(1-Background_Calculations!$B$11))*Quarantine_Input!$B$24</f>
        <v>2994.2785711971496</v>
      </c>
      <c r="E21" s="14">
        <f>Background_Calculations!$B$10*(1-Background_Calculations!E$7*(Quarantine_Input!$B$30+Quarantine_Input!$B$25*Inequality_Components_Lambda_j!$A5))*(Background_Calculations!$B$9*Background_Calculations!E$3*(1-Background_Calculations!E$6)/(1-Background_Calculations!$B$11))*Quarantine_Input!$B$24</f>
        <v>4667.2666934050758</v>
      </c>
      <c r="F21" s="14">
        <f>Background_Calculations!$B$10*(1-Background_Calculations!F$7*(Quarantine_Input!$B$30+Quarantine_Input!$B$25*Inequality_Components_Lambda_j!$A5))*(Background_Calculations!$B$9*Background_Calculations!F$3*(1-Background_Calculations!F$6)/(1-Background_Calculations!$B$11))*Quarantine_Input!$B$24</f>
        <v>3195.6210129816827</v>
      </c>
      <c r="G21" s="14">
        <f>Background_Calculations!$B$10*(1-Background_Calculations!G$7*(Quarantine_Input!$B$30+Quarantine_Input!$B$25*Inequality_Components_Lambda_j!$A5))*(Background_Calculations!$B$9*Background_Calculations!G$3*(1-Background_Calculations!G$6)/(1-Background_Calculations!$B$11))*Quarantine_Input!$B$24</f>
        <v>2889.2974702406491</v>
      </c>
      <c r="H21" s="15">
        <f>Background_Calculations!B$20*Quarantine_Input!$B$29*Background_Calculations!$B$23*(Background_Calculations!$B$9*Background_Calculations!B$16*(1-Background_Calculations!B$19)/(1-Background_Calculations!$B$11))*Quarantine_Input!$B$24</f>
        <v>186.43163286546257</v>
      </c>
      <c r="I21" s="15">
        <f>Background_Calculations!C$20*Quarantine_Input!$B$29*Background_Calculations!$B$23*(Background_Calculations!$B$9*Background_Calculations!C$16*(1-Background_Calculations!C$19)/(1-Background_Calculations!$B$11))*Quarantine_Input!$B$24</f>
        <v>49.16598927666228</v>
      </c>
      <c r="J21" s="15">
        <f>Background_Calculations!D$20*Quarantine_Input!$B$29*Background_Calculations!$B$23*(Background_Calculations!$B$9*Background_Calculations!D$16*(1-Background_Calculations!D$19)/(1-Background_Calculations!$B$11))*Quarantine_Input!$B$24</f>
        <v>53.36019171725674</v>
      </c>
      <c r="K21" s="15">
        <f>Background_Calculations!E$20*Quarantine_Input!$B$29*Background_Calculations!$B$23*(Background_Calculations!$B$9*Background_Calculations!E$16*(1-Background_Calculations!E$19)/(1-Background_Calculations!$B$11))*Quarantine_Input!$B$24</f>
        <v>52.753792191274471</v>
      </c>
      <c r="L21" s="15">
        <f>Background_Calculations!F$20*Quarantine_Input!$B$29*Background_Calculations!$B$23*(Background_Calculations!$B$9*Background_Calculations!F$16*(1-Background_Calculations!F$19)/(1-Background_Calculations!$B$11))*Quarantine_Input!$B$24</f>
        <v>56.306648270023828</v>
      </c>
      <c r="M21" s="15">
        <f>Background_Calculations!G$20*Quarantine_Input!$B$29*Background_Calculations!$B$23*(Background_Calculations!$B$9*Background_Calculations!G$16*(1-Background_Calculations!G$19)/(1-Background_Calculations!$B$11))*Quarantine_Input!$B$24</f>
        <v>101.08219013894848</v>
      </c>
      <c r="N21" s="14">
        <f>Background_Calculations!$B$10*Background_Calculations!B$7*Background_Calculations!B$3*Quarantine_Input!B$6*PQT_No_Test!B$22*Quarantine_Input!$B$24</f>
        <v>11.380271669743983</v>
      </c>
      <c r="O21" s="14">
        <f>Background_Calculations!$B$10*Background_Calculations!C$7*Background_Calculations!C$3*Quarantine_Input!C$6*PQT_No_Test!C$22*Quarantine_Input!$B$24</f>
        <v>1.6316542897338984</v>
      </c>
      <c r="P21" s="14">
        <f>Background_Calculations!$B$10*Background_Calculations!D$7*Background_Calculations!D$3*Quarantine_Input!D$6*PQT_No_Test!D$22*Quarantine_Input!$B$24</f>
        <v>2.0855020534328439</v>
      </c>
      <c r="Q21" s="14">
        <f>Background_Calculations!$B$10*Background_Calculations!E$7*Background_Calculations!E$3*Quarantine_Input!E$6*PQT_No_Test!E$22*Quarantine_Input!$B$24</f>
        <v>3.1647237323262445</v>
      </c>
      <c r="R21" s="14">
        <f>Background_Calculations!$B$10*Background_Calculations!F$7*Background_Calculations!F$3*Quarantine_Input!F$6*PQT_No_Test!F$22*Quarantine_Input!$B$24</f>
        <v>2.1646190353981183</v>
      </c>
      <c r="S21" s="14">
        <f>Background_Calculations!$B$10*Background_Calculations!G$7*Background_Calculations!G$3*Quarantine_Input!G$6*PQT_No_Test!G$22*Quarantine_Input!$B$24</f>
        <v>1.8635456697597566</v>
      </c>
      <c r="T21" s="15">
        <f>Background_Calculations!$B$10*Background_Calculations!B$7*Background_Calculations!B$3*Quarantine_Input!B$14*(1-Background_Calculations!B$6)/(1-Background_Calculations!B$19)*Quarantine_Input!$B$24*(Quarantine_Input!$B$25*PQT_RTPCR_Exit!B25+(1-Quarantine_Input!$B$25)*PQT_No_Test!B$22)</f>
        <v>10.568803032911605</v>
      </c>
      <c r="U21" s="15">
        <f>Background_Calculations!$B$10*Background_Calculations!C$7*Background_Calculations!C$3*Quarantine_Input!C$14*(1-Background_Calculations!C$6)/(1-Background_Calculations!C$19)*Quarantine_Input!$B$24*(Quarantine_Input!$B$25*PQT_RTPCR_Exit!C25+(1-Quarantine_Input!$B$25)*PQT_No_Test!C$22)</f>
        <v>1.4995428156610793</v>
      </c>
      <c r="V21" s="15">
        <f>Background_Calculations!$B$10*Background_Calculations!D$7*Background_Calculations!D$3*Quarantine_Input!D$14*(1-Background_Calculations!D$6)/(1-Background_Calculations!D$19)*Quarantine_Input!$B$24*(Quarantine_Input!$B$25*PQT_RTPCR_Exit!D25+(1-Quarantine_Input!$B$25)*PQT_No_Test!D$22)</f>
        <v>1.9166160560123595</v>
      </c>
      <c r="W21" s="15">
        <f>Background_Calculations!$B$10*Background_Calculations!E$7*Background_Calculations!E$3*Quarantine_Input!E$14*(1-Background_Calculations!E$6)/(1-Background_Calculations!E$19)*Quarantine_Input!$B$24*(Quarantine_Input!$B$25*PQT_RTPCR_Exit!E25+(1-Quarantine_Input!$B$25)*PQT_No_Test!E$22)</f>
        <v>2.9245375280774475</v>
      </c>
      <c r="X21" s="15">
        <f>Background_Calculations!$B$10*Background_Calculations!F$7*Background_Calculations!F$3*Quarantine_Input!F$14*(1-Background_Calculations!F$6)/(1-Background_Calculations!F$19)*Quarantine_Input!$B$24*(Quarantine_Input!$B$25*PQT_RTPCR_Exit!F25+(1-Quarantine_Input!$B$25)*PQT_No_Test!F$22)</f>
        <v>2.0024431238601283</v>
      </c>
      <c r="Y21" s="15">
        <f>Background_Calculations!$B$10*Background_Calculations!G$7*Background_Calculations!G$3*Quarantine_Input!G$14*(1-Background_Calculations!G$6)/(1-Background_Calculations!G$19)*Quarantine_Input!$B$24*(Quarantine_Input!$B$25*PQT_RTPCR_Exit!G25+(1-Quarantine_Input!$B$25)*PQT_No_Test!G$22)</f>
        <v>1.731425591046261</v>
      </c>
      <c r="Z21" s="14">
        <f>Background_Calculations!$B$23*Background_Calculations!B$20*Background_Calculations!B$16*Quarantine_Input!B$14*Quarantine_Input!$B$24*(Quarantine_Input!$B$25*PQT_RTPCR_Exit!B25+(1-Quarantine_Input!$B$25)*PQT_No_Test!B$22)</f>
        <v>103.57614499877862</v>
      </c>
      <c r="AA21" s="14">
        <f>Background_Calculations!$B$23*Background_Calculations!C$20*Background_Calculations!C$16*Quarantine_Input!C$14*Quarantine_Input!$B$24*(Quarantine_Input!$B$25*PQT_RTPCR_Exit!C25+(1-Quarantine_Input!$B$25)*PQT_No_Test!C$22)</f>
        <v>26.414394321294065</v>
      </c>
      <c r="AB21" s="14">
        <f>Background_Calculations!$B$23*Background_Calculations!D$20*Background_Calculations!D$16*Quarantine_Input!D$14*Quarantine_Input!$B$24*(Quarantine_Input!$B$25*PQT_RTPCR_Exit!D25+(1-Quarantine_Input!$B$25)*PQT_No_Test!D$22)</f>
        <v>28.667315946118272</v>
      </c>
      <c r="AC21" s="14">
        <f>Background_Calculations!$B$23*Background_Calculations!E$20*Background_Calculations!E$16*Quarantine_Input!E$14*Quarantine_Input!$B$24*(Quarantine_Input!$B$25*PQT_RTPCR_Exit!E25+(1-Quarantine_Input!$B$25)*PQT_No_Test!E$22)</f>
        <v>27.744378265292305</v>
      </c>
      <c r="AD21" s="14">
        <f>Background_Calculations!$B$23*Background_Calculations!F$20*Background_Calculations!F$16*Quarantine_Input!F$14*Quarantine_Input!$B$24*(Quarantine_Input!$B$25*PQT_RTPCR_Exit!F25+(1-Quarantine_Input!$B$25)*PQT_No_Test!F$22)</f>
        <v>29.613608406990483</v>
      </c>
      <c r="AE21" s="14">
        <f>Background_Calculations!$B$23*Background_Calculations!G$20*Background_Calculations!G$16*Quarantine_Input!G$14*Quarantine_Input!$B$24*(Quarantine_Input!$B$25*PQT_RTPCR_Exit!G25+(1-Quarantine_Input!$B$25)*PQT_No_Test!G$22)</f>
        <v>50.840867215408373</v>
      </c>
      <c r="AF21" s="15">
        <f>Background_Calculations!$B$23*Background_Calculations!B$20*Background_Calculations!B$16*Quarantine_Input!B$6*(1-Background_Calculations!B$19)/(1-Background_Calculations!B$6)*PQT_No_Test!B$22*Quarantine_Input!$B$24</f>
        <v>111.52868162272563</v>
      </c>
      <c r="AG21" s="15">
        <f>Background_Calculations!$B$23*Background_Calculations!C$20*Background_Calculations!C$16*Quarantine_Input!C$6*(1-Background_Calculations!C$19)/(1-Background_Calculations!C$6)*PQT_No_Test!C$22*Quarantine_Input!$B$24</f>
        <v>28.741533322649232</v>
      </c>
      <c r="AH21" s="15">
        <f>Background_Calculations!$B$23*Background_Calculations!D$20*Background_Calculations!D$16*Quarantine_Input!D$6*(1-Background_Calculations!D$19)/(1-Background_Calculations!D$6)*PQT_No_Test!D$22*Quarantine_Input!$B$24</f>
        <v>31.193386951179868</v>
      </c>
      <c r="AI21" s="15">
        <f>Background_Calculations!$B$23*Background_Calculations!E$20*Background_Calculations!E$16*Quarantine_Input!E$6*(1-Background_Calculations!E$19)/(1-Background_Calculations!E$6)*PQT_No_Test!E$22*Quarantine_Input!$B$24</f>
        <v>30.022966534653335</v>
      </c>
      <c r="AJ21" s="15">
        <f>Background_Calculations!$B$23*Background_Calculations!F$20*Background_Calculations!F$16*Quarantine_Input!F$6*(1-Background_Calculations!F$19)/(1-Background_Calculations!F$6)*PQT_No_Test!F$22*Quarantine_Input!$B$24</f>
        <v>32.011985609372495</v>
      </c>
      <c r="AK21" s="15">
        <f>Background_Calculations!$B$23*Background_Calculations!G$20*Background_Calculations!G$16*Quarantine_Input!G$6*(1-Background_Calculations!G$19)/(1-Background_Calculations!G$6)*PQT_No_Test!G$22*Quarantine_Input!$B$24</f>
        <v>54.720386735680179</v>
      </c>
    </row>
    <row r="22" spans="1:37" x14ac:dyDescent="0.25">
      <c r="A22" s="8">
        <v>2</v>
      </c>
      <c r="B22" s="14">
        <f>Background_Calculations!$B$10*(1-Background_Calculations!B$7*(Quarantine_Input!$B$30+Quarantine_Input!$B$25*Inequality_Components_Lambda_j!$A6))*(Background_Calculations!$B$9*Background_Calculations!B$3*(1-Background_Calculations!B$6)/(1-Background_Calculations!$B$11))*Quarantine_Input!$B$24</f>
        <v>15964.39193196745</v>
      </c>
      <c r="C22" s="14">
        <f>Background_Calculations!$B$10*(1-Background_Calculations!C$7*(Quarantine_Input!$B$30+Quarantine_Input!$B$25*Inequality_Components_Lambda_j!$A6))*(Background_Calculations!$B$9*Background_Calculations!C$3*(1-Background_Calculations!C$6)/(1-Background_Calculations!$B$11))*Quarantine_Input!$B$24</f>
        <v>2342.338800516683</v>
      </c>
      <c r="D22" s="14">
        <f>Background_Calculations!$B$10*(1-Background_Calculations!D$7*(Quarantine_Input!$B$30+Quarantine_Input!$B$25*Inequality_Components_Lambda_j!$A6))*(Background_Calculations!$B$9*Background_Calculations!D$3*(1-Background_Calculations!D$6)/(1-Background_Calculations!$B$11))*Quarantine_Input!$B$24</f>
        <v>2993.8648211500977</v>
      </c>
      <c r="E22" s="14">
        <f>Background_Calculations!$B$10*(1-Background_Calculations!E$7*(Quarantine_Input!$B$30+Quarantine_Input!$B$25*Inequality_Components_Lambda_j!$A6))*(Background_Calculations!$B$9*Background_Calculations!E$3*(1-Background_Calculations!E$6)/(1-Background_Calculations!$B$11))*Quarantine_Input!$B$24</f>
        <v>4666.6217695050154</v>
      </c>
      <c r="F22" s="14">
        <f>Background_Calculations!$B$10*(1-Background_Calculations!F$7*(Quarantine_Input!$B$30+Quarantine_Input!$B$25*Inequality_Components_Lambda_j!$A6))*(Background_Calculations!$B$9*Background_Calculations!F$3*(1-Background_Calculations!F$6)/(1-Background_Calculations!$B$11))*Quarantine_Input!$B$24</f>
        <v>3195.1794413933876</v>
      </c>
      <c r="G22" s="14">
        <f>Background_Calculations!$B$10*(1-Background_Calculations!G$7*(Quarantine_Input!$B$30+Quarantine_Input!$B$25*Inequality_Components_Lambda_j!$A6))*(Background_Calculations!$B$9*Background_Calculations!G$3*(1-Background_Calculations!G$6)/(1-Background_Calculations!$B$11))*Quarantine_Input!$B$24</f>
        <v>2888.8982265043587</v>
      </c>
      <c r="H22" s="15">
        <f>Background_Calculations!B$20*Quarantine_Input!$B$29*Background_Calculations!$B$23*(Background_Calculations!$B$9*Background_Calculations!B$16*(1-Background_Calculations!B$19)/(1-Background_Calculations!$B$11))*Quarantine_Input!$B$24</f>
        <v>186.43163286546257</v>
      </c>
      <c r="I22" s="15">
        <f>Background_Calculations!C$20*Quarantine_Input!$B$29*Background_Calculations!$B$23*(Background_Calculations!$B$9*Background_Calculations!C$16*(1-Background_Calculations!C$19)/(1-Background_Calculations!$B$11))*Quarantine_Input!$B$24</f>
        <v>49.16598927666228</v>
      </c>
      <c r="J22" s="15">
        <f>Background_Calculations!D$20*Quarantine_Input!$B$29*Background_Calculations!$B$23*(Background_Calculations!$B$9*Background_Calculations!D$16*(1-Background_Calculations!D$19)/(1-Background_Calculations!$B$11))*Quarantine_Input!$B$24</f>
        <v>53.36019171725674</v>
      </c>
      <c r="K22" s="15">
        <f>Background_Calculations!E$20*Quarantine_Input!$B$29*Background_Calculations!$B$23*(Background_Calculations!$B$9*Background_Calculations!E$16*(1-Background_Calculations!E$19)/(1-Background_Calculations!$B$11))*Quarantine_Input!$B$24</f>
        <v>52.753792191274471</v>
      </c>
      <c r="L22" s="15">
        <f>Background_Calculations!F$20*Quarantine_Input!$B$29*Background_Calculations!$B$23*(Background_Calculations!$B$9*Background_Calculations!F$16*(1-Background_Calculations!F$19)/(1-Background_Calculations!$B$11))*Quarantine_Input!$B$24</f>
        <v>56.306648270023828</v>
      </c>
      <c r="M22" s="15">
        <f>Background_Calculations!G$20*Quarantine_Input!$B$29*Background_Calculations!$B$23*(Background_Calculations!$B$9*Background_Calculations!G$16*(1-Background_Calculations!G$19)/(1-Background_Calculations!$B$11))*Quarantine_Input!$B$24</f>
        <v>101.08219013894848</v>
      </c>
      <c r="N22" s="14">
        <f>Background_Calculations!$B$10*Background_Calculations!B$7*Background_Calculations!B$3*Quarantine_Input!B$6*PQT_No_Test!B$22*Quarantine_Input!$B$24</f>
        <v>11.380271669743983</v>
      </c>
      <c r="O22" s="14">
        <f>Background_Calculations!$B$10*Background_Calculations!C$7*Background_Calculations!C$3*Quarantine_Input!C$6*PQT_No_Test!C$22*Quarantine_Input!$B$24</f>
        <v>1.6316542897338984</v>
      </c>
      <c r="P22" s="14">
        <f>Background_Calculations!$B$10*Background_Calculations!D$7*Background_Calculations!D$3*Quarantine_Input!D$6*PQT_No_Test!D$22*Quarantine_Input!$B$24</f>
        <v>2.0855020534328439</v>
      </c>
      <c r="Q22" s="14">
        <f>Background_Calculations!$B$10*Background_Calculations!E$7*Background_Calculations!E$3*Quarantine_Input!E$6*PQT_No_Test!E$22*Quarantine_Input!$B$24</f>
        <v>3.1647237323262445</v>
      </c>
      <c r="R22" s="14">
        <f>Background_Calculations!$B$10*Background_Calculations!F$7*Background_Calculations!F$3*Quarantine_Input!F$6*PQT_No_Test!F$22*Quarantine_Input!$B$24</f>
        <v>2.1646190353981183</v>
      </c>
      <c r="S22" s="14">
        <f>Background_Calculations!$B$10*Background_Calculations!G$7*Background_Calculations!G$3*Quarantine_Input!G$6*PQT_No_Test!G$22*Quarantine_Input!$B$24</f>
        <v>1.8635456697597566</v>
      </c>
      <c r="T22" s="15">
        <f>Background_Calculations!$B$10*Background_Calculations!B$7*Background_Calculations!B$3*Quarantine_Input!B$14*(1-Background_Calculations!B$6)/(1-Background_Calculations!B$19)*Quarantine_Input!$B$24*(Quarantine_Input!$B$25*PQT_RTPCR_Exit!B26+(1-Quarantine_Input!$B$25)*PQT_No_Test!B$22)</f>
        <v>5.3592579713896109</v>
      </c>
      <c r="U22" s="15">
        <f>Background_Calculations!$B$10*Background_Calculations!C$7*Background_Calculations!C$3*Quarantine_Input!C$14*(1-Background_Calculations!C$6)/(1-Background_Calculations!C$19)*Quarantine_Input!$B$24*(Quarantine_Input!$B$25*PQT_RTPCR_Exit!C26+(1-Quarantine_Input!$B$25)*PQT_No_Test!C$22)</f>
        <v>0.74705657928475122</v>
      </c>
      <c r="V22" s="15">
        <f>Background_Calculations!$B$10*Background_Calculations!D$7*Background_Calculations!D$3*Quarantine_Input!D$14*(1-Background_Calculations!D$6)/(1-Background_Calculations!D$19)*Quarantine_Input!$B$24*(Quarantine_Input!$B$25*PQT_RTPCR_Exit!D26+(1-Quarantine_Input!$B$25)*PQT_No_Test!D$22)</f>
        <v>0.95483811442596289</v>
      </c>
      <c r="W22" s="15">
        <f>Background_Calculations!$B$10*Background_Calculations!E$7*Background_Calculations!E$3*Quarantine_Input!E$14*(1-Background_Calculations!E$6)/(1-Background_Calculations!E$19)*Quarantine_Input!$B$24*(Quarantine_Input!$B$25*PQT_RTPCR_Exit!E26+(1-Quarantine_Input!$B$25)*PQT_No_Test!E$22)</f>
        <v>1.4119000884373403</v>
      </c>
      <c r="X22" s="15">
        <f>Background_Calculations!$B$10*Background_Calculations!F$7*Background_Calculations!F$3*Quarantine_Input!F$14*(1-Background_Calculations!F$6)/(1-Background_Calculations!F$19)*Quarantine_Input!$B$24*(Quarantine_Input!$B$25*PQT_RTPCR_Exit!F26+(1-Quarantine_Input!$B$25)*PQT_No_Test!F$22)</f>
        <v>0.96673391827782629</v>
      </c>
      <c r="Y22" s="15">
        <f>Background_Calculations!$B$10*Background_Calculations!G$7*Background_Calculations!G$3*Quarantine_Input!G$14*(1-Background_Calculations!G$6)/(1-Background_Calculations!G$19)*Quarantine_Input!$B$24*(Quarantine_Input!$B$25*PQT_RTPCR_Exit!G26+(1-Quarantine_Input!$B$25)*PQT_No_Test!G$22)</f>
        <v>0.80394351165234279</v>
      </c>
      <c r="Z22" s="14">
        <f>Background_Calculations!$B$23*Background_Calculations!B$20*Background_Calculations!B$16*Quarantine_Input!B$14*Quarantine_Input!$B$24*(Quarantine_Input!$B$25*PQT_RTPCR_Exit!B26+(1-Quarantine_Input!$B$25)*PQT_No_Test!B$22)</f>
        <v>52.521679039900519</v>
      </c>
      <c r="AA22" s="14">
        <f>Background_Calculations!$B$23*Background_Calculations!C$20*Background_Calculations!C$16*Quarantine_Input!C$14*Quarantine_Input!$B$24*(Quarantine_Input!$B$25*PQT_RTPCR_Exit!C26+(1-Quarantine_Input!$B$25)*PQT_No_Test!C$22)</f>
        <v>13.159375550637485</v>
      </c>
      <c r="AB22" s="14">
        <f>Background_Calculations!$B$23*Background_Calculations!D$20*Background_Calculations!D$16*Quarantine_Input!D$14*Quarantine_Input!$B$24*(Quarantine_Input!$B$25*PQT_RTPCR_Exit!D26+(1-Quarantine_Input!$B$25)*PQT_No_Test!D$22)</f>
        <v>14.281757589256257</v>
      </c>
      <c r="AC22" s="14">
        <f>Background_Calculations!$B$23*Background_Calculations!E$20*Background_Calculations!E$16*Quarantine_Input!E$14*Quarantine_Input!$B$24*(Quarantine_Input!$B$25*PQT_RTPCR_Exit!E26+(1-Quarantine_Input!$B$25)*PQT_No_Test!E$22)</f>
        <v>13.394353722708621</v>
      </c>
      <c r="AD22" s="14">
        <f>Background_Calculations!$B$23*Background_Calculations!F$20*Background_Calculations!F$16*Quarantine_Input!F$14*Quarantine_Input!$B$24*(Quarantine_Input!$B$25*PQT_RTPCR_Exit!F26+(1-Quarantine_Input!$B$25)*PQT_No_Test!F$22)</f>
        <v>14.296775448207338</v>
      </c>
      <c r="AE22" s="14">
        <f>Background_Calculations!$B$23*Background_Calculations!G$20*Background_Calculations!G$16*Quarantine_Input!G$14*Quarantine_Input!$B$24*(Quarantine_Input!$B$25*PQT_RTPCR_Exit!G26+(1-Quarantine_Input!$B$25)*PQT_No_Test!G$22)</f>
        <v>23.606665822645684</v>
      </c>
      <c r="AF22" s="15">
        <f>Background_Calculations!$B$23*Background_Calculations!B$20*Background_Calculations!B$16*Quarantine_Input!B$6*(1-Background_Calculations!B$19)/(1-Background_Calculations!B$6)*PQT_No_Test!B$22*Quarantine_Input!$B$24</f>
        <v>111.52868162272563</v>
      </c>
      <c r="AG22" s="15">
        <f>Background_Calculations!$B$23*Background_Calculations!C$20*Background_Calculations!C$16*Quarantine_Input!C$6*(1-Background_Calculations!C$19)/(1-Background_Calculations!C$6)*PQT_No_Test!C$22*Quarantine_Input!$B$24</f>
        <v>28.741533322649232</v>
      </c>
      <c r="AH22" s="15">
        <f>Background_Calculations!$B$23*Background_Calculations!D$20*Background_Calculations!D$16*Quarantine_Input!D$6*(1-Background_Calculations!D$19)/(1-Background_Calculations!D$6)*PQT_No_Test!D$22*Quarantine_Input!$B$24</f>
        <v>31.193386951179868</v>
      </c>
      <c r="AI22" s="15">
        <f>Background_Calculations!$B$23*Background_Calculations!E$20*Background_Calculations!E$16*Quarantine_Input!E$6*(1-Background_Calculations!E$19)/(1-Background_Calculations!E$6)*PQT_No_Test!E$22*Quarantine_Input!$B$24</f>
        <v>30.022966534653335</v>
      </c>
      <c r="AJ22" s="15">
        <f>Background_Calculations!$B$23*Background_Calculations!F$20*Background_Calculations!F$16*Quarantine_Input!F$6*(1-Background_Calculations!F$19)/(1-Background_Calculations!F$6)*PQT_No_Test!F$22*Quarantine_Input!$B$24</f>
        <v>32.011985609372495</v>
      </c>
      <c r="AK22" s="15">
        <f>Background_Calculations!$B$23*Background_Calculations!G$20*Background_Calculations!G$16*Quarantine_Input!G$6*(1-Background_Calculations!G$19)/(1-Background_Calculations!G$6)*PQT_No_Test!G$22*Quarantine_Input!$B$24</f>
        <v>54.720386735680179</v>
      </c>
    </row>
    <row r="23" spans="1:37" x14ac:dyDescent="0.25">
      <c r="A23" s="8">
        <v>3</v>
      </c>
      <c r="B23" s="14">
        <f>Background_Calculations!$B$10*(1-Background_Calculations!B$7*(Quarantine_Input!$B$30+Quarantine_Input!$B$25*Inequality_Components_Lambda_j!$A7))*(Background_Calculations!$B$9*Background_Calculations!B$3*(1-Background_Calculations!B$6)/(1-Background_Calculations!$B$11))*Quarantine_Input!$B$24</f>
        <v>15962.185664047018</v>
      </c>
      <c r="C23" s="14">
        <f>Background_Calculations!$B$10*(1-Background_Calculations!C$7*(Quarantine_Input!$B$30+Quarantine_Input!$B$25*Inequality_Components_Lambda_j!$A7))*(Background_Calculations!$B$9*Background_Calculations!C$3*(1-Background_Calculations!C$6)/(1-Background_Calculations!$B$11))*Quarantine_Input!$B$24</f>
        <v>2342.0150909149406</v>
      </c>
      <c r="D23" s="14">
        <f>Background_Calculations!$B$10*(1-Background_Calculations!D$7*(Quarantine_Input!$B$30+Quarantine_Input!$B$25*Inequality_Components_Lambda_j!$A7))*(Background_Calculations!$B$9*Background_Calculations!D$3*(1-Background_Calculations!D$6)/(1-Background_Calculations!$B$11))*Quarantine_Input!$B$24</f>
        <v>2993.4510711030453</v>
      </c>
      <c r="E23" s="14">
        <f>Background_Calculations!$B$10*(1-Background_Calculations!E$7*(Quarantine_Input!$B$30+Quarantine_Input!$B$25*Inequality_Components_Lambda_j!$A7))*(Background_Calculations!$B$9*Background_Calculations!E$3*(1-Background_Calculations!E$6)/(1-Background_Calculations!$B$11))*Quarantine_Input!$B$24</f>
        <v>4665.976845604956</v>
      </c>
      <c r="F23" s="14">
        <f>Background_Calculations!$B$10*(1-Background_Calculations!F$7*(Quarantine_Input!$B$30+Quarantine_Input!$B$25*Inequality_Components_Lambda_j!$A7))*(Background_Calculations!$B$9*Background_Calculations!F$3*(1-Background_Calculations!F$6)/(1-Background_Calculations!$B$11))*Quarantine_Input!$B$24</f>
        <v>3194.7378698050925</v>
      </c>
      <c r="G23" s="14">
        <f>Background_Calculations!$B$10*(1-Background_Calculations!G$7*(Quarantine_Input!$B$30+Quarantine_Input!$B$25*Inequality_Components_Lambda_j!$A7))*(Background_Calculations!$B$9*Background_Calculations!G$3*(1-Background_Calculations!G$6)/(1-Background_Calculations!$B$11))*Quarantine_Input!$B$24</f>
        <v>2888.4989827680679</v>
      </c>
      <c r="H23" s="15">
        <f>Background_Calculations!B$20*Quarantine_Input!$B$29*Background_Calculations!$B$23*(Background_Calculations!$B$9*Background_Calculations!B$16*(1-Background_Calculations!B$19)/(1-Background_Calculations!$B$11))*Quarantine_Input!$B$24</f>
        <v>186.43163286546257</v>
      </c>
      <c r="I23" s="15">
        <f>Background_Calculations!C$20*Quarantine_Input!$B$29*Background_Calculations!$B$23*(Background_Calculations!$B$9*Background_Calculations!C$16*(1-Background_Calculations!C$19)/(1-Background_Calculations!$B$11))*Quarantine_Input!$B$24</f>
        <v>49.16598927666228</v>
      </c>
      <c r="J23" s="15">
        <f>Background_Calculations!D$20*Quarantine_Input!$B$29*Background_Calculations!$B$23*(Background_Calculations!$B$9*Background_Calculations!D$16*(1-Background_Calculations!D$19)/(1-Background_Calculations!$B$11))*Quarantine_Input!$B$24</f>
        <v>53.36019171725674</v>
      </c>
      <c r="K23" s="15">
        <f>Background_Calculations!E$20*Quarantine_Input!$B$29*Background_Calculations!$B$23*(Background_Calculations!$B$9*Background_Calculations!E$16*(1-Background_Calculations!E$19)/(1-Background_Calculations!$B$11))*Quarantine_Input!$B$24</f>
        <v>52.753792191274471</v>
      </c>
      <c r="L23" s="15">
        <f>Background_Calculations!F$20*Quarantine_Input!$B$29*Background_Calculations!$B$23*(Background_Calculations!$B$9*Background_Calculations!F$16*(1-Background_Calculations!F$19)/(1-Background_Calculations!$B$11))*Quarantine_Input!$B$24</f>
        <v>56.306648270023828</v>
      </c>
      <c r="M23" s="15">
        <f>Background_Calculations!G$20*Quarantine_Input!$B$29*Background_Calculations!$B$23*(Background_Calculations!$B$9*Background_Calculations!G$16*(1-Background_Calculations!G$19)/(1-Background_Calculations!$B$11))*Quarantine_Input!$B$24</f>
        <v>101.08219013894848</v>
      </c>
      <c r="N23" s="14">
        <f>Background_Calculations!$B$10*Background_Calculations!B$7*Background_Calculations!B$3*Quarantine_Input!B$6*PQT_No_Test!B$22*Quarantine_Input!$B$24</f>
        <v>11.380271669743983</v>
      </c>
      <c r="O23" s="14">
        <f>Background_Calculations!$B$10*Background_Calculations!C$7*Background_Calculations!C$3*Quarantine_Input!C$6*PQT_No_Test!C$22*Quarantine_Input!$B$24</f>
        <v>1.6316542897338984</v>
      </c>
      <c r="P23" s="14">
        <f>Background_Calculations!$B$10*Background_Calculations!D$7*Background_Calculations!D$3*Quarantine_Input!D$6*PQT_No_Test!D$22*Quarantine_Input!$B$24</f>
        <v>2.0855020534328439</v>
      </c>
      <c r="Q23" s="14">
        <f>Background_Calculations!$B$10*Background_Calculations!E$7*Background_Calculations!E$3*Quarantine_Input!E$6*PQT_No_Test!E$22*Quarantine_Input!$B$24</f>
        <v>3.1647237323262445</v>
      </c>
      <c r="R23" s="14">
        <f>Background_Calculations!$B$10*Background_Calculations!F$7*Background_Calculations!F$3*Quarantine_Input!F$6*PQT_No_Test!F$22*Quarantine_Input!$B$24</f>
        <v>2.1646190353981183</v>
      </c>
      <c r="S23" s="14">
        <f>Background_Calculations!$B$10*Background_Calculations!G$7*Background_Calculations!G$3*Quarantine_Input!G$6*PQT_No_Test!G$22*Quarantine_Input!$B$24</f>
        <v>1.8635456697597566</v>
      </c>
      <c r="T23" s="15">
        <f>Background_Calculations!$B$10*Background_Calculations!B$7*Background_Calculations!B$3*Quarantine_Input!B$14*(1-Background_Calculations!B$6)/(1-Background_Calculations!B$19)*Quarantine_Input!$B$24*(Quarantine_Input!$B$25*PQT_RTPCR_Exit!B27+(1-Quarantine_Input!$B$25)*PQT_No_Test!B$22)</f>
        <v>2.5383940099950557</v>
      </c>
      <c r="U23" s="15">
        <f>Background_Calculations!$B$10*Background_Calculations!C$7*Background_Calculations!C$3*Quarantine_Input!C$14*(1-Background_Calculations!C$6)/(1-Background_Calculations!C$19)*Quarantine_Input!$B$24*(Quarantine_Input!$B$25*PQT_RTPCR_Exit!C27+(1-Quarantine_Input!$B$25)*PQT_No_Test!C$22)</f>
        <v>0.33983593731169337</v>
      </c>
      <c r="V23" s="15">
        <f>Background_Calculations!$B$10*Background_Calculations!D$7*Background_Calculations!D$3*Quarantine_Input!D$14*(1-Background_Calculations!D$6)/(1-Background_Calculations!D$19)*Quarantine_Input!$B$24*(Quarantine_Input!$B$25*PQT_RTPCR_Exit!D27+(1-Quarantine_Input!$B$25)*PQT_No_Test!D$22)</f>
        <v>0.43435572966581654</v>
      </c>
      <c r="W23" s="15">
        <f>Background_Calculations!$B$10*Background_Calculations!E$7*Background_Calculations!E$3*Quarantine_Input!E$14*(1-Background_Calculations!E$6)/(1-Background_Calculations!E$19)*Quarantine_Input!$B$24*(Quarantine_Input!$B$25*PQT_RTPCR_Exit!E27+(1-Quarantine_Input!$B$25)*PQT_No_Test!E$22)</f>
        <v>0.59409275697920272</v>
      </c>
      <c r="X23" s="15">
        <f>Background_Calculations!$B$10*Background_Calculations!F$7*Background_Calculations!F$3*Quarantine_Input!F$14*(1-Background_Calculations!F$6)/(1-Background_Calculations!F$19)*Quarantine_Input!$B$24*(Quarantine_Input!$B$25*PQT_RTPCR_Exit!F27+(1-Quarantine_Input!$B$25)*PQT_No_Test!F$22)</f>
        <v>0.40677780494414184</v>
      </c>
      <c r="Y23" s="15">
        <f>Background_Calculations!$B$10*Background_Calculations!G$7*Background_Calculations!G$3*Quarantine_Input!G$14*(1-Background_Calculations!G$6)/(1-Background_Calculations!G$19)*Quarantine_Input!$B$24*(Quarantine_Input!$B$25*PQT_RTPCR_Exit!G27+(1-Quarantine_Input!$B$25)*PQT_No_Test!G$22)</f>
        <v>0.30303815209393287</v>
      </c>
      <c r="Z23" s="14">
        <f>Background_Calculations!$B$23*Background_Calculations!B$20*Background_Calculations!B$16*Quarantine_Input!B$14*Quarantine_Input!$B$24*(Quarantine_Input!$B$25*PQT_RTPCR_Exit!B27+(1-Quarantine_Input!$B$25)*PQT_No_Test!B$22)</f>
        <v>24.876711698055729</v>
      </c>
      <c r="AA23" s="14">
        <f>Background_Calculations!$B$23*Background_Calculations!C$20*Background_Calculations!C$16*Quarantine_Input!C$14*Quarantine_Input!$B$24*(Quarantine_Input!$B$25*PQT_RTPCR_Exit!C27+(1-Quarantine_Input!$B$25)*PQT_No_Test!C$22)</f>
        <v>5.9861981658324881</v>
      </c>
      <c r="AB23" s="14">
        <f>Background_Calculations!$B$23*Background_Calculations!D$20*Background_Calculations!D$16*Quarantine_Input!D$14*Quarantine_Input!$B$24*(Quarantine_Input!$B$25*PQT_RTPCR_Exit!D27+(1-Quarantine_Input!$B$25)*PQT_No_Test!D$22)</f>
        <v>6.4967696040507361</v>
      </c>
      <c r="AC23" s="14">
        <f>Background_Calculations!$B$23*Background_Calculations!E$20*Background_Calculations!E$16*Quarantine_Input!E$14*Quarantine_Input!$B$24*(Quarantine_Input!$B$25*PQT_RTPCR_Exit!E27+(1-Quarantine_Input!$B$25)*PQT_No_Test!E$22)</f>
        <v>5.6360139051239688</v>
      </c>
      <c r="AD23" s="14">
        <f>Background_Calculations!$B$23*Background_Calculations!F$20*Background_Calculations!F$16*Quarantine_Input!F$14*Quarantine_Input!$B$24*(Quarantine_Input!$B$25*PQT_RTPCR_Exit!F27+(1-Quarantine_Input!$B$25)*PQT_No_Test!F$22)</f>
        <v>6.0157307245009193</v>
      </c>
      <c r="AE23" s="14">
        <f>Background_Calculations!$B$23*Background_Calculations!G$20*Background_Calculations!G$16*Quarantine_Input!G$14*Quarantine_Input!$B$24*(Quarantine_Input!$B$25*PQT_RTPCR_Exit!G27+(1-Quarantine_Input!$B$25)*PQT_No_Test!G$22)</f>
        <v>8.8982873601287338</v>
      </c>
      <c r="AF23" s="15">
        <f>Background_Calculations!$B$23*Background_Calculations!B$20*Background_Calculations!B$16*Quarantine_Input!B$6*(1-Background_Calculations!B$19)/(1-Background_Calculations!B$6)*PQT_No_Test!B$22*Quarantine_Input!$B$24</f>
        <v>111.52868162272563</v>
      </c>
      <c r="AG23" s="15">
        <f>Background_Calculations!$B$23*Background_Calculations!C$20*Background_Calculations!C$16*Quarantine_Input!C$6*(1-Background_Calculations!C$19)/(1-Background_Calculations!C$6)*PQT_No_Test!C$22*Quarantine_Input!$B$24</f>
        <v>28.741533322649232</v>
      </c>
      <c r="AH23" s="15">
        <f>Background_Calculations!$B$23*Background_Calculations!D$20*Background_Calculations!D$16*Quarantine_Input!D$6*(1-Background_Calculations!D$19)/(1-Background_Calculations!D$6)*PQT_No_Test!D$22*Quarantine_Input!$B$24</f>
        <v>31.193386951179868</v>
      </c>
      <c r="AI23" s="15">
        <f>Background_Calculations!$B$23*Background_Calculations!E$20*Background_Calculations!E$16*Quarantine_Input!E$6*(1-Background_Calculations!E$19)/(1-Background_Calculations!E$6)*PQT_No_Test!E$22*Quarantine_Input!$B$24</f>
        <v>30.022966534653335</v>
      </c>
      <c r="AJ23" s="15">
        <f>Background_Calculations!$B$23*Background_Calculations!F$20*Background_Calculations!F$16*Quarantine_Input!F$6*(1-Background_Calculations!F$19)/(1-Background_Calculations!F$6)*PQT_No_Test!F$22*Quarantine_Input!$B$24</f>
        <v>32.011985609372495</v>
      </c>
      <c r="AK23" s="15">
        <f>Background_Calculations!$B$23*Background_Calculations!G$20*Background_Calculations!G$16*Quarantine_Input!G$6*(1-Background_Calculations!G$19)/(1-Background_Calculations!G$6)*PQT_No_Test!G$22*Quarantine_Input!$B$24</f>
        <v>54.720386735680179</v>
      </c>
    </row>
    <row r="24" spans="1:37" x14ac:dyDescent="0.25">
      <c r="A24" s="8">
        <v>4</v>
      </c>
      <c r="B24" s="14">
        <f>Background_Calculations!$B$10*(1-Background_Calculations!B$7*(Quarantine_Input!$B$30+Quarantine_Input!$B$25*Inequality_Components_Lambda_j!$A8))*(Background_Calculations!$B$9*Background_Calculations!B$3*(1-Background_Calculations!B$6)/(1-Background_Calculations!$B$11))*Quarantine_Input!$B$24</f>
        <v>15959.979396126586</v>
      </c>
      <c r="C24" s="14">
        <f>Background_Calculations!$B$10*(1-Background_Calculations!C$7*(Quarantine_Input!$B$30+Quarantine_Input!$B$25*Inequality_Components_Lambda_j!$A8))*(Background_Calculations!$B$9*Background_Calculations!C$3*(1-Background_Calculations!C$6)/(1-Background_Calculations!$B$11))*Quarantine_Input!$B$24</f>
        <v>2341.6913813131978</v>
      </c>
      <c r="D24" s="14">
        <f>Background_Calculations!$B$10*(1-Background_Calculations!D$7*(Quarantine_Input!$B$30+Quarantine_Input!$B$25*Inequality_Components_Lambda_j!$A8))*(Background_Calculations!$B$9*Background_Calculations!D$3*(1-Background_Calculations!D$6)/(1-Background_Calculations!$B$11))*Quarantine_Input!$B$24</f>
        <v>2993.0373210559928</v>
      </c>
      <c r="E24" s="14">
        <f>Background_Calculations!$B$10*(1-Background_Calculations!E$7*(Quarantine_Input!$B$30+Quarantine_Input!$B$25*Inequality_Components_Lambda_j!$A8))*(Background_Calculations!$B$9*Background_Calculations!E$3*(1-Background_Calculations!E$6)/(1-Background_Calculations!$B$11))*Quarantine_Input!$B$24</f>
        <v>4665.3319217048966</v>
      </c>
      <c r="F24" s="14">
        <f>Background_Calculations!$B$10*(1-Background_Calculations!F$7*(Quarantine_Input!$B$30+Quarantine_Input!$B$25*Inequality_Components_Lambda_j!$A8))*(Background_Calculations!$B$9*Background_Calculations!F$3*(1-Background_Calculations!F$6)/(1-Background_Calculations!$B$11))*Quarantine_Input!$B$24</f>
        <v>3194.2962982167969</v>
      </c>
      <c r="G24" s="14">
        <f>Background_Calculations!$B$10*(1-Background_Calculations!G$7*(Quarantine_Input!$B$30+Quarantine_Input!$B$25*Inequality_Components_Lambda_j!$A8))*(Background_Calculations!$B$9*Background_Calculations!G$3*(1-Background_Calculations!G$6)/(1-Background_Calculations!$B$11))*Quarantine_Input!$B$24</f>
        <v>2888.0997390317771</v>
      </c>
      <c r="H24" s="15">
        <f>Background_Calculations!B$20*Quarantine_Input!$B$29*Background_Calculations!$B$23*(Background_Calculations!$B$9*Background_Calculations!B$16*(1-Background_Calculations!B$19)/(1-Background_Calculations!$B$11))*Quarantine_Input!$B$24</f>
        <v>186.43163286546257</v>
      </c>
      <c r="I24" s="15">
        <f>Background_Calculations!C$20*Quarantine_Input!$B$29*Background_Calculations!$B$23*(Background_Calculations!$B$9*Background_Calculations!C$16*(1-Background_Calculations!C$19)/(1-Background_Calculations!$B$11))*Quarantine_Input!$B$24</f>
        <v>49.16598927666228</v>
      </c>
      <c r="J24" s="15">
        <f>Background_Calculations!D$20*Quarantine_Input!$B$29*Background_Calculations!$B$23*(Background_Calculations!$B$9*Background_Calculations!D$16*(1-Background_Calculations!D$19)/(1-Background_Calculations!$B$11))*Quarantine_Input!$B$24</f>
        <v>53.36019171725674</v>
      </c>
      <c r="K24" s="15">
        <f>Background_Calculations!E$20*Quarantine_Input!$B$29*Background_Calculations!$B$23*(Background_Calculations!$B$9*Background_Calculations!E$16*(1-Background_Calculations!E$19)/(1-Background_Calculations!$B$11))*Quarantine_Input!$B$24</f>
        <v>52.753792191274471</v>
      </c>
      <c r="L24" s="15">
        <f>Background_Calculations!F$20*Quarantine_Input!$B$29*Background_Calculations!$B$23*(Background_Calculations!$B$9*Background_Calculations!F$16*(1-Background_Calculations!F$19)/(1-Background_Calculations!$B$11))*Quarantine_Input!$B$24</f>
        <v>56.306648270023828</v>
      </c>
      <c r="M24" s="15">
        <f>Background_Calculations!G$20*Quarantine_Input!$B$29*Background_Calculations!$B$23*(Background_Calculations!$B$9*Background_Calculations!G$16*(1-Background_Calculations!G$19)/(1-Background_Calculations!$B$11))*Quarantine_Input!$B$24</f>
        <v>101.08219013894848</v>
      </c>
      <c r="N24" s="14">
        <f>Background_Calculations!$B$10*Background_Calculations!B$7*Background_Calculations!B$3*Quarantine_Input!B$6*PQT_No_Test!B$22*Quarantine_Input!$B$24</f>
        <v>11.380271669743983</v>
      </c>
      <c r="O24" s="14">
        <f>Background_Calculations!$B$10*Background_Calculations!C$7*Background_Calculations!C$3*Quarantine_Input!C$6*PQT_No_Test!C$22*Quarantine_Input!$B$24</f>
        <v>1.6316542897338984</v>
      </c>
      <c r="P24" s="14">
        <f>Background_Calculations!$B$10*Background_Calculations!D$7*Background_Calculations!D$3*Quarantine_Input!D$6*PQT_No_Test!D$22*Quarantine_Input!$B$24</f>
        <v>2.0855020534328439</v>
      </c>
      <c r="Q24" s="14">
        <f>Background_Calculations!$B$10*Background_Calculations!E$7*Background_Calculations!E$3*Quarantine_Input!E$6*PQT_No_Test!E$22*Quarantine_Input!$B$24</f>
        <v>3.1647237323262445</v>
      </c>
      <c r="R24" s="14">
        <f>Background_Calculations!$B$10*Background_Calculations!F$7*Background_Calculations!F$3*Quarantine_Input!F$6*PQT_No_Test!F$22*Quarantine_Input!$B$24</f>
        <v>2.1646190353981183</v>
      </c>
      <c r="S24" s="14">
        <f>Background_Calculations!$B$10*Background_Calculations!G$7*Background_Calculations!G$3*Quarantine_Input!G$6*PQT_No_Test!G$22*Quarantine_Input!$B$24</f>
        <v>1.8635456697597566</v>
      </c>
      <c r="T24" s="15">
        <f>Background_Calculations!$B$10*Background_Calculations!B$7*Background_Calculations!B$3*Quarantine_Input!B$14*(1-Background_Calculations!B$6)/(1-Background_Calculations!B$19)*Quarantine_Input!$B$24*(Quarantine_Input!$B$25*PQT_RTPCR_Exit!B28+(1-Quarantine_Input!$B$25)*PQT_No_Test!B$22)</f>
        <v>1.9070364363170136</v>
      </c>
      <c r="U24" s="15">
        <f>Background_Calculations!$B$10*Background_Calculations!C$7*Background_Calculations!C$3*Quarantine_Input!C$14*(1-Background_Calculations!C$6)/(1-Background_Calculations!C$19)*Quarantine_Input!$B$24*(Quarantine_Input!$B$25*PQT_RTPCR_Exit!C28+(1-Quarantine_Input!$B$25)*PQT_No_Test!C$22)</f>
        <v>0.24929059875068371</v>
      </c>
      <c r="V24" s="15">
        <f>Background_Calculations!$B$10*Background_Calculations!D$7*Background_Calculations!D$3*Quarantine_Input!D$14*(1-Background_Calculations!D$6)/(1-Background_Calculations!D$19)*Quarantine_Input!$B$24*(Quarantine_Input!$B$25*PQT_RTPCR_Exit!D28+(1-Quarantine_Input!$B$25)*PQT_No_Test!D$22)</f>
        <v>0.31862669020747997</v>
      </c>
      <c r="W24" s="15">
        <f>Background_Calculations!$B$10*Background_Calculations!E$7*Background_Calculations!E$3*Quarantine_Input!E$14*(1-Background_Calculations!E$6)/(1-Background_Calculations!E$19)*Quarantine_Input!$B$24*(Quarantine_Input!$B$25*PQT_RTPCR_Exit!E28+(1-Quarantine_Input!$B$25)*PQT_No_Test!E$22)</f>
        <v>0.41423884801474259</v>
      </c>
      <c r="X24" s="15">
        <f>Background_Calculations!$B$10*Background_Calculations!F$7*Background_Calculations!F$3*Quarantine_Input!F$14*(1-Background_Calculations!F$6)/(1-Background_Calculations!F$19)*Quarantine_Input!$B$24*(Quarantine_Input!$B$25*PQT_RTPCR_Exit!F28+(1-Quarantine_Input!$B$25)*PQT_No_Test!F$22)</f>
        <v>0.28363107837708534</v>
      </c>
      <c r="Y24" s="15">
        <f>Background_Calculations!$B$10*Background_Calculations!G$7*Background_Calculations!G$3*Quarantine_Input!G$14*(1-Background_Calculations!G$6)/(1-Background_Calculations!G$19)*Quarantine_Input!$B$24*(Quarantine_Input!$B$25*PQT_RTPCR_Exit!G28+(1-Quarantine_Input!$B$25)*PQT_No_Test!G$22)</f>
        <v>0.19424451984245428</v>
      </c>
      <c r="Z24" s="14">
        <f>Background_Calculations!$B$23*Background_Calculations!B$20*Background_Calculations!B$16*Quarantine_Input!B$14*Quarantine_Input!$B$24*(Quarantine_Input!$B$25*PQT_RTPCR_Exit!B28+(1-Quarantine_Input!$B$25)*PQT_No_Test!B$22)</f>
        <v>18.689295451039282</v>
      </c>
      <c r="AA24" s="14">
        <f>Background_Calculations!$B$23*Background_Calculations!C$20*Background_Calculations!C$16*Quarantine_Input!C$14*Quarantine_Input!$B$24*(Quarantine_Input!$B$25*PQT_RTPCR_Exit!C28+(1-Quarantine_Input!$B$25)*PQT_No_Test!C$22)</f>
        <v>4.3912451896807596</v>
      </c>
      <c r="AB24" s="14">
        <f>Background_Calculations!$B$23*Background_Calculations!D$20*Background_Calculations!D$16*Quarantine_Input!D$14*Quarantine_Input!$B$24*(Quarantine_Input!$B$25*PQT_RTPCR_Exit!D28+(1-Quarantine_Input!$B$25)*PQT_No_Test!D$22)</f>
        <v>4.7657807980843065</v>
      </c>
      <c r="AC24" s="14">
        <f>Background_Calculations!$B$23*Background_Calculations!E$20*Background_Calculations!E$16*Quarantine_Input!E$14*Quarantine_Input!$B$24*(Quarantine_Input!$B$25*PQT_RTPCR_Exit!E28+(1-Quarantine_Input!$B$25)*PQT_No_Test!E$22)</f>
        <v>3.9297834892394627</v>
      </c>
      <c r="AD24" s="14">
        <f>Background_Calculations!$B$23*Background_Calculations!F$20*Background_Calculations!F$16*Quarantine_Input!F$14*Quarantine_Input!$B$24*(Quarantine_Input!$B$25*PQT_RTPCR_Exit!F28+(1-Quarantine_Input!$B$25)*PQT_No_Test!F$22)</f>
        <v>4.1945459459142818</v>
      </c>
      <c r="AE24" s="14">
        <f>Background_Calculations!$B$23*Background_Calculations!G$20*Background_Calculations!G$16*Quarantine_Input!G$14*Quarantine_Input!$B$24*(Quarantine_Input!$B$25*PQT_RTPCR_Exit!G28+(1-Quarantine_Input!$B$25)*PQT_No_Test!G$22)</f>
        <v>5.7037159966333864</v>
      </c>
      <c r="AF24" s="15">
        <f>Background_Calculations!$B$23*Background_Calculations!B$20*Background_Calculations!B$16*Quarantine_Input!B$6*(1-Background_Calculations!B$19)/(1-Background_Calculations!B$6)*PQT_No_Test!B$22*Quarantine_Input!$B$24</f>
        <v>111.52868162272563</v>
      </c>
      <c r="AG24" s="15">
        <f>Background_Calculations!$B$23*Background_Calculations!C$20*Background_Calculations!C$16*Quarantine_Input!C$6*(1-Background_Calculations!C$19)/(1-Background_Calculations!C$6)*PQT_No_Test!C$22*Quarantine_Input!$B$24</f>
        <v>28.741533322649232</v>
      </c>
      <c r="AH24" s="15">
        <f>Background_Calculations!$B$23*Background_Calculations!D$20*Background_Calculations!D$16*Quarantine_Input!D$6*(1-Background_Calculations!D$19)/(1-Background_Calculations!D$6)*PQT_No_Test!D$22*Quarantine_Input!$B$24</f>
        <v>31.193386951179868</v>
      </c>
      <c r="AI24" s="15">
        <f>Background_Calculations!$B$23*Background_Calculations!E$20*Background_Calculations!E$16*Quarantine_Input!E$6*(1-Background_Calculations!E$19)/(1-Background_Calculations!E$6)*PQT_No_Test!E$22*Quarantine_Input!$B$24</f>
        <v>30.022966534653335</v>
      </c>
      <c r="AJ24" s="15">
        <f>Background_Calculations!$B$23*Background_Calculations!F$20*Background_Calculations!F$16*Quarantine_Input!F$6*(1-Background_Calculations!F$19)/(1-Background_Calculations!F$6)*PQT_No_Test!F$22*Quarantine_Input!$B$24</f>
        <v>32.011985609372495</v>
      </c>
      <c r="AK24" s="15">
        <f>Background_Calculations!$B$23*Background_Calculations!G$20*Background_Calculations!G$16*Quarantine_Input!G$6*(1-Background_Calculations!G$19)/(1-Background_Calculations!G$6)*PQT_No_Test!G$22*Quarantine_Input!$B$24</f>
        <v>54.720386735680179</v>
      </c>
    </row>
    <row r="25" spans="1:37" x14ac:dyDescent="0.25">
      <c r="A25" s="8">
        <v>5</v>
      </c>
      <c r="B25" s="14">
        <f>Background_Calculations!$B$10*(1-Background_Calculations!B$7*(Quarantine_Input!$B$30+Quarantine_Input!$B$25*Inequality_Components_Lambda_j!$A9))*(Background_Calculations!$B$9*Background_Calculations!B$3*(1-Background_Calculations!B$6)/(1-Background_Calculations!$B$11))*Quarantine_Input!$B$24</f>
        <v>15957.773128206158</v>
      </c>
      <c r="C25" s="14">
        <f>Background_Calculations!$B$10*(1-Background_Calculations!C$7*(Quarantine_Input!$B$30+Quarantine_Input!$B$25*Inequality_Components_Lambda_j!$A9))*(Background_Calculations!$B$9*Background_Calculations!C$3*(1-Background_Calculations!C$6)/(1-Background_Calculations!$B$11))*Quarantine_Input!$B$24</f>
        <v>2341.3676717114549</v>
      </c>
      <c r="D25" s="14">
        <f>Background_Calculations!$B$10*(1-Background_Calculations!D$7*(Quarantine_Input!$B$30+Quarantine_Input!$B$25*Inequality_Components_Lambda_j!$A9))*(Background_Calculations!$B$9*Background_Calculations!D$3*(1-Background_Calculations!D$6)/(1-Background_Calculations!$B$11))*Quarantine_Input!$B$24</f>
        <v>2992.6235710089413</v>
      </c>
      <c r="E25" s="14">
        <f>Background_Calculations!$B$10*(1-Background_Calculations!E$7*(Quarantine_Input!$B$30+Quarantine_Input!$B$25*Inequality_Components_Lambda_j!$A9))*(Background_Calculations!$B$9*Background_Calculations!E$3*(1-Background_Calculations!E$6)/(1-Background_Calculations!$B$11))*Quarantine_Input!$B$24</f>
        <v>4664.6869978048371</v>
      </c>
      <c r="F25" s="14">
        <f>Background_Calculations!$B$10*(1-Background_Calculations!F$7*(Quarantine_Input!$B$30+Quarantine_Input!$B$25*Inequality_Components_Lambda_j!$A9))*(Background_Calculations!$B$9*Background_Calculations!F$3*(1-Background_Calculations!F$6)/(1-Background_Calculations!$B$11))*Quarantine_Input!$B$24</f>
        <v>3193.8547266285022</v>
      </c>
      <c r="G25" s="14">
        <f>Background_Calculations!$B$10*(1-Background_Calculations!G$7*(Quarantine_Input!$B$30+Quarantine_Input!$B$25*Inequality_Components_Lambda_j!$A9))*(Background_Calculations!$B$9*Background_Calculations!G$3*(1-Background_Calculations!G$6)/(1-Background_Calculations!$B$11))*Quarantine_Input!$B$24</f>
        <v>2887.7004952954867</v>
      </c>
      <c r="H25" s="15">
        <f>Background_Calculations!B$20*Quarantine_Input!$B$29*Background_Calculations!$B$23*(Background_Calculations!$B$9*Background_Calculations!B$16*(1-Background_Calculations!B$19)/(1-Background_Calculations!$B$11))*Quarantine_Input!$B$24</f>
        <v>186.43163286546257</v>
      </c>
      <c r="I25" s="15">
        <f>Background_Calculations!C$20*Quarantine_Input!$B$29*Background_Calculations!$B$23*(Background_Calculations!$B$9*Background_Calculations!C$16*(1-Background_Calculations!C$19)/(1-Background_Calculations!$B$11))*Quarantine_Input!$B$24</f>
        <v>49.16598927666228</v>
      </c>
      <c r="J25" s="15">
        <f>Background_Calculations!D$20*Quarantine_Input!$B$29*Background_Calculations!$B$23*(Background_Calculations!$B$9*Background_Calculations!D$16*(1-Background_Calculations!D$19)/(1-Background_Calculations!$B$11))*Quarantine_Input!$B$24</f>
        <v>53.36019171725674</v>
      </c>
      <c r="K25" s="15">
        <f>Background_Calculations!E$20*Quarantine_Input!$B$29*Background_Calculations!$B$23*(Background_Calculations!$B$9*Background_Calculations!E$16*(1-Background_Calculations!E$19)/(1-Background_Calculations!$B$11))*Quarantine_Input!$B$24</f>
        <v>52.753792191274471</v>
      </c>
      <c r="L25" s="15">
        <f>Background_Calculations!F$20*Quarantine_Input!$B$29*Background_Calculations!$B$23*(Background_Calculations!$B$9*Background_Calculations!F$16*(1-Background_Calculations!F$19)/(1-Background_Calculations!$B$11))*Quarantine_Input!$B$24</f>
        <v>56.306648270023828</v>
      </c>
      <c r="M25" s="15">
        <f>Background_Calculations!G$20*Quarantine_Input!$B$29*Background_Calculations!$B$23*(Background_Calculations!$B$9*Background_Calculations!G$16*(1-Background_Calculations!G$19)/(1-Background_Calculations!$B$11))*Quarantine_Input!$B$24</f>
        <v>101.08219013894848</v>
      </c>
      <c r="N25" s="14">
        <f>Background_Calculations!$B$10*Background_Calculations!B$7*Background_Calculations!B$3*Quarantine_Input!B$6*PQT_No_Test!B$22*Quarantine_Input!$B$24</f>
        <v>11.380271669743983</v>
      </c>
      <c r="O25" s="14">
        <f>Background_Calculations!$B$10*Background_Calculations!C$7*Background_Calculations!C$3*Quarantine_Input!C$6*PQT_No_Test!C$22*Quarantine_Input!$B$24</f>
        <v>1.6316542897338984</v>
      </c>
      <c r="P25" s="14">
        <f>Background_Calculations!$B$10*Background_Calculations!D$7*Background_Calculations!D$3*Quarantine_Input!D$6*PQT_No_Test!D$22*Quarantine_Input!$B$24</f>
        <v>2.0855020534328439</v>
      </c>
      <c r="Q25" s="14">
        <f>Background_Calculations!$B$10*Background_Calculations!E$7*Background_Calculations!E$3*Quarantine_Input!E$6*PQT_No_Test!E$22*Quarantine_Input!$B$24</f>
        <v>3.1647237323262445</v>
      </c>
      <c r="R25" s="14">
        <f>Background_Calculations!$B$10*Background_Calculations!F$7*Background_Calculations!F$3*Quarantine_Input!F$6*PQT_No_Test!F$22*Quarantine_Input!$B$24</f>
        <v>2.1646190353981183</v>
      </c>
      <c r="S25" s="14">
        <f>Background_Calculations!$B$10*Background_Calculations!G$7*Background_Calculations!G$3*Quarantine_Input!G$6*PQT_No_Test!G$22*Quarantine_Input!$B$24</f>
        <v>1.8635456697597566</v>
      </c>
      <c r="T25" s="15">
        <f>Background_Calculations!$B$10*Background_Calculations!B$7*Background_Calculations!B$3*Quarantine_Input!B$14*(1-Background_Calculations!B$6)/(1-Background_Calculations!B$19)*Quarantine_Input!$B$24*(Quarantine_Input!$B$25*PQT_RTPCR_Exit!B29+(1-Quarantine_Input!$B$25)*PQT_No_Test!B$22)</f>
        <v>1.8790304323840787</v>
      </c>
      <c r="U25" s="15">
        <f>Background_Calculations!$B$10*Background_Calculations!C$7*Background_Calculations!C$3*Quarantine_Input!C$14*(1-Background_Calculations!C$6)/(1-Background_Calculations!C$19)*Quarantine_Input!$B$24*(Quarantine_Input!$B$25*PQT_RTPCR_Exit!C29+(1-Quarantine_Input!$B$25)*PQT_No_Test!C$22)</f>
        <v>0.24534672321932863</v>
      </c>
      <c r="V25" s="15">
        <f>Background_Calculations!$B$10*Background_Calculations!D$7*Background_Calculations!D$3*Quarantine_Input!D$14*(1-Background_Calculations!D$6)/(1-Background_Calculations!D$19)*Quarantine_Input!$B$24*(Quarantine_Input!$B$25*PQT_RTPCR_Exit!D29+(1-Quarantine_Input!$B$25)*PQT_No_Test!D$22)</f>
        <v>0.31358589038011592</v>
      </c>
      <c r="W25" s="15">
        <f>Background_Calculations!$B$10*Background_Calculations!E$7*Background_Calculations!E$3*Quarantine_Input!E$14*(1-Background_Calculations!E$6)/(1-Background_Calculations!E$19)*Quarantine_Input!$B$24*(Quarantine_Input!$B$25*PQT_RTPCR_Exit!E29+(1-Quarantine_Input!$B$25)*PQT_No_Test!E$22)</f>
        <v>0.40664763112235908</v>
      </c>
      <c r="X25" s="15">
        <f>Background_Calculations!$B$10*Background_Calculations!F$7*Background_Calculations!F$3*Quarantine_Input!F$14*(1-Background_Calculations!F$6)/(1-Background_Calculations!F$19)*Quarantine_Input!$B$24*(Quarantine_Input!$B$25*PQT_RTPCR_Exit!F29+(1-Quarantine_Input!$B$25)*PQT_No_Test!F$22)</f>
        <v>0.27843334029988681</v>
      </c>
      <c r="Y25" s="15">
        <f>Background_Calculations!$B$10*Background_Calculations!G$7*Background_Calculations!G$3*Quarantine_Input!G$14*(1-Background_Calculations!G$6)/(1-Background_Calculations!G$19)*Quarantine_Input!$B$24*(Quarantine_Input!$B$25*PQT_RTPCR_Exit!G29+(1-Quarantine_Input!$B$25)*PQT_No_Test!G$22)</f>
        <v>0.18982147572588648</v>
      </c>
      <c r="Z25" s="14">
        <f>Background_Calculations!$B$23*Background_Calculations!B$20*Background_Calculations!B$16*Quarantine_Input!B$14*Quarantine_Input!$B$24*(Quarantine_Input!$B$25*PQT_RTPCR_Exit!B29+(1-Quarantine_Input!$B$25)*PQT_No_Test!B$22)</f>
        <v>18.414831643249418</v>
      </c>
      <c r="AA25" s="14">
        <f>Background_Calculations!$B$23*Background_Calculations!C$20*Background_Calculations!C$16*Quarantine_Input!C$14*Quarantine_Input!$B$24*(Quarantine_Input!$B$25*PQT_RTPCR_Exit!C29+(1-Quarantine_Input!$B$25)*PQT_No_Test!C$22)</f>
        <v>4.3217739599490557</v>
      </c>
      <c r="AB25" s="14">
        <f>Background_Calculations!$B$23*Background_Calculations!D$20*Background_Calculations!D$16*Quarantine_Input!D$14*Quarantine_Input!$B$24*(Quarantine_Input!$B$25*PQT_RTPCR_Exit!D29+(1-Quarantine_Input!$B$25)*PQT_No_Test!D$22)</f>
        <v>4.6903842674026013</v>
      </c>
      <c r="AC25" s="14">
        <f>Background_Calculations!$B$23*Background_Calculations!E$20*Background_Calculations!E$16*Quarantine_Input!E$14*Quarantine_Input!$B$24*(Quarantine_Input!$B$25*PQT_RTPCR_Exit!E29+(1-Quarantine_Input!$B$25)*PQT_No_Test!E$22)</f>
        <v>3.8577674556156376</v>
      </c>
      <c r="AD25" s="14">
        <f>Background_Calculations!$B$23*Background_Calculations!F$20*Background_Calculations!F$16*Quarantine_Input!F$14*Quarantine_Input!$B$24*(Quarantine_Input!$B$25*PQT_RTPCR_Exit!F29+(1-Quarantine_Input!$B$25)*PQT_No_Test!F$22)</f>
        <v>4.117677954915596</v>
      </c>
      <c r="AE25" s="14">
        <f>Background_Calculations!$B$23*Background_Calculations!G$20*Background_Calculations!G$16*Quarantine_Input!G$14*Quarantine_Input!$B$24*(Quarantine_Input!$B$25*PQT_RTPCR_Exit!G29+(1-Quarantine_Input!$B$25)*PQT_No_Test!G$22)</f>
        <v>5.573839552747379</v>
      </c>
      <c r="AF25" s="15">
        <f>Background_Calculations!$B$23*Background_Calculations!B$20*Background_Calculations!B$16*Quarantine_Input!B$6*(1-Background_Calculations!B$19)/(1-Background_Calculations!B$6)*PQT_No_Test!B$22*Quarantine_Input!$B$24</f>
        <v>111.52868162272563</v>
      </c>
      <c r="AG25" s="15">
        <f>Background_Calculations!$B$23*Background_Calculations!C$20*Background_Calculations!C$16*Quarantine_Input!C$6*(1-Background_Calculations!C$19)/(1-Background_Calculations!C$6)*PQT_No_Test!C$22*Quarantine_Input!$B$24</f>
        <v>28.741533322649232</v>
      </c>
      <c r="AH25" s="15">
        <f>Background_Calculations!$B$23*Background_Calculations!D$20*Background_Calculations!D$16*Quarantine_Input!D$6*(1-Background_Calculations!D$19)/(1-Background_Calculations!D$6)*PQT_No_Test!D$22*Quarantine_Input!$B$24</f>
        <v>31.193386951179868</v>
      </c>
      <c r="AI25" s="15">
        <f>Background_Calculations!$B$23*Background_Calculations!E$20*Background_Calculations!E$16*Quarantine_Input!E$6*(1-Background_Calculations!E$19)/(1-Background_Calculations!E$6)*PQT_No_Test!E$22*Quarantine_Input!$B$24</f>
        <v>30.022966534653335</v>
      </c>
      <c r="AJ25" s="15">
        <f>Background_Calculations!$B$23*Background_Calculations!F$20*Background_Calculations!F$16*Quarantine_Input!F$6*(1-Background_Calculations!F$19)/(1-Background_Calculations!F$6)*PQT_No_Test!F$22*Quarantine_Input!$B$24</f>
        <v>32.011985609372495</v>
      </c>
      <c r="AK25" s="15">
        <f>Background_Calculations!$B$23*Background_Calculations!G$20*Background_Calculations!G$16*Quarantine_Input!G$6*(1-Background_Calculations!G$19)/(1-Background_Calculations!G$6)*PQT_No_Test!G$22*Quarantine_Input!$B$24</f>
        <v>54.720386735680179</v>
      </c>
    </row>
    <row r="26" spans="1:37" x14ac:dyDescent="0.25">
      <c r="A26" s="8">
        <v>6</v>
      </c>
      <c r="B26" s="14">
        <f>Background_Calculations!$B$10*(1-Background_Calculations!B$7*(Quarantine_Input!$B$30+Quarantine_Input!$B$25*Inequality_Components_Lambda_j!$A10))*(Background_Calculations!$B$9*Background_Calculations!B$3*(1-Background_Calculations!B$6)/(1-Background_Calculations!$B$11))*Quarantine_Input!$B$24</f>
        <v>15955.566860285726</v>
      </c>
      <c r="C26" s="14">
        <f>Background_Calculations!$B$10*(1-Background_Calculations!C$7*(Quarantine_Input!$B$30+Quarantine_Input!$B$25*Inequality_Components_Lambda_j!$A10))*(Background_Calculations!$B$9*Background_Calculations!C$3*(1-Background_Calculations!C$6)/(1-Background_Calculations!$B$11))*Quarantine_Input!$B$24</f>
        <v>2341.0439621097121</v>
      </c>
      <c r="D26" s="14">
        <f>Background_Calculations!$B$10*(1-Background_Calculations!D$7*(Quarantine_Input!$B$30+Quarantine_Input!$B$25*Inequality_Components_Lambda_j!$A10))*(Background_Calculations!$B$9*Background_Calculations!D$3*(1-Background_Calculations!D$6)/(1-Background_Calculations!$B$11))*Quarantine_Input!$B$24</f>
        <v>2992.2098209618889</v>
      </c>
      <c r="E26" s="14">
        <f>Background_Calculations!$B$10*(1-Background_Calculations!E$7*(Quarantine_Input!$B$30+Quarantine_Input!$B$25*Inequality_Components_Lambda_j!$A10))*(Background_Calculations!$B$9*Background_Calculations!E$3*(1-Background_Calculations!E$6)/(1-Background_Calculations!$B$11))*Quarantine_Input!$B$24</f>
        <v>4664.0420739047768</v>
      </c>
      <c r="F26" s="14">
        <f>Background_Calculations!$B$10*(1-Background_Calculations!F$7*(Quarantine_Input!$B$30+Quarantine_Input!$B$25*Inequality_Components_Lambda_j!$A10))*(Background_Calculations!$B$9*Background_Calculations!F$3*(1-Background_Calculations!F$6)/(1-Background_Calculations!$B$11))*Quarantine_Input!$B$24</f>
        <v>3193.4131550402071</v>
      </c>
      <c r="G26" s="14">
        <f>Background_Calculations!$B$10*(1-Background_Calculations!G$7*(Quarantine_Input!$B$30+Quarantine_Input!$B$25*Inequality_Components_Lambda_j!$A10))*(Background_Calculations!$B$9*Background_Calculations!G$3*(1-Background_Calculations!G$6)/(1-Background_Calculations!$B$11))*Quarantine_Input!$B$24</f>
        <v>2887.3012515591963</v>
      </c>
      <c r="H26" s="15">
        <f>Background_Calculations!B$20*Quarantine_Input!$B$29*Background_Calculations!$B$23*(Background_Calculations!$B$9*Background_Calculations!B$16*(1-Background_Calculations!B$19)/(1-Background_Calculations!$B$11))*Quarantine_Input!$B$24</f>
        <v>186.43163286546257</v>
      </c>
      <c r="I26" s="15">
        <f>Background_Calculations!C$20*Quarantine_Input!$B$29*Background_Calculations!$B$23*(Background_Calculations!$B$9*Background_Calculations!C$16*(1-Background_Calculations!C$19)/(1-Background_Calculations!$B$11))*Quarantine_Input!$B$24</f>
        <v>49.16598927666228</v>
      </c>
      <c r="J26" s="15">
        <f>Background_Calculations!D$20*Quarantine_Input!$B$29*Background_Calculations!$B$23*(Background_Calculations!$B$9*Background_Calculations!D$16*(1-Background_Calculations!D$19)/(1-Background_Calculations!$B$11))*Quarantine_Input!$B$24</f>
        <v>53.36019171725674</v>
      </c>
      <c r="K26" s="15">
        <f>Background_Calculations!E$20*Quarantine_Input!$B$29*Background_Calculations!$B$23*(Background_Calculations!$B$9*Background_Calculations!E$16*(1-Background_Calculations!E$19)/(1-Background_Calculations!$B$11))*Quarantine_Input!$B$24</f>
        <v>52.753792191274471</v>
      </c>
      <c r="L26" s="15">
        <f>Background_Calculations!F$20*Quarantine_Input!$B$29*Background_Calculations!$B$23*(Background_Calculations!$B$9*Background_Calculations!F$16*(1-Background_Calculations!F$19)/(1-Background_Calculations!$B$11))*Quarantine_Input!$B$24</f>
        <v>56.306648270023828</v>
      </c>
      <c r="M26" s="15">
        <f>Background_Calculations!G$20*Quarantine_Input!$B$29*Background_Calculations!$B$23*(Background_Calculations!$B$9*Background_Calculations!G$16*(1-Background_Calculations!G$19)/(1-Background_Calculations!$B$11))*Quarantine_Input!$B$24</f>
        <v>101.08219013894848</v>
      </c>
      <c r="N26" s="14">
        <f>Background_Calculations!$B$10*Background_Calculations!B$7*Background_Calculations!B$3*Quarantine_Input!B$6*PQT_No_Test!B$22*Quarantine_Input!$B$24</f>
        <v>11.380271669743983</v>
      </c>
      <c r="O26" s="14">
        <f>Background_Calculations!$B$10*Background_Calculations!C$7*Background_Calculations!C$3*Quarantine_Input!C$6*PQT_No_Test!C$22*Quarantine_Input!$B$24</f>
        <v>1.6316542897338984</v>
      </c>
      <c r="P26" s="14">
        <f>Background_Calculations!$B$10*Background_Calculations!D$7*Background_Calculations!D$3*Quarantine_Input!D$6*PQT_No_Test!D$22*Quarantine_Input!$B$24</f>
        <v>2.0855020534328439</v>
      </c>
      <c r="Q26" s="14">
        <f>Background_Calculations!$B$10*Background_Calculations!E$7*Background_Calculations!E$3*Quarantine_Input!E$6*PQT_No_Test!E$22*Quarantine_Input!$B$24</f>
        <v>3.1647237323262445</v>
      </c>
      <c r="R26" s="14">
        <f>Background_Calculations!$B$10*Background_Calculations!F$7*Background_Calculations!F$3*Quarantine_Input!F$6*PQT_No_Test!F$22*Quarantine_Input!$B$24</f>
        <v>2.1646190353981183</v>
      </c>
      <c r="S26" s="14">
        <f>Background_Calculations!$B$10*Background_Calculations!G$7*Background_Calculations!G$3*Quarantine_Input!G$6*PQT_No_Test!G$22*Quarantine_Input!$B$24</f>
        <v>1.8635456697597566</v>
      </c>
      <c r="T26" s="15">
        <f>Background_Calculations!$B$10*Background_Calculations!B$7*Background_Calculations!B$3*Quarantine_Input!B$14*(1-Background_Calculations!B$6)/(1-Background_Calculations!B$19)*Quarantine_Input!$B$24*(Quarantine_Input!$B$25*PQT_RTPCR_Exit!B30+(1-Quarantine_Input!$B$25)*PQT_No_Test!B$22)</f>
        <v>1.8064297365902136</v>
      </c>
      <c r="U26" s="15">
        <f>Background_Calculations!$B$10*Background_Calculations!C$7*Background_Calculations!C$3*Quarantine_Input!C$14*(1-Background_Calculations!C$6)/(1-Background_Calculations!C$19)*Quarantine_Input!$B$24*(Quarantine_Input!$B$25*PQT_RTPCR_Exit!C30+(1-Quarantine_Input!$B$25)*PQT_No_Test!C$22)</f>
        <v>0.23575717104378793</v>
      </c>
      <c r="V26" s="15">
        <f>Background_Calculations!$B$10*Background_Calculations!D$7*Background_Calculations!D$3*Quarantine_Input!D$14*(1-Background_Calculations!D$6)/(1-Background_Calculations!D$19)*Quarantine_Input!$B$24*(Quarantine_Input!$B$25*PQT_RTPCR_Exit!D30+(1-Quarantine_Input!$B$25)*PQT_No_Test!D$22)</f>
        <v>0.30132916154406275</v>
      </c>
      <c r="W26" s="15">
        <f>Background_Calculations!$B$10*Background_Calculations!E$7*Background_Calculations!E$3*Quarantine_Input!E$14*(1-Background_Calculations!E$6)/(1-Background_Calculations!E$19)*Quarantine_Input!$B$24*(Quarantine_Input!$B$25*PQT_RTPCR_Exit!E30+(1-Quarantine_Input!$B$25)*PQT_No_Test!E$22)</f>
        <v>0.39034946437670159</v>
      </c>
      <c r="X26" s="15">
        <f>Background_Calculations!$B$10*Background_Calculations!F$7*Background_Calculations!F$3*Quarantine_Input!F$14*(1-Background_Calculations!F$6)/(1-Background_Calculations!F$19)*Quarantine_Input!$B$24*(Quarantine_Input!$B$25*PQT_RTPCR_Exit!F30+(1-Quarantine_Input!$B$25)*PQT_No_Test!F$22)</f>
        <v>0.26727391710287213</v>
      </c>
      <c r="Y26" s="15">
        <f>Background_Calculations!$B$10*Background_Calculations!G$7*Background_Calculations!G$3*Quarantine_Input!G$14*(1-Background_Calculations!G$6)/(1-Background_Calculations!G$19)*Quarantine_Input!$B$24*(Quarantine_Input!$B$25*PQT_RTPCR_Exit!G30+(1-Quarantine_Input!$B$25)*PQT_No_Test!G$22)</f>
        <v>0.18187655356511423</v>
      </c>
      <c r="Z26" s="14">
        <f>Background_Calculations!$B$23*Background_Calculations!B$20*Background_Calculations!B$16*Quarantine_Input!B$14*Quarantine_Input!$B$24*(Quarantine_Input!$B$25*PQT_RTPCR_Exit!B30+(1-Quarantine_Input!$B$25)*PQT_No_Test!B$22)</f>
        <v>17.703331942560414</v>
      </c>
      <c r="AA26" s="14">
        <f>Background_Calculations!$B$23*Background_Calculations!C$20*Background_Calculations!C$16*Quarantine_Input!C$14*Quarantine_Input!$B$24*(Quarantine_Input!$B$25*PQT_RTPCR_Exit!C30+(1-Quarantine_Input!$B$25)*PQT_No_Test!C$22)</f>
        <v>4.1528543333242665</v>
      </c>
      <c r="AB26" s="14">
        <f>Background_Calculations!$B$23*Background_Calculations!D$20*Background_Calculations!D$16*Quarantine_Input!D$14*Quarantine_Input!$B$24*(Quarantine_Input!$B$25*PQT_RTPCR_Exit!D30+(1-Quarantine_Input!$B$25)*PQT_No_Test!D$22)</f>
        <v>4.5070572432410287</v>
      </c>
      <c r="AC26" s="14">
        <f>Background_Calculations!$B$23*Background_Calculations!E$20*Background_Calculations!E$16*Quarantine_Input!E$14*Quarantine_Input!$B$24*(Quarantine_Input!$B$25*PQT_RTPCR_Exit!E30+(1-Quarantine_Input!$B$25)*PQT_No_Test!E$22)</f>
        <v>3.703150700357384</v>
      </c>
      <c r="AD26" s="14">
        <f>Background_Calculations!$B$23*Background_Calculations!F$20*Background_Calculations!F$16*Quarantine_Input!F$14*Quarantine_Input!$B$24*(Quarantine_Input!$B$25*PQT_RTPCR_Exit!F30+(1-Quarantine_Input!$B$25)*PQT_No_Test!F$22)</f>
        <v>3.9526441596149695</v>
      </c>
      <c r="AE26" s="14">
        <f>Background_Calculations!$B$23*Background_Calculations!G$20*Background_Calculations!G$16*Quarantine_Input!G$14*Quarantine_Input!$B$24*(Quarantine_Input!$B$25*PQT_RTPCR_Exit!G30+(1-Quarantine_Input!$B$25)*PQT_No_Test!G$22)</f>
        <v>5.3405481339873653</v>
      </c>
      <c r="AF26" s="15">
        <f>Background_Calculations!$B$23*Background_Calculations!B$20*Background_Calculations!B$16*Quarantine_Input!B$6*(1-Background_Calculations!B$19)/(1-Background_Calculations!B$6)*PQT_No_Test!B$22*Quarantine_Input!$B$24</f>
        <v>111.52868162272563</v>
      </c>
      <c r="AG26" s="15">
        <f>Background_Calculations!$B$23*Background_Calculations!C$20*Background_Calculations!C$16*Quarantine_Input!C$6*(1-Background_Calculations!C$19)/(1-Background_Calculations!C$6)*PQT_No_Test!C$22*Quarantine_Input!$B$24</f>
        <v>28.741533322649232</v>
      </c>
      <c r="AH26" s="15">
        <f>Background_Calculations!$B$23*Background_Calculations!D$20*Background_Calculations!D$16*Quarantine_Input!D$6*(1-Background_Calculations!D$19)/(1-Background_Calculations!D$6)*PQT_No_Test!D$22*Quarantine_Input!$B$24</f>
        <v>31.193386951179868</v>
      </c>
      <c r="AI26" s="15">
        <f>Background_Calculations!$B$23*Background_Calculations!E$20*Background_Calculations!E$16*Quarantine_Input!E$6*(1-Background_Calculations!E$19)/(1-Background_Calculations!E$6)*PQT_No_Test!E$22*Quarantine_Input!$B$24</f>
        <v>30.022966534653335</v>
      </c>
      <c r="AJ26" s="15">
        <f>Background_Calculations!$B$23*Background_Calculations!F$20*Background_Calculations!F$16*Quarantine_Input!F$6*(1-Background_Calculations!F$19)/(1-Background_Calculations!F$6)*PQT_No_Test!F$22*Quarantine_Input!$B$24</f>
        <v>32.011985609372495</v>
      </c>
      <c r="AK26" s="15">
        <f>Background_Calculations!$B$23*Background_Calculations!G$20*Background_Calculations!G$16*Quarantine_Input!G$6*(1-Background_Calculations!G$19)/(1-Background_Calculations!G$6)*PQT_No_Test!G$22*Quarantine_Input!$B$24</f>
        <v>54.720386735680179</v>
      </c>
    </row>
    <row r="27" spans="1:37" x14ac:dyDescent="0.25">
      <c r="A27" s="8">
        <v>7</v>
      </c>
      <c r="B27" s="14">
        <f>Background_Calculations!$B$10*(1-Background_Calculations!B$7*(Quarantine_Input!$B$30+Quarantine_Input!$B$25*Inequality_Components_Lambda_j!$A11))*(Background_Calculations!$B$9*Background_Calculations!B$3*(1-Background_Calculations!B$6)/(1-Background_Calculations!$B$11))*Quarantine_Input!$B$24</f>
        <v>15953.360592365294</v>
      </c>
      <c r="C27" s="14">
        <f>Background_Calculations!$B$10*(1-Background_Calculations!C$7*(Quarantine_Input!$B$30+Quarantine_Input!$B$25*Inequality_Components_Lambda_j!$A11))*(Background_Calculations!$B$9*Background_Calculations!C$3*(1-Background_Calculations!C$6)/(1-Background_Calculations!$B$11))*Quarantine_Input!$B$24</f>
        <v>2340.7202525079692</v>
      </c>
      <c r="D27" s="14">
        <f>Background_Calculations!$B$10*(1-Background_Calculations!D$7*(Quarantine_Input!$B$30+Quarantine_Input!$B$25*Inequality_Components_Lambda_j!$A11))*(Background_Calculations!$B$9*Background_Calculations!D$3*(1-Background_Calculations!D$6)/(1-Background_Calculations!$B$11))*Quarantine_Input!$B$24</f>
        <v>2991.7960709148365</v>
      </c>
      <c r="E27" s="14">
        <f>Background_Calculations!$B$10*(1-Background_Calculations!E$7*(Quarantine_Input!$B$30+Quarantine_Input!$B$25*Inequality_Components_Lambda_j!$A11))*(Background_Calculations!$B$9*Background_Calculations!E$3*(1-Background_Calculations!E$6)/(1-Background_Calculations!$B$11))*Quarantine_Input!$B$24</f>
        <v>4663.3971500047173</v>
      </c>
      <c r="F27" s="14">
        <f>Background_Calculations!$B$10*(1-Background_Calculations!F$7*(Quarantine_Input!$B$30+Quarantine_Input!$B$25*Inequality_Components_Lambda_j!$A11))*(Background_Calculations!$B$9*Background_Calculations!F$3*(1-Background_Calculations!F$6)/(1-Background_Calculations!$B$11))*Quarantine_Input!$B$24</f>
        <v>3192.9715834519111</v>
      </c>
      <c r="G27" s="14">
        <f>Background_Calculations!$B$10*(1-Background_Calculations!G$7*(Quarantine_Input!$B$30+Quarantine_Input!$B$25*Inequality_Components_Lambda_j!$A11))*(Background_Calculations!$B$9*Background_Calculations!G$3*(1-Background_Calculations!G$6)/(1-Background_Calculations!$B$11))*Quarantine_Input!$B$24</f>
        <v>2886.902007822905</v>
      </c>
      <c r="H27" s="15">
        <f>Background_Calculations!B$20*Quarantine_Input!$B$29*Background_Calculations!$B$23*(Background_Calculations!$B$9*Background_Calculations!B$16*(1-Background_Calculations!B$19)/(1-Background_Calculations!$B$11))*Quarantine_Input!$B$24</f>
        <v>186.43163286546257</v>
      </c>
      <c r="I27" s="15">
        <f>Background_Calculations!C$20*Quarantine_Input!$B$29*Background_Calculations!$B$23*(Background_Calculations!$B$9*Background_Calculations!C$16*(1-Background_Calculations!C$19)/(1-Background_Calculations!$B$11))*Quarantine_Input!$B$24</f>
        <v>49.16598927666228</v>
      </c>
      <c r="J27" s="15">
        <f>Background_Calculations!D$20*Quarantine_Input!$B$29*Background_Calculations!$B$23*(Background_Calculations!$B$9*Background_Calculations!D$16*(1-Background_Calculations!D$19)/(1-Background_Calculations!$B$11))*Quarantine_Input!$B$24</f>
        <v>53.36019171725674</v>
      </c>
      <c r="K27" s="15">
        <f>Background_Calculations!E$20*Quarantine_Input!$B$29*Background_Calculations!$B$23*(Background_Calculations!$B$9*Background_Calculations!E$16*(1-Background_Calculations!E$19)/(1-Background_Calculations!$B$11))*Quarantine_Input!$B$24</f>
        <v>52.753792191274471</v>
      </c>
      <c r="L27" s="15">
        <f>Background_Calculations!F$20*Quarantine_Input!$B$29*Background_Calculations!$B$23*(Background_Calculations!$B$9*Background_Calculations!F$16*(1-Background_Calculations!F$19)/(1-Background_Calculations!$B$11))*Quarantine_Input!$B$24</f>
        <v>56.306648270023828</v>
      </c>
      <c r="M27" s="15">
        <f>Background_Calculations!G$20*Quarantine_Input!$B$29*Background_Calculations!$B$23*(Background_Calculations!$B$9*Background_Calculations!G$16*(1-Background_Calculations!G$19)/(1-Background_Calculations!$B$11))*Quarantine_Input!$B$24</f>
        <v>101.08219013894848</v>
      </c>
      <c r="N27" s="14">
        <f>Background_Calculations!$B$10*Background_Calculations!B$7*Background_Calculations!B$3*Quarantine_Input!B$6*PQT_No_Test!B$22*Quarantine_Input!$B$24</f>
        <v>11.380271669743983</v>
      </c>
      <c r="O27" s="14">
        <f>Background_Calculations!$B$10*Background_Calculations!C$7*Background_Calculations!C$3*Quarantine_Input!C$6*PQT_No_Test!C$22*Quarantine_Input!$B$24</f>
        <v>1.6316542897338984</v>
      </c>
      <c r="P27" s="14">
        <f>Background_Calculations!$B$10*Background_Calculations!D$7*Background_Calculations!D$3*Quarantine_Input!D$6*PQT_No_Test!D$22*Quarantine_Input!$B$24</f>
        <v>2.0855020534328439</v>
      </c>
      <c r="Q27" s="14">
        <f>Background_Calculations!$B$10*Background_Calculations!E$7*Background_Calculations!E$3*Quarantine_Input!E$6*PQT_No_Test!E$22*Quarantine_Input!$B$24</f>
        <v>3.1647237323262445</v>
      </c>
      <c r="R27" s="14">
        <f>Background_Calculations!$B$10*Background_Calculations!F$7*Background_Calculations!F$3*Quarantine_Input!F$6*PQT_No_Test!F$22*Quarantine_Input!$B$24</f>
        <v>2.1646190353981183</v>
      </c>
      <c r="S27" s="14">
        <f>Background_Calculations!$B$10*Background_Calculations!G$7*Background_Calculations!G$3*Quarantine_Input!G$6*PQT_No_Test!G$22*Quarantine_Input!$B$24</f>
        <v>1.8635456697597566</v>
      </c>
      <c r="T27" s="15">
        <f>Background_Calculations!$B$10*Background_Calculations!B$7*Background_Calculations!B$3*Quarantine_Input!B$14*(1-Background_Calculations!B$6)/(1-Background_Calculations!B$19)*Quarantine_Input!$B$24*(Quarantine_Input!$B$25*PQT_RTPCR_Exit!B31+(1-Quarantine_Input!$B$25)*PQT_No_Test!B$22)</f>
        <v>1.6239439932346511</v>
      </c>
      <c r="U27" s="15">
        <f>Background_Calculations!$B$10*Background_Calculations!C$7*Background_Calculations!C$3*Quarantine_Input!C$14*(1-Background_Calculations!C$6)/(1-Background_Calculations!C$19)*Quarantine_Input!$B$24*(Quarantine_Input!$B$25*PQT_RTPCR_Exit!C31+(1-Quarantine_Input!$B$25)*PQT_No_Test!C$22)</f>
        <v>0.21194095403966665</v>
      </c>
      <c r="V27" s="15">
        <f>Background_Calculations!$B$10*Background_Calculations!D$7*Background_Calculations!D$3*Quarantine_Input!D$14*(1-Background_Calculations!D$6)/(1-Background_Calculations!D$19)*Quarantine_Input!$B$24*(Quarantine_Input!$B$25*PQT_RTPCR_Exit!D31+(1-Quarantine_Input!$B$25)*PQT_No_Test!D$22)</f>
        <v>0.27088885438721111</v>
      </c>
      <c r="W27" s="15">
        <f>Background_Calculations!$B$10*Background_Calculations!E$7*Background_Calculations!E$3*Quarantine_Input!E$14*(1-Background_Calculations!E$6)/(1-Background_Calculations!E$19)*Quarantine_Input!$B$24*(Quarantine_Input!$B$25*PQT_RTPCR_Exit!E31+(1-Quarantine_Input!$B$25)*PQT_No_Test!E$22)</f>
        <v>0.35091631581168364</v>
      </c>
      <c r="X27" s="15">
        <f>Background_Calculations!$B$10*Background_Calculations!F$7*Background_Calculations!F$3*Quarantine_Input!F$14*(1-Background_Calculations!F$6)/(1-Background_Calculations!F$19)*Quarantine_Input!$B$24*(Quarantine_Input!$B$25*PQT_RTPCR_Exit!F31+(1-Quarantine_Input!$B$25)*PQT_No_Test!F$22)</f>
        <v>0.24027387472417708</v>
      </c>
      <c r="Y27" s="15">
        <f>Background_Calculations!$B$10*Background_Calculations!G$7*Background_Calculations!G$3*Quarantine_Input!G$14*(1-Background_Calculations!G$6)/(1-Background_Calculations!G$19)*Quarantine_Input!$B$24*(Quarantine_Input!$B$25*PQT_RTPCR_Exit!G31+(1-Quarantine_Input!$B$25)*PQT_No_Test!G$22)</f>
        <v>0.16350336284310676</v>
      </c>
      <c r="Z27" s="14">
        <f>Background_Calculations!$B$23*Background_Calculations!B$20*Background_Calculations!B$16*Quarantine_Input!B$14*Quarantine_Input!$B$24*(Quarantine_Input!$B$25*PQT_RTPCR_Exit!B31+(1-Quarantine_Input!$B$25)*PQT_No_Test!B$22)</f>
        <v>15.914939278306312</v>
      </c>
      <c r="AA27" s="14">
        <f>Background_Calculations!$B$23*Background_Calculations!C$20*Background_Calculations!C$16*Quarantine_Input!C$14*Quarantine_Input!$B$24*(Quarantine_Input!$B$25*PQT_RTPCR_Exit!C31+(1-Quarantine_Input!$B$25)*PQT_No_Test!C$22)</f>
        <v>3.7333325026581439</v>
      </c>
      <c r="AB27" s="14">
        <f>Background_Calculations!$B$23*Background_Calculations!D$20*Background_Calculations!D$16*Quarantine_Input!D$14*Quarantine_Input!$B$24*(Quarantine_Input!$B$25*PQT_RTPCR_Exit!D31+(1-Quarantine_Input!$B$25)*PQT_No_Test!D$22)</f>
        <v>4.0517537931708372</v>
      </c>
      <c r="AC27" s="14">
        <f>Background_Calculations!$B$23*Background_Calculations!E$20*Background_Calculations!E$16*Quarantine_Input!E$14*Quarantine_Input!$B$24*(Quarantine_Input!$B$25*PQT_RTPCR_Exit!E31+(1-Quarantine_Input!$B$25)*PQT_No_Test!E$22)</f>
        <v>3.3290579833121217</v>
      </c>
      <c r="AD27" s="14">
        <f>Background_Calculations!$B$23*Background_Calculations!F$20*Background_Calculations!F$16*Quarantine_Input!F$14*Quarantine_Input!$B$24*(Quarantine_Input!$B$25*PQT_RTPCR_Exit!F31+(1-Quarantine_Input!$B$25)*PQT_No_Test!F$22)</f>
        <v>3.5533475841229842</v>
      </c>
      <c r="AE27" s="14">
        <f>Background_Calculations!$B$23*Background_Calculations!G$20*Background_Calculations!G$16*Quarantine_Input!G$14*Quarantine_Input!$B$24*(Quarantine_Input!$B$25*PQT_RTPCR_Exit!G31+(1-Quarantine_Input!$B$25)*PQT_No_Test!G$22)</f>
        <v>4.8010453366095742</v>
      </c>
      <c r="AF27" s="15">
        <f>Background_Calculations!$B$23*Background_Calculations!B$20*Background_Calculations!B$16*Quarantine_Input!B$6*(1-Background_Calculations!B$19)/(1-Background_Calculations!B$6)*PQT_No_Test!B$22*Quarantine_Input!$B$24</f>
        <v>111.52868162272563</v>
      </c>
      <c r="AG27" s="15">
        <f>Background_Calculations!$B$23*Background_Calculations!C$20*Background_Calculations!C$16*Quarantine_Input!C$6*(1-Background_Calculations!C$19)/(1-Background_Calculations!C$6)*PQT_No_Test!C$22*Quarantine_Input!$B$24</f>
        <v>28.741533322649232</v>
      </c>
      <c r="AH27" s="15">
        <f>Background_Calculations!$B$23*Background_Calculations!D$20*Background_Calculations!D$16*Quarantine_Input!D$6*(1-Background_Calculations!D$19)/(1-Background_Calculations!D$6)*PQT_No_Test!D$22*Quarantine_Input!$B$24</f>
        <v>31.193386951179868</v>
      </c>
      <c r="AI27" s="15">
        <f>Background_Calculations!$B$23*Background_Calculations!E$20*Background_Calculations!E$16*Quarantine_Input!E$6*(1-Background_Calculations!E$19)/(1-Background_Calculations!E$6)*PQT_No_Test!E$22*Quarantine_Input!$B$24</f>
        <v>30.022966534653335</v>
      </c>
      <c r="AJ27" s="15">
        <f>Background_Calculations!$B$23*Background_Calculations!F$20*Background_Calculations!F$16*Quarantine_Input!F$6*(1-Background_Calculations!F$19)/(1-Background_Calculations!F$6)*PQT_No_Test!F$22*Quarantine_Input!$B$24</f>
        <v>32.011985609372495</v>
      </c>
      <c r="AK27" s="15">
        <f>Background_Calculations!$B$23*Background_Calculations!G$20*Background_Calculations!G$16*Quarantine_Input!G$6*(1-Background_Calculations!G$19)/(1-Background_Calculations!G$6)*PQT_No_Test!G$22*Quarantine_Input!$B$24</f>
        <v>54.720386735680179</v>
      </c>
    </row>
    <row r="28" spans="1:37" x14ac:dyDescent="0.25">
      <c r="A28" s="8">
        <v>8</v>
      </c>
      <c r="B28" s="14">
        <f>Background_Calculations!$B$10*(1-Background_Calculations!B$7*(Quarantine_Input!$B$30+Quarantine_Input!$B$25*Inequality_Components_Lambda_j!$A12))*(Background_Calculations!$B$9*Background_Calculations!B$3*(1-Background_Calculations!B$6)/(1-Background_Calculations!$B$11))*Quarantine_Input!$B$24</f>
        <v>15951.154324444866</v>
      </c>
      <c r="C28" s="14">
        <f>Background_Calculations!$B$10*(1-Background_Calculations!C$7*(Quarantine_Input!$B$30+Quarantine_Input!$B$25*Inequality_Components_Lambda_j!$A12))*(Background_Calculations!$B$9*Background_Calculations!C$3*(1-Background_Calculations!C$6)/(1-Background_Calculations!$B$11))*Quarantine_Input!$B$24</f>
        <v>2340.3965429062273</v>
      </c>
      <c r="D28" s="14">
        <f>Background_Calculations!$B$10*(1-Background_Calculations!D$7*(Quarantine_Input!$B$30+Quarantine_Input!$B$25*Inequality_Components_Lambda_j!$A12))*(Background_Calculations!$B$9*Background_Calculations!D$3*(1-Background_Calculations!D$6)/(1-Background_Calculations!$B$11))*Quarantine_Input!$B$24</f>
        <v>2991.382320867785</v>
      </c>
      <c r="E28" s="14">
        <f>Background_Calculations!$B$10*(1-Background_Calculations!E$7*(Quarantine_Input!$B$30+Quarantine_Input!$B$25*Inequality_Components_Lambda_j!$A12))*(Background_Calculations!$B$9*Background_Calculations!E$3*(1-Background_Calculations!E$6)/(1-Background_Calculations!$B$11))*Quarantine_Input!$B$24</f>
        <v>4662.7522261046579</v>
      </c>
      <c r="F28" s="14">
        <f>Background_Calculations!$B$10*(1-Background_Calculations!F$7*(Quarantine_Input!$B$30+Quarantine_Input!$B$25*Inequality_Components_Lambda_j!$A12))*(Background_Calculations!$B$9*Background_Calculations!F$3*(1-Background_Calculations!F$6)/(1-Background_Calculations!$B$11))*Quarantine_Input!$B$24</f>
        <v>3192.530011863616</v>
      </c>
      <c r="G28" s="14">
        <f>Background_Calculations!$B$10*(1-Background_Calculations!G$7*(Quarantine_Input!$B$30+Quarantine_Input!$B$25*Inequality_Components_Lambda_j!$A12))*(Background_Calculations!$B$9*Background_Calculations!G$3*(1-Background_Calculations!G$6)/(1-Background_Calculations!$B$11))*Quarantine_Input!$B$24</f>
        <v>2886.5027640866147</v>
      </c>
      <c r="H28" s="15">
        <f>Background_Calculations!B$20*Quarantine_Input!$B$29*Background_Calculations!$B$23*(Background_Calculations!$B$9*Background_Calculations!B$16*(1-Background_Calculations!B$19)/(1-Background_Calculations!$B$11))*Quarantine_Input!$B$24</f>
        <v>186.43163286546257</v>
      </c>
      <c r="I28" s="15">
        <f>Background_Calculations!C$20*Quarantine_Input!$B$29*Background_Calculations!$B$23*(Background_Calculations!$B$9*Background_Calculations!C$16*(1-Background_Calculations!C$19)/(1-Background_Calculations!$B$11))*Quarantine_Input!$B$24</f>
        <v>49.16598927666228</v>
      </c>
      <c r="J28" s="15">
        <f>Background_Calculations!D$20*Quarantine_Input!$B$29*Background_Calculations!$B$23*(Background_Calculations!$B$9*Background_Calculations!D$16*(1-Background_Calculations!D$19)/(1-Background_Calculations!$B$11))*Quarantine_Input!$B$24</f>
        <v>53.36019171725674</v>
      </c>
      <c r="K28" s="15">
        <f>Background_Calculations!E$20*Quarantine_Input!$B$29*Background_Calculations!$B$23*(Background_Calculations!$B$9*Background_Calculations!E$16*(1-Background_Calculations!E$19)/(1-Background_Calculations!$B$11))*Quarantine_Input!$B$24</f>
        <v>52.753792191274471</v>
      </c>
      <c r="L28" s="15">
        <f>Background_Calculations!F$20*Quarantine_Input!$B$29*Background_Calculations!$B$23*(Background_Calculations!$B$9*Background_Calculations!F$16*(1-Background_Calculations!F$19)/(1-Background_Calculations!$B$11))*Quarantine_Input!$B$24</f>
        <v>56.306648270023828</v>
      </c>
      <c r="M28" s="15">
        <f>Background_Calculations!G$20*Quarantine_Input!$B$29*Background_Calculations!$B$23*(Background_Calculations!$B$9*Background_Calculations!G$16*(1-Background_Calculations!G$19)/(1-Background_Calculations!$B$11))*Quarantine_Input!$B$24</f>
        <v>101.08219013894848</v>
      </c>
      <c r="N28" s="14">
        <f>Background_Calculations!$B$10*Background_Calculations!B$7*Background_Calculations!B$3*Quarantine_Input!B$6*PQT_No_Test!B$22*Quarantine_Input!$B$24</f>
        <v>11.380271669743983</v>
      </c>
      <c r="O28" s="14">
        <f>Background_Calculations!$B$10*Background_Calculations!C$7*Background_Calculations!C$3*Quarantine_Input!C$6*PQT_No_Test!C$22*Quarantine_Input!$B$24</f>
        <v>1.6316542897338984</v>
      </c>
      <c r="P28" s="14">
        <f>Background_Calculations!$B$10*Background_Calculations!D$7*Background_Calculations!D$3*Quarantine_Input!D$6*PQT_No_Test!D$22*Quarantine_Input!$B$24</f>
        <v>2.0855020534328439</v>
      </c>
      <c r="Q28" s="14">
        <f>Background_Calculations!$B$10*Background_Calculations!E$7*Background_Calculations!E$3*Quarantine_Input!E$6*PQT_No_Test!E$22*Quarantine_Input!$B$24</f>
        <v>3.1647237323262445</v>
      </c>
      <c r="R28" s="14">
        <f>Background_Calculations!$B$10*Background_Calculations!F$7*Background_Calculations!F$3*Quarantine_Input!F$6*PQT_No_Test!F$22*Quarantine_Input!$B$24</f>
        <v>2.1646190353981183</v>
      </c>
      <c r="S28" s="14">
        <f>Background_Calculations!$B$10*Background_Calculations!G$7*Background_Calculations!G$3*Quarantine_Input!G$6*PQT_No_Test!G$22*Quarantine_Input!$B$24</f>
        <v>1.8635456697597566</v>
      </c>
      <c r="T28" s="15">
        <f>Background_Calculations!$B$10*Background_Calculations!B$7*Background_Calculations!B$3*Quarantine_Input!B$14*(1-Background_Calculations!B$6)/(1-Background_Calculations!B$19)*Quarantine_Input!$B$24*(Quarantine_Input!$B$25*PQT_RTPCR_Exit!B32+(1-Quarantine_Input!$B$25)*PQT_No_Test!B$22)</f>
        <v>1.3758482029850365</v>
      </c>
      <c r="U28" s="15">
        <f>Background_Calculations!$B$10*Background_Calculations!C$7*Background_Calculations!C$3*Quarantine_Input!C$14*(1-Background_Calculations!C$6)/(1-Background_Calculations!C$19)*Quarantine_Input!$B$24*(Quarantine_Input!$B$25*PQT_RTPCR_Exit!C32+(1-Quarantine_Input!$B$25)*PQT_No_Test!C$22)</f>
        <v>0.17956196886666595</v>
      </c>
      <c r="V28" s="15">
        <f>Background_Calculations!$B$10*Background_Calculations!D$7*Background_Calculations!D$3*Quarantine_Input!D$14*(1-Background_Calculations!D$6)/(1-Background_Calculations!D$19)*Quarantine_Input!$B$24*(Quarantine_Input!$B$25*PQT_RTPCR_Exit!D32+(1-Quarantine_Input!$B$25)*PQT_No_Test!D$22)</f>
        <v>0.22950418553225699</v>
      </c>
      <c r="W28" s="15">
        <f>Background_Calculations!$B$10*Background_Calculations!E$7*Background_Calculations!E$3*Quarantine_Input!E$14*(1-Background_Calculations!E$6)/(1-Background_Calculations!E$19)*Quarantine_Input!$B$24*(Quarantine_Input!$B$25*PQT_RTPCR_Exit!E32+(1-Quarantine_Input!$B$25)*PQT_No_Test!E$22)</f>
        <v>0.29730556258036633</v>
      </c>
      <c r="X28" s="15">
        <f>Background_Calculations!$B$10*Background_Calculations!F$7*Background_Calculations!F$3*Quarantine_Input!F$14*(1-Background_Calculations!F$6)/(1-Background_Calculations!F$19)*Quarantine_Input!$B$24*(Quarantine_Input!$B$25*PQT_RTPCR_Exit!F32+(1-Quarantine_Input!$B$25)*PQT_No_Test!F$22)</f>
        <v>0.2035663669071768</v>
      </c>
      <c r="Y28" s="15">
        <f>Background_Calculations!$B$10*Background_Calculations!G$7*Background_Calculations!G$3*Quarantine_Input!G$14*(1-Background_Calculations!G$6)/(1-Background_Calculations!G$19)*Quarantine_Input!$B$24*(Quarantine_Input!$B$25*PQT_RTPCR_Exit!G32+(1-Quarantine_Input!$B$25)*PQT_No_Test!G$22)</f>
        <v>0.13852436345518349</v>
      </c>
      <c r="Z28" s="14">
        <f>Background_Calculations!$B$23*Background_Calculations!B$20*Background_Calculations!B$16*Quarantine_Input!B$14*Quarantine_Input!$B$24*(Quarantine_Input!$B$25*PQT_RTPCR_Exit!B32+(1-Quarantine_Input!$B$25)*PQT_No_Test!B$22)</f>
        <v>13.483556512967613</v>
      </c>
      <c r="AA28" s="14">
        <f>Background_Calculations!$B$23*Background_Calculations!C$20*Background_Calculations!C$16*Quarantine_Input!C$14*Quarantine_Input!$B$24*(Quarantine_Input!$B$25*PQT_RTPCR_Exit!C32+(1-Quarantine_Input!$B$25)*PQT_No_Test!C$22)</f>
        <v>3.1629778097806853</v>
      </c>
      <c r="AB28" s="14">
        <f>Background_Calculations!$B$23*Background_Calculations!D$20*Background_Calculations!D$16*Quarantine_Input!D$14*Quarantine_Input!$B$24*(Quarantine_Input!$B$25*PQT_RTPCR_Exit!D32+(1-Quarantine_Input!$B$25)*PQT_No_Test!D$22)</f>
        <v>3.4327527294633757</v>
      </c>
      <c r="AC28" s="14">
        <f>Background_Calculations!$B$23*Background_Calculations!E$20*Background_Calculations!E$16*Quarantine_Input!E$14*Quarantine_Input!$B$24*(Quarantine_Input!$B$25*PQT_RTPCR_Exit!E32+(1-Quarantine_Input!$B$25)*PQT_No_Test!E$22)</f>
        <v>2.8204657691733259</v>
      </c>
      <c r="AD28" s="14">
        <f>Background_Calculations!$B$23*Background_Calculations!F$20*Background_Calculations!F$16*Quarantine_Input!F$14*Quarantine_Input!$B$24*(Quarantine_Input!$B$25*PQT_RTPCR_Exit!F32+(1-Quarantine_Input!$B$25)*PQT_No_Test!F$22)</f>
        <v>3.0104898374351845</v>
      </c>
      <c r="AE28" s="14">
        <f>Background_Calculations!$B$23*Background_Calculations!G$20*Background_Calculations!G$16*Quarantine_Input!G$14*Quarantine_Input!$B$24*(Quarantine_Input!$B$25*PQT_RTPCR_Exit!G32+(1-Quarantine_Input!$B$25)*PQT_No_Test!G$22)</f>
        <v>4.0675722970388861</v>
      </c>
      <c r="AF28" s="15">
        <f>Background_Calculations!$B$23*Background_Calculations!B$20*Background_Calculations!B$16*Quarantine_Input!B$6*(1-Background_Calculations!B$19)/(1-Background_Calculations!B$6)*PQT_No_Test!B$22*Quarantine_Input!$B$24</f>
        <v>111.52868162272563</v>
      </c>
      <c r="AG28" s="15">
        <f>Background_Calculations!$B$23*Background_Calculations!C$20*Background_Calculations!C$16*Quarantine_Input!C$6*(1-Background_Calculations!C$19)/(1-Background_Calculations!C$6)*PQT_No_Test!C$22*Quarantine_Input!$B$24</f>
        <v>28.741533322649232</v>
      </c>
      <c r="AH28" s="15">
        <f>Background_Calculations!$B$23*Background_Calculations!D$20*Background_Calculations!D$16*Quarantine_Input!D$6*(1-Background_Calculations!D$19)/(1-Background_Calculations!D$6)*PQT_No_Test!D$22*Quarantine_Input!$B$24</f>
        <v>31.193386951179868</v>
      </c>
      <c r="AI28" s="15">
        <f>Background_Calculations!$B$23*Background_Calculations!E$20*Background_Calculations!E$16*Quarantine_Input!E$6*(1-Background_Calculations!E$19)/(1-Background_Calculations!E$6)*PQT_No_Test!E$22*Quarantine_Input!$B$24</f>
        <v>30.022966534653335</v>
      </c>
      <c r="AJ28" s="15">
        <f>Background_Calculations!$B$23*Background_Calculations!F$20*Background_Calculations!F$16*Quarantine_Input!F$6*(1-Background_Calculations!F$19)/(1-Background_Calculations!F$6)*PQT_No_Test!F$22*Quarantine_Input!$B$24</f>
        <v>32.011985609372495</v>
      </c>
      <c r="AK28" s="15">
        <f>Background_Calculations!$B$23*Background_Calculations!G$20*Background_Calculations!G$16*Quarantine_Input!G$6*(1-Background_Calculations!G$19)/(1-Background_Calculations!G$6)*PQT_No_Test!G$22*Quarantine_Input!$B$24</f>
        <v>54.720386735680179</v>
      </c>
    </row>
    <row r="29" spans="1:37" x14ac:dyDescent="0.25">
      <c r="A29" s="8">
        <v>9</v>
      </c>
      <c r="B29" s="14">
        <f>Background_Calculations!$B$10*(1-Background_Calculations!B$7*(Quarantine_Input!$B$30+Quarantine_Input!$B$25*Inequality_Components_Lambda_j!$A13))*(Background_Calculations!$B$9*Background_Calculations!B$3*(1-Background_Calculations!B$6)/(1-Background_Calculations!$B$11))*Quarantine_Input!$B$24</f>
        <v>15948.94805652443</v>
      </c>
      <c r="C29" s="14">
        <f>Background_Calculations!$B$10*(1-Background_Calculations!C$7*(Quarantine_Input!$B$30+Quarantine_Input!$B$25*Inequality_Components_Lambda_j!$A13))*(Background_Calculations!$B$9*Background_Calculations!C$3*(1-Background_Calculations!C$6)/(1-Background_Calculations!$B$11))*Quarantine_Input!$B$24</f>
        <v>2340.0728333044844</v>
      </c>
      <c r="D29" s="14">
        <f>Background_Calculations!$B$10*(1-Background_Calculations!D$7*(Quarantine_Input!$B$30+Quarantine_Input!$B$25*Inequality_Components_Lambda_j!$A13))*(Background_Calculations!$B$9*Background_Calculations!D$3*(1-Background_Calculations!D$6)/(1-Background_Calculations!$B$11))*Quarantine_Input!$B$24</f>
        <v>2990.9685708207326</v>
      </c>
      <c r="E29" s="14">
        <f>Background_Calculations!$B$10*(1-Background_Calculations!E$7*(Quarantine_Input!$B$30+Quarantine_Input!$B$25*Inequality_Components_Lambda_j!$A13))*(Background_Calculations!$B$9*Background_Calculations!E$3*(1-Background_Calculations!E$6)/(1-Background_Calculations!$B$11))*Quarantine_Input!$B$24</f>
        <v>4662.1073022045985</v>
      </c>
      <c r="F29" s="14">
        <f>Background_Calculations!$B$10*(1-Background_Calculations!F$7*(Quarantine_Input!$B$30+Quarantine_Input!$B$25*Inequality_Components_Lambda_j!$A13))*(Background_Calculations!$B$9*Background_Calculations!F$3*(1-Background_Calculations!F$6)/(1-Background_Calculations!$B$11))*Quarantine_Input!$B$24</f>
        <v>3192.0884402753209</v>
      </c>
      <c r="G29" s="14">
        <f>Background_Calculations!$B$10*(1-Background_Calculations!G$7*(Quarantine_Input!$B$30+Quarantine_Input!$B$25*Inequality_Components_Lambda_j!$A13))*(Background_Calculations!$B$9*Background_Calculations!G$3*(1-Background_Calculations!G$6)/(1-Background_Calculations!$B$11))*Quarantine_Input!$B$24</f>
        <v>2886.1035203503238</v>
      </c>
      <c r="H29" s="15">
        <f>Background_Calculations!B$20*Quarantine_Input!$B$29*Background_Calculations!$B$23*(Background_Calculations!$B$9*Background_Calculations!B$16*(1-Background_Calculations!B$19)/(1-Background_Calculations!$B$11))*Quarantine_Input!$B$24</f>
        <v>186.43163286546257</v>
      </c>
      <c r="I29" s="15">
        <f>Background_Calculations!C$20*Quarantine_Input!$B$29*Background_Calculations!$B$23*(Background_Calculations!$B$9*Background_Calculations!C$16*(1-Background_Calculations!C$19)/(1-Background_Calculations!$B$11))*Quarantine_Input!$B$24</f>
        <v>49.16598927666228</v>
      </c>
      <c r="J29" s="15">
        <f>Background_Calculations!D$20*Quarantine_Input!$B$29*Background_Calculations!$B$23*(Background_Calculations!$B$9*Background_Calculations!D$16*(1-Background_Calculations!D$19)/(1-Background_Calculations!$B$11))*Quarantine_Input!$B$24</f>
        <v>53.36019171725674</v>
      </c>
      <c r="K29" s="15">
        <f>Background_Calculations!E$20*Quarantine_Input!$B$29*Background_Calculations!$B$23*(Background_Calculations!$B$9*Background_Calculations!E$16*(1-Background_Calculations!E$19)/(1-Background_Calculations!$B$11))*Quarantine_Input!$B$24</f>
        <v>52.753792191274471</v>
      </c>
      <c r="L29" s="15">
        <f>Background_Calculations!F$20*Quarantine_Input!$B$29*Background_Calculations!$B$23*(Background_Calculations!$B$9*Background_Calculations!F$16*(1-Background_Calculations!F$19)/(1-Background_Calculations!$B$11))*Quarantine_Input!$B$24</f>
        <v>56.306648270023828</v>
      </c>
      <c r="M29" s="15">
        <f>Background_Calculations!G$20*Quarantine_Input!$B$29*Background_Calculations!$B$23*(Background_Calculations!$B$9*Background_Calculations!G$16*(1-Background_Calculations!G$19)/(1-Background_Calculations!$B$11))*Quarantine_Input!$B$24</f>
        <v>101.08219013894848</v>
      </c>
      <c r="N29" s="14">
        <f>Background_Calculations!$B$10*Background_Calculations!B$7*Background_Calculations!B$3*Quarantine_Input!B$6*PQT_No_Test!B$22*Quarantine_Input!$B$24</f>
        <v>11.380271669743983</v>
      </c>
      <c r="O29" s="14">
        <f>Background_Calculations!$B$10*Background_Calculations!C$7*Background_Calculations!C$3*Quarantine_Input!C$6*PQT_No_Test!C$22*Quarantine_Input!$B$24</f>
        <v>1.6316542897338984</v>
      </c>
      <c r="P29" s="14">
        <f>Background_Calculations!$B$10*Background_Calculations!D$7*Background_Calculations!D$3*Quarantine_Input!D$6*PQT_No_Test!D$22*Quarantine_Input!$B$24</f>
        <v>2.0855020534328439</v>
      </c>
      <c r="Q29" s="14">
        <f>Background_Calculations!$B$10*Background_Calculations!E$7*Background_Calculations!E$3*Quarantine_Input!E$6*PQT_No_Test!E$22*Quarantine_Input!$B$24</f>
        <v>3.1647237323262445</v>
      </c>
      <c r="R29" s="14">
        <f>Background_Calculations!$B$10*Background_Calculations!F$7*Background_Calculations!F$3*Quarantine_Input!F$6*PQT_No_Test!F$22*Quarantine_Input!$B$24</f>
        <v>2.1646190353981183</v>
      </c>
      <c r="S29" s="14">
        <f>Background_Calculations!$B$10*Background_Calculations!G$7*Background_Calculations!G$3*Quarantine_Input!G$6*PQT_No_Test!G$22*Quarantine_Input!$B$24</f>
        <v>1.8635456697597566</v>
      </c>
      <c r="T29" s="15">
        <f>Background_Calculations!$B$10*Background_Calculations!B$7*Background_Calculations!B$3*Quarantine_Input!B$14*(1-Background_Calculations!B$6)/(1-Background_Calculations!B$19)*Quarantine_Input!$B$24*(Quarantine_Input!$B$25*PQT_RTPCR_Exit!B33+(1-Quarantine_Input!$B$25)*PQT_No_Test!B$22)</f>
        <v>1.1144237218389923</v>
      </c>
      <c r="U29" s="15">
        <f>Background_Calculations!$B$10*Background_Calculations!C$7*Background_Calculations!C$3*Quarantine_Input!C$14*(1-Background_Calculations!C$6)/(1-Background_Calculations!C$19)*Quarantine_Input!$B$24*(Quarantine_Input!$B$25*PQT_RTPCR_Exit!C33+(1-Quarantine_Input!$B$25)*PQT_No_Test!C$22)</f>
        <v>0.14544345605203621</v>
      </c>
      <c r="V29" s="15">
        <f>Background_Calculations!$B$10*Background_Calculations!D$7*Background_Calculations!D$3*Quarantine_Input!D$14*(1-Background_Calculations!D$6)/(1-Background_Calculations!D$19)*Quarantine_Input!$B$24*(Quarantine_Input!$B$25*PQT_RTPCR_Exit!D33+(1-Quarantine_Input!$B$25)*PQT_No_Test!D$22)</f>
        <v>0.18589616795194236</v>
      </c>
      <c r="W29" s="15">
        <f>Background_Calculations!$B$10*Background_Calculations!E$7*Background_Calculations!E$3*Quarantine_Input!E$14*(1-Background_Calculations!E$6)/(1-Background_Calculations!E$19)*Quarantine_Input!$B$24*(Quarantine_Input!$B$25*PQT_RTPCR_Exit!E33+(1-Quarantine_Input!$B$25)*PQT_No_Test!E$22)</f>
        <v>0.24081462682831353</v>
      </c>
      <c r="X29" s="15">
        <f>Background_Calculations!$B$10*Background_Calculations!F$7*Background_Calculations!F$3*Quarantine_Input!F$14*(1-Background_Calculations!F$6)/(1-Background_Calculations!F$19)*Quarantine_Input!$B$24*(Quarantine_Input!$B$25*PQT_RTPCR_Exit!F33+(1-Quarantine_Input!$B$25)*PQT_No_Test!F$22)</f>
        <v>0.16488678602606363</v>
      </c>
      <c r="Y29" s="15">
        <f>Background_Calculations!$B$10*Background_Calculations!G$7*Background_Calculations!G$3*Quarantine_Input!G$14*(1-Background_Calculations!G$6)/(1-Background_Calculations!G$19)*Quarantine_Input!$B$24*(Quarantine_Input!$B$25*PQT_RTPCR_Exit!G33+(1-Quarantine_Input!$B$25)*PQT_No_Test!G$22)</f>
        <v>0.11220339304304913</v>
      </c>
      <c r="Z29" s="14">
        <f>Background_Calculations!$B$23*Background_Calculations!B$20*Background_Calculations!B$16*Quarantine_Input!B$14*Quarantine_Input!$B$24*(Quarantine_Input!$B$25*PQT_RTPCR_Exit!B33+(1-Quarantine_Input!$B$25)*PQT_No_Test!B$22)</f>
        <v>10.921550211866778</v>
      </c>
      <c r="AA29" s="14">
        <f>Background_Calculations!$B$23*Background_Calculations!C$20*Background_Calculations!C$16*Quarantine_Input!C$14*Quarantine_Input!$B$24*(Quarantine_Input!$B$25*PQT_RTPCR_Exit!C33+(1-Quarantine_Input!$B$25)*PQT_No_Test!C$22)</f>
        <v>2.5619813982547837</v>
      </c>
      <c r="AB29" s="14">
        <f>Background_Calculations!$B$23*Background_Calculations!D$20*Background_Calculations!D$16*Quarantine_Input!D$14*Quarantine_Input!$B$24*(Quarantine_Input!$B$25*PQT_RTPCR_Exit!D33+(1-Quarantine_Input!$B$25)*PQT_No_Test!D$22)</f>
        <v>2.7804964709200122</v>
      </c>
      <c r="AC29" s="14">
        <f>Background_Calculations!$B$23*Background_Calculations!E$20*Background_Calculations!E$16*Quarantine_Input!E$14*Quarantine_Input!$B$24*(Quarantine_Input!$B$25*PQT_RTPCR_Exit!E33+(1-Quarantine_Input!$B$25)*PQT_No_Test!E$22)</f>
        <v>2.2845499619668432</v>
      </c>
      <c r="AD29" s="14">
        <f>Background_Calculations!$B$23*Background_Calculations!F$20*Background_Calculations!F$16*Quarantine_Input!F$14*Quarantine_Input!$B$24*(Quarantine_Input!$B$25*PQT_RTPCR_Exit!F33+(1-Quarantine_Input!$B$25)*PQT_No_Test!F$22)</f>
        <v>2.438467617222646</v>
      </c>
      <c r="AE29" s="14">
        <f>Background_Calculations!$B$23*Background_Calculations!G$20*Background_Calculations!G$16*Quarantine_Input!G$14*Quarantine_Input!$B$24*(Quarantine_Input!$B$25*PQT_RTPCR_Exit!G33+(1-Quarantine_Input!$B$25)*PQT_No_Test!G$22)</f>
        <v>3.2946941735872266</v>
      </c>
      <c r="AF29" s="15">
        <f>Background_Calculations!$B$23*Background_Calculations!B$20*Background_Calculations!B$16*Quarantine_Input!B$6*(1-Background_Calculations!B$19)/(1-Background_Calculations!B$6)*PQT_No_Test!B$22*Quarantine_Input!$B$24</f>
        <v>111.52868162272563</v>
      </c>
      <c r="AG29" s="15">
        <f>Background_Calculations!$B$23*Background_Calculations!C$20*Background_Calculations!C$16*Quarantine_Input!C$6*(1-Background_Calculations!C$19)/(1-Background_Calculations!C$6)*PQT_No_Test!C$22*Quarantine_Input!$B$24</f>
        <v>28.741533322649232</v>
      </c>
      <c r="AH29" s="15">
        <f>Background_Calculations!$B$23*Background_Calculations!D$20*Background_Calculations!D$16*Quarantine_Input!D$6*(1-Background_Calculations!D$19)/(1-Background_Calculations!D$6)*PQT_No_Test!D$22*Quarantine_Input!$B$24</f>
        <v>31.193386951179868</v>
      </c>
      <c r="AI29" s="15">
        <f>Background_Calculations!$B$23*Background_Calculations!E$20*Background_Calculations!E$16*Quarantine_Input!E$6*(1-Background_Calculations!E$19)/(1-Background_Calculations!E$6)*PQT_No_Test!E$22*Quarantine_Input!$B$24</f>
        <v>30.022966534653335</v>
      </c>
      <c r="AJ29" s="15">
        <f>Background_Calculations!$B$23*Background_Calculations!F$20*Background_Calculations!F$16*Quarantine_Input!F$6*(1-Background_Calculations!F$19)/(1-Background_Calculations!F$6)*PQT_No_Test!F$22*Quarantine_Input!$B$24</f>
        <v>32.011985609372495</v>
      </c>
      <c r="AK29" s="15">
        <f>Background_Calculations!$B$23*Background_Calculations!G$20*Background_Calculations!G$16*Quarantine_Input!G$6*(1-Background_Calculations!G$19)/(1-Background_Calculations!G$6)*PQT_No_Test!G$22*Quarantine_Input!$B$24</f>
        <v>54.720386735680179</v>
      </c>
    </row>
    <row r="30" spans="1:37" x14ac:dyDescent="0.25">
      <c r="A30" s="8">
        <v>10</v>
      </c>
      <c r="B30" s="14">
        <f>Background_Calculations!$B$10*(1-Background_Calculations!B$7*(Quarantine_Input!$B$30+Quarantine_Input!$B$25*Inequality_Components_Lambda_j!$A14))*(Background_Calculations!$B$9*Background_Calculations!B$3*(1-Background_Calculations!B$6)/(1-Background_Calculations!$B$11))*Quarantine_Input!$B$24</f>
        <v>15946.741788603998</v>
      </c>
      <c r="C30" s="14">
        <f>Background_Calculations!$B$10*(1-Background_Calculations!C$7*(Quarantine_Input!$B$30+Quarantine_Input!$B$25*Inequality_Components_Lambda_j!$A14))*(Background_Calculations!$B$9*Background_Calculations!C$3*(1-Background_Calculations!C$6)/(1-Background_Calculations!$B$11))*Quarantine_Input!$B$24</f>
        <v>2339.7491237027416</v>
      </c>
      <c r="D30" s="14">
        <f>Background_Calculations!$B$10*(1-Background_Calculations!D$7*(Quarantine_Input!$B$30+Quarantine_Input!$B$25*Inequality_Components_Lambda_j!$A14))*(Background_Calculations!$B$9*Background_Calculations!D$3*(1-Background_Calculations!D$6)/(1-Background_Calculations!$B$11))*Quarantine_Input!$B$24</f>
        <v>2990.5548207736801</v>
      </c>
      <c r="E30" s="14">
        <f>Background_Calculations!$B$10*(1-Background_Calculations!E$7*(Quarantine_Input!$B$30+Quarantine_Input!$B$25*Inequality_Components_Lambda_j!$A14))*(Background_Calculations!$B$9*Background_Calculations!E$3*(1-Background_Calculations!E$6)/(1-Background_Calculations!$B$11))*Quarantine_Input!$B$24</f>
        <v>4661.462378304539</v>
      </c>
      <c r="F30" s="14">
        <f>Background_Calculations!$B$10*(1-Background_Calculations!F$7*(Quarantine_Input!$B$30+Quarantine_Input!$B$25*Inequality_Components_Lambda_j!$A14))*(Background_Calculations!$B$9*Background_Calculations!F$3*(1-Background_Calculations!F$6)/(1-Background_Calculations!$B$11))*Quarantine_Input!$B$24</f>
        <v>3191.6468686870257</v>
      </c>
      <c r="G30" s="14">
        <f>Background_Calculations!$B$10*(1-Background_Calculations!G$7*(Quarantine_Input!$B$30+Quarantine_Input!$B$25*Inequality_Components_Lambda_j!$A14))*(Background_Calculations!$B$9*Background_Calculations!G$3*(1-Background_Calculations!G$6)/(1-Background_Calculations!$B$11))*Quarantine_Input!$B$24</f>
        <v>2885.704276614033</v>
      </c>
      <c r="H30" s="15">
        <f>Background_Calculations!B$20*Quarantine_Input!$B$29*Background_Calculations!$B$23*(Background_Calculations!$B$9*Background_Calculations!B$16*(1-Background_Calculations!B$19)/(1-Background_Calculations!$B$11))*Quarantine_Input!$B$24</f>
        <v>186.43163286546257</v>
      </c>
      <c r="I30" s="15">
        <f>Background_Calculations!C$20*Quarantine_Input!$B$29*Background_Calculations!$B$23*(Background_Calculations!$B$9*Background_Calculations!C$16*(1-Background_Calculations!C$19)/(1-Background_Calculations!$B$11))*Quarantine_Input!$B$24</f>
        <v>49.16598927666228</v>
      </c>
      <c r="J30" s="15">
        <f>Background_Calculations!D$20*Quarantine_Input!$B$29*Background_Calculations!$B$23*(Background_Calculations!$B$9*Background_Calculations!D$16*(1-Background_Calculations!D$19)/(1-Background_Calculations!$B$11))*Quarantine_Input!$B$24</f>
        <v>53.36019171725674</v>
      </c>
      <c r="K30" s="15">
        <f>Background_Calculations!E$20*Quarantine_Input!$B$29*Background_Calculations!$B$23*(Background_Calculations!$B$9*Background_Calculations!E$16*(1-Background_Calculations!E$19)/(1-Background_Calculations!$B$11))*Quarantine_Input!$B$24</f>
        <v>52.753792191274471</v>
      </c>
      <c r="L30" s="15">
        <f>Background_Calculations!F$20*Quarantine_Input!$B$29*Background_Calculations!$B$23*(Background_Calculations!$B$9*Background_Calculations!F$16*(1-Background_Calculations!F$19)/(1-Background_Calculations!$B$11))*Quarantine_Input!$B$24</f>
        <v>56.306648270023828</v>
      </c>
      <c r="M30" s="15">
        <f>Background_Calculations!G$20*Quarantine_Input!$B$29*Background_Calculations!$B$23*(Background_Calculations!$B$9*Background_Calculations!G$16*(1-Background_Calculations!G$19)/(1-Background_Calculations!$B$11))*Quarantine_Input!$B$24</f>
        <v>101.08219013894848</v>
      </c>
      <c r="N30" s="14">
        <f>Background_Calculations!$B$10*Background_Calculations!B$7*Background_Calculations!B$3*Quarantine_Input!B$6*PQT_No_Test!B$22*Quarantine_Input!$B$24</f>
        <v>11.380271669743983</v>
      </c>
      <c r="O30" s="14">
        <f>Background_Calculations!$B$10*Background_Calculations!C$7*Background_Calculations!C$3*Quarantine_Input!C$6*PQT_No_Test!C$22*Quarantine_Input!$B$24</f>
        <v>1.6316542897338984</v>
      </c>
      <c r="P30" s="14">
        <f>Background_Calculations!$B$10*Background_Calculations!D$7*Background_Calculations!D$3*Quarantine_Input!D$6*PQT_No_Test!D$22*Quarantine_Input!$B$24</f>
        <v>2.0855020534328439</v>
      </c>
      <c r="Q30" s="14">
        <f>Background_Calculations!$B$10*Background_Calculations!E$7*Background_Calculations!E$3*Quarantine_Input!E$6*PQT_No_Test!E$22*Quarantine_Input!$B$24</f>
        <v>3.1647237323262445</v>
      </c>
      <c r="R30" s="14">
        <f>Background_Calculations!$B$10*Background_Calculations!F$7*Background_Calculations!F$3*Quarantine_Input!F$6*PQT_No_Test!F$22*Quarantine_Input!$B$24</f>
        <v>2.1646190353981183</v>
      </c>
      <c r="S30" s="14">
        <f>Background_Calculations!$B$10*Background_Calculations!G$7*Background_Calculations!G$3*Quarantine_Input!G$6*PQT_No_Test!G$22*Quarantine_Input!$B$24</f>
        <v>1.8635456697597566</v>
      </c>
      <c r="T30" s="15">
        <f>Background_Calculations!$B$10*Background_Calculations!B$7*Background_Calculations!B$3*Quarantine_Input!B$14*(1-Background_Calculations!B$6)/(1-Background_Calculations!B$19)*Quarantine_Input!$B$24*(Quarantine_Input!$B$25*PQT_RTPCR_Exit!B34+(1-Quarantine_Input!$B$25)*PQT_No_Test!B$22)</f>
        <v>0.87274630204998271</v>
      </c>
      <c r="U30" s="15">
        <f>Background_Calculations!$B$10*Background_Calculations!C$7*Background_Calculations!C$3*Quarantine_Input!C$14*(1-Background_Calculations!C$6)/(1-Background_Calculations!C$19)*Quarantine_Input!$B$24*(Quarantine_Input!$B$25*PQT_RTPCR_Exit!C34+(1-Quarantine_Input!$B$25)*PQT_No_Test!C$22)</f>
        <v>0.11390213250066018</v>
      </c>
      <c r="V30" s="15">
        <f>Background_Calculations!$B$10*Background_Calculations!D$7*Background_Calculations!D$3*Quarantine_Input!D$14*(1-Background_Calculations!D$6)/(1-Background_Calculations!D$19)*Quarantine_Input!$B$24*(Quarantine_Input!$B$25*PQT_RTPCR_Exit!D34+(1-Quarantine_Input!$B$25)*PQT_No_Test!D$22)</f>
        <v>0.14558214256027838</v>
      </c>
      <c r="W30" s="15">
        <f>Background_Calculations!$B$10*Background_Calculations!E$7*Background_Calculations!E$3*Quarantine_Input!E$14*(1-Background_Calculations!E$6)/(1-Background_Calculations!E$19)*Quarantine_Input!$B$24*(Quarantine_Input!$B$25*PQT_RTPCR_Exit!E34+(1-Quarantine_Input!$B$25)*PQT_No_Test!E$22)</f>
        <v>0.1885908123861004</v>
      </c>
      <c r="X30" s="15">
        <f>Background_Calculations!$B$10*Background_Calculations!F$7*Background_Calculations!F$3*Quarantine_Input!F$14*(1-Background_Calculations!F$6)/(1-Background_Calculations!F$19)*Quarantine_Input!$B$24*(Quarantine_Input!$B$25*PQT_RTPCR_Exit!F34+(1-Quarantine_Input!$B$25)*PQT_No_Test!F$22)</f>
        <v>0.12912892102089021</v>
      </c>
      <c r="Y30" s="15">
        <f>Background_Calculations!$B$10*Background_Calculations!G$7*Background_Calculations!G$3*Quarantine_Input!G$14*(1-Background_Calculations!G$6)/(1-Background_Calculations!G$19)*Quarantine_Input!$B$24*(Quarantine_Input!$B$25*PQT_RTPCR_Exit!G34+(1-Quarantine_Input!$B$25)*PQT_No_Test!G$22)</f>
        <v>8.7870613696367214E-2</v>
      </c>
      <c r="Z30" s="14">
        <f>Background_Calculations!$B$23*Background_Calculations!B$20*Background_Calculations!B$16*Quarantine_Input!B$14*Quarantine_Input!$B$24*(Quarantine_Input!$B$25*PQT_RTPCR_Exit!B34+(1-Quarantine_Input!$B$25)*PQT_No_Test!B$22)</f>
        <v>8.5530686158859837</v>
      </c>
      <c r="AA30" s="14">
        <f>Background_Calculations!$B$23*Background_Calculations!C$20*Background_Calculations!C$16*Quarantine_Input!C$14*Quarantine_Input!$B$24*(Quarantine_Input!$B$25*PQT_RTPCR_Exit!C34+(1-Quarantine_Input!$B$25)*PQT_No_Test!C$22)</f>
        <v>2.0063820855840948</v>
      </c>
      <c r="AB30" s="14">
        <f>Background_Calculations!$B$23*Background_Calculations!D$20*Background_Calculations!D$16*Quarantine_Input!D$14*Quarantine_Input!$B$24*(Quarantine_Input!$B$25*PQT_RTPCR_Exit!D34+(1-Quarantine_Input!$B$25)*PQT_No_Test!D$22)</f>
        <v>2.1775092949870496</v>
      </c>
      <c r="AC30" s="14">
        <f>Background_Calculations!$B$23*Background_Calculations!E$20*Background_Calculations!E$16*Quarantine_Input!E$14*Quarantine_Input!$B$24*(Quarantine_Input!$B$25*PQT_RTPCR_Exit!E34+(1-Quarantine_Input!$B$25)*PQT_No_Test!E$22)</f>
        <v>1.7891152997576374</v>
      </c>
      <c r="AD30" s="14">
        <f>Background_Calculations!$B$23*Background_Calculations!F$20*Background_Calculations!F$16*Quarantine_Input!F$14*Quarantine_Input!$B$24*(Quarantine_Input!$B$25*PQT_RTPCR_Exit!F34+(1-Quarantine_Input!$B$25)*PQT_No_Test!F$22)</f>
        <v>1.9096538900732101</v>
      </c>
      <c r="AE30" s="14">
        <f>Background_Calculations!$B$23*Background_Calculations!G$20*Background_Calculations!G$16*Quarantine_Input!G$14*Quarantine_Input!$B$24*(Quarantine_Input!$B$25*PQT_RTPCR_Exit!G34+(1-Quarantine_Input!$B$25)*PQT_No_Test!G$22)</f>
        <v>2.5801964728809921</v>
      </c>
      <c r="AF30" s="15">
        <f>Background_Calculations!$B$23*Background_Calculations!B$20*Background_Calculations!B$16*Quarantine_Input!B$6*(1-Background_Calculations!B$19)/(1-Background_Calculations!B$6)*PQT_No_Test!B$22*Quarantine_Input!$B$24</f>
        <v>111.52868162272563</v>
      </c>
      <c r="AG30" s="15">
        <f>Background_Calculations!$B$23*Background_Calculations!C$20*Background_Calculations!C$16*Quarantine_Input!C$6*(1-Background_Calculations!C$19)/(1-Background_Calculations!C$6)*PQT_No_Test!C$22*Quarantine_Input!$B$24</f>
        <v>28.741533322649232</v>
      </c>
      <c r="AH30" s="15">
        <f>Background_Calculations!$B$23*Background_Calculations!D$20*Background_Calculations!D$16*Quarantine_Input!D$6*(1-Background_Calculations!D$19)/(1-Background_Calculations!D$6)*PQT_No_Test!D$22*Quarantine_Input!$B$24</f>
        <v>31.193386951179868</v>
      </c>
      <c r="AI30" s="15">
        <f>Background_Calculations!$B$23*Background_Calculations!E$20*Background_Calculations!E$16*Quarantine_Input!E$6*(1-Background_Calculations!E$19)/(1-Background_Calculations!E$6)*PQT_No_Test!E$22*Quarantine_Input!$B$24</f>
        <v>30.022966534653335</v>
      </c>
      <c r="AJ30" s="15">
        <f>Background_Calculations!$B$23*Background_Calculations!F$20*Background_Calculations!F$16*Quarantine_Input!F$6*(1-Background_Calculations!F$19)/(1-Background_Calculations!F$6)*PQT_No_Test!F$22*Quarantine_Input!$B$24</f>
        <v>32.011985609372495</v>
      </c>
      <c r="AK30" s="15">
        <f>Background_Calculations!$B$23*Background_Calculations!G$20*Background_Calculations!G$16*Quarantine_Input!G$6*(1-Background_Calculations!G$19)/(1-Background_Calculations!G$6)*PQT_No_Test!G$22*Quarantine_Input!$B$24</f>
        <v>54.720386735680179</v>
      </c>
    </row>
    <row r="31" spans="1:37" x14ac:dyDescent="0.25">
      <c r="A31" s="8">
        <v>11</v>
      </c>
      <c r="B31" s="14">
        <f>Background_Calculations!$B$10*(1-Background_Calculations!B$7*(Quarantine_Input!$B$30+Quarantine_Input!$B$25*Inequality_Components_Lambda_j!$A15))*(Background_Calculations!$B$9*Background_Calculations!B$3*(1-Background_Calculations!B$6)/(1-Background_Calculations!$B$11))*Quarantine_Input!$B$24</f>
        <v>15944.53552068357</v>
      </c>
      <c r="C31" s="14">
        <f>Background_Calculations!$B$10*(1-Background_Calculations!C$7*(Quarantine_Input!$B$30+Quarantine_Input!$B$25*Inequality_Components_Lambda_j!$A15))*(Background_Calculations!$B$9*Background_Calculations!C$3*(1-Background_Calculations!C$6)/(1-Background_Calculations!$B$11))*Quarantine_Input!$B$24</f>
        <v>2339.4254141009992</v>
      </c>
      <c r="D31" s="14">
        <f>Background_Calculations!$B$10*(1-Background_Calculations!D$7*(Quarantine_Input!$B$30+Quarantine_Input!$B$25*Inequality_Components_Lambda_j!$A15))*(Background_Calculations!$B$9*Background_Calculations!D$3*(1-Background_Calculations!D$6)/(1-Background_Calculations!$B$11))*Quarantine_Input!$B$24</f>
        <v>2990.1410707266282</v>
      </c>
      <c r="E31" s="14">
        <f>Background_Calculations!$B$10*(1-Background_Calculations!E$7*(Quarantine_Input!$B$30+Quarantine_Input!$B$25*Inequality_Components_Lambda_j!$A15))*(Background_Calculations!$B$9*Background_Calculations!E$3*(1-Background_Calculations!E$6)/(1-Background_Calculations!$B$11))*Quarantine_Input!$B$24</f>
        <v>4660.8174544044796</v>
      </c>
      <c r="F31" s="14">
        <f>Background_Calculations!$B$10*(1-Background_Calculations!F$7*(Quarantine_Input!$B$30+Quarantine_Input!$B$25*Inequality_Components_Lambda_j!$A15))*(Background_Calculations!$B$9*Background_Calculations!F$3*(1-Background_Calculations!F$6)/(1-Background_Calculations!$B$11))*Quarantine_Input!$B$24</f>
        <v>3191.2052970987302</v>
      </c>
      <c r="G31" s="14">
        <f>Background_Calculations!$B$10*(1-Background_Calculations!G$7*(Quarantine_Input!$B$30+Quarantine_Input!$B$25*Inequality_Components_Lambda_j!$A15))*(Background_Calculations!$B$9*Background_Calculations!G$3*(1-Background_Calculations!G$6)/(1-Background_Calculations!$B$11))*Quarantine_Input!$B$24</f>
        <v>2885.3050328777431</v>
      </c>
      <c r="H31" s="15">
        <f>Background_Calculations!B$20*Quarantine_Input!$B$29*Background_Calculations!$B$23*(Background_Calculations!$B$9*Background_Calculations!B$16*(1-Background_Calculations!B$19)/(1-Background_Calculations!$B$11))*Quarantine_Input!$B$24</f>
        <v>186.43163286546257</v>
      </c>
      <c r="I31" s="15">
        <f>Background_Calculations!C$20*Quarantine_Input!$B$29*Background_Calculations!$B$23*(Background_Calculations!$B$9*Background_Calculations!C$16*(1-Background_Calculations!C$19)/(1-Background_Calculations!$B$11))*Quarantine_Input!$B$24</f>
        <v>49.16598927666228</v>
      </c>
      <c r="J31" s="15">
        <f>Background_Calculations!D$20*Quarantine_Input!$B$29*Background_Calculations!$B$23*(Background_Calculations!$B$9*Background_Calculations!D$16*(1-Background_Calculations!D$19)/(1-Background_Calculations!$B$11))*Quarantine_Input!$B$24</f>
        <v>53.36019171725674</v>
      </c>
      <c r="K31" s="15">
        <f>Background_Calculations!E$20*Quarantine_Input!$B$29*Background_Calculations!$B$23*(Background_Calculations!$B$9*Background_Calculations!E$16*(1-Background_Calculations!E$19)/(1-Background_Calculations!$B$11))*Quarantine_Input!$B$24</f>
        <v>52.753792191274471</v>
      </c>
      <c r="L31" s="15">
        <f>Background_Calculations!F$20*Quarantine_Input!$B$29*Background_Calculations!$B$23*(Background_Calculations!$B$9*Background_Calculations!F$16*(1-Background_Calculations!F$19)/(1-Background_Calculations!$B$11))*Quarantine_Input!$B$24</f>
        <v>56.306648270023828</v>
      </c>
      <c r="M31" s="15">
        <f>Background_Calculations!G$20*Quarantine_Input!$B$29*Background_Calculations!$B$23*(Background_Calculations!$B$9*Background_Calculations!G$16*(1-Background_Calculations!G$19)/(1-Background_Calculations!$B$11))*Quarantine_Input!$B$24</f>
        <v>101.08219013894848</v>
      </c>
      <c r="N31" s="14">
        <f>Background_Calculations!$B$10*Background_Calculations!B$7*Background_Calculations!B$3*Quarantine_Input!B$6*PQT_No_Test!B$22*Quarantine_Input!$B$24</f>
        <v>11.380271669743983</v>
      </c>
      <c r="O31" s="14">
        <f>Background_Calculations!$B$10*Background_Calculations!C$7*Background_Calculations!C$3*Quarantine_Input!C$6*PQT_No_Test!C$22*Quarantine_Input!$B$24</f>
        <v>1.6316542897338984</v>
      </c>
      <c r="P31" s="14">
        <f>Background_Calculations!$B$10*Background_Calculations!D$7*Background_Calculations!D$3*Quarantine_Input!D$6*PQT_No_Test!D$22*Quarantine_Input!$B$24</f>
        <v>2.0855020534328439</v>
      </c>
      <c r="Q31" s="14">
        <f>Background_Calculations!$B$10*Background_Calculations!E$7*Background_Calculations!E$3*Quarantine_Input!E$6*PQT_No_Test!E$22*Quarantine_Input!$B$24</f>
        <v>3.1647237323262445</v>
      </c>
      <c r="R31" s="14">
        <f>Background_Calculations!$B$10*Background_Calculations!F$7*Background_Calculations!F$3*Quarantine_Input!F$6*PQT_No_Test!F$22*Quarantine_Input!$B$24</f>
        <v>2.1646190353981183</v>
      </c>
      <c r="S31" s="14">
        <f>Background_Calculations!$B$10*Background_Calculations!G$7*Background_Calculations!G$3*Quarantine_Input!G$6*PQT_No_Test!G$22*Quarantine_Input!$B$24</f>
        <v>1.8635456697597566</v>
      </c>
      <c r="T31" s="15">
        <f>Background_Calculations!$B$10*Background_Calculations!B$7*Background_Calculations!B$3*Quarantine_Input!B$14*(1-Background_Calculations!B$6)/(1-Background_Calculations!B$19)*Quarantine_Input!$B$24*(Quarantine_Input!$B$25*PQT_RTPCR_Exit!B35+(1-Quarantine_Input!$B$25)*PQT_No_Test!B$22)</f>
        <v>0.66598334756319288</v>
      </c>
      <c r="U31" s="15">
        <f>Background_Calculations!$B$10*Background_Calculations!C$7*Background_Calculations!C$3*Quarantine_Input!C$14*(1-Background_Calculations!C$6)/(1-Background_Calculations!C$19)*Quarantine_Input!$B$24*(Quarantine_Input!$B$25*PQT_RTPCR_Exit!C35+(1-Quarantine_Input!$B$25)*PQT_No_Test!C$22)</f>
        <v>8.6917496320748258E-2</v>
      </c>
      <c r="V31" s="15">
        <f>Background_Calculations!$B$10*Background_Calculations!D$7*Background_Calculations!D$3*Quarantine_Input!D$14*(1-Background_Calculations!D$6)/(1-Background_Calculations!D$19)*Quarantine_Input!$B$24*(Quarantine_Input!$B$25*PQT_RTPCR_Exit!D35+(1-Quarantine_Input!$B$25)*PQT_No_Test!D$22)</f>
        <v>0.11109217239875913</v>
      </c>
      <c r="W31" s="15">
        <f>Background_Calculations!$B$10*Background_Calculations!E$7*Background_Calculations!E$3*Quarantine_Input!E$14*(1-Background_Calculations!E$6)/(1-Background_Calculations!E$19)*Quarantine_Input!$B$24*(Quarantine_Input!$B$25*PQT_RTPCR_Exit!E35+(1-Quarantine_Input!$B$25)*PQT_No_Test!E$22)</f>
        <v>0.14391162730514109</v>
      </c>
      <c r="X31" s="15">
        <f>Background_Calculations!$B$10*Background_Calculations!F$7*Background_Calculations!F$3*Quarantine_Input!F$14*(1-Background_Calculations!F$6)/(1-Background_Calculations!F$19)*Quarantine_Input!$B$24*(Quarantine_Input!$B$25*PQT_RTPCR_Exit!F35+(1-Quarantine_Input!$B$25)*PQT_No_Test!F$22)</f>
        <v>9.853689541475763E-2</v>
      </c>
      <c r="Y31" s="15">
        <f>Background_Calculations!$B$10*Background_Calculations!G$7*Background_Calculations!G$3*Quarantine_Input!G$14*(1-Background_Calculations!G$6)/(1-Background_Calculations!G$19)*Quarantine_Input!$B$24*(Quarantine_Input!$B$25*PQT_RTPCR_Exit!G35+(1-Quarantine_Input!$B$25)*PQT_No_Test!G$22)</f>
        <v>6.7053123369851059E-2</v>
      </c>
      <c r="Z31" s="14">
        <f>Background_Calculations!$B$23*Background_Calculations!B$20*Background_Calculations!B$16*Quarantine_Input!B$14*Quarantine_Input!$B$24*(Quarantine_Input!$B$25*PQT_RTPCR_Exit!B35+(1-Quarantine_Input!$B$25)*PQT_No_Test!B$22)</f>
        <v>6.5267549749173348</v>
      </c>
      <c r="AA31" s="14">
        <f>Background_Calculations!$B$23*Background_Calculations!C$20*Background_Calculations!C$16*Quarantine_Input!C$14*Quarantine_Input!$B$24*(Quarantine_Input!$B$25*PQT_RTPCR_Exit!C35+(1-Quarantine_Input!$B$25)*PQT_No_Test!C$22)</f>
        <v>1.5310486618041153</v>
      </c>
      <c r="AB31" s="14">
        <f>Background_Calculations!$B$23*Background_Calculations!D$20*Background_Calculations!D$16*Quarantine_Input!D$14*Quarantine_Input!$B$24*(Quarantine_Input!$B$25*PQT_RTPCR_Exit!D35+(1-Quarantine_Input!$B$25)*PQT_No_Test!D$22)</f>
        <v>1.6616340008764545</v>
      </c>
      <c r="AC31" s="14">
        <f>Background_Calculations!$B$23*Background_Calculations!E$20*Background_Calculations!E$16*Quarantine_Input!E$14*Quarantine_Input!$B$24*(Quarantine_Input!$B$25*PQT_RTPCR_Exit!E35+(1-Quarantine_Input!$B$25)*PQT_No_Test!E$22)</f>
        <v>1.365254706562913</v>
      </c>
      <c r="AD31" s="14">
        <f>Background_Calculations!$B$23*Background_Calculations!F$20*Background_Calculations!F$16*Quarantine_Input!F$14*Quarantine_Input!$B$24*(Quarantine_Input!$B$25*PQT_RTPCR_Exit!F35+(1-Quarantine_Input!$B$25)*PQT_No_Test!F$22)</f>
        <v>1.4572364127017448</v>
      </c>
      <c r="AE31" s="14">
        <f>Background_Calculations!$B$23*Background_Calculations!G$20*Background_Calculations!G$16*Quarantine_Input!G$14*Quarantine_Input!$B$24*(Quarantine_Input!$B$25*PQT_RTPCR_Exit!G35+(1-Quarantine_Input!$B$25)*PQT_No_Test!G$22)</f>
        <v>1.9689202696634447</v>
      </c>
      <c r="AF31" s="15">
        <f>Background_Calculations!$B$23*Background_Calculations!B$20*Background_Calculations!B$16*Quarantine_Input!B$6*(1-Background_Calculations!B$19)/(1-Background_Calculations!B$6)*PQT_No_Test!B$22*Quarantine_Input!$B$24</f>
        <v>111.52868162272563</v>
      </c>
      <c r="AG31" s="15">
        <f>Background_Calculations!$B$23*Background_Calculations!C$20*Background_Calculations!C$16*Quarantine_Input!C$6*(1-Background_Calculations!C$19)/(1-Background_Calculations!C$6)*PQT_No_Test!C$22*Quarantine_Input!$B$24</f>
        <v>28.741533322649232</v>
      </c>
      <c r="AH31" s="15">
        <f>Background_Calculations!$B$23*Background_Calculations!D$20*Background_Calculations!D$16*Quarantine_Input!D$6*(1-Background_Calculations!D$19)/(1-Background_Calculations!D$6)*PQT_No_Test!D$22*Quarantine_Input!$B$24</f>
        <v>31.193386951179868</v>
      </c>
      <c r="AI31" s="15">
        <f>Background_Calculations!$B$23*Background_Calculations!E$20*Background_Calculations!E$16*Quarantine_Input!E$6*(1-Background_Calculations!E$19)/(1-Background_Calculations!E$6)*PQT_No_Test!E$22*Quarantine_Input!$B$24</f>
        <v>30.022966534653335</v>
      </c>
      <c r="AJ31" s="15">
        <f>Background_Calculations!$B$23*Background_Calculations!F$20*Background_Calculations!F$16*Quarantine_Input!F$6*(1-Background_Calculations!F$19)/(1-Background_Calculations!F$6)*PQT_No_Test!F$22*Quarantine_Input!$B$24</f>
        <v>32.011985609372495</v>
      </c>
      <c r="AK31" s="15">
        <f>Background_Calculations!$B$23*Background_Calculations!G$20*Background_Calculations!G$16*Quarantine_Input!G$6*(1-Background_Calculations!G$19)/(1-Background_Calculations!G$6)*PQT_No_Test!G$22*Quarantine_Input!$B$24</f>
        <v>54.720386735680179</v>
      </c>
    </row>
    <row r="32" spans="1:37" x14ac:dyDescent="0.25">
      <c r="A32" s="8">
        <v>12</v>
      </c>
      <c r="B32" s="14">
        <f>Background_Calculations!$B$10*(1-Background_Calculations!B$7*(Quarantine_Input!$B$30+Quarantine_Input!$B$25*Inequality_Components_Lambda_j!$A16))*(Background_Calculations!$B$9*Background_Calculations!B$3*(1-Background_Calculations!B$6)/(1-Background_Calculations!$B$11))*Quarantine_Input!$B$24</f>
        <v>15942.329252763138</v>
      </c>
      <c r="C32" s="14">
        <f>Background_Calculations!$B$10*(1-Background_Calculations!C$7*(Quarantine_Input!$B$30+Quarantine_Input!$B$25*Inequality_Components_Lambda_j!$A16))*(Background_Calculations!$B$9*Background_Calculations!C$3*(1-Background_Calculations!C$6)/(1-Background_Calculations!$B$11))*Quarantine_Input!$B$24</f>
        <v>2339.1017044992564</v>
      </c>
      <c r="D32" s="14">
        <f>Background_Calculations!$B$10*(1-Background_Calculations!D$7*(Quarantine_Input!$B$30+Quarantine_Input!$B$25*Inequality_Components_Lambda_j!$A16))*(Background_Calculations!$B$9*Background_Calculations!D$3*(1-Background_Calculations!D$6)/(1-Background_Calculations!$B$11))*Quarantine_Input!$B$24</f>
        <v>2989.7273206795762</v>
      </c>
      <c r="E32" s="14">
        <f>Background_Calculations!$B$10*(1-Background_Calculations!E$7*(Quarantine_Input!$B$30+Quarantine_Input!$B$25*Inequality_Components_Lambda_j!$A16))*(Background_Calculations!$B$9*Background_Calculations!E$3*(1-Background_Calculations!E$6)/(1-Background_Calculations!$B$11))*Quarantine_Input!$B$24</f>
        <v>4660.1725305044201</v>
      </c>
      <c r="F32" s="14">
        <f>Background_Calculations!$B$10*(1-Background_Calculations!F$7*(Quarantine_Input!$B$30+Quarantine_Input!$B$25*Inequality_Components_Lambda_j!$A16))*(Background_Calculations!$B$9*Background_Calculations!F$3*(1-Background_Calculations!F$6)/(1-Background_Calculations!$B$11))*Quarantine_Input!$B$24</f>
        <v>3190.7637255104346</v>
      </c>
      <c r="G32" s="14">
        <f>Background_Calculations!$B$10*(1-Background_Calculations!G$7*(Quarantine_Input!$B$30+Quarantine_Input!$B$25*Inequality_Components_Lambda_j!$A16))*(Background_Calculations!$B$9*Background_Calculations!G$3*(1-Background_Calculations!G$6)/(1-Background_Calculations!$B$11))*Quarantine_Input!$B$24</f>
        <v>2884.9057891414523</v>
      </c>
      <c r="H32" s="15">
        <f>Background_Calculations!B$20*Quarantine_Input!$B$29*Background_Calculations!$B$23*(Background_Calculations!$B$9*Background_Calculations!B$16*(1-Background_Calculations!B$19)/(1-Background_Calculations!$B$11))*Quarantine_Input!$B$24</f>
        <v>186.43163286546257</v>
      </c>
      <c r="I32" s="15">
        <f>Background_Calculations!C$20*Quarantine_Input!$B$29*Background_Calculations!$B$23*(Background_Calculations!$B$9*Background_Calculations!C$16*(1-Background_Calculations!C$19)/(1-Background_Calculations!$B$11))*Quarantine_Input!$B$24</f>
        <v>49.16598927666228</v>
      </c>
      <c r="J32" s="15">
        <f>Background_Calculations!D$20*Quarantine_Input!$B$29*Background_Calculations!$B$23*(Background_Calculations!$B$9*Background_Calculations!D$16*(1-Background_Calculations!D$19)/(1-Background_Calculations!$B$11))*Quarantine_Input!$B$24</f>
        <v>53.36019171725674</v>
      </c>
      <c r="K32" s="15">
        <f>Background_Calculations!E$20*Quarantine_Input!$B$29*Background_Calculations!$B$23*(Background_Calculations!$B$9*Background_Calculations!E$16*(1-Background_Calculations!E$19)/(1-Background_Calculations!$B$11))*Quarantine_Input!$B$24</f>
        <v>52.753792191274471</v>
      </c>
      <c r="L32" s="15">
        <f>Background_Calculations!F$20*Quarantine_Input!$B$29*Background_Calculations!$B$23*(Background_Calculations!$B$9*Background_Calculations!F$16*(1-Background_Calculations!F$19)/(1-Background_Calculations!$B$11))*Quarantine_Input!$B$24</f>
        <v>56.306648270023828</v>
      </c>
      <c r="M32" s="15">
        <f>Background_Calculations!G$20*Quarantine_Input!$B$29*Background_Calculations!$B$23*(Background_Calculations!$B$9*Background_Calculations!G$16*(1-Background_Calculations!G$19)/(1-Background_Calculations!$B$11))*Quarantine_Input!$B$24</f>
        <v>101.08219013894848</v>
      </c>
      <c r="N32" s="14">
        <f>Background_Calculations!$B$10*Background_Calculations!B$7*Background_Calculations!B$3*Quarantine_Input!B$6*PQT_No_Test!B$22*Quarantine_Input!$B$24</f>
        <v>11.380271669743983</v>
      </c>
      <c r="O32" s="14">
        <f>Background_Calculations!$B$10*Background_Calculations!C$7*Background_Calculations!C$3*Quarantine_Input!C$6*PQT_No_Test!C$22*Quarantine_Input!$B$24</f>
        <v>1.6316542897338984</v>
      </c>
      <c r="P32" s="14">
        <f>Background_Calculations!$B$10*Background_Calculations!D$7*Background_Calculations!D$3*Quarantine_Input!D$6*PQT_No_Test!D$22*Quarantine_Input!$B$24</f>
        <v>2.0855020534328439</v>
      </c>
      <c r="Q32" s="14">
        <f>Background_Calculations!$B$10*Background_Calculations!E$7*Background_Calculations!E$3*Quarantine_Input!E$6*PQT_No_Test!E$22*Quarantine_Input!$B$24</f>
        <v>3.1647237323262445</v>
      </c>
      <c r="R32" s="14">
        <f>Background_Calculations!$B$10*Background_Calculations!F$7*Background_Calculations!F$3*Quarantine_Input!F$6*PQT_No_Test!F$22*Quarantine_Input!$B$24</f>
        <v>2.1646190353981183</v>
      </c>
      <c r="S32" s="14">
        <f>Background_Calculations!$B$10*Background_Calculations!G$7*Background_Calculations!G$3*Quarantine_Input!G$6*PQT_No_Test!G$22*Quarantine_Input!$B$24</f>
        <v>1.8635456697597566</v>
      </c>
      <c r="T32" s="15">
        <f>Background_Calculations!$B$10*Background_Calculations!B$7*Background_Calculations!B$3*Quarantine_Input!B$14*(1-Background_Calculations!B$6)/(1-Background_Calculations!B$19)*Quarantine_Input!$B$24*(Quarantine_Input!$B$25*PQT_RTPCR_Exit!B36+(1-Quarantine_Input!$B$25)*PQT_No_Test!B$22)</f>
        <v>0.49773606457359648</v>
      </c>
      <c r="U32" s="15">
        <f>Background_Calculations!$B$10*Background_Calculations!C$7*Background_Calculations!C$3*Quarantine_Input!C$14*(1-Background_Calculations!C$6)/(1-Background_Calculations!C$19)*Quarantine_Input!$B$24*(Quarantine_Input!$B$25*PQT_RTPCR_Exit!C36+(1-Quarantine_Input!$B$25)*PQT_No_Test!C$22)</f>
        <v>6.4959540984880715E-2</v>
      </c>
      <c r="V32" s="15">
        <f>Background_Calculations!$B$10*Background_Calculations!D$7*Background_Calculations!D$3*Quarantine_Input!D$14*(1-Background_Calculations!D$6)/(1-Background_Calculations!D$19)*Quarantine_Input!$B$24*(Quarantine_Input!$B$25*PQT_RTPCR_Exit!D36+(1-Quarantine_Input!$B$25)*PQT_No_Test!D$22)</f>
        <v>8.3026971916055542E-2</v>
      </c>
      <c r="W32" s="15">
        <f>Background_Calculations!$B$10*Background_Calculations!E$7*Background_Calculations!E$3*Quarantine_Input!E$14*(1-Background_Calculations!E$6)/(1-Background_Calculations!E$19)*Quarantine_Input!$B$24*(Quarantine_Input!$B$25*PQT_RTPCR_Exit!E36+(1-Quarantine_Input!$B$25)*PQT_No_Test!E$22)</f>
        <v>0.10755525236979943</v>
      </c>
      <c r="X32" s="15">
        <f>Background_Calculations!$B$10*Background_Calculations!F$7*Background_Calculations!F$3*Quarantine_Input!F$14*(1-Background_Calculations!F$6)/(1-Background_Calculations!F$19)*Quarantine_Input!$B$24*(Quarantine_Input!$B$25*PQT_RTPCR_Exit!F36+(1-Quarantine_Input!$B$25)*PQT_No_Test!F$22)</f>
        <v>7.3643532857835883E-2</v>
      </c>
      <c r="Y32" s="15">
        <f>Background_Calculations!$B$10*Background_Calculations!G$7*Background_Calculations!G$3*Quarantine_Input!G$14*(1-Background_Calculations!G$6)/(1-Background_Calculations!G$19)*Quarantine_Input!$B$24*(Quarantine_Input!$B$25*PQT_RTPCR_Exit!G36+(1-Quarantine_Input!$B$25)*PQT_No_Test!G$22)</f>
        <v>5.0113501884986242E-2</v>
      </c>
      <c r="Z32" s="14">
        <f>Background_Calculations!$B$23*Background_Calculations!B$20*Background_Calculations!B$16*Quarantine_Input!B$14*Quarantine_Input!$B$24*(Quarantine_Input!$B$25*PQT_RTPCR_Exit!B36+(1-Quarantine_Input!$B$25)*PQT_No_Test!B$22)</f>
        <v>4.8779017486518281</v>
      </c>
      <c r="AA32" s="14">
        <f>Background_Calculations!$B$23*Background_Calculations!C$20*Background_Calculations!C$16*Quarantine_Input!C$14*Quarantine_Input!$B$24*(Quarantine_Input!$B$25*PQT_RTPCR_Exit!C36+(1-Quarantine_Input!$B$25)*PQT_No_Test!C$22)</f>
        <v>1.1442600455182437</v>
      </c>
      <c r="AB32" s="14">
        <f>Background_Calculations!$B$23*Background_Calculations!D$20*Background_Calculations!D$16*Quarantine_Input!D$14*Quarantine_Input!$B$24*(Quarantine_Input!$B$25*PQT_RTPCR_Exit!D36+(1-Quarantine_Input!$B$25)*PQT_No_Test!D$22)</f>
        <v>1.2418556280484923</v>
      </c>
      <c r="AC32" s="14">
        <f>Background_Calculations!$B$23*Background_Calculations!E$20*Background_Calculations!E$16*Quarantine_Input!E$14*Quarantine_Input!$B$24*(Quarantine_Input!$B$25*PQT_RTPCR_Exit!E36+(1-Quarantine_Input!$B$25)*PQT_No_Test!E$22)</f>
        <v>1.0203505947582656</v>
      </c>
      <c r="AD32" s="14">
        <f>Background_Calculations!$B$23*Background_Calculations!F$20*Background_Calculations!F$16*Quarantine_Input!F$14*Quarantine_Input!$B$24*(Quarantine_Input!$B$25*PQT_RTPCR_Exit!F36+(1-Quarantine_Input!$B$25)*PQT_No_Test!F$22)</f>
        <v>1.0890949749200578</v>
      </c>
      <c r="AE32" s="14">
        <f>Background_Calculations!$B$23*Background_Calculations!G$20*Background_Calculations!G$16*Quarantine_Input!G$14*Quarantine_Input!$B$24*(Quarantine_Input!$B$25*PQT_RTPCR_Exit!G36+(1-Quarantine_Input!$B$25)*PQT_No_Test!G$22)</f>
        <v>1.4715122083266177</v>
      </c>
      <c r="AF32" s="15">
        <f>Background_Calculations!$B$23*Background_Calculations!B$20*Background_Calculations!B$16*Quarantine_Input!B$6*(1-Background_Calculations!B$19)/(1-Background_Calculations!B$6)*PQT_No_Test!B$22*Quarantine_Input!$B$24</f>
        <v>111.52868162272563</v>
      </c>
      <c r="AG32" s="15">
        <f>Background_Calculations!$B$23*Background_Calculations!C$20*Background_Calculations!C$16*Quarantine_Input!C$6*(1-Background_Calculations!C$19)/(1-Background_Calculations!C$6)*PQT_No_Test!C$22*Quarantine_Input!$B$24</f>
        <v>28.741533322649232</v>
      </c>
      <c r="AH32" s="15">
        <f>Background_Calculations!$B$23*Background_Calculations!D$20*Background_Calculations!D$16*Quarantine_Input!D$6*(1-Background_Calculations!D$19)/(1-Background_Calculations!D$6)*PQT_No_Test!D$22*Quarantine_Input!$B$24</f>
        <v>31.193386951179868</v>
      </c>
      <c r="AI32" s="15">
        <f>Background_Calculations!$B$23*Background_Calculations!E$20*Background_Calculations!E$16*Quarantine_Input!E$6*(1-Background_Calculations!E$19)/(1-Background_Calculations!E$6)*PQT_No_Test!E$22*Quarantine_Input!$B$24</f>
        <v>30.022966534653335</v>
      </c>
      <c r="AJ32" s="15">
        <f>Background_Calculations!$B$23*Background_Calculations!F$20*Background_Calculations!F$16*Quarantine_Input!F$6*(1-Background_Calculations!F$19)/(1-Background_Calculations!F$6)*PQT_No_Test!F$22*Quarantine_Input!$B$24</f>
        <v>32.011985609372495</v>
      </c>
      <c r="AK32" s="15">
        <f>Background_Calculations!$B$23*Background_Calculations!G$20*Background_Calculations!G$16*Quarantine_Input!G$6*(1-Background_Calculations!G$19)/(1-Background_Calculations!G$6)*PQT_No_Test!G$22*Quarantine_Input!$B$24</f>
        <v>54.720386735680179</v>
      </c>
    </row>
    <row r="33" spans="1:37" x14ac:dyDescent="0.25">
      <c r="A33" s="8">
        <v>13</v>
      </c>
      <c r="B33" s="14">
        <f>Background_Calculations!$B$10*(1-Background_Calculations!B$7*(Quarantine_Input!$B$30+Quarantine_Input!$B$25*Inequality_Components_Lambda_j!$A17))*(Background_Calculations!$B$9*Background_Calculations!B$3*(1-Background_Calculations!B$6)/(1-Background_Calculations!$B$11))*Quarantine_Input!$B$24</f>
        <v>15940.122984842707</v>
      </c>
      <c r="C33" s="14">
        <f>Background_Calculations!$B$10*(1-Background_Calculations!C$7*(Quarantine_Input!$B$30+Quarantine_Input!$B$25*Inequality_Components_Lambda_j!$A17))*(Background_Calculations!$B$9*Background_Calculations!C$3*(1-Background_Calculations!C$6)/(1-Background_Calculations!$B$11))*Quarantine_Input!$B$24</f>
        <v>2338.7779948975135</v>
      </c>
      <c r="D33" s="14">
        <f>Background_Calculations!$B$10*(1-Background_Calculations!D$7*(Quarantine_Input!$B$30+Quarantine_Input!$B$25*Inequality_Components_Lambda_j!$A17))*(Background_Calculations!$B$9*Background_Calculations!D$3*(1-Background_Calculations!D$6)/(1-Background_Calculations!$B$11))*Quarantine_Input!$B$24</f>
        <v>2989.3135706325238</v>
      </c>
      <c r="E33" s="14">
        <f>Background_Calculations!$B$10*(1-Background_Calculations!E$7*(Quarantine_Input!$B$30+Quarantine_Input!$B$25*Inequality_Components_Lambda_j!$A17))*(Background_Calculations!$B$9*Background_Calculations!E$3*(1-Background_Calculations!E$6)/(1-Background_Calculations!$B$11))*Quarantine_Input!$B$24</f>
        <v>4659.5276066043598</v>
      </c>
      <c r="F33" s="14">
        <f>Background_Calculations!$B$10*(1-Background_Calculations!F$7*(Quarantine_Input!$B$30+Quarantine_Input!$B$25*Inequality_Components_Lambda_j!$A17))*(Background_Calculations!$B$9*Background_Calculations!F$3*(1-Background_Calculations!F$6)/(1-Background_Calculations!$B$11))*Quarantine_Input!$B$24</f>
        <v>3190.3221539221395</v>
      </c>
      <c r="G33" s="14">
        <f>Background_Calculations!$B$10*(1-Background_Calculations!G$7*(Quarantine_Input!$B$30+Quarantine_Input!$B$25*Inequality_Components_Lambda_j!$A17))*(Background_Calculations!$B$9*Background_Calculations!G$3*(1-Background_Calculations!G$6)/(1-Background_Calculations!$B$11))*Quarantine_Input!$B$24</f>
        <v>2884.5065454051614</v>
      </c>
      <c r="H33" s="15">
        <f>Background_Calculations!B$20*Quarantine_Input!$B$29*Background_Calculations!$B$23*(Background_Calculations!$B$9*Background_Calculations!B$16*(1-Background_Calculations!B$19)/(1-Background_Calculations!$B$11))*Quarantine_Input!$B$24</f>
        <v>186.43163286546257</v>
      </c>
      <c r="I33" s="15">
        <f>Background_Calculations!C$20*Quarantine_Input!$B$29*Background_Calculations!$B$23*(Background_Calculations!$B$9*Background_Calculations!C$16*(1-Background_Calculations!C$19)/(1-Background_Calculations!$B$11))*Quarantine_Input!$B$24</f>
        <v>49.16598927666228</v>
      </c>
      <c r="J33" s="15">
        <f>Background_Calculations!D$20*Quarantine_Input!$B$29*Background_Calculations!$B$23*(Background_Calculations!$B$9*Background_Calculations!D$16*(1-Background_Calculations!D$19)/(1-Background_Calculations!$B$11))*Quarantine_Input!$B$24</f>
        <v>53.36019171725674</v>
      </c>
      <c r="K33" s="15">
        <f>Background_Calculations!E$20*Quarantine_Input!$B$29*Background_Calculations!$B$23*(Background_Calculations!$B$9*Background_Calculations!E$16*(1-Background_Calculations!E$19)/(1-Background_Calculations!$B$11))*Quarantine_Input!$B$24</f>
        <v>52.753792191274471</v>
      </c>
      <c r="L33" s="15">
        <f>Background_Calculations!F$20*Quarantine_Input!$B$29*Background_Calculations!$B$23*(Background_Calculations!$B$9*Background_Calculations!F$16*(1-Background_Calculations!F$19)/(1-Background_Calculations!$B$11))*Quarantine_Input!$B$24</f>
        <v>56.306648270023828</v>
      </c>
      <c r="M33" s="15">
        <f>Background_Calculations!G$20*Quarantine_Input!$B$29*Background_Calculations!$B$23*(Background_Calculations!$B$9*Background_Calculations!G$16*(1-Background_Calculations!G$19)/(1-Background_Calculations!$B$11))*Quarantine_Input!$B$24</f>
        <v>101.08219013894848</v>
      </c>
      <c r="N33" s="14">
        <f>Background_Calculations!$B$10*Background_Calculations!B$7*Background_Calculations!B$3*Quarantine_Input!B$6*PQT_No_Test!B$22*Quarantine_Input!$B$24</f>
        <v>11.380271669743983</v>
      </c>
      <c r="O33" s="14">
        <f>Background_Calculations!$B$10*Background_Calculations!C$7*Background_Calculations!C$3*Quarantine_Input!C$6*PQT_No_Test!C$22*Quarantine_Input!$B$24</f>
        <v>1.6316542897338984</v>
      </c>
      <c r="P33" s="14">
        <f>Background_Calculations!$B$10*Background_Calculations!D$7*Background_Calculations!D$3*Quarantine_Input!D$6*PQT_No_Test!D$22*Quarantine_Input!$B$24</f>
        <v>2.0855020534328439</v>
      </c>
      <c r="Q33" s="14">
        <f>Background_Calculations!$B$10*Background_Calculations!E$7*Background_Calculations!E$3*Quarantine_Input!E$6*PQT_No_Test!E$22*Quarantine_Input!$B$24</f>
        <v>3.1647237323262445</v>
      </c>
      <c r="R33" s="14">
        <f>Background_Calculations!$B$10*Background_Calculations!F$7*Background_Calculations!F$3*Quarantine_Input!F$6*PQT_No_Test!F$22*Quarantine_Input!$B$24</f>
        <v>2.1646190353981183</v>
      </c>
      <c r="S33" s="14">
        <f>Background_Calculations!$B$10*Background_Calculations!G$7*Background_Calculations!G$3*Quarantine_Input!G$6*PQT_No_Test!G$22*Quarantine_Input!$B$24</f>
        <v>1.8635456697597566</v>
      </c>
      <c r="T33" s="15">
        <f>Background_Calculations!$B$10*Background_Calculations!B$7*Background_Calculations!B$3*Quarantine_Input!B$14*(1-Background_Calculations!B$6)/(1-Background_Calculations!B$19)*Quarantine_Input!$B$24*(Quarantine_Input!$B$25*PQT_RTPCR_Exit!B37+(1-Quarantine_Input!$B$25)*PQT_No_Test!B$22)</f>
        <v>0.365477941017541</v>
      </c>
      <c r="U33" s="15">
        <f>Background_Calculations!$B$10*Background_Calculations!C$7*Background_Calculations!C$3*Quarantine_Input!C$14*(1-Background_Calculations!C$6)/(1-Background_Calculations!C$19)*Quarantine_Input!$B$24*(Quarantine_Input!$B$25*PQT_RTPCR_Exit!C37+(1-Quarantine_Input!$B$25)*PQT_No_Test!C$22)</f>
        <v>4.7698531367096328E-2</v>
      </c>
      <c r="V33" s="15">
        <f>Background_Calculations!$B$10*Background_Calculations!D$7*Background_Calculations!D$3*Quarantine_Input!D$14*(1-Background_Calculations!D$6)/(1-Background_Calculations!D$19)*Quarantine_Input!$B$24*(Quarantine_Input!$B$25*PQT_RTPCR_Exit!D37+(1-Quarantine_Input!$B$25)*PQT_No_Test!D$22)</f>
        <v>6.0965095568867242E-2</v>
      </c>
      <c r="W33" s="15">
        <f>Background_Calculations!$B$10*Background_Calculations!E$7*Background_Calculations!E$3*Quarantine_Input!E$14*(1-Background_Calculations!E$6)/(1-Background_Calculations!E$19)*Quarantine_Input!$B$24*(Quarantine_Input!$B$25*PQT_RTPCR_Exit!E37+(1-Quarantine_Input!$B$25)*PQT_No_Test!E$22)</f>
        <v>7.8975736297934987E-2</v>
      </c>
      <c r="X33" s="15">
        <f>Background_Calculations!$B$10*Background_Calculations!F$7*Background_Calculations!F$3*Quarantine_Input!F$14*(1-Background_Calculations!F$6)/(1-Background_Calculations!F$19)*Quarantine_Input!$B$24*(Quarantine_Input!$B$25*PQT_RTPCR_Exit!F37+(1-Quarantine_Input!$B$25)*PQT_No_Test!F$22)</f>
        <v>5.4075018215120223E-2</v>
      </c>
      <c r="Y33" s="15">
        <f>Background_Calculations!$B$10*Background_Calculations!G$7*Background_Calculations!G$3*Quarantine_Input!G$14*(1-Background_Calculations!G$6)/(1-Background_Calculations!G$19)*Quarantine_Input!$B$24*(Quarantine_Input!$B$25*PQT_RTPCR_Exit!G37+(1-Quarantine_Input!$B$25)*PQT_No_Test!G$22)</f>
        <v>3.6797372723622032E-2</v>
      </c>
      <c r="Z33" s="14">
        <f>Background_Calculations!$B$23*Background_Calculations!B$20*Background_Calculations!B$16*Quarantine_Input!B$14*Quarantine_Input!$B$24*(Quarantine_Input!$B$25*PQT_RTPCR_Exit!B37+(1-Quarantine_Input!$B$25)*PQT_No_Test!B$22)</f>
        <v>3.5817486705738375</v>
      </c>
      <c r="AA33" s="14">
        <f>Background_Calculations!$B$23*Background_Calculations!C$20*Background_Calculations!C$16*Quarantine_Input!C$14*Quarantine_Input!$B$24*(Quarantine_Input!$B$25*PQT_RTPCR_Exit!C37+(1-Quarantine_Input!$B$25)*PQT_No_Test!C$22)</f>
        <v>0.84020796399978204</v>
      </c>
      <c r="AB33" s="14">
        <f>Background_Calculations!$B$23*Background_Calculations!D$20*Background_Calculations!D$16*Quarantine_Input!D$14*Quarantine_Input!$B$24*(Quarantine_Input!$B$25*PQT_RTPCR_Exit!D37+(1-Quarantine_Input!$B$25)*PQT_No_Test!D$22)</f>
        <v>0.91187050785446522</v>
      </c>
      <c r="AC33" s="14">
        <f>Background_Calculations!$B$23*Background_Calculations!E$20*Background_Calculations!E$16*Quarantine_Input!E$14*Quarantine_Input!$B$24*(Quarantine_Input!$B$25*PQT_RTPCR_Exit!E37+(1-Quarantine_Input!$B$25)*PQT_No_Test!E$22)</f>
        <v>0.74922365693501825</v>
      </c>
      <c r="AD33" s="14">
        <f>Background_Calculations!$B$23*Background_Calculations!F$20*Background_Calculations!F$16*Quarantine_Input!F$14*Quarantine_Input!$B$24*(Quarantine_Input!$B$25*PQT_RTPCR_Exit!F37+(1-Quarantine_Input!$B$25)*PQT_No_Test!F$22)</f>
        <v>0.7997013223209547</v>
      </c>
      <c r="AE33" s="14">
        <f>Background_Calculations!$B$23*Background_Calculations!G$20*Background_Calculations!G$16*Quarantine_Input!G$14*Quarantine_Input!$B$24*(Quarantine_Input!$B$25*PQT_RTPCR_Exit!G37+(1-Quarantine_Input!$B$25)*PQT_No_Test!G$22)</f>
        <v>1.0805028816670483</v>
      </c>
      <c r="AF33" s="15">
        <f>Background_Calculations!$B$23*Background_Calculations!B$20*Background_Calculations!B$16*Quarantine_Input!B$6*(1-Background_Calculations!B$19)/(1-Background_Calculations!B$6)*PQT_No_Test!B$22*Quarantine_Input!$B$24</f>
        <v>111.52868162272563</v>
      </c>
      <c r="AG33" s="15">
        <f>Background_Calculations!$B$23*Background_Calculations!C$20*Background_Calculations!C$16*Quarantine_Input!C$6*(1-Background_Calculations!C$19)/(1-Background_Calculations!C$6)*PQT_No_Test!C$22*Quarantine_Input!$B$24</f>
        <v>28.741533322649232</v>
      </c>
      <c r="AH33" s="15">
        <f>Background_Calculations!$B$23*Background_Calculations!D$20*Background_Calculations!D$16*Quarantine_Input!D$6*(1-Background_Calculations!D$19)/(1-Background_Calculations!D$6)*PQT_No_Test!D$22*Quarantine_Input!$B$24</f>
        <v>31.193386951179868</v>
      </c>
      <c r="AI33" s="15">
        <f>Background_Calculations!$B$23*Background_Calculations!E$20*Background_Calculations!E$16*Quarantine_Input!E$6*(1-Background_Calculations!E$19)/(1-Background_Calculations!E$6)*PQT_No_Test!E$22*Quarantine_Input!$B$24</f>
        <v>30.022966534653335</v>
      </c>
      <c r="AJ33" s="15">
        <f>Background_Calculations!$B$23*Background_Calculations!F$20*Background_Calculations!F$16*Quarantine_Input!F$6*(1-Background_Calculations!F$19)/(1-Background_Calculations!F$6)*PQT_No_Test!F$22*Quarantine_Input!$B$24</f>
        <v>32.011985609372495</v>
      </c>
      <c r="AK33" s="15">
        <f>Background_Calculations!$B$23*Background_Calculations!G$20*Background_Calculations!G$16*Quarantine_Input!G$6*(1-Background_Calculations!G$19)/(1-Background_Calculations!G$6)*PQT_No_Test!G$22*Quarantine_Input!$B$24</f>
        <v>54.720386735680179</v>
      </c>
    </row>
    <row r="34" spans="1:37" x14ac:dyDescent="0.25">
      <c r="A34" s="8">
        <v>14</v>
      </c>
      <c r="B34" s="14">
        <f>Background_Calculations!$B$10*(1-Background_Calculations!B$7*(Quarantine_Input!$B$30+Quarantine_Input!$B$25*Inequality_Components_Lambda_j!$A18))*(Background_Calculations!$B$9*Background_Calculations!B$3*(1-Background_Calculations!B$6)/(1-Background_Calculations!$B$11))*Quarantine_Input!$B$24</f>
        <v>15937.916716922276</v>
      </c>
      <c r="C34" s="14">
        <f>Background_Calculations!$B$10*(1-Background_Calculations!C$7*(Quarantine_Input!$B$30+Quarantine_Input!$B$25*Inequality_Components_Lambda_j!$A18))*(Background_Calculations!$B$9*Background_Calculations!C$3*(1-Background_Calculations!C$6)/(1-Background_Calculations!$B$11))*Quarantine_Input!$B$24</f>
        <v>2338.4542852957711</v>
      </c>
      <c r="D34" s="14">
        <f>Background_Calculations!$B$10*(1-Background_Calculations!D$7*(Quarantine_Input!$B$30+Quarantine_Input!$B$25*Inequality_Components_Lambda_j!$A18))*(Background_Calculations!$B$9*Background_Calculations!D$3*(1-Background_Calculations!D$6)/(1-Background_Calculations!$B$11))*Quarantine_Input!$B$24</f>
        <v>2988.8998205854718</v>
      </c>
      <c r="E34" s="14">
        <f>Background_Calculations!$B$10*(1-Background_Calculations!E$7*(Quarantine_Input!$B$30+Quarantine_Input!$B$25*Inequality_Components_Lambda_j!$A18))*(Background_Calculations!$B$9*Background_Calculations!E$3*(1-Background_Calculations!E$6)/(1-Background_Calculations!$B$11))*Quarantine_Input!$B$24</f>
        <v>4658.8826827043013</v>
      </c>
      <c r="F34" s="14">
        <f>Background_Calculations!$B$10*(1-Background_Calculations!F$7*(Quarantine_Input!$B$30+Quarantine_Input!$B$25*Inequality_Components_Lambda_j!$A18))*(Background_Calculations!$B$9*Background_Calculations!F$3*(1-Background_Calculations!F$6)/(1-Background_Calculations!$B$11))*Quarantine_Input!$B$24</f>
        <v>3189.8805823338448</v>
      </c>
      <c r="G34" s="14">
        <f>Background_Calculations!$B$10*(1-Background_Calculations!G$7*(Quarantine_Input!$B$30+Quarantine_Input!$B$25*Inequality_Components_Lambda_j!$A18))*(Background_Calculations!$B$9*Background_Calculations!G$3*(1-Background_Calculations!G$6)/(1-Background_Calculations!$B$11))*Quarantine_Input!$B$24</f>
        <v>2884.1073016688706</v>
      </c>
      <c r="H34" s="15">
        <f>Background_Calculations!B$20*Quarantine_Input!$B$29*Background_Calculations!$B$23*(Background_Calculations!$B$9*Background_Calculations!B$16*(1-Background_Calculations!B$19)/(1-Background_Calculations!$B$11))*Quarantine_Input!$B$24</f>
        <v>186.43163286546257</v>
      </c>
      <c r="I34" s="15">
        <f>Background_Calculations!C$20*Quarantine_Input!$B$29*Background_Calculations!$B$23*(Background_Calculations!$B$9*Background_Calculations!C$16*(1-Background_Calculations!C$19)/(1-Background_Calculations!$B$11))*Quarantine_Input!$B$24</f>
        <v>49.16598927666228</v>
      </c>
      <c r="J34" s="15">
        <f>Background_Calculations!D$20*Quarantine_Input!$B$29*Background_Calculations!$B$23*(Background_Calculations!$B$9*Background_Calculations!D$16*(1-Background_Calculations!D$19)/(1-Background_Calculations!$B$11))*Quarantine_Input!$B$24</f>
        <v>53.36019171725674</v>
      </c>
      <c r="K34" s="15">
        <f>Background_Calculations!E$20*Quarantine_Input!$B$29*Background_Calculations!$B$23*(Background_Calculations!$B$9*Background_Calculations!E$16*(1-Background_Calculations!E$19)/(1-Background_Calculations!$B$11))*Quarantine_Input!$B$24</f>
        <v>52.753792191274471</v>
      </c>
      <c r="L34" s="15">
        <f>Background_Calculations!F$20*Quarantine_Input!$B$29*Background_Calculations!$B$23*(Background_Calculations!$B$9*Background_Calculations!F$16*(1-Background_Calculations!F$19)/(1-Background_Calculations!$B$11))*Quarantine_Input!$B$24</f>
        <v>56.306648270023828</v>
      </c>
      <c r="M34" s="15">
        <f>Background_Calculations!G$20*Quarantine_Input!$B$29*Background_Calculations!$B$23*(Background_Calculations!$B$9*Background_Calculations!G$16*(1-Background_Calculations!G$19)/(1-Background_Calculations!$B$11))*Quarantine_Input!$B$24</f>
        <v>101.08219013894848</v>
      </c>
      <c r="N34" s="14">
        <f>Background_Calculations!$B$10*Background_Calculations!B$7*Background_Calculations!B$3*Quarantine_Input!B$6*PQT_No_Test!B$22*Quarantine_Input!$B$24</f>
        <v>11.380271669743983</v>
      </c>
      <c r="O34" s="14">
        <f>Background_Calculations!$B$10*Background_Calculations!C$7*Background_Calculations!C$3*Quarantine_Input!C$6*PQT_No_Test!C$22*Quarantine_Input!$B$24</f>
        <v>1.6316542897338984</v>
      </c>
      <c r="P34" s="14">
        <f>Background_Calculations!$B$10*Background_Calculations!D$7*Background_Calculations!D$3*Quarantine_Input!D$6*PQT_No_Test!D$22*Quarantine_Input!$B$24</f>
        <v>2.0855020534328439</v>
      </c>
      <c r="Q34" s="14">
        <f>Background_Calculations!$B$10*Background_Calculations!E$7*Background_Calculations!E$3*Quarantine_Input!E$6*PQT_No_Test!E$22*Quarantine_Input!$B$24</f>
        <v>3.1647237323262445</v>
      </c>
      <c r="R34" s="14">
        <f>Background_Calculations!$B$10*Background_Calculations!F$7*Background_Calculations!F$3*Quarantine_Input!F$6*PQT_No_Test!F$22*Quarantine_Input!$B$24</f>
        <v>2.1646190353981183</v>
      </c>
      <c r="S34" s="14">
        <f>Background_Calculations!$B$10*Background_Calculations!G$7*Background_Calculations!G$3*Quarantine_Input!G$6*PQT_No_Test!G$22*Quarantine_Input!$B$24</f>
        <v>1.8635456697597566</v>
      </c>
      <c r="T34" s="15">
        <f>Background_Calculations!$B$10*Background_Calculations!B$7*Background_Calculations!B$3*Quarantine_Input!B$14*(1-Background_Calculations!B$6)/(1-Background_Calculations!B$19)*Quarantine_Input!$B$24*(Quarantine_Input!$B$25*PQT_RTPCR_Exit!B38+(1-Quarantine_Input!$B$25)*PQT_No_Test!B$22)</f>
        <v>0.26408938710336499</v>
      </c>
      <c r="U34" s="15">
        <f>Background_Calculations!$B$10*Background_Calculations!C$7*Background_Calculations!C$3*Quarantine_Input!C$14*(1-Background_Calculations!C$6)/(1-Background_Calculations!C$19)*Quarantine_Input!$B$24*(Quarantine_Input!$B$25*PQT_RTPCR_Exit!C38+(1-Quarantine_Input!$B$25)*PQT_No_Test!C$22)</f>
        <v>3.4466309729654865E-2</v>
      </c>
      <c r="V34" s="15">
        <f>Background_Calculations!$B$10*Background_Calculations!D$7*Background_Calculations!D$3*Quarantine_Input!D$14*(1-Background_Calculations!D$6)/(1-Background_Calculations!D$19)*Quarantine_Input!$B$24*(Quarantine_Input!$B$25*PQT_RTPCR_Exit!D38+(1-Quarantine_Input!$B$25)*PQT_No_Test!D$22)</f>
        <v>4.4052548503077778E-2</v>
      </c>
      <c r="W34" s="15">
        <f>Background_Calculations!$B$10*Background_Calculations!E$7*Background_Calculations!E$3*Quarantine_Input!E$14*(1-Background_Calculations!E$6)/(1-Background_Calculations!E$19)*Quarantine_Input!$B$24*(Quarantine_Input!$B$25*PQT_RTPCR_Exit!E38+(1-Quarantine_Input!$B$25)*PQT_No_Test!E$22)</f>
        <v>5.7066792422248047E-2</v>
      </c>
      <c r="X34" s="15">
        <f>Background_Calculations!$B$10*Background_Calculations!F$7*Background_Calculations!F$3*Quarantine_Input!F$14*(1-Background_Calculations!F$6)/(1-Background_Calculations!F$19)*Quarantine_Input!$B$24*(Quarantine_Input!$B$25*PQT_RTPCR_Exit!F38+(1-Quarantine_Input!$B$25)*PQT_No_Test!F$22)</f>
        <v>3.9073872360873903E-2</v>
      </c>
      <c r="Y34" s="15">
        <f>Background_Calculations!$B$10*Background_Calculations!G$7*Background_Calculations!G$3*Quarantine_Input!G$14*(1-Background_Calculations!G$6)/(1-Background_Calculations!G$19)*Quarantine_Input!$B$24*(Quarantine_Input!$B$25*PQT_RTPCR_Exit!G38+(1-Quarantine_Input!$B$25)*PQT_No_Test!G$22)</f>
        <v>2.6589280826469958E-2</v>
      </c>
      <c r="Z34" s="14">
        <f>Background_Calculations!$B$23*Background_Calculations!B$20*Background_Calculations!B$16*Quarantine_Input!B$14*Quarantine_Input!$B$24*(Quarantine_Input!$B$25*PQT_RTPCR_Exit!B38+(1-Quarantine_Input!$B$25)*PQT_No_Test!B$22)</f>
        <v>2.5881228523303377</v>
      </c>
      <c r="AA34" s="14">
        <f>Background_Calculations!$B$23*Background_Calculations!C$20*Background_Calculations!C$16*Quarantine_Input!C$14*Quarantine_Input!$B$24*(Quarantine_Input!$B$25*PQT_RTPCR_Exit!C38+(1-Quarantine_Input!$B$25)*PQT_No_Test!C$22)</f>
        <v>0.60712284203609179</v>
      </c>
      <c r="AB34" s="14">
        <f>Background_Calculations!$B$23*Background_Calculations!D$20*Background_Calculations!D$16*Quarantine_Input!D$14*Quarantine_Input!$B$24*(Quarantine_Input!$B$25*PQT_RTPCR_Exit!D38+(1-Quarantine_Input!$B$25)*PQT_No_Test!D$22)</f>
        <v>0.65890522110980709</v>
      </c>
      <c r="AC34" s="14">
        <f>Background_Calculations!$B$23*Background_Calculations!E$20*Background_Calculations!E$16*Quarantine_Input!E$14*Quarantine_Input!$B$24*(Quarantine_Input!$B$25*PQT_RTPCR_Exit!E38+(1-Quarantine_Input!$B$25)*PQT_No_Test!E$22)</f>
        <v>0.54137881977893287</v>
      </c>
      <c r="AD34" s="14">
        <f>Background_Calculations!$B$23*Background_Calculations!F$20*Background_Calculations!F$16*Quarantine_Input!F$14*Quarantine_Input!$B$24*(Quarantine_Input!$B$25*PQT_RTPCR_Exit!F38+(1-Quarantine_Input!$B$25)*PQT_No_Test!F$22)</f>
        <v>0.57785329393479135</v>
      </c>
      <c r="AE34" s="14">
        <f>Background_Calculations!$B$23*Background_Calculations!G$20*Background_Calculations!G$16*Quarantine_Input!G$14*Quarantine_Input!$B$24*(Quarantine_Input!$B$25*PQT_RTPCR_Exit!G38+(1-Quarantine_Input!$B$25)*PQT_No_Test!G$22)</f>
        <v>0.78075667983796393</v>
      </c>
      <c r="AF34" s="15">
        <f>Background_Calculations!$B$23*Background_Calculations!B$20*Background_Calculations!B$16*Quarantine_Input!B$6*(1-Background_Calculations!B$19)/(1-Background_Calculations!B$6)*PQT_No_Test!B$22*Quarantine_Input!$B$24</f>
        <v>111.52868162272563</v>
      </c>
      <c r="AG34" s="15">
        <f>Background_Calculations!$B$23*Background_Calculations!C$20*Background_Calculations!C$16*Quarantine_Input!C$6*(1-Background_Calculations!C$19)/(1-Background_Calculations!C$6)*PQT_No_Test!C$22*Quarantine_Input!$B$24</f>
        <v>28.741533322649232</v>
      </c>
      <c r="AH34" s="15">
        <f>Background_Calculations!$B$23*Background_Calculations!D$20*Background_Calculations!D$16*Quarantine_Input!D$6*(1-Background_Calculations!D$19)/(1-Background_Calculations!D$6)*PQT_No_Test!D$22*Quarantine_Input!$B$24</f>
        <v>31.193386951179868</v>
      </c>
      <c r="AI34" s="15">
        <f>Background_Calculations!$B$23*Background_Calculations!E$20*Background_Calculations!E$16*Quarantine_Input!E$6*(1-Background_Calculations!E$19)/(1-Background_Calculations!E$6)*PQT_No_Test!E$22*Quarantine_Input!$B$24</f>
        <v>30.022966534653335</v>
      </c>
      <c r="AJ34" s="15">
        <f>Background_Calculations!$B$23*Background_Calculations!F$20*Background_Calculations!F$16*Quarantine_Input!F$6*(1-Background_Calculations!F$19)/(1-Background_Calculations!F$6)*PQT_No_Test!F$22*Quarantine_Input!$B$24</f>
        <v>32.011985609372495</v>
      </c>
      <c r="AK34" s="15">
        <f>Background_Calculations!$B$23*Background_Calculations!G$20*Background_Calculations!G$16*Quarantine_Input!G$6*(1-Background_Calculations!G$19)/(1-Background_Calculations!G$6)*PQT_No_Test!G$22*Quarantine_Input!$B$24</f>
        <v>54.720386735680179</v>
      </c>
    </row>
    <row r="35" spans="1:37" x14ac:dyDescent="0.25">
      <c r="A35" s="21" t="s">
        <v>51</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row>
    <row r="36" spans="1:37" x14ac:dyDescent="0.25">
      <c r="A36" s="8">
        <v>0</v>
      </c>
      <c r="B36" s="14">
        <f>Background_Calculations!$B$10*(1-Background_Calculations!B$7*(Quarantine_Input!$B$30+Quarantine_Input!$B$25*Inequality_Components_Lambda_j!$A4))*(Background_Calculations!$B$9*Background_Calculations!B$3*(1-Background_Calculations!B$6)/(1-Background_Calculations!$B$11))*Quarantine_Input!$B$24</f>
        <v>15968.804467808312</v>
      </c>
      <c r="C36" s="14">
        <f>Background_Calculations!$B$10*(1-Background_Calculations!C$7*(Quarantine_Input!$B$30+Quarantine_Input!$B$25*Inequality_Components_Lambda_j!$A4))*(Background_Calculations!$B$9*Background_Calculations!C$3*(1-Background_Calculations!C$6)/(1-Background_Calculations!$B$11))*Quarantine_Input!$B$24</f>
        <v>2342.9862197201683</v>
      </c>
      <c r="D36" s="14">
        <f>Background_Calculations!$B$10*(1-Background_Calculations!D$7*(Quarantine_Input!$B$30+Quarantine_Input!$B$25*Inequality_Components_Lambda_j!$A4))*(Background_Calculations!$B$9*Background_Calculations!D$3*(1-Background_Calculations!D$6)/(1-Background_Calculations!$B$11))*Quarantine_Input!$B$24</f>
        <v>2994.692321244202</v>
      </c>
      <c r="E36" s="14">
        <f>Background_Calculations!$B$10*(1-Background_Calculations!E$7*(Quarantine_Input!$B$30+Quarantine_Input!$B$25*Inequality_Components_Lambda_j!$A4))*(Background_Calculations!$B$9*Background_Calculations!E$3*(1-Background_Calculations!E$6)/(1-Background_Calculations!$B$11))*Quarantine_Input!$B$24</f>
        <v>4667.9116173051352</v>
      </c>
      <c r="F36" s="14">
        <f>Background_Calculations!$B$10*(1-Background_Calculations!F$7*(Quarantine_Input!$B$30+Quarantine_Input!$B$25*Inequality_Components_Lambda_j!$A4))*(Background_Calculations!$B$9*Background_Calculations!F$3*(1-Background_Calculations!F$6)/(1-Background_Calculations!$B$11))*Quarantine_Input!$B$24</f>
        <v>3196.0625845699783</v>
      </c>
      <c r="G36" s="14">
        <f>Background_Calculations!$B$10*(1-Background_Calculations!G$7*(Quarantine_Input!$B$30+Quarantine_Input!$B$25*Inequality_Components_Lambda_j!$A4))*(Background_Calculations!$B$9*Background_Calculations!G$3*(1-Background_Calculations!G$6)/(1-Background_Calculations!$B$11))*Quarantine_Input!$B$24</f>
        <v>2889.6967139769395</v>
      </c>
      <c r="H36" s="15">
        <f>Background_Calculations!B$20*Quarantine_Input!$B$29*Background_Calculations!$B$23*(Background_Calculations!$B$9*Background_Calculations!B$16*(1-Background_Calculations!B$19)/(1-Background_Calculations!$B$11))*Quarantine_Input!$B$24</f>
        <v>186.43163286546257</v>
      </c>
      <c r="I36" s="15">
        <f>Background_Calculations!C$20*Quarantine_Input!$B$29*Background_Calculations!$B$23*(Background_Calculations!$B$9*Background_Calculations!C$16*(1-Background_Calculations!C$19)/(1-Background_Calculations!$B$11))*Quarantine_Input!$B$24</f>
        <v>49.16598927666228</v>
      </c>
      <c r="J36" s="15">
        <f>Background_Calculations!D$20*Quarantine_Input!$B$29*Background_Calculations!$B$23*(Background_Calculations!$B$9*Background_Calculations!D$16*(1-Background_Calculations!D$19)/(1-Background_Calculations!$B$11))*Quarantine_Input!$B$24</f>
        <v>53.36019171725674</v>
      </c>
      <c r="K36" s="15">
        <f>Background_Calculations!E$20*Quarantine_Input!$B$29*Background_Calculations!$B$23*(Background_Calculations!$B$9*Background_Calculations!E$16*(1-Background_Calculations!E$19)/(1-Background_Calculations!$B$11))*Quarantine_Input!$B$24</f>
        <v>52.753792191274471</v>
      </c>
      <c r="L36" s="15">
        <f>Background_Calculations!F$20*Quarantine_Input!$B$29*Background_Calculations!$B$23*(Background_Calculations!$B$9*Background_Calculations!F$16*(1-Background_Calculations!F$19)/(1-Background_Calculations!$B$11))*Quarantine_Input!$B$24</f>
        <v>56.306648270023828</v>
      </c>
      <c r="M36" s="15">
        <f>Background_Calculations!G$20*Quarantine_Input!$B$29*Background_Calculations!$B$23*(Background_Calculations!$B$9*Background_Calculations!G$16*(1-Background_Calculations!G$19)/(1-Background_Calculations!$B$11))*Quarantine_Input!$B$24</f>
        <v>101.08219013894848</v>
      </c>
      <c r="N36" s="14">
        <f>Background_Calculations!$B$10*Background_Calculations!B$7*Background_Calculations!B$3*Quarantine_Input!B$6*PQT_No_Test!B$22*Quarantine_Input!$B$24</f>
        <v>11.380271669743983</v>
      </c>
      <c r="O36" s="14">
        <f>Background_Calculations!$B$10*Background_Calculations!C$7*Background_Calculations!C$3*Quarantine_Input!C$6*PQT_No_Test!C$22*Quarantine_Input!$B$24</f>
        <v>1.6316542897338984</v>
      </c>
      <c r="P36" s="14">
        <f>Background_Calculations!$B$10*Background_Calculations!D$7*Background_Calculations!D$3*Quarantine_Input!D$6*PQT_No_Test!D$22*Quarantine_Input!$B$24</f>
        <v>2.0855020534328439</v>
      </c>
      <c r="Q36" s="14">
        <f>Background_Calculations!$B$10*Background_Calculations!E$7*Background_Calculations!E$3*Quarantine_Input!E$6*PQT_No_Test!E$22*Quarantine_Input!$B$24</f>
        <v>3.1647237323262445</v>
      </c>
      <c r="R36" s="14">
        <f>Background_Calculations!$B$10*Background_Calculations!F$7*Background_Calculations!F$3*Quarantine_Input!F$6*PQT_No_Test!F$22*Quarantine_Input!$B$24</f>
        <v>2.1646190353981183</v>
      </c>
      <c r="S36" s="14">
        <f>Background_Calculations!$B$10*Background_Calculations!G$7*Background_Calculations!G$3*Quarantine_Input!G$6*PQT_No_Test!G$22*Quarantine_Input!$B$24</f>
        <v>1.8635456697597566</v>
      </c>
      <c r="T36" s="15">
        <f>Background_Calculations!$B$10*Background_Calculations!B$7*Background_Calculations!B$3*Quarantine_Input!B$14*(1-Background_Calculations!B$6)/(1-Background_Calculations!B$19)*Quarantine_Input!$B$24*(Quarantine_Input!$B$25*PQT_RAg_Exit!B24+(1-Quarantine_Input!$B$25)*PQT_No_Test!B$22)</f>
        <v>16.795750541401858</v>
      </c>
      <c r="U36" s="15">
        <f>Background_Calculations!$B$10*Background_Calculations!C$7*Background_Calculations!C$3*Quarantine_Input!C$14*(1-Background_Calculations!C$6)/(1-Background_Calculations!C$19)*Quarantine_Input!$B$24*(Quarantine_Input!$B$25*PQT_RAg_Exit!C24+(1-Quarantine_Input!$B$25)*PQT_No_Test!C$22)</f>
        <v>2.3823338744344538</v>
      </c>
      <c r="V36" s="15">
        <f>Background_Calculations!$B$10*Background_Calculations!D$7*Background_Calculations!D$3*Quarantine_Input!D$14*(1-Background_Calculations!D$6)/(1-Background_Calculations!D$19)*Quarantine_Input!$B$24*(Quarantine_Input!$B$25*PQT_RAg_Exit!D24+(1-Quarantine_Input!$B$25)*PQT_No_Test!D$22)</f>
        <v>3.0449409692315181</v>
      </c>
      <c r="W36" s="15">
        <f>Background_Calculations!$B$10*Background_Calculations!E$7*Background_Calculations!E$3*Quarantine_Input!E$14*(1-Background_Calculations!E$6)/(1-Background_Calculations!E$19)*Quarantine_Input!$B$24*(Quarantine_Input!$B$25*PQT_RAg_Exit!E24+(1-Quarantine_Input!$B$25)*PQT_No_Test!E$22)</f>
        <v>4.6438246872729962</v>
      </c>
      <c r="X36" s="15">
        <f>Background_Calculations!$B$10*Background_Calculations!F$7*Background_Calculations!F$3*Quarantine_Input!F$14*(1-Background_Calculations!F$6)/(1-Background_Calculations!F$19)*Quarantine_Input!$B$24*(Quarantine_Input!$B$25*PQT_RAg_Exit!F24+(1-Quarantine_Input!$B$25)*PQT_No_Test!F$22)</f>
        <v>3.1796462600207285</v>
      </c>
      <c r="Y36" s="15">
        <f>Background_Calculations!$B$10*Background_Calculations!G$7*Background_Calculations!G$3*Quarantine_Input!G$14*(1-Background_Calculations!G$6)/(1-Background_Calculations!G$19)*Quarantine_Input!$B$24*(Quarantine_Input!$B$25*PQT_RAg_Exit!G24+(1-Quarantine_Input!$B$25)*PQT_No_Test!G$22)</f>
        <v>2.7475951848497187</v>
      </c>
      <c r="Z36" s="14">
        <f>Background_Calculations!$B$23*Background_Calculations!B$20*Background_Calculations!B$16*Quarantine_Input!B$14*Quarantine_Input!$B$24*(Quarantine_Input!$B$25*PQT_RAg_Exit!B24+(1-Quarantine_Input!$B$25)*PQT_No_Test!B$22)</f>
        <v>164.60133546081417</v>
      </c>
      <c r="AA36" s="14">
        <f>Background_Calculations!$B$23*Background_Calculations!C$20*Background_Calculations!C$16*Quarantine_Input!C$14*Quarantine_Input!$B$24*(Quarantine_Input!$B$25*PQT_RAg_Exit!C24+(1-Quarantine_Input!$B$25)*PQT_No_Test!C$22)</f>
        <v>41.964727987140471</v>
      </c>
      <c r="AB36" s="14">
        <f>Background_Calculations!$B$23*Background_Calculations!D$20*Background_Calculations!D$16*Quarantine_Input!D$14*Quarantine_Input!$B$24*(Quarantine_Input!$B$25*PQT_RAg_Exit!D24+(1-Quarantine_Input!$B$25)*PQT_No_Test!D$22)</f>
        <v>45.543959901834725</v>
      </c>
      <c r="AC36" s="14">
        <f>Background_Calculations!$B$23*Background_Calculations!E$20*Background_Calculations!E$16*Quarantine_Input!E$14*Quarantine_Input!$B$24*(Quarantine_Input!$B$25*PQT_RAg_Exit!E24+(1-Quarantine_Input!$B$25)*PQT_No_Test!E$22)</f>
        <v>44.054838580273746</v>
      </c>
      <c r="AD36" s="14">
        <f>Background_Calculations!$B$23*Background_Calculations!F$20*Background_Calculations!F$16*Quarantine_Input!F$14*Quarantine_Input!$B$24*(Quarantine_Input!$B$25*PQT_RAg_Exit!F24+(1-Quarantine_Input!$B$25)*PQT_No_Test!F$22)</f>
        <v>47.02295815298416</v>
      </c>
      <c r="AE36" s="14">
        <f>Background_Calculations!$B$23*Background_Calculations!G$20*Background_Calculations!G$16*Quarantine_Input!G$14*Quarantine_Input!$B$24*(Quarantine_Input!$B$25*PQT_RAg_Exit!G24+(1-Quarantine_Input!$B$25)*PQT_No_Test!G$22)</f>
        <v>80.679252216798076</v>
      </c>
      <c r="AF36" s="15">
        <f>Background_Calculations!$B$23*Background_Calculations!B$20*Background_Calculations!B$16*Quarantine_Input!B$6*(1-Background_Calculations!B$19)/(1-Background_Calculations!B$6)*PQT_No_Test!B$22*Quarantine_Input!$B$24</f>
        <v>111.52868162272563</v>
      </c>
      <c r="AG36" s="15">
        <f>Background_Calculations!$B$23*Background_Calculations!C$20*Background_Calculations!C$16*Quarantine_Input!C$6*(1-Background_Calculations!C$19)/(1-Background_Calculations!C$6)*PQT_No_Test!C$22*Quarantine_Input!$B$24</f>
        <v>28.741533322649232</v>
      </c>
      <c r="AH36" s="15">
        <f>Background_Calculations!$B$23*Background_Calculations!D$20*Background_Calculations!D$16*Quarantine_Input!D$6*(1-Background_Calculations!D$19)/(1-Background_Calculations!D$6)*PQT_No_Test!D$22*Quarantine_Input!$B$24</f>
        <v>31.193386951179868</v>
      </c>
      <c r="AI36" s="15">
        <f>Background_Calculations!$B$23*Background_Calculations!E$20*Background_Calculations!E$16*Quarantine_Input!E$6*(1-Background_Calculations!E$19)/(1-Background_Calculations!E$6)*PQT_No_Test!E$22*Quarantine_Input!$B$24</f>
        <v>30.022966534653335</v>
      </c>
      <c r="AJ36" s="15">
        <f>Background_Calculations!$B$23*Background_Calculations!F$20*Background_Calculations!F$16*Quarantine_Input!F$6*(1-Background_Calculations!F$19)/(1-Background_Calculations!F$6)*PQT_No_Test!F$22*Quarantine_Input!$B$24</f>
        <v>32.011985609372495</v>
      </c>
      <c r="AK36" s="15">
        <f>Background_Calculations!$B$23*Background_Calculations!G$20*Background_Calculations!G$16*Quarantine_Input!G$6*(1-Background_Calculations!G$19)/(1-Background_Calculations!G$6)*PQT_No_Test!G$22*Quarantine_Input!$B$24</f>
        <v>54.720386735680179</v>
      </c>
    </row>
    <row r="37" spans="1:37" x14ac:dyDescent="0.25">
      <c r="A37" s="8">
        <v>1</v>
      </c>
      <c r="B37" s="14">
        <f>Background_Calculations!$B$10*(1-Background_Calculations!B$7*(Quarantine_Input!$B$30+Quarantine_Input!$B$25*Inequality_Components_Lambda_j!$A5))*(Background_Calculations!$B$9*Background_Calculations!B$3*(1-Background_Calculations!B$6)/(1-Background_Calculations!$B$11))*Quarantine_Input!$B$24</f>
        <v>15966.59819988788</v>
      </c>
      <c r="C37" s="14">
        <f>Background_Calculations!$B$10*(1-Background_Calculations!C$7*(Quarantine_Input!$B$30+Quarantine_Input!$B$25*Inequality_Components_Lambda_j!$A5))*(Background_Calculations!$B$9*Background_Calculations!C$3*(1-Background_Calculations!C$6)/(1-Background_Calculations!$B$11))*Quarantine_Input!$B$24</f>
        <v>2342.6625101184254</v>
      </c>
      <c r="D37" s="14">
        <f>Background_Calculations!$B$10*(1-Background_Calculations!D$7*(Quarantine_Input!$B$30+Quarantine_Input!$B$25*Inequality_Components_Lambda_j!$A5))*(Background_Calculations!$B$9*Background_Calculations!D$3*(1-Background_Calculations!D$6)/(1-Background_Calculations!$B$11))*Quarantine_Input!$B$24</f>
        <v>2994.2785711971496</v>
      </c>
      <c r="E37" s="14">
        <f>Background_Calculations!$B$10*(1-Background_Calculations!E$7*(Quarantine_Input!$B$30+Quarantine_Input!$B$25*Inequality_Components_Lambda_j!$A5))*(Background_Calculations!$B$9*Background_Calculations!E$3*(1-Background_Calculations!E$6)/(1-Background_Calculations!$B$11))*Quarantine_Input!$B$24</f>
        <v>4667.2666934050758</v>
      </c>
      <c r="F37" s="14">
        <f>Background_Calculations!$B$10*(1-Background_Calculations!F$7*(Quarantine_Input!$B$30+Quarantine_Input!$B$25*Inequality_Components_Lambda_j!$A5))*(Background_Calculations!$B$9*Background_Calculations!F$3*(1-Background_Calculations!F$6)/(1-Background_Calculations!$B$11))*Quarantine_Input!$B$24</f>
        <v>3195.6210129816827</v>
      </c>
      <c r="G37" s="14">
        <f>Background_Calculations!$B$10*(1-Background_Calculations!G$7*(Quarantine_Input!$B$30+Quarantine_Input!$B$25*Inequality_Components_Lambda_j!$A5))*(Background_Calculations!$B$9*Background_Calculations!G$3*(1-Background_Calculations!G$6)/(1-Background_Calculations!$B$11))*Quarantine_Input!$B$24</f>
        <v>2889.2974702406491</v>
      </c>
      <c r="H37" s="15">
        <f>Background_Calculations!B$20*Quarantine_Input!$B$29*Background_Calculations!$B$23*(Background_Calculations!$B$9*Background_Calculations!B$16*(1-Background_Calculations!B$19)/(1-Background_Calculations!$B$11))*Quarantine_Input!$B$24</f>
        <v>186.43163286546257</v>
      </c>
      <c r="I37" s="15">
        <f>Background_Calculations!C$20*Quarantine_Input!$B$29*Background_Calculations!$B$23*(Background_Calculations!$B$9*Background_Calculations!C$16*(1-Background_Calculations!C$19)/(1-Background_Calculations!$B$11))*Quarantine_Input!$B$24</f>
        <v>49.16598927666228</v>
      </c>
      <c r="J37" s="15">
        <f>Background_Calculations!D$20*Quarantine_Input!$B$29*Background_Calculations!$B$23*(Background_Calculations!$B$9*Background_Calculations!D$16*(1-Background_Calculations!D$19)/(1-Background_Calculations!$B$11))*Quarantine_Input!$B$24</f>
        <v>53.36019171725674</v>
      </c>
      <c r="K37" s="15">
        <f>Background_Calculations!E$20*Quarantine_Input!$B$29*Background_Calculations!$B$23*(Background_Calculations!$B$9*Background_Calculations!E$16*(1-Background_Calculations!E$19)/(1-Background_Calculations!$B$11))*Quarantine_Input!$B$24</f>
        <v>52.753792191274471</v>
      </c>
      <c r="L37" s="15">
        <f>Background_Calculations!F$20*Quarantine_Input!$B$29*Background_Calculations!$B$23*(Background_Calculations!$B$9*Background_Calculations!F$16*(1-Background_Calculations!F$19)/(1-Background_Calculations!$B$11))*Quarantine_Input!$B$24</f>
        <v>56.306648270023828</v>
      </c>
      <c r="M37" s="15">
        <f>Background_Calculations!G$20*Quarantine_Input!$B$29*Background_Calculations!$B$23*(Background_Calculations!$B$9*Background_Calculations!G$16*(1-Background_Calculations!G$19)/(1-Background_Calculations!$B$11))*Quarantine_Input!$B$24</f>
        <v>101.08219013894848</v>
      </c>
      <c r="N37" s="14">
        <f>Background_Calculations!$B$10*Background_Calculations!B$7*Background_Calculations!B$3*Quarantine_Input!B$6*PQT_No_Test!B$22*Quarantine_Input!$B$24</f>
        <v>11.380271669743983</v>
      </c>
      <c r="O37" s="14">
        <f>Background_Calculations!$B$10*Background_Calculations!C$7*Background_Calculations!C$3*Quarantine_Input!C$6*PQT_No_Test!C$22*Quarantine_Input!$B$24</f>
        <v>1.6316542897338984</v>
      </c>
      <c r="P37" s="14">
        <f>Background_Calculations!$B$10*Background_Calculations!D$7*Background_Calculations!D$3*Quarantine_Input!D$6*PQT_No_Test!D$22*Quarantine_Input!$B$24</f>
        <v>2.0855020534328439</v>
      </c>
      <c r="Q37" s="14">
        <f>Background_Calculations!$B$10*Background_Calculations!E$7*Background_Calculations!E$3*Quarantine_Input!E$6*PQT_No_Test!E$22*Quarantine_Input!$B$24</f>
        <v>3.1647237323262445</v>
      </c>
      <c r="R37" s="14">
        <f>Background_Calculations!$B$10*Background_Calculations!F$7*Background_Calculations!F$3*Quarantine_Input!F$6*PQT_No_Test!F$22*Quarantine_Input!$B$24</f>
        <v>2.1646190353981183</v>
      </c>
      <c r="S37" s="14">
        <f>Background_Calculations!$B$10*Background_Calculations!G$7*Background_Calculations!G$3*Quarantine_Input!G$6*PQT_No_Test!G$22*Quarantine_Input!$B$24</f>
        <v>1.8635456697597566</v>
      </c>
      <c r="T37" s="15">
        <f>Background_Calculations!$B$10*Background_Calculations!B$7*Background_Calculations!B$3*Quarantine_Input!B$14*(1-Background_Calculations!B$6)/(1-Background_Calculations!B$19)*Quarantine_Input!$B$24*(Quarantine_Input!$B$25*PQT_RAg_Exit!B25+(1-Quarantine_Input!$B$25)*PQT_No_Test!B$22)</f>
        <v>11.258263149528387</v>
      </c>
      <c r="U37" s="15">
        <f>Background_Calculations!$B$10*Background_Calculations!C$7*Background_Calculations!C$3*Quarantine_Input!C$14*(1-Background_Calculations!C$6)/(1-Background_Calculations!C$19)*Quarantine_Input!$B$24*(Quarantine_Input!$B$25*PQT_RAg_Exit!C25+(1-Quarantine_Input!$B$25)*PQT_No_Test!C$22)</f>
        <v>1.5824227256290848</v>
      </c>
      <c r="V37" s="15">
        <f>Background_Calculations!$B$10*Background_Calculations!D$7*Background_Calculations!D$3*Quarantine_Input!D$14*(1-Background_Calculations!D$6)/(1-Background_Calculations!D$19)*Quarantine_Input!$B$24*(Quarantine_Input!$B$25*PQT_RAg_Exit!D25+(1-Quarantine_Input!$B$25)*PQT_No_Test!D$22)</f>
        <v>2.0225476536343376</v>
      </c>
      <c r="W37" s="15">
        <f>Background_Calculations!$B$10*Background_Calculations!E$7*Background_Calculations!E$3*Quarantine_Input!E$14*(1-Background_Calculations!E$6)/(1-Background_Calculations!E$19)*Quarantine_Input!$B$24*(Quarantine_Input!$B$25*PQT_RAg_Exit!E25+(1-Quarantine_Input!$B$25)*PQT_No_Test!E$22)</f>
        <v>3.0356694452520339</v>
      </c>
      <c r="X37" s="15">
        <f>Background_Calculations!$B$10*Background_Calculations!F$7*Background_Calculations!F$3*Quarantine_Input!F$14*(1-Background_Calculations!F$6)/(1-Background_Calculations!F$19)*Quarantine_Input!$B$24*(Quarantine_Input!$B$25*PQT_RAg_Exit!F25+(1-Quarantine_Input!$B$25)*PQT_No_Test!F$22)</f>
        <v>2.0785356141260798</v>
      </c>
      <c r="Y37" s="15">
        <f>Background_Calculations!$B$10*Background_Calculations!G$7*Background_Calculations!G$3*Quarantine_Input!G$14*(1-Background_Calculations!G$6)/(1-Background_Calculations!G$19)*Quarantine_Input!$B$24*(Quarantine_Input!$B$25*PQT_RAg_Exit!G25+(1-Quarantine_Input!$B$25)*PQT_No_Test!G$22)</f>
        <v>1.7614186781520746</v>
      </c>
      <c r="Z37" s="14">
        <f>Background_Calculations!$B$23*Background_Calculations!B$20*Background_Calculations!B$16*Quarantine_Input!B$14*Quarantine_Input!$B$24*(Quarantine_Input!$B$25*PQT_RAg_Exit!B25+(1-Quarantine_Input!$B$25)*PQT_No_Test!B$22)</f>
        <v>110.33297647602315</v>
      </c>
      <c r="AA37" s="14">
        <f>Background_Calculations!$B$23*Background_Calculations!C$20*Background_Calculations!C$16*Quarantine_Input!C$14*Quarantine_Input!$B$24*(Quarantine_Input!$B$25*PQT_RAg_Exit!C25+(1-Quarantine_Input!$B$25)*PQT_No_Test!C$22)</f>
        <v>27.874321040520893</v>
      </c>
      <c r="AB37" s="14">
        <f>Background_Calculations!$B$23*Background_Calculations!D$20*Background_Calculations!D$16*Quarantine_Input!D$14*Quarantine_Input!$B$24*(Quarantine_Input!$B$25*PQT_RAg_Exit!D25+(1-Quarantine_Input!$B$25)*PQT_No_Test!D$22)</f>
        <v>30.251761911798287</v>
      </c>
      <c r="AC37" s="14">
        <f>Background_Calculations!$B$23*Background_Calculations!E$20*Background_Calculations!E$16*Quarantine_Input!E$14*Quarantine_Input!$B$24*(Quarantine_Input!$B$25*PQT_RAg_Exit!E25+(1-Quarantine_Input!$B$25)*PQT_No_Test!E$22)</f>
        <v>28.798659811635041</v>
      </c>
      <c r="AD37" s="14">
        <f>Background_Calculations!$B$23*Background_Calculations!F$20*Background_Calculations!F$16*Quarantine_Input!F$14*Quarantine_Input!$B$24*(Quarantine_Input!$B$25*PQT_RAg_Exit!F25+(1-Quarantine_Input!$B$25)*PQT_No_Test!F$22)</f>
        <v>30.738920373457116</v>
      </c>
      <c r="AE37" s="14">
        <f>Background_Calculations!$B$23*Background_Calculations!G$20*Background_Calculations!G$16*Quarantine_Input!G$14*Quarantine_Input!$B$24*(Quarantine_Input!$B$25*PQT_RAg_Exit!G25+(1-Quarantine_Input!$B$25)*PQT_No_Test!G$22)</f>
        <v>51.721571859496137</v>
      </c>
      <c r="AF37" s="15">
        <f>Background_Calculations!$B$23*Background_Calculations!B$20*Background_Calculations!B$16*Quarantine_Input!B$6*(1-Background_Calculations!B$19)/(1-Background_Calculations!B$6)*PQT_No_Test!B$22*Quarantine_Input!$B$24</f>
        <v>111.52868162272563</v>
      </c>
      <c r="AG37" s="15">
        <f>Background_Calculations!$B$23*Background_Calculations!C$20*Background_Calculations!C$16*Quarantine_Input!C$6*(1-Background_Calculations!C$19)/(1-Background_Calculations!C$6)*PQT_No_Test!C$22*Quarantine_Input!$B$24</f>
        <v>28.741533322649232</v>
      </c>
      <c r="AH37" s="15">
        <f>Background_Calculations!$B$23*Background_Calculations!D$20*Background_Calculations!D$16*Quarantine_Input!D$6*(1-Background_Calculations!D$19)/(1-Background_Calculations!D$6)*PQT_No_Test!D$22*Quarantine_Input!$B$24</f>
        <v>31.193386951179868</v>
      </c>
      <c r="AI37" s="15">
        <f>Background_Calculations!$B$23*Background_Calculations!E$20*Background_Calculations!E$16*Quarantine_Input!E$6*(1-Background_Calculations!E$19)/(1-Background_Calculations!E$6)*PQT_No_Test!E$22*Quarantine_Input!$B$24</f>
        <v>30.022966534653335</v>
      </c>
      <c r="AJ37" s="15">
        <f>Background_Calculations!$B$23*Background_Calculations!F$20*Background_Calculations!F$16*Quarantine_Input!F$6*(1-Background_Calculations!F$19)/(1-Background_Calculations!F$6)*PQT_No_Test!F$22*Quarantine_Input!$B$24</f>
        <v>32.011985609372495</v>
      </c>
      <c r="AK37" s="15">
        <f>Background_Calculations!$B$23*Background_Calculations!G$20*Background_Calculations!G$16*Quarantine_Input!G$6*(1-Background_Calculations!G$19)/(1-Background_Calculations!G$6)*PQT_No_Test!G$22*Quarantine_Input!$B$24</f>
        <v>54.720386735680179</v>
      </c>
    </row>
    <row r="38" spans="1:37" x14ac:dyDescent="0.25">
      <c r="A38" s="8">
        <v>2</v>
      </c>
      <c r="B38" s="14">
        <f>Background_Calculations!$B$10*(1-Background_Calculations!B$7*(Quarantine_Input!$B$30+Quarantine_Input!$B$25*Inequality_Components_Lambda_j!$A6))*(Background_Calculations!$B$9*Background_Calculations!B$3*(1-Background_Calculations!B$6)/(1-Background_Calculations!$B$11))*Quarantine_Input!$B$24</f>
        <v>15964.39193196745</v>
      </c>
      <c r="C38" s="14">
        <f>Background_Calculations!$B$10*(1-Background_Calculations!C$7*(Quarantine_Input!$B$30+Quarantine_Input!$B$25*Inequality_Components_Lambda_j!$A6))*(Background_Calculations!$B$9*Background_Calculations!C$3*(1-Background_Calculations!C$6)/(1-Background_Calculations!$B$11))*Quarantine_Input!$B$24</f>
        <v>2342.338800516683</v>
      </c>
      <c r="D38" s="14">
        <f>Background_Calculations!$B$10*(1-Background_Calculations!D$7*(Quarantine_Input!$B$30+Quarantine_Input!$B$25*Inequality_Components_Lambda_j!$A6))*(Background_Calculations!$B$9*Background_Calculations!D$3*(1-Background_Calculations!D$6)/(1-Background_Calculations!$B$11))*Quarantine_Input!$B$24</f>
        <v>2993.8648211500977</v>
      </c>
      <c r="E38" s="14">
        <f>Background_Calculations!$B$10*(1-Background_Calculations!E$7*(Quarantine_Input!$B$30+Quarantine_Input!$B$25*Inequality_Components_Lambda_j!$A6))*(Background_Calculations!$B$9*Background_Calculations!E$3*(1-Background_Calculations!E$6)/(1-Background_Calculations!$B$11))*Quarantine_Input!$B$24</f>
        <v>4666.6217695050154</v>
      </c>
      <c r="F38" s="14">
        <f>Background_Calculations!$B$10*(1-Background_Calculations!F$7*(Quarantine_Input!$B$30+Quarantine_Input!$B$25*Inequality_Components_Lambda_j!$A6))*(Background_Calculations!$B$9*Background_Calculations!F$3*(1-Background_Calculations!F$6)/(1-Background_Calculations!$B$11))*Quarantine_Input!$B$24</f>
        <v>3195.1794413933876</v>
      </c>
      <c r="G38" s="14">
        <f>Background_Calculations!$B$10*(1-Background_Calculations!G$7*(Quarantine_Input!$B$30+Quarantine_Input!$B$25*Inequality_Components_Lambda_j!$A6))*(Background_Calculations!$B$9*Background_Calculations!G$3*(1-Background_Calculations!G$6)/(1-Background_Calculations!$B$11))*Quarantine_Input!$B$24</f>
        <v>2888.8982265043587</v>
      </c>
      <c r="H38" s="15">
        <f>Background_Calculations!B$20*Quarantine_Input!$B$29*Background_Calculations!$B$23*(Background_Calculations!$B$9*Background_Calculations!B$16*(1-Background_Calculations!B$19)/(1-Background_Calculations!$B$11))*Quarantine_Input!$B$24</f>
        <v>186.43163286546257</v>
      </c>
      <c r="I38" s="15">
        <f>Background_Calculations!C$20*Quarantine_Input!$B$29*Background_Calculations!$B$23*(Background_Calculations!$B$9*Background_Calculations!C$16*(1-Background_Calculations!C$19)/(1-Background_Calculations!$B$11))*Quarantine_Input!$B$24</f>
        <v>49.16598927666228</v>
      </c>
      <c r="J38" s="15">
        <f>Background_Calculations!D$20*Quarantine_Input!$B$29*Background_Calculations!$B$23*(Background_Calculations!$B$9*Background_Calculations!D$16*(1-Background_Calculations!D$19)/(1-Background_Calculations!$B$11))*Quarantine_Input!$B$24</f>
        <v>53.36019171725674</v>
      </c>
      <c r="K38" s="15">
        <f>Background_Calculations!E$20*Quarantine_Input!$B$29*Background_Calculations!$B$23*(Background_Calculations!$B$9*Background_Calculations!E$16*(1-Background_Calculations!E$19)/(1-Background_Calculations!$B$11))*Quarantine_Input!$B$24</f>
        <v>52.753792191274471</v>
      </c>
      <c r="L38" s="15">
        <f>Background_Calculations!F$20*Quarantine_Input!$B$29*Background_Calculations!$B$23*(Background_Calculations!$B$9*Background_Calculations!F$16*(1-Background_Calculations!F$19)/(1-Background_Calculations!$B$11))*Quarantine_Input!$B$24</f>
        <v>56.306648270023828</v>
      </c>
      <c r="M38" s="15">
        <f>Background_Calculations!G$20*Quarantine_Input!$B$29*Background_Calculations!$B$23*(Background_Calculations!$B$9*Background_Calculations!G$16*(1-Background_Calculations!G$19)/(1-Background_Calculations!$B$11))*Quarantine_Input!$B$24</f>
        <v>101.08219013894848</v>
      </c>
      <c r="N38" s="14">
        <f>Background_Calculations!$B$10*Background_Calculations!B$7*Background_Calculations!B$3*Quarantine_Input!B$6*PQT_No_Test!B$22*Quarantine_Input!$B$24</f>
        <v>11.380271669743983</v>
      </c>
      <c r="O38" s="14">
        <f>Background_Calculations!$B$10*Background_Calculations!C$7*Background_Calculations!C$3*Quarantine_Input!C$6*PQT_No_Test!C$22*Quarantine_Input!$B$24</f>
        <v>1.6316542897338984</v>
      </c>
      <c r="P38" s="14">
        <f>Background_Calculations!$B$10*Background_Calculations!D$7*Background_Calculations!D$3*Quarantine_Input!D$6*PQT_No_Test!D$22*Quarantine_Input!$B$24</f>
        <v>2.0855020534328439</v>
      </c>
      <c r="Q38" s="14">
        <f>Background_Calculations!$B$10*Background_Calculations!E$7*Background_Calculations!E$3*Quarantine_Input!E$6*PQT_No_Test!E$22*Quarantine_Input!$B$24</f>
        <v>3.1647237323262445</v>
      </c>
      <c r="R38" s="14">
        <f>Background_Calculations!$B$10*Background_Calculations!F$7*Background_Calculations!F$3*Quarantine_Input!F$6*PQT_No_Test!F$22*Quarantine_Input!$B$24</f>
        <v>2.1646190353981183</v>
      </c>
      <c r="S38" s="14">
        <f>Background_Calculations!$B$10*Background_Calculations!G$7*Background_Calculations!G$3*Quarantine_Input!G$6*PQT_No_Test!G$22*Quarantine_Input!$B$24</f>
        <v>1.8635456697597566</v>
      </c>
      <c r="T38" s="15">
        <f>Background_Calculations!$B$10*Background_Calculations!B$7*Background_Calculations!B$3*Quarantine_Input!B$14*(1-Background_Calculations!B$6)/(1-Background_Calculations!B$19)*Quarantine_Input!$B$24*(Quarantine_Input!$B$25*PQT_RAg_Exit!B26+(1-Quarantine_Input!$B$25)*PQT_No_Test!B$22)</f>
        <v>5.9660696447399211</v>
      </c>
      <c r="U38" s="15">
        <f>Background_Calculations!$B$10*Background_Calculations!C$7*Background_Calculations!C$3*Quarantine_Input!C$14*(1-Background_Calculations!C$6)/(1-Background_Calculations!C$19)*Quarantine_Input!$B$24*(Quarantine_Input!$B$25*PQT_RAg_Exit!C26+(1-Quarantine_Input!$B$25)*PQT_No_Test!C$22)</f>
        <v>0.81799916291774399</v>
      </c>
      <c r="V38" s="15">
        <f>Background_Calculations!$B$10*Background_Calculations!D$7*Background_Calculations!D$3*Quarantine_Input!D$14*(1-Background_Calculations!D$6)/(1-Background_Calculations!D$19)*Quarantine_Input!$B$24*(Quarantine_Input!$B$25*PQT_RAg_Exit!D26+(1-Quarantine_Input!$B$25)*PQT_No_Test!D$22)</f>
        <v>1.0455122141755262</v>
      </c>
      <c r="W38" s="15">
        <f>Background_Calculations!$B$10*Background_Calculations!E$7*Background_Calculations!E$3*Quarantine_Input!E$14*(1-Background_Calculations!E$6)/(1-Background_Calculations!E$19)*Quarantine_Input!$B$24*(Quarantine_Input!$B$25*PQT_RAg_Exit!E26+(1-Quarantine_Input!$B$25)*PQT_No_Test!E$22)</f>
        <v>1.499038163877648</v>
      </c>
      <c r="X38" s="15">
        <f>Background_Calculations!$B$10*Background_Calculations!F$7*Background_Calculations!F$3*Quarantine_Input!F$14*(1-Background_Calculations!F$6)/(1-Background_Calculations!F$19)*Quarantine_Input!$B$24*(Quarantine_Input!$B$25*PQT_RAg_Exit!F26+(1-Quarantine_Input!$B$25)*PQT_No_Test!F$22)</f>
        <v>1.0263977243725138</v>
      </c>
      <c r="Y38" s="15">
        <f>Background_Calculations!$B$10*Background_Calculations!G$7*Background_Calculations!G$3*Quarantine_Input!G$14*(1-Background_Calculations!G$6)/(1-Background_Calculations!G$19)*Quarantine_Input!$B$24*(Quarantine_Input!$B$25*PQT_RAg_Exit!G26+(1-Quarantine_Input!$B$25)*PQT_No_Test!G$22)</f>
        <v>0.81922629607628539</v>
      </c>
      <c r="Z38" s="14">
        <f>Background_Calculations!$B$23*Background_Calculations!B$20*Background_Calculations!B$16*Quarantine_Input!B$14*Quarantine_Input!$B$24*(Quarantine_Input!$B$25*PQT_RAg_Exit!B26+(1-Quarantine_Input!$B$25)*PQT_No_Test!B$22)</f>
        <v>58.468541108401787</v>
      </c>
      <c r="AA38" s="14">
        <f>Background_Calculations!$B$23*Background_Calculations!C$20*Background_Calculations!C$16*Quarantine_Input!C$14*Quarantine_Input!$B$24*(Quarantine_Input!$B$25*PQT_RAg_Exit!C26+(1-Quarantine_Input!$B$25)*PQT_No_Test!C$22)</f>
        <v>14.409026683424337</v>
      </c>
      <c r="AB38" s="14">
        <f>Background_Calculations!$B$23*Background_Calculations!D$20*Background_Calculations!D$16*Quarantine_Input!D$14*Quarantine_Input!$B$24*(Quarantine_Input!$B$25*PQT_RAg_Exit!D26+(1-Quarantine_Input!$B$25)*PQT_No_Test!D$22)</f>
        <v>15.63799326175644</v>
      </c>
      <c r="AC38" s="14">
        <f>Background_Calculations!$B$23*Background_Calculations!E$20*Background_Calculations!E$16*Quarantine_Input!E$14*Quarantine_Input!$B$24*(Quarantine_Input!$B$25*PQT_RAg_Exit!E26+(1-Quarantine_Input!$B$25)*PQT_No_Test!E$22)</f>
        <v>14.221011511543619</v>
      </c>
      <c r="AD38" s="14">
        <f>Background_Calculations!$B$23*Background_Calculations!F$20*Background_Calculations!F$16*Quarantine_Input!F$14*Quarantine_Input!$B$24*(Quarantine_Input!$B$25*PQT_RAg_Exit!F26+(1-Quarantine_Input!$B$25)*PQT_No_Test!F$22)</f>
        <v>15.179127894928866</v>
      </c>
      <c r="AE38" s="14">
        <f>Background_Calculations!$B$23*Background_Calculations!G$20*Background_Calculations!G$16*Quarantine_Input!G$14*Quarantine_Input!$B$24*(Quarantine_Input!$B$25*PQT_RAg_Exit!G26+(1-Quarantine_Input!$B$25)*PQT_No_Test!G$22)</f>
        <v>24.055423203613966</v>
      </c>
      <c r="AF38" s="15">
        <f>Background_Calculations!$B$23*Background_Calculations!B$20*Background_Calculations!B$16*Quarantine_Input!B$6*(1-Background_Calculations!B$19)/(1-Background_Calculations!B$6)*PQT_No_Test!B$22*Quarantine_Input!$B$24</f>
        <v>111.52868162272563</v>
      </c>
      <c r="AG38" s="15">
        <f>Background_Calculations!$B$23*Background_Calculations!C$20*Background_Calculations!C$16*Quarantine_Input!C$6*(1-Background_Calculations!C$19)/(1-Background_Calculations!C$6)*PQT_No_Test!C$22*Quarantine_Input!$B$24</f>
        <v>28.741533322649232</v>
      </c>
      <c r="AH38" s="15">
        <f>Background_Calculations!$B$23*Background_Calculations!D$20*Background_Calculations!D$16*Quarantine_Input!D$6*(1-Background_Calculations!D$19)/(1-Background_Calculations!D$6)*PQT_No_Test!D$22*Quarantine_Input!$B$24</f>
        <v>31.193386951179868</v>
      </c>
      <c r="AI38" s="15">
        <f>Background_Calculations!$B$23*Background_Calculations!E$20*Background_Calculations!E$16*Quarantine_Input!E$6*(1-Background_Calculations!E$19)/(1-Background_Calculations!E$6)*PQT_No_Test!E$22*Quarantine_Input!$B$24</f>
        <v>30.022966534653335</v>
      </c>
      <c r="AJ38" s="15">
        <f>Background_Calculations!$B$23*Background_Calculations!F$20*Background_Calculations!F$16*Quarantine_Input!F$6*(1-Background_Calculations!F$19)/(1-Background_Calculations!F$6)*PQT_No_Test!F$22*Quarantine_Input!$B$24</f>
        <v>32.011985609372495</v>
      </c>
      <c r="AK38" s="15">
        <f>Background_Calculations!$B$23*Background_Calculations!G$20*Background_Calculations!G$16*Quarantine_Input!G$6*(1-Background_Calculations!G$19)/(1-Background_Calculations!G$6)*PQT_No_Test!G$22*Quarantine_Input!$B$24</f>
        <v>54.720386735680179</v>
      </c>
    </row>
    <row r="39" spans="1:37" x14ac:dyDescent="0.25">
      <c r="A39" s="8">
        <v>3</v>
      </c>
      <c r="B39" s="14">
        <f>Background_Calculations!$B$10*(1-Background_Calculations!B$7*(Quarantine_Input!$B$30+Quarantine_Input!$B$25*Inequality_Components_Lambda_j!$A7))*(Background_Calculations!$B$9*Background_Calculations!B$3*(1-Background_Calculations!B$6)/(1-Background_Calculations!$B$11))*Quarantine_Input!$B$24</f>
        <v>15962.185664047018</v>
      </c>
      <c r="C39" s="14">
        <f>Background_Calculations!$B$10*(1-Background_Calculations!C$7*(Quarantine_Input!$B$30+Quarantine_Input!$B$25*Inequality_Components_Lambda_j!$A7))*(Background_Calculations!$B$9*Background_Calculations!C$3*(1-Background_Calculations!C$6)/(1-Background_Calculations!$B$11))*Quarantine_Input!$B$24</f>
        <v>2342.0150909149406</v>
      </c>
      <c r="D39" s="14">
        <f>Background_Calculations!$B$10*(1-Background_Calculations!D$7*(Quarantine_Input!$B$30+Quarantine_Input!$B$25*Inequality_Components_Lambda_j!$A7))*(Background_Calculations!$B$9*Background_Calculations!D$3*(1-Background_Calculations!D$6)/(1-Background_Calculations!$B$11))*Quarantine_Input!$B$24</f>
        <v>2993.4510711030453</v>
      </c>
      <c r="E39" s="14">
        <f>Background_Calculations!$B$10*(1-Background_Calculations!E$7*(Quarantine_Input!$B$30+Quarantine_Input!$B$25*Inequality_Components_Lambda_j!$A7))*(Background_Calculations!$B$9*Background_Calculations!E$3*(1-Background_Calculations!E$6)/(1-Background_Calculations!$B$11))*Quarantine_Input!$B$24</f>
        <v>4665.976845604956</v>
      </c>
      <c r="F39" s="14">
        <f>Background_Calculations!$B$10*(1-Background_Calculations!F$7*(Quarantine_Input!$B$30+Quarantine_Input!$B$25*Inequality_Components_Lambda_j!$A7))*(Background_Calculations!$B$9*Background_Calculations!F$3*(1-Background_Calculations!F$6)/(1-Background_Calculations!$B$11))*Quarantine_Input!$B$24</f>
        <v>3194.7378698050925</v>
      </c>
      <c r="G39" s="14">
        <f>Background_Calculations!$B$10*(1-Background_Calculations!G$7*(Quarantine_Input!$B$30+Quarantine_Input!$B$25*Inequality_Components_Lambda_j!$A7))*(Background_Calculations!$B$9*Background_Calculations!G$3*(1-Background_Calculations!G$6)/(1-Background_Calculations!$B$11))*Quarantine_Input!$B$24</f>
        <v>2888.4989827680679</v>
      </c>
      <c r="H39" s="15">
        <f>Background_Calculations!B$20*Quarantine_Input!$B$29*Background_Calculations!$B$23*(Background_Calculations!$B$9*Background_Calculations!B$16*(1-Background_Calculations!B$19)/(1-Background_Calculations!$B$11))*Quarantine_Input!$B$24</f>
        <v>186.43163286546257</v>
      </c>
      <c r="I39" s="15">
        <f>Background_Calculations!C$20*Quarantine_Input!$B$29*Background_Calculations!$B$23*(Background_Calculations!$B$9*Background_Calculations!C$16*(1-Background_Calculations!C$19)/(1-Background_Calculations!$B$11))*Quarantine_Input!$B$24</f>
        <v>49.16598927666228</v>
      </c>
      <c r="J39" s="15">
        <f>Background_Calculations!D$20*Quarantine_Input!$B$29*Background_Calculations!$B$23*(Background_Calculations!$B$9*Background_Calculations!D$16*(1-Background_Calculations!D$19)/(1-Background_Calculations!$B$11))*Quarantine_Input!$B$24</f>
        <v>53.36019171725674</v>
      </c>
      <c r="K39" s="15">
        <f>Background_Calculations!E$20*Quarantine_Input!$B$29*Background_Calculations!$B$23*(Background_Calculations!$B$9*Background_Calculations!E$16*(1-Background_Calculations!E$19)/(1-Background_Calculations!$B$11))*Quarantine_Input!$B$24</f>
        <v>52.753792191274471</v>
      </c>
      <c r="L39" s="15">
        <f>Background_Calculations!F$20*Quarantine_Input!$B$29*Background_Calculations!$B$23*(Background_Calculations!$B$9*Background_Calculations!F$16*(1-Background_Calculations!F$19)/(1-Background_Calculations!$B$11))*Quarantine_Input!$B$24</f>
        <v>56.306648270023828</v>
      </c>
      <c r="M39" s="15">
        <f>Background_Calculations!G$20*Quarantine_Input!$B$29*Background_Calculations!$B$23*(Background_Calculations!$B$9*Background_Calculations!G$16*(1-Background_Calculations!G$19)/(1-Background_Calculations!$B$11))*Quarantine_Input!$B$24</f>
        <v>101.08219013894848</v>
      </c>
      <c r="N39" s="14">
        <f>Background_Calculations!$B$10*Background_Calculations!B$7*Background_Calculations!B$3*Quarantine_Input!B$6*PQT_No_Test!B$22*Quarantine_Input!$B$24</f>
        <v>11.380271669743983</v>
      </c>
      <c r="O39" s="14">
        <f>Background_Calculations!$B$10*Background_Calculations!C$7*Background_Calculations!C$3*Quarantine_Input!C$6*PQT_No_Test!C$22*Quarantine_Input!$B$24</f>
        <v>1.6316542897338984</v>
      </c>
      <c r="P39" s="14">
        <f>Background_Calculations!$B$10*Background_Calculations!D$7*Background_Calculations!D$3*Quarantine_Input!D$6*PQT_No_Test!D$22*Quarantine_Input!$B$24</f>
        <v>2.0855020534328439</v>
      </c>
      <c r="Q39" s="14">
        <f>Background_Calculations!$B$10*Background_Calculations!E$7*Background_Calculations!E$3*Quarantine_Input!E$6*PQT_No_Test!E$22*Quarantine_Input!$B$24</f>
        <v>3.1647237323262445</v>
      </c>
      <c r="R39" s="14">
        <f>Background_Calculations!$B$10*Background_Calculations!F$7*Background_Calculations!F$3*Quarantine_Input!F$6*PQT_No_Test!F$22*Quarantine_Input!$B$24</f>
        <v>2.1646190353981183</v>
      </c>
      <c r="S39" s="14">
        <f>Background_Calculations!$B$10*Background_Calculations!G$7*Background_Calculations!G$3*Quarantine_Input!G$6*PQT_No_Test!G$22*Quarantine_Input!$B$24</f>
        <v>1.8635456697597566</v>
      </c>
      <c r="T39" s="15">
        <f>Background_Calculations!$B$10*Background_Calculations!B$7*Background_Calculations!B$3*Quarantine_Input!B$14*(1-Background_Calculations!B$6)/(1-Background_Calculations!B$19)*Quarantine_Input!$B$24*(Quarantine_Input!$B$25*PQT_RAg_Exit!B27+(1-Quarantine_Input!$B$25)*PQT_No_Test!B$22)</f>
        <v>3.5625463710213934</v>
      </c>
      <c r="U39" s="15">
        <f>Background_Calculations!$B$10*Background_Calculations!C$7*Background_Calculations!C$3*Quarantine_Input!C$14*(1-Background_Calculations!C$6)/(1-Background_Calculations!C$19)*Quarantine_Input!$B$24*(Quarantine_Input!$B$25*PQT_RAg_Exit!C27+(1-Quarantine_Input!$B$25)*PQT_No_Test!C$22)</f>
        <v>0.47097518698924012</v>
      </c>
      <c r="V39" s="15">
        <f>Background_Calculations!$B$10*Background_Calculations!D$7*Background_Calculations!D$3*Quarantine_Input!D$14*(1-Background_Calculations!D$6)/(1-Background_Calculations!D$19)*Quarantine_Input!$B$24*(Quarantine_Input!$B$25*PQT_RAg_Exit!D27+(1-Quarantine_Input!$B$25)*PQT_No_Test!D$22)</f>
        <v>0.60196921084180677</v>
      </c>
      <c r="W39" s="15">
        <f>Background_Calculations!$B$10*Background_Calculations!E$7*Background_Calculations!E$3*Quarantine_Input!E$14*(1-Background_Calculations!E$6)/(1-Background_Calculations!E$19)*Quarantine_Input!$B$24*(Quarantine_Input!$B$25*PQT_RAg_Exit!E27+(1-Quarantine_Input!$B$25)*PQT_No_Test!E$22)</f>
        <v>0.80195318106781033</v>
      </c>
      <c r="X39" s="15">
        <f>Background_Calculations!$B$10*Background_Calculations!F$7*Background_Calculations!F$3*Quarantine_Input!F$14*(1-Background_Calculations!F$6)/(1-Background_Calculations!F$19)*Quarantine_Input!$B$24*(Quarantine_Input!$B$25*PQT_RAg_Exit!F27+(1-Quarantine_Input!$B$25)*PQT_No_Test!F$22)</f>
        <v>0.54910070999932359</v>
      </c>
      <c r="Y39" s="15">
        <f>Background_Calculations!$B$10*Background_Calculations!G$7*Background_Calculations!G$3*Quarantine_Input!G$14*(1-Background_Calculations!G$6)/(1-Background_Calculations!G$19)*Quarantine_Input!$B$24*(Quarantine_Input!$B$25*PQT_RAg_Exit!G27+(1-Quarantine_Input!$B$25)*PQT_No_Test!G$22)</f>
        <v>0.39214710276236137</v>
      </c>
      <c r="Z39" s="14">
        <f>Background_Calculations!$B$23*Background_Calculations!B$20*Background_Calculations!B$16*Quarantine_Input!B$14*Quarantine_Input!$B$24*(Quarantine_Input!$B$25*PQT_RAg_Exit!B27+(1-Quarantine_Input!$B$25)*PQT_No_Test!B$22)</f>
        <v>34.91358655665379</v>
      </c>
      <c r="AA39" s="14">
        <f>Background_Calculations!$B$23*Background_Calculations!C$20*Background_Calculations!C$16*Quarantine_Input!C$14*Quarantine_Input!$B$24*(Quarantine_Input!$B$25*PQT_RAg_Exit!C27+(1-Quarantine_Input!$B$25)*PQT_No_Test!C$22)</f>
        <v>8.296211468423154</v>
      </c>
      <c r="AB39" s="14">
        <f>Background_Calculations!$B$23*Background_Calculations!D$20*Background_Calculations!D$16*Quarantine_Input!D$14*Quarantine_Input!$B$24*(Quarantine_Input!$B$25*PQT_RAg_Exit!D27+(1-Quarantine_Input!$B$25)*PQT_No_Test!D$22)</f>
        <v>9.0038072585813076</v>
      </c>
      <c r="AC39" s="14">
        <f>Background_Calculations!$B$23*Background_Calculations!E$20*Background_Calculations!E$16*Quarantine_Input!E$14*Quarantine_Input!$B$24*(Quarantine_Input!$B$25*PQT_RAg_Exit!E27+(1-Quarantine_Input!$B$25)*PQT_No_Test!E$22)</f>
        <v>7.6079353378058494</v>
      </c>
      <c r="AD39" s="14">
        <f>Background_Calculations!$B$23*Background_Calculations!F$20*Background_Calculations!F$16*Quarantine_Input!F$14*Quarantine_Input!$B$24*(Quarantine_Input!$B$25*PQT_RAg_Exit!F27+(1-Quarantine_Input!$B$25)*PQT_No_Test!F$22)</f>
        <v>8.120506998757703</v>
      </c>
      <c r="AE39" s="14">
        <f>Background_Calculations!$B$23*Background_Calculations!G$20*Background_Calculations!G$16*Quarantine_Input!G$14*Quarantine_Input!$B$24*(Quarantine_Input!$B$25*PQT_RAg_Exit!G27+(1-Quarantine_Input!$B$25)*PQT_No_Test!G$22)</f>
        <v>11.514845849310095</v>
      </c>
      <c r="AF39" s="15">
        <f>Background_Calculations!$B$23*Background_Calculations!B$20*Background_Calculations!B$16*Quarantine_Input!B$6*(1-Background_Calculations!B$19)/(1-Background_Calculations!B$6)*PQT_No_Test!B$22*Quarantine_Input!$B$24</f>
        <v>111.52868162272563</v>
      </c>
      <c r="AG39" s="15">
        <f>Background_Calculations!$B$23*Background_Calculations!C$20*Background_Calculations!C$16*Quarantine_Input!C$6*(1-Background_Calculations!C$19)/(1-Background_Calculations!C$6)*PQT_No_Test!C$22*Quarantine_Input!$B$24</f>
        <v>28.741533322649232</v>
      </c>
      <c r="AH39" s="15">
        <f>Background_Calculations!$B$23*Background_Calculations!D$20*Background_Calculations!D$16*Quarantine_Input!D$6*(1-Background_Calculations!D$19)/(1-Background_Calculations!D$6)*PQT_No_Test!D$22*Quarantine_Input!$B$24</f>
        <v>31.193386951179868</v>
      </c>
      <c r="AI39" s="15">
        <f>Background_Calculations!$B$23*Background_Calculations!E$20*Background_Calculations!E$16*Quarantine_Input!E$6*(1-Background_Calculations!E$19)/(1-Background_Calculations!E$6)*PQT_No_Test!E$22*Quarantine_Input!$B$24</f>
        <v>30.022966534653335</v>
      </c>
      <c r="AJ39" s="15">
        <f>Background_Calculations!$B$23*Background_Calculations!F$20*Background_Calculations!F$16*Quarantine_Input!F$6*(1-Background_Calculations!F$19)/(1-Background_Calculations!F$6)*PQT_No_Test!F$22*Quarantine_Input!$B$24</f>
        <v>32.011985609372495</v>
      </c>
      <c r="AK39" s="15">
        <f>Background_Calculations!$B$23*Background_Calculations!G$20*Background_Calculations!G$16*Quarantine_Input!G$6*(1-Background_Calculations!G$19)/(1-Background_Calculations!G$6)*PQT_No_Test!G$22*Quarantine_Input!$B$24</f>
        <v>54.720386735680179</v>
      </c>
    </row>
    <row r="40" spans="1:37" x14ac:dyDescent="0.25">
      <c r="A40" s="8">
        <v>4</v>
      </c>
      <c r="B40" s="14">
        <f>Background_Calculations!$B$10*(1-Background_Calculations!B$7*(Quarantine_Input!$B$30+Quarantine_Input!$B$25*Inequality_Components_Lambda_j!$A8))*(Background_Calculations!$B$9*Background_Calculations!B$3*(1-Background_Calculations!B$6)/(1-Background_Calculations!$B$11))*Quarantine_Input!$B$24</f>
        <v>15959.979396126586</v>
      </c>
      <c r="C40" s="14">
        <f>Background_Calculations!$B$10*(1-Background_Calculations!C$7*(Quarantine_Input!$B$30+Quarantine_Input!$B$25*Inequality_Components_Lambda_j!$A8))*(Background_Calculations!$B$9*Background_Calculations!C$3*(1-Background_Calculations!C$6)/(1-Background_Calculations!$B$11))*Quarantine_Input!$B$24</f>
        <v>2341.6913813131978</v>
      </c>
      <c r="D40" s="14">
        <f>Background_Calculations!$B$10*(1-Background_Calculations!D$7*(Quarantine_Input!$B$30+Quarantine_Input!$B$25*Inequality_Components_Lambda_j!$A8))*(Background_Calculations!$B$9*Background_Calculations!D$3*(1-Background_Calculations!D$6)/(1-Background_Calculations!$B$11))*Quarantine_Input!$B$24</f>
        <v>2993.0373210559928</v>
      </c>
      <c r="E40" s="14">
        <f>Background_Calculations!$B$10*(1-Background_Calculations!E$7*(Quarantine_Input!$B$30+Quarantine_Input!$B$25*Inequality_Components_Lambda_j!$A8))*(Background_Calculations!$B$9*Background_Calculations!E$3*(1-Background_Calculations!E$6)/(1-Background_Calculations!$B$11))*Quarantine_Input!$B$24</f>
        <v>4665.3319217048966</v>
      </c>
      <c r="F40" s="14">
        <f>Background_Calculations!$B$10*(1-Background_Calculations!F$7*(Quarantine_Input!$B$30+Quarantine_Input!$B$25*Inequality_Components_Lambda_j!$A8))*(Background_Calculations!$B$9*Background_Calculations!F$3*(1-Background_Calculations!F$6)/(1-Background_Calculations!$B$11))*Quarantine_Input!$B$24</f>
        <v>3194.2962982167969</v>
      </c>
      <c r="G40" s="14">
        <f>Background_Calculations!$B$10*(1-Background_Calculations!G$7*(Quarantine_Input!$B$30+Quarantine_Input!$B$25*Inequality_Components_Lambda_j!$A8))*(Background_Calculations!$B$9*Background_Calculations!G$3*(1-Background_Calculations!G$6)/(1-Background_Calculations!$B$11))*Quarantine_Input!$B$24</f>
        <v>2888.0997390317771</v>
      </c>
      <c r="H40" s="15">
        <f>Background_Calculations!B$20*Quarantine_Input!$B$29*Background_Calculations!$B$23*(Background_Calculations!$B$9*Background_Calculations!B$16*(1-Background_Calculations!B$19)/(1-Background_Calculations!$B$11))*Quarantine_Input!$B$24</f>
        <v>186.43163286546257</v>
      </c>
      <c r="I40" s="15">
        <f>Background_Calculations!C$20*Quarantine_Input!$B$29*Background_Calculations!$B$23*(Background_Calculations!$B$9*Background_Calculations!C$16*(1-Background_Calculations!C$19)/(1-Background_Calculations!$B$11))*Quarantine_Input!$B$24</f>
        <v>49.16598927666228</v>
      </c>
      <c r="J40" s="15">
        <f>Background_Calculations!D$20*Quarantine_Input!$B$29*Background_Calculations!$B$23*(Background_Calculations!$B$9*Background_Calculations!D$16*(1-Background_Calculations!D$19)/(1-Background_Calculations!$B$11))*Quarantine_Input!$B$24</f>
        <v>53.36019171725674</v>
      </c>
      <c r="K40" s="15">
        <f>Background_Calculations!E$20*Quarantine_Input!$B$29*Background_Calculations!$B$23*(Background_Calculations!$B$9*Background_Calculations!E$16*(1-Background_Calculations!E$19)/(1-Background_Calculations!$B$11))*Quarantine_Input!$B$24</f>
        <v>52.753792191274471</v>
      </c>
      <c r="L40" s="15">
        <f>Background_Calculations!F$20*Quarantine_Input!$B$29*Background_Calculations!$B$23*(Background_Calculations!$B$9*Background_Calculations!F$16*(1-Background_Calculations!F$19)/(1-Background_Calculations!$B$11))*Quarantine_Input!$B$24</f>
        <v>56.306648270023828</v>
      </c>
      <c r="M40" s="15">
        <f>Background_Calculations!G$20*Quarantine_Input!$B$29*Background_Calculations!$B$23*(Background_Calculations!$B$9*Background_Calculations!G$16*(1-Background_Calculations!G$19)/(1-Background_Calculations!$B$11))*Quarantine_Input!$B$24</f>
        <v>101.08219013894848</v>
      </c>
      <c r="N40" s="14">
        <f>Background_Calculations!$B$10*Background_Calculations!B$7*Background_Calculations!B$3*Quarantine_Input!B$6*PQT_No_Test!B$22*Quarantine_Input!$B$24</f>
        <v>11.380271669743983</v>
      </c>
      <c r="O40" s="14">
        <f>Background_Calculations!$B$10*Background_Calculations!C$7*Background_Calculations!C$3*Quarantine_Input!C$6*PQT_No_Test!C$22*Quarantine_Input!$B$24</f>
        <v>1.6316542897338984</v>
      </c>
      <c r="P40" s="14">
        <f>Background_Calculations!$B$10*Background_Calculations!D$7*Background_Calculations!D$3*Quarantine_Input!D$6*PQT_No_Test!D$22*Quarantine_Input!$B$24</f>
        <v>2.0855020534328439</v>
      </c>
      <c r="Q40" s="14">
        <f>Background_Calculations!$B$10*Background_Calculations!E$7*Background_Calculations!E$3*Quarantine_Input!E$6*PQT_No_Test!E$22*Quarantine_Input!$B$24</f>
        <v>3.1647237323262445</v>
      </c>
      <c r="R40" s="14">
        <f>Background_Calculations!$B$10*Background_Calculations!F$7*Background_Calculations!F$3*Quarantine_Input!F$6*PQT_No_Test!F$22*Quarantine_Input!$B$24</f>
        <v>2.1646190353981183</v>
      </c>
      <c r="S40" s="14">
        <f>Background_Calculations!$B$10*Background_Calculations!G$7*Background_Calculations!G$3*Quarantine_Input!G$6*PQT_No_Test!G$22*Quarantine_Input!$B$24</f>
        <v>1.8635456697597566</v>
      </c>
      <c r="T40" s="15">
        <f>Background_Calculations!$B$10*Background_Calculations!B$7*Background_Calculations!B$3*Quarantine_Input!B$14*(1-Background_Calculations!B$6)/(1-Background_Calculations!B$19)*Quarantine_Input!$B$24*(Quarantine_Input!$B$25*PQT_RAg_Exit!B28+(1-Quarantine_Input!$B$25)*PQT_No_Test!B$22)</f>
        <v>3.3383546455298791</v>
      </c>
      <c r="U40" s="15">
        <f>Background_Calculations!$B$10*Background_Calculations!C$7*Background_Calculations!C$3*Quarantine_Input!C$14*(1-Background_Calculations!C$6)/(1-Background_Calculations!C$19)*Quarantine_Input!$B$24*(Quarantine_Input!$B$25*PQT_RAg_Exit!C28+(1-Quarantine_Input!$B$25)*PQT_No_Test!C$22)</f>
        <v>0.43886146766094769</v>
      </c>
      <c r="V40" s="15">
        <f>Background_Calculations!$B$10*Background_Calculations!D$7*Background_Calculations!D$3*Quarantine_Input!D$14*(1-Background_Calculations!D$6)/(1-Background_Calculations!D$19)*Quarantine_Input!$B$24*(Quarantine_Input!$B$25*PQT_RAg_Exit!D28+(1-Quarantine_Input!$B$25)*PQT_No_Test!D$22)</f>
        <v>0.5609235871756727</v>
      </c>
      <c r="W40" s="15">
        <f>Background_Calculations!$B$10*Background_Calculations!E$7*Background_Calculations!E$3*Quarantine_Input!E$14*(1-Background_Calculations!E$6)/(1-Background_Calculations!E$19)*Quarantine_Input!$B$24*(Quarantine_Input!$B$25*PQT_RAg_Exit!E28+(1-Quarantine_Input!$B$25)*PQT_No_Test!E$22)</f>
        <v>0.73829295961673513</v>
      </c>
      <c r="X40" s="15">
        <f>Background_Calculations!$B$10*Background_Calculations!F$7*Background_Calculations!F$3*Quarantine_Input!F$14*(1-Background_Calculations!F$6)/(1-Background_Calculations!F$19)*Quarantine_Input!$B$24*(Quarantine_Input!$B$25*PQT_RAg_Exit!F28+(1-Quarantine_Input!$B$25)*PQT_No_Test!F$22)</f>
        <v>0.50551228910054324</v>
      </c>
      <c r="Y40" s="15">
        <f>Background_Calculations!$B$10*Background_Calculations!G$7*Background_Calculations!G$3*Quarantine_Input!G$14*(1-Background_Calculations!G$6)/(1-Background_Calculations!G$19)*Quarantine_Input!$B$24*(Quarantine_Input!$B$25*PQT_RAg_Exit!G28+(1-Quarantine_Input!$B$25)*PQT_No_Test!G$22)</f>
        <v>0.35372851437644909</v>
      </c>
      <c r="Z40" s="14">
        <f>Background_Calculations!$B$23*Background_Calculations!B$20*Background_Calculations!B$16*Quarantine_Input!B$14*Quarantine_Input!$B$24*(Quarantine_Input!$B$25*PQT_RAg_Exit!B28+(1-Quarantine_Input!$B$25)*PQT_No_Test!B$22)</f>
        <v>32.71646786736374</v>
      </c>
      <c r="AA40" s="14">
        <f>Background_Calculations!$B$23*Background_Calculations!C$20*Background_Calculations!C$16*Quarantine_Input!C$14*Quarantine_Input!$B$24*(Quarantine_Input!$B$25*PQT_RAg_Exit!C28+(1-Quarantine_Input!$B$25)*PQT_No_Test!C$22)</f>
        <v>7.7305294241349296</v>
      </c>
      <c r="AB40" s="14">
        <f>Background_Calculations!$B$23*Background_Calculations!D$20*Background_Calculations!D$16*Quarantine_Input!D$14*Quarantine_Input!$B$24*(Quarantine_Input!$B$25*PQT_RAg_Exit!D28+(1-Quarantine_Input!$B$25)*PQT_No_Test!D$22)</f>
        <v>8.3898773803715496</v>
      </c>
      <c r="AC40" s="14">
        <f>Background_Calculations!$B$23*Background_Calculations!E$20*Background_Calculations!E$16*Quarantine_Input!E$14*Quarantine_Input!$B$24*(Quarantine_Input!$B$25*PQT_RAg_Exit!E28+(1-Quarantine_Input!$B$25)*PQT_No_Test!E$22)</f>
        <v>7.0040062558795215</v>
      </c>
      <c r="AD40" s="14">
        <f>Background_Calculations!$B$23*Background_Calculations!F$20*Background_Calculations!F$16*Quarantine_Input!F$14*Quarantine_Input!$B$24*(Quarantine_Input!$B$25*PQT_RAg_Exit!F28+(1-Quarantine_Input!$B$25)*PQT_No_Test!F$22)</f>
        <v>7.4758892255011764</v>
      </c>
      <c r="AE40" s="14">
        <f>Background_Calculations!$B$23*Background_Calculations!G$20*Background_Calculations!G$16*Quarantine_Input!G$14*Quarantine_Input!$B$24*(Quarantine_Input!$B$25*PQT_RAg_Exit!G28+(1-Quarantine_Input!$B$25)*PQT_No_Test!G$22)</f>
        <v>10.386738259337776</v>
      </c>
      <c r="AF40" s="15">
        <f>Background_Calculations!$B$23*Background_Calculations!B$20*Background_Calculations!B$16*Quarantine_Input!B$6*(1-Background_Calculations!B$19)/(1-Background_Calculations!B$6)*PQT_No_Test!B$22*Quarantine_Input!$B$24</f>
        <v>111.52868162272563</v>
      </c>
      <c r="AG40" s="15">
        <f>Background_Calculations!$B$23*Background_Calculations!C$20*Background_Calculations!C$16*Quarantine_Input!C$6*(1-Background_Calculations!C$19)/(1-Background_Calculations!C$6)*PQT_No_Test!C$22*Quarantine_Input!$B$24</f>
        <v>28.741533322649232</v>
      </c>
      <c r="AH40" s="15">
        <f>Background_Calculations!$B$23*Background_Calculations!D$20*Background_Calculations!D$16*Quarantine_Input!D$6*(1-Background_Calculations!D$19)/(1-Background_Calculations!D$6)*PQT_No_Test!D$22*Quarantine_Input!$B$24</f>
        <v>31.193386951179868</v>
      </c>
      <c r="AI40" s="15">
        <f>Background_Calculations!$B$23*Background_Calculations!E$20*Background_Calculations!E$16*Quarantine_Input!E$6*(1-Background_Calculations!E$19)/(1-Background_Calculations!E$6)*PQT_No_Test!E$22*Quarantine_Input!$B$24</f>
        <v>30.022966534653335</v>
      </c>
      <c r="AJ40" s="15">
        <f>Background_Calculations!$B$23*Background_Calculations!F$20*Background_Calculations!F$16*Quarantine_Input!F$6*(1-Background_Calculations!F$19)/(1-Background_Calculations!F$6)*PQT_No_Test!F$22*Quarantine_Input!$B$24</f>
        <v>32.011985609372495</v>
      </c>
      <c r="AK40" s="15">
        <f>Background_Calculations!$B$23*Background_Calculations!G$20*Background_Calculations!G$16*Quarantine_Input!G$6*(1-Background_Calculations!G$19)/(1-Background_Calculations!G$6)*PQT_No_Test!G$22*Quarantine_Input!$B$24</f>
        <v>54.720386735680179</v>
      </c>
    </row>
    <row r="41" spans="1:37" x14ac:dyDescent="0.25">
      <c r="A41" s="8">
        <v>5</v>
      </c>
      <c r="B41" s="14">
        <f>Background_Calculations!$B$10*(1-Background_Calculations!B$7*(Quarantine_Input!$B$30+Quarantine_Input!$B$25*Inequality_Components_Lambda_j!$A9))*(Background_Calculations!$B$9*Background_Calculations!B$3*(1-Background_Calculations!B$6)/(1-Background_Calculations!$B$11))*Quarantine_Input!$B$24</f>
        <v>15957.773128206158</v>
      </c>
      <c r="C41" s="14">
        <f>Background_Calculations!$B$10*(1-Background_Calculations!C$7*(Quarantine_Input!$B$30+Quarantine_Input!$B$25*Inequality_Components_Lambda_j!$A9))*(Background_Calculations!$B$9*Background_Calculations!C$3*(1-Background_Calculations!C$6)/(1-Background_Calculations!$B$11))*Quarantine_Input!$B$24</f>
        <v>2341.3676717114549</v>
      </c>
      <c r="D41" s="14">
        <f>Background_Calculations!$B$10*(1-Background_Calculations!D$7*(Quarantine_Input!$B$30+Quarantine_Input!$B$25*Inequality_Components_Lambda_j!$A9))*(Background_Calculations!$B$9*Background_Calculations!D$3*(1-Background_Calculations!D$6)/(1-Background_Calculations!$B$11))*Quarantine_Input!$B$24</f>
        <v>2992.6235710089413</v>
      </c>
      <c r="E41" s="14">
        <f>Background_Calculations!$B$10*(1-Background_Calculations!E$7*(Quarantine_Input!$B$30+Quarantine_Input!$B$25*Inequality_Components_Lambda_j!$A9))*(Background_Calculations!$B$9*Background_Calculations!E$3*(1-Background_Calculations!E$6)/(1-Background_Calculations!$B$11))*Quarantine_Input!$B$24</f>
        <v>4664.6869978048371</v>
      </c>
      <c r="F41" s="14">
        <f>Background_Calculations!$B$10*(1-Background_Calculations!F$7*(Quarantine_Input!$B$30+Quarantine_Input!$B$25*Inequality_Components_Lambda_j!$A9))*(Background_Calculations!$B$9*Background_Calculations!F$3*(1-Background_Calculations!F$6)/(1-Background_Calculations!$B$11))*Quarantine_Input!$B$24</f>
        <v>3193.8547266285022</v>
      </c>
      <c r="G41" s="14">
        <f>Background_Calculations!$B$10*(1-Background_Calculations!G$7*(Quarantine_Input!$B$30+Quarantine_Input!$B$25*Inequality_Components_Lambda_j!$A9))*(Background_Calculations!$B$9*Background_Calculations!G$3*(1-Background_Calculations!G$6)/(1-Background_Calculations!$B$11))*Quarantine_Input!$B$24</f>
        <v>2887.7004952954867</v>
      </c>
      <c r="H41" s="15">
        <f>Background_Calculations!B$20*Quarantine_Input!$B$29*Background_Calculations!$B$23*(Background_Calculations!$B$9*Background_Calculations!B$16*(1-Background_Calculations!B$19)/(1-Background_Calculations!$B$11))*Quarantine_Input!$B$24</f>
        <v>186.43163286546257</v>
      </c>
      <c r="I41" s="15">
        <f>Background_Calculations!C$20*Quarantine_Input!$B$29*Background_Calculations!$B$23*(Background_Calculations!$B$9*Background_Calculations!C$16*(1-Background_Calculations!C$19)/(1-Background_Calculations!$B$11))*Quarantine_Input!$B$24</f>
        <v>49.16598927666228</v>
      </c>
      <c r="J41" s="15">
        <f>Background_Calculations!D$20*Quarantine_Input!$B$29*Background_Calculations!$B$23*(Background_Calculations!$B$9*Background_Calculations!D$16*(1-Background_Calculations!D$19)/(1-Background_Calculations!$B$11))*Quarantine_Input!$B$24</f>
        <v>53.36019171725674</v>
      </c>
      <c r="K41" s="15">
        <f>Background_Calculations!E$20*Quarantine_Input!$B$29*Background_Calculations!$B$23*(Background_Calculations!$B$9*Background_Calculations!E$16*(1-Background_Calculations!E$19)/(1-Background_Calculations!$B$11))*Quarantine_Input!$B$24</f>
        <v>52.753792191274471</v>
      </c>
      <c r="L41" s="15">
        <f>Background_Calculations!F$20*Quarantine_Input!$B$29*Background_Calculations!$B$23*(Background_Calculations!$B$9*Background_Calculations!F$16*(1-Background_Calculations!F$19)/(1-Background_Calculations!$B$11))*Quarantine_Input!$B$24</f>
        <v>56.306648270023828</v>
      </c>
      <c r="M41" s="15">
        <f>Background_Calculations!G$20*Quarantine_Input!$B$29*Background_Calculations!$B$23*(Background_Calculations!$B$9*Background_Calculations!G$16*(1-Background_Calculations!G$19)/(1-Background_Calculations!$B$11))*Quarantine_Input!$B$24</f>
        <v>101.08219013894848</v>
      </c>
      <c r="N41" s="14">
        <f>Background_Calculations!$B$10*Background_Calculations!B$7*Background_Calculations!B$3*Quarantine_Input!B$6*PQT_No_Test!B$22*Quarantine_Input!$B$24</f>
        <v>11.380271669743983</v>
      </c>
      <c r="O41" s="14">
        <f>Background_Calculations!$B$10*Background_Calculations!C$7*Background_Calculations!C$3*Quarantine_Input!C$6*PQT_No_Test!C$22*Quarantine_Input!$B$24</f>
        <v>1.6316542897338984</v>
      </c>
      <c r="P41" s="14">
        <f>Background_Calculations!$B$10*Background_Calculations!D$7*Background_Calculations!D$3*Quarantine_Input!D$6*PQT_No_Test!D$22*Quarantine_Input!$B$24</f>
        <v>2.0855020534328439</v>
      </c>
      <c r="Q41" s="14">
        <f>Background_Calculations!$B$10*Background_Calculations!E$7*Background_Calculations!E$3*Quarantine_Input!E$6*PQT_No_Test!E$22*Quarantine_Input!$B$24</f>
        <v>3.1647237323262445</v>
      </c>
      <c r="R41" s="14">
        <f>Background_Calculations!$B$10*Background_Calculations!F$7*Background_Calculations!F$3*Quarantine_Input!F$6*PQT_No_Test!F$22*Quarantine_Input!$B$24</f>
        <v>2.1646190353981183</v>
      </c>
      <c r="S41" s="14">
        <f>Background_Calculations!$B$10*Background_Calculations!G$7*Background_Calculations!G$3*Quarantine_Input!G$6*PQT_No_Test!G$22*Quarantine_Input!$B$24</f>
        <v>1.8635456697597566</v>
      </c>
      <c r="T41" s="15">
        <f>Background_Calculations!$B$10*Background_Calculations!B$7*Background_Calculations!B$3*Quarantine_Input!B$14*(1-Background_Calculations!B$6)/(1-Background_Calculations!B$19)*Quarantine_Input!$B$24*(Quarantine_Input!$B$25*PQT_RAg_Exit!B29+(1-Quarantine_Input!$B$25)*PQT_No_Test!B$22)</f>
        <v>3.0817814883556953</v>
      </c>
      <c r="U41" s="15">
        <f>Background_Calculations!$B$10*Background_Calculations!C$7*Background_Calculations!C$3*Quarantine_Input!C$14*(1-Background_Calculations!C$6)/(1-Background_Calculations!C$19)*Quarantine_Input!$B$24*(Quarantine_Input!$B$25*PQT_RAg_Exit!C29+(1-Quarantine_Input!$B$25)*PQT_No_Test!C$22)</f>
        <v>0.40311888258295475</v>
      </c>
      <c r="V41" s="15">
        <f>Background_Calculations!$B$10*Background_Calculations!D$7*Background_Calculations!D$3*Quarantine_Input!D$14*(1-Background_Calculations!D$6)/(1-Background_Calculations!D$19)*Quarantine_Input!$B$24*(Quarantine_Input!$B$25*PQT_RAg_Exit!D29+(1-Quarantine_Input!$B$25)*PQT_No_Test!D$22)</f>
        <v>0.51523978826815808</v>
      </c>
      <c r="W41" s="15">
        <f>Background_Calculations!$B$10*Background_Calculations!E$7*Background_Calculations!E$3*Quarantine_Input!E$14*(1-Background_Calculations!E$6)/(1-Background_Calculations!E$19)*Quarantine_Input!$B$24*(Quarantine_Input!$B$25*PQT_RAg_Exit!E29+(1-Quarantine_Input!$B$25)*PQT_No_Test!E$22)</f>
        <v>0.67081886609660002</v>
      </c>
      <c r="X41" s="15">
        <f>Background_Calculations!$B$10*Background_Calculations!F$7*Background_Calculations!F$3*Quarantine_Input!F$14*(1-Background_Calculations!F$6)/(1-Background_Calculations!F$19)*Quarantine_Input!$B$24*(Quarantine_Input!$B$25*PQT_RAg_Exit!F29+(1-Quarantine_Input!$B$25)*PQT_No_Test!F$22)</f>
        <v>0.45931249398390767</v>
      </c>
      <c r="Y41" s="15">
        <f>Background_Calculations!$B$10*Background_Calculations!G$7*Background_Calculations!G$3*Quarantine_Input!G$14*(1-Background_Calculations!G$6)/(1-Background_Calculations!G$19)*Quarantine_Input!$B$24*(Quarantine_Input!$B$25*PQT_RAg_Exit!G29+(1-Quarantine_Input!$B$25)*PQT_No_Test!G$22)</f>
        <v>0.31536518412055559</v>
      </c>
      <c r="Z41" s="14">
        <f>Background_Calculations!$B$23*Background_Calculations!B$20*Background_Calculations!B$16*Quarantine_Input!B$14*Quarantine_Input!$B$24*(Quarantine_Input!$B$25*PQT_RAg_Exit!B29+(1-Quarantine_Input!$B$25)*PQT_No_Test!B$22)</f>
        <v>30.202005401982117</v>
      </c>
      <c r="AA41" s="14">
        <f>Background_Calculations!$B$23*Background_Calculations!C$20*Background_Calculations!C$16*Quarantine_Input!C$14*Quarantine_Input!$B$24*(Quarantine_Input!$B$25*PQT_RAg_Exit!C29+(1-Quarantine_Input!$B$25)*PQT_No_Test!C$22)</f>
        <v>7.1009250364160721</v>
      </c>
      <c r="AB41" s="14">
        <f>Background_Calculations!$B$23*Background_Calculations!D$20*Background_Calculations!D$16*Quarantine_Input!D$14*Quarantine_Input!$B$24*(Quarantine_Input!$B$25*PQT_RAg_Exit!D29+(1-Quarantine_Input!$B$25)*PQT_No_Test!D$22)</f>
        <v>7.7065731302624139</v>
      </c>
      <c r="AC41" s="14">
        <f>Background_Calculations!$B$23*Background_Calculations!E$20*Background_Calculations!E$16*Quarantine_Input!E$14*Quarantine_Input!$B$24*(Quarantine_Input!$B$25*PQT_RAg_Exit!E29+(1-Quarantine_Input!$B$25)*PQT_No_Test!E$22)</f>
        <v>6.3638958945804545</v>
      </c>
      <c r="AD41" s="14">
        <f>Background_Calculations!$B$23*Background_Calculations!F$20*Background_Calculations!F$16*Quarantine_Input!F$14*Quarantine_Input!$B$24*(Quarantine_Input!$B$25*PQT_RAg_Exit!F29+(1-Quarantine_Input!$B$25)*PQT_No_Test!F$22)</f>
        <v>6.7926525209151034</v>
      </c>
      <c r="AE41" s="14">
        <f>Background_Calculations!$B$23*Background_Calculations!G$20*Background_Calculations!G$16*Quarantine_Input!G$14*Quarantine_Input!$B$24*(Quarantine_Input!$B$25*PQT_RAg_Exit!G29+(1-Quarantine_Input!$B$25)*PQT_No_Test!G$22)</f>
        <v>9.260253246313253</v>
      </c>
      <c r="AF41" s="15">
        <f>Background_Calculations!$B$23*Background_Calculations!B$20*Background_Calculations!B$16*Quarantine_Input!B$6*(1-Background_Calculations!B$19)/(1-Background_Calculations!B$6)*PQT_No_Test!B$22*Quarantine_Input!$B$24</f>
        <v>111.52868162272563</v>
      </c>
      <c r="AG41" s="15">
        <f>Background_Calculations!$B$23*Background_Calculations!C$20*Background_Calculations!C$16*Quarantine_Input!C$6*(1-Background_Calculations!C$19)/(1-Background_Calculations!C$6)*PQT_No_Test!C$22*Quarantine_Input!$B$24</f>
        <v>28.741533322649232</v>
      </c>
      <c r="AH41" s="15">
        <f>Background_Calculations!$B$23*Background_Calculations!D$20*Background_Calculations!D$16*Quarantine_Input!D$6*(1-Background_Calculations!D$19)/(1-Background_Calculations!D$6)*PQT_No_Test!D$22*Quarantine_Input!$B$24</f>
        <v>31.193386951179868</v>
      </c>
      <c r="AI41" s="15">
        <f>Background_Calculations!$B$23*Background_Calculations!E$20*Background_Calculations!E$16*Quarantine_Input!E$6*(1-Background_Calculations!E$19)/(1-Background_Calculations!E$6)*PQT_No_Test!E$22*Quarantine_Input!$B$24</f>
        <v>30.022966534653335</v>
      </c>
      <c r="AJ41" s="15">
        <f>Background_Calculations!$B$23*Background_Calculations!F$20*Background_Calculations!F$16*Quarantine_Input!F$6*(1-Background_Calculations!F$19)/(1-Background_Calculations!F$6)*PQT_No_Test!F$22*Quarantine_Input!$B$24</f>
        <v>32.011985609372495</v>
      </c>
      <c r="AK41" s="15">
        <f>Background_Calculations!$B$23*Background_Calculations!G$20*Background_Calculations!G$16*Quarantine_Input!G$6*(1-Background_Calculations!G$19)/(1-Background_Calculations!G$6)*PQT_No_Test!G$22*Quarantine_Input!$B$24</f>
        <v>54.720386735680179</v>
      </c>
    </row>
    <row r="42" spans="1:37" x14ac:dyDescent="0.25">
      <c r="A42" s="8">
        <v>6</v>
      </c>
      <c r="B42" s="14">
        <f>Background_Calculations!$B$10*(1-Background_Calculations!B$7*(Quarantine_Input!$B$30+Quarantine_Input!$B$25*Inequality_Components_Lambda_j!$A10))*(Background_Calculations!$B$9*Background_Calculations!B$3*(1-Background_Calculations!B$6)/(1-Background_Calculations!$B$11))*Quarantine_Input!$B$24</f>
        <v>15955.566860285726</v>
      </c>
      <c r="C42" s="14">
        <f>Background_Calculations!$B$10*(1-Background_Calculations!C$7*(Quarantine_Input!$B$30+Quarantine_Input!$B$25*Inequality_Components_Lambda_j!$A10))*(Background_Calculations!$B$9*Background_Calculations!C$3*(1-Background_Calculations!C$6)/(1-Background_Calculations!$B$11))*Quarantine_Input!$B$24</f>
        <v>2341.0439621097121</v>
      </c>
      <c r="D42" s="14">
        <f>Background_Calculations!$B$10*(1-Background_Calculations!D$7*(Quarantine_Input!$B$30+Quarantine_Input!$B$25*Inequality_Components_Lambda_j!$A10))*(Background_Calculations!$B$9*Background_Calculations!D$3*(1-Background_Calculations!D$6)/(1-Background_Calculations!$B$11))*Quarantine_Input!$B$24</f>
        <v>2992.2098209618889</v>
      </c>
      <c r="E42" s="14">
        <f>Background_Calculations!$B$10*(1-Background_Calculations!E$7*(Quarantine_Input!$B$30+Quarantine_Input!$B$25*Inequality_Components_Lambda_j!$A10))*(Background_Calculations!$B$9*Background_Calculations!E$3*(1-Background_Calculations!E$6)/(1-Background_Calculations!$B$11))*Quarantine_Input!$B$24</f>
        <v>4664.0420739047768</v>
      </c>
      <c r="F42" s="14">
        <f>Background_Calculations!$B$10*(1-Background_Calculations!F$7*(Quarantine_Input!$B$30+Quarantine_Input!$B$25*Inequality_Components_Lambda_j!$A10))*(Background_Calculations!$B$9*Background_Calculations!F$3*(1-Background_Calculations!F$6)/(1-Background_Calculations!$B$11))*Quarantine_Input!$B$24</f>
        <v>3193.4131550402071</v>
      </c>
      <c r="G42" s="14">
        <f>Background_Calculations!$B$10*(1-Background_Calculations!G$7*(Quarantine_Input!$B$30+Quarantine_Input!$B$25*Inequality_Components_Lambda_j!$A10))*(Background_Calculations!$B$9*Background_Calculations!G$3*(1-Background_Calculations!G$6)/(1-Background_Calculations!$B$11))*Quarantine_Input!$B$24</f>
        <v>2887.3012515591963</v>
      </c>
      <c r="H42" s="15">
        <f>Background_Calculations!B$20*Quarantine_Input!$B$29*Background_Calculations!$B$23*(Background_Calculations!$B$9*Background_Calculations!B$16*(1-Background_Calculations!B$19)/(1-Background_Calculations!$B$11))*Quarantine_Input!$B$24</f>
        <v>186.43163286546257</v>
      </c>
      <c r="I42" s="15">
        <f>Background_Calculations!C$20*Quarantine_Input!$B$29*Background_Calculations!$B$23*(Background_Calculations!$B$9*Background_Calculations!C$16*(1-Background_Calculations!C$19)/(1-Background_Calculations!$B$11))*Quarantine_Input!$B$24</f>
        <v>49.16598927666228</v>
      </c>
      <c r="J42" s="15">
        <f>Background_Calculations!D$20*Quarantine_Input!$B$29*Background_Calculations!$B$23*(Background_Calculations!$B$9*Background_Calculations!D$16*(1-Background_Calculations!D$19)/(1-Background_Calculations!$B$11))*Quarantine_Input!$B$24</f>
        <v>53.36019171725674</v>
      </c>
      <c r="K42" s="15">
        <f>Background_Calculations!E$20*Quarantine_Input!$B$29*Background_Calculations!$B$23*(Background_Calculations!$B$9*Background_Calculations!E$16*(1-Background_Calculations!E$19)/(1-Background_Calculations!$B$11))*Quarantine_Input!$B$24</f>
        <v>52.753792191274471</v>
      </c>
      <c r="L42" s="15">
        <f>Background_Calculations!F$20*Quarantine_Input!$B$29*Background_Calculations!$B$23*(Background_Calculations!$B$9*Background_Calculations!F$16*(1-Background_Calculations!F$19)/(1-Background_Calculations!$B$11))*Quarantine_Input!$B$24</f>
        <v>56.306648270023828</v>
      </c>
      <c r="M42" s="15">
        <f>Background_Calculations!G$20*Quarantine_Input!$B$29*Background_Calculations!$B$23*(Background_Calculations!$B$9*Background_Calculations!G$16*(1-Background_Calculations!G$19)/(1-Background_Calculations!$B$11))*Quarantine_Input!$B$24</f>
        <v>101.08219013894848</v>
      </c>
      <c r="N42" s="14">
        <f>Background_Calculations!$B$10*Background_Calculations!B$7*Background_Calculations!B$3*Quarantine_Input!B$6*PQT_No_Test!B$22*Quarantine_Input!$B$24</f>
        <v>11.380271669743983</v>
      </c>
      <c r="O42" s="14">
        <f>Background_Calculations!$B$10*Background_Calculations!C$7*Background_Calculations!C$3*Quarantine_Input!C$6*PQT_No_Test!C$22*Quarantine_Input!$B$24</f>
        <v>1.6316542897338984</v>
      </c>
      <c r="P42" s="14">
        <f>Background_Calculations!$B$10*Background_Calculations!D$7*Background_Calculations!D$3*Quarantine_Input!D$6*PQT_No_Test!D$22*Quarantine_Input!$B$24</f>
        <v>2.0855020534328439</v>
      </c>
      <c r="Q42" s="14">
        <f>Background_Calculations!$B$10*Background_Calculations!E$7*Background_Calculations!E$3*Quarantine_Input!E$6*PQT_No_Test!E$22*Quarantine_Input!$B$24</f>
        <v>3.1647237323262445</v>
      </c>
      <c r="R42" s="14">
        <f>Background_Calculations!$B$10*Background_Calculations!F$7*Background_Calculations!F$3*Quarantine_Input!F$6*PQT_No_Test!F$22*Quarantine_Input!$B$24</f>
        <v>2.1646190353981183</v>
      </c>
      <c r="S42" s="14">
        <f>Background_Calculations!$B$10*Background_Calculations!G$7*Background_Calculations!G$3*Quarantine_Input!G$6*PQT_No_Test!G$22*Quarantine_Input!$B$24</f>
        <v>1.8635456697597566</v>
      </c>
      <c r="T42" s="15">
        <f>Background_Calculations!$B$10*Background_Calculations!B$7*Background_Calculations!B$3*Quarantine_Input!B$14*(1-Background_Calculations!B$6)/(1-Background_Calculations!B$19)*Quarantine_Input!$B$24*(Quarantine_Input!$B$25*PQT_RAg_Exit!B30+(1-Quarantine_Input!$B$25)*PQT_No_Test!B$22)</f>
        <v>2.7089912661775148</v>
      </c>
      <c r="U42" s="15">
        <f>Background_Calculations!$B$10*Background_Calculations!C$7*Background_Calculations!C$3*Quarantine_Input!C$14*(1-Background_Calculations!C$6)/(1-Background_Calculations!C$19)*Quarantine_Input!$B$24*(Quarantine_Input!$B$25*PQT_RAg_Exit!C30+(1-Quarantine_Input!$B$25)*PQT_No_Test!C$22)</f>
        <v>0.35355048932147881</v>
      </c>
      <c r="V42" s="15">
        <f>Background_Calculations!$B$10*Background_Calculations!D$7*Background_Calculations!D$3*Quarantine_Input!D$14*(1-Background_Calculations!D$6)/(1-Background_Calculations!D$19)*Quarantine_Input!$B$24*(Quarantine_Input!$B$25*PQT_RAg_Exit!D30+(1-Quarantine_Input!$B$25)*PQT_No_Test!D$22)</f>
        <v>0.4518847593863739</v>
      </c>
      <c r="W42" s="15">
        <f>Background_Calculations!$B$10*Background_Calculations!E$7*Background_Calculations!E$3*Quarantine_Input!E$14*(1-Background_Calculations!E$6)/(1-Background_Calculations!E$19)*Quarantine_Input!$B$24*(Quarantine_Input!$B$25*PQT_RAg_Exit!E30+(1-Quarantine_Input!$B$25)*PQT_No_Test!E$22)</f>
        <v>0.58538301730439102</v>
      </c>
      <c r="X42" s="15">
        <f>Background_Calculations!$B$10*Background_Calculations!F$7*Background_Calculations!F$3*Quarantine_Input!F$14*(1-Background_Calculations!F$6)/(1-Background_Calculations!F$19)*Quarantine_Input!$B$24*(Quarantine_Input!$B$25*PQT_RAg_Exit!F30+(1-Quarantine_Input!$B$25)*PQT_No_Test!F$22)</f>
        <v>0.40081420962180597</v>
      </c>
      <c r="Y42" s="15">
        <f>Background_Calculations!$B$10*Background_Calculations!G$7*Background_Calculations!G$3*Quarantine_Input!G$14*(1-Background_Calculations!G$6)/(1-Background_Calculations!G$19)*Quarantine_Input!$B$24*(Quarantine_Input!$B$25*PQT_RAg_Exit!G30+(1-Quarantine_Input!$B$25)*PQT_No_Test!G$22)</f>
        <v>0.272749050323085</v>
      </c>
      <c r="Z42" s="14">
        <f>Background_Calculations!$B$23*Background_Calculations!B$20*Background_Calculations!B$16*Quarantine_Input!B$14*Quarantine_Input!$B$24*(Quarantine_Input!$B$25*PQT_RAg_Exit!B30+(1-Quarantine_Input!$B$25)*PQT_No_Test!B$22)</f>
        <v>26.548595078578934</v>
      </c>
      <c r="AA42" s="14">
        <f>Background_Calculations!$B$23*Background_Calculations!C$20*Background_Calculations!C$16*Quarantine_Input!C$14*Quarantine_Input!$B$24*(Quarantine_Input!$B$25*PQT_RAg_Exit!C30+(1-Quarantine_Input!$B$25)*PQT_No_Test!C$22)</f>
        <v>6.2277795204580073</v>
      </c>
      <c r="AB42" s="14">
        <f>Background_Calculations!$B$23*Background_Calculations!D$20*Background_Calculations!D$16*Quarantine_Input!D$14*Quarantine_Input!$B$24*(Quarantine_Input!$B$25*PQT_RAg_Exit!D30+(1-Quarantine_Input!$B$25)*PQT_No_Test!D$22)</f>
        <v>6.7589557793422133</v>
      </c>
      <c r="AC42" s="14">
        <f>Background_Calculations!$B$23*Background_Calculations!E$20*Background_Calculations!E$16*Quarantine_Input!E$14*Quarantine_Input!$B$24*(Quarantine_Input!$B$25*PQT_RAg_Exit!E30+(1-Quarantine_Input!$B$25)*PQT_No_Test!E$22)</f>
        <v>5.5533867171292046</v>
      </c>
      <c r="AD42" s="14">
        <f>Background_Calculations!$B$23*Background_Calculations!F$20*Background_Calculations!F$16*Quarantine_Input!F$14*Quarantine_Input!$B$24*(Quarantine_Input!$B$25*PQT_RAg_Exit!F30+(1-Quarantine_Input!$B$25)*PQT_No_Test!F$22)</f>
        <v>5.9275366707127777</v>
      </c>
      <c r="AE42" s="14">
        <f>Background_Calculations!$B$23*Background_Calculations!G$20*Background_Calculations!G$16*Quarantine_Input!G$14*Quarantine_Input!$B$24*(Quarantine_Input!$B$25*PQT_RAg_Exit!G30+(1-Quarantine_Input!$B$25)*PQT_No_Test!G$22)</f>
        <v>8.0088906634591854</v>
      </c>
      <c r="AF42" s="15">
        <f>Background_Calculations!$B$23*Background_Calculations!B$20*Background_Calculations!B$16*Quarantine_Input!B$6*(1-Background_Calculations!B$19)/(1-Background_Calculations!B$6)*PQT_No_Test!B$22*Quarantine_Input!$B$24</f>
        <v>111.52868162272563</v>
      </c>
      <c r="AG42" s="15">
        <f>Background_Calculations!$B$23*Background_Calculations!C$20*Background_Calculations!C$16*Quarantine_Input!C$6*(1-Background_Calculations!C$19)/(1-Background_Calculations!C$6)*PQT_No_Test!C$22*Quarantine_Input!$B$24</f>
        <v>28.741533322649232</v>
      </c>
      <c r="AH42" s="15">
        <f>Background_Calculations!$B$23*Background_Calculations!D$20*Background_Calculations!D$16*Quarantine_Input!D$6*(1-Background_Calculations!D$19)/(1-Background_Calculations!D$6)*PQT_No_Test!D$22*Quarantine_Input!$B$24</f>
        <v>31.193386951179868</v>
      </c>
      <c r="AI42" s="15">
        <f>Background_Calculations!$B$23*Background_Calculations!E$20*Background_Calculations!E$16*Quarantine_Input!E$6*(1-Background_Calculations!E$19)/(1-Background_Calculations!E$6)*PQT_No_Test!E$22*Quarantine_Input!$B$24</f>
        <v>30.022966534653335</v>
      </c>
      <c r="AJ42" s="15">
        <f>Background_Calculations!$B$23*Background_Calculations!F$20*Background_Calculations!F$16*Quarantine_Input!F$6*(1-Background_Calculations!F$19)/(1-Background_Calculations!F$6)*PQT_No_Test!F$22*Quarantine_Input!$B$24</f>
        <v>32.011985609372495</v>
      </c>
      <c r="AK42" s="15">
        <f>Background_Calculations!$B$23*Background_Calculations!G$20*Background_Calculations!G$16*Quarantine_Input!G$6*(1-Background_Calculations!G$19)/(1-Background_Calculations!G$6)*PQT_No_Test!G$22*Quarantine_Input!$B$24</f>
        <v>54.720386735680179</v>
      </c>
    </row>
    <row r="43" spans="1:37" x14ac:dyDescent="0.25">
      <c r="A43" s="8">
        <v>7</v>
      </c>
      <c r="B43" s="14">
        <f>Background_Calculations!$B$10*(1-Background_Calculations!B$7*(Quarantine_Input!$B$30+Quarantine_Input!$B$25*Inequality_Components_Lambda_j!$A11))*(Background_Calculations!$B$9*Background_Calculations!B$3*(1-Background_Calculations!B$6)/(1-Background_Calculations!$B$11))*Quarantine_Input!$B$24</f>
        <v>15953.360592365294</v>
      </c>
      <c r="C43" s="14">
        <f>Background_Calculations!$B$10*(1-Background_Calculations!C$7*(Quarantine_Input!$B$30+Quarantine_Input!$B$25*Inequality_Components_Lambda_j!$A11))*(Background_Calculations!$B$9*Background_Calculations!C$3*(1-Background_Calculations!C$6)/(1-Background_Calculations!$B$11))*Quarantine_Input!$B$24</f>
        <v>2340.7202525079692</v>
      </c>
      <c r="D43" s="14">
        <f>Background_Calculations!$B$10*(1-Background_Calculations!D$7*(Quarantine_Input!$B$30+Quarantine_Input!$B$25*Inequality_Components_Lambda_j!$A11))*(Background_Calculations!$B$9*Background_Calculations!D$3*(1-Background_Calculations!D$6)/(1-Background_Calculations!$B$11))*Quarantine_Input!$B$24</f>
        <v>2991.7960709148365</v>
      </c>
      <c r="E43" s="14">
        <f>Background_Calculations!$B$10*(1-Background_Calculations!E$7*(Quarantine_Input!$B$30+Quarantine_Input!$B$25*Inequality_Components_Lambda_j!$A11))*(Background_Calculations!$B$9*Background_Calculations!E$3*(1-Background_Calculations!E$6)/(1-Background_Calculations!$B$11))*Quarantine_Input!$B$24</f>
        <v>4663.3971500047173</v>
      </c>
      <c r="F43" s="14">
        <f>Background_Calculations!$B$10*(1-Background_Calculations!F$7*(Quarantine_Input!$B$30+Quarantine_Input!$B$25*Inequality_Components_Lambda_j!$A11))*(Background_Calculations!$B$9*Background_Calculations!F$3*(1-Background_Calculations!F$6)/(1-Background_Calculations!$B$11))*Quarantine_Input!$B$24</f>
        <v>3192.9715834519111</v>
      </c>
      <c r="G43" s="14">
        <f>Background_Calculations!$B$10*(1-Background_Calculations!G$7*(Quarantine_Input!$B$30+Quarantine_Input!$B$25*Inequality_Components_Lambda_j!$A11))*(Background_Calculations!$B$9*Background_Calculations!G$3*(1-Background_Calculations!G$6)/(1-Background_Calculations!$B$11))*Quarantine_Input!$B$24</f>
        <v>2886.902007822905</v>
      </c>
      <c r="H43" s="15">
        <f>Background_Calculations!B$20*Quarantine_Input!$B$29*Background_Calculations!$B$23*(Background_Calculations!$B$9*Background_Calculations!B$16*(1-Background_Calculations!B$19)/(1-Background_Calculations!$B$11))*Quarantine_Input!$B$24</f>
        <v>186.43163286546257</v>
      </c>
      <c r="I43" s="15">
        <f>Background_Calculations!C$20*Quarantine_Input!$B$29*Background_Calculations!$B$23*(Background_Calculations!$B$9*Background_Calculations!C$16*(1-Background_Calculations!C$19)/(1-Background_Calculations!$B$11))*Quarantine_Input!$B$24</f>
        <v>49.16598927666228</v>
      </c>
      <c r="J43" s="15">
        <f>Background_Calculations!D$20*Quarantine_Input!$B$29*Background_Calculations!$B$23*(Background_Calculations!$B$9*Background_Calculations!D$16*(1-Background_Calculations!D$19)/(1-Background_Calculations!$B$11))*Quarantine_Input!$B$24</f>
        <v>53.36019171725674</v>
      </c>
      <c r="K43" s="15">
        <f>Background_Calculations!E$20*Quarantine_Input!$B$29*Background_Calculations!$B$23*(Background_Calculations!$B$9*Background_Calculations!E$16*(1-Background_Calculations!E$19)/(1-Background_Calculations!$B$11))*Quarantine_Input!$B$24</f>
        <v>52.753792191274471</v>
      </c>
      <c r="L43" s="15">
        <f>Background_Calculations!F$20*Quarantine_Input!$B$29*Background_Calculations!$B$23*(Background_Calculations!$B$9*Background_Calculations!F$16*(1-Background_Calculations!F$19)/(1-Background_Calculations!$B$11))*Quarantine_Input!$B$24</f>
        <v>56.306648270023828</v>
      </c>
      <c r="M43" s="15">
        <f>Background_Calculations!G$20*Quarantine_Input!$B$29*Background_Calculations!$B$23*(Background_Calculations!$B$9*Background_Calculations!G$16*(1-Background_Calculations!G$19)/(1-Background_Calculations!$B$11))*Quarantine_Input!$B$24</f>
        <v>101.08219013894848</v>
      </c>
      <c r="N43" s="14">
        <f>Background_Calculations!$B$10*Background_Calculations!B$7*Background_Calculations!B$3*Quarantine_Input!B$6*PQT_No_Test!B$22*Quarantine_Input!$B$24</f>
        <v>11.380271669743983</v>
      </c>
      <c r="O43" s="14">
        <f>Background_Calculations!$B$10*Background_Calculations!C$7*Background_Calculations!C$3*Quarantine_Input!C$6*PQT_No_Test!C$22*Quarantine_Input!$B$24</f>
        <v>1.6316542897338984</v>
      </c>
      <c r="P43" s="14">
        <f>Background_Calculations!$B$10*Background_Calculations!D$7*Background_Calculations!D$3*Quarantine_Input!D$6*PQT_No_Test!D$22*Quarantine_Input!$B$24</f>
        <v>2.0855020534328439</v>
      </c>
      <c r="Q43" s="14">
        <f>Background_Calculations!$B$10*Background_Calculations!E$7*Background_Calculations!E$3*Quarantine_Input!E$6*PQT_No_Test!E$22*Quarantine_Input!$B$24</f>
        <v>3.1647237323262445</v>
      </c>
      <c r="R43" s="14">
        <f>Background_Calculations!$B$10*Background_Calculations!F$7*Background_Calculations!F$3*Quarantine_Input!F$6*PQT_No_Test!F$22*Quarantine_Input!$B$24</f>
        <v>2.1646190353981183</v>
      </c>
      <c r="S43" s="14">
        <f>Background_Calculations!$B$10*Background_Calculations!G$7*Background_Calculations!G$3*Quarantine_Input!G$6*PQT_No_Test!G$22*Quarantine_Input!$B$24</f>
        <v>1.8635456697597566</v>
      </c>
      <c r="T43" s="15">
        <f>Background_Calculations!$B$10*Background_Calculations!B$7*Background_Calculations!B$3*Quarantine_Input!B$14*(1-Background_Calculations!B$6)/(1-Background_Calculations!B$19)*Quarantine_Input!$B$24*(Quarantine_Input!$B$25*PQT_RAg_Exit!B31+(1-Quarantine_Input!$B$25)*PQT_No_Test!B$22)</f>
        <v>2.2770661809753445</v>
      </c>
      <c r="U43" s="15">
        <f>Background_Calculations!$B$10*Background_Calculations!C$7*Background_Calculations!C$3*Quarantine_Input!C$14*(1-Background_Calculations!C$6)/(1-Background_Calculations!C$19)*Quarantine_Input!$B$24*(Quarantine_Input!$B$25*PQT_RAg_Exit!C31+(1-Quarantine_Input!$B$25)*PQT_No_Test!C$22)</f>
        <v>0.29717994020600513</v>
      </c>
      <c r="V43" s="15">
        <f>Background_Calculations!$B$10*Background_Calculations!D$7*Background_Calculations!D$3*Quarantine_Input!D$14*(1-Background_Calculations!D$6)/(1-Background_Calculations!D$19)*Quarantine_Input!$B$24*(Quarantine_Input!$B$25*PQT_RAg_Exit!D31+(1-Quarantine_Input!$B$25)*PQT_No_Test!D$22)</f>
        <v>0.37983566656115836</v>
      </c>
      <c r="W43" s="15">
        <f>Background_Calculations!$B$10*Background_Calculations!E$7*Background_Calculations!E$3*Quarantine_Input!E$14*(1-Background_Calculations!E$6)/(1-Background_Calculations!E$19)*Quarantine_Input!$B$24*(Quarantine_Input!$B$25*PQT_RAg_Exit!E31+(1-Quarantine_Input!$B$25)*PQT_No_Test!E$22)</f>
        <v>0.49204878888442594</v>
      </c>
      <c r="X43" s="15">
        <f>Background_Calculations!$B$10*Background_Calculations!F$7*Background_Calculations!F$3*Quarantine_Input!F$14*(1-Background_Calculations!F$6)/(1-Background_Calculations!F$19)*Quarantine_Input!$B$24*(Quarantine_Input!$B$25*PQT_RAg_Exit!F31+(1-Quarantine_Input!$B$25)*PQT_No_Test!F$22)</f>
        <v>0.33690787156800334</v>
      </c>
      <c r="Y43" s="15">
        <f>Background_Calculations!$B$10*Background_Calculations!G$7*Background_Calculations!G$3*Quarantine_Input!G$14*(1-Background_Calculations!G$6)/(1-Background_Calculations!G$19)*Quarantine_Input!$B$24*(Quarantine_Input!$B$25*PQT_RAg_Exit!G31+(1-Quarantine_Input!$B$25)*PQT_No_Test!G$22)</f>
        <v>0.22926158756509699</v>
      </c>
      <c r="Z43" s="14">
        <f>Background_Calculations!$B$23*Background_Calculations!B$20*Background_Calculations!B$16*Quarantine_Input!B$14*Quarantine_Input!$B$24*(Quarantine_Input!$B$25*PQT_RAg_Exit!B31+(1-Quarantine_Input!$B$25)*PQT_No_Test!B$22)</f>
        <v>22.315652604942432</v>
      </c>
      <c r="AA43" s="14">
        <f>Background_Calculations!$B$23*Background_Calculations!C$20*Background_Calculations!C$16*Quarantine_Input!C$14*Quarantine_Input!$B$24*(Quarantine_Input!$B$25*PQT_RAg_Exit!C31+(1-Quarantine_Input!$B$25)*PQT_No_Test!C$22)</f>
        <v>5.2348142667199422</v>
      </c>
      <c r="AB43" s="14">
        <f>Background_Calculations!$B$23*Background_Calculations!D$20*Background_Calculations!D$16*Quarantine_Input!D$14*Quarantine_Input!$B$24*(Quarantine_Input!$B$25*PQT_RAg_Exit!D31+(1-Quarantine_Input!$B$25)*PQT_No_Test!D$22)</f>
        <v>5.6812990931361274</v>
      </c>
      <c r="AC43" s="14">
        <f>Background_Calculations!$B$23*Background_Calculations!E$20*Background_Calculations!E$16*Quarantine_Input!E$14*Quarantine_Input!$B$24*(Quarantine_Input!$B$25*PQT_RAg_Exit!E31+(1-Quarantine_Input!$B$25)*PQT_No_Test!E$22)</f>
        <v>4.6679475276772537</v>
      </c>
      <c r="AD43" s="14">
        <f>Background_Calculations!$B$23*Background_Calculations!F$20*Background_Calculations!F$16*Quarantine_Input!F$14*Quarantine_Input!$B$24*(Quarantine_Input!$B$25*PQT_RAg_Exit!F31+(1-Quarantine_Input!$B$25)*PQT_No_Test!F$22)</f>
        <v>4.9824425268142578</v>
      </c>
      <c r="AE43" s="14">
        <f>Background_Calculations!$B$23*Background_Calculations!G$20*Background_Calculations!G$16*Quarantine_Input!G$14*Quarantine_Input!$B$24*(Quarantine_Input!$B$25*PQT_RAg_Exit!G31+(1-Quarantine_Input!$B$25)*PQT_No_Test!G$22)</f>
        <v>6.7319427362439788</v>
      </c>
      <c r="AF43" s="15">
        <f>Background_Calculations!$B$23*Background_Calculations!B$20*Background_Calculations!B$16*Quarantine_Input!B$6*(1-Background_Calculations!B$19)/(1-Background_Calculations!B$6)*PQT_No_Test!B$22*Quarantine_Input!$B$24</f>
        <v>111.52868162272563</v>
      </c>
      <c r="AG43" s="15">
        <f>Background_Calculations!$B$23*Background_Calculations!C$20*Background_Calculations!C$16*Quarantine_Input!C$6*(1-Background_Calculations!C$19)/(1-Background_Calculations!C$6)*PQT_No_Test!C$22*Quarantine_Input!$B$24</f>
        <v>28.741533322649232</v>
      </c>
      <c r="AH43" s="15">
        <f>Background_Calculations!$B$23*Background_Calculations!D$20*Background_Calculations!D$16*Quarantine_Input!D$6*(1-Background_Calculations!D$19)/(1-Background_Calculations!D$6)*PQT_No_Test!D$22*Quarantine_Input!$B$24</f>
        <v>31.193386951179868</v>
      </c>
      <c r="AI43" s="15">
        <f>Background_Calculations!$B$23*Background_Calculations!E$20*Background_Calculations!E$16*Quarantine_Input!E$6*(1-Background_Calculations!E$19)/(1-Background_Calculations!E$6)*PQT_No_Test!E$22*Quarantine_Input!$B$24</f>
        <v>30.022966534653335</v>
      </c>
      <c r="AJ43" s="15">
        <f>Background_Calculations!$B$23*Background_Calculations!F$20*Background_Calculations!F$16*Quarantine_Input!F$6*(1-Background_Calculations!F$19)/(1-Background_Calculations!F$6)*PQT_No_Test!F$22*Quarantine_Input!$B$24</f>
        <v>32.011985609372495</v>
      </c>
      <c r="AK43" s="15">
        <f>Background_Calculations!$B$23*Background_Calculations!G$20*Background_Calculations!G$16*Quarantine_Input!G$6*(1-Background_Calculations!G$19)/(1-Background_Calculations!G$6)*PQT_No_Test!G$22*Quarantine_Input!$B$24</f>
        <v>54.720386735680179</v>
      </c>
    </row>
    <row r="44" spans="1:37" x14ac:dyDescent="0.25">
      <c r="A44" s="8">
        <v>8</v>
      </c>
      <c r="B44" s="14">
        <f>Background_Calculations!$B$10*(1-Background_Calculations!B$7*(Quarantine_Input!$B$30+Quarantine_Input!$B$25*Inequality_Components_Lambda_j!$A12))*(Background_Calculations!$B$9*Background_Calculations!B$3*(1-Background_Calculations!B$6)/(1-Background_Calculations!$B$11))*Quarantine_Input!$B$24</f>
        <v>15951.154324444866</v>
      </c>
      <c r="C44" s="14">
        <f>Background_Calculations!$B$10*(1-Background_Calculations!C$7*(Quarantine_Input!$B$30+Quarantine_Input!$B$25*Inequality_Components_Lambda_j!$A12))*(Background_Calculations!$B$9*Background_Calculations!C$3*(1-Background_Calculations!C$6)/(1-Background_Calculations!$B$11))*Quarantine_Input!$B$24</f>
        <v>2340.3965429062273</v>
      </c>
      <c r="D44" s="14">
        <f>Background_Calculations!$B$10*(1-Background_Calculations!D$7*(Quarantine_Input!$B$30+Quarantine_Input!$B$25*Inequality_Components_Lambda_j!$A12))*(Background_Calculations!$B$9*Background_Calculations!D$3*(1-Background_Calculations!D$6)/(1-Background_Calculations!$B$11))*Quarantine_Input!$B$24</f>
        <v>2991.382320867785</v>
      </c>
      <c r="E44" s="14">
        <f>Background_Calculations!$B$10*(1-Background_Calculations!E$7*(Quarantine_Input!$B$30+Quarantine_Input!$B$25*Inequality_Components_Lambda_j!$A12))*(Background_Calculations!$B$9*Background_Calculations!E$3*(1-Background_Calculations!E$6)/(1-Background_Calculations!$B$11))*Quarantine_Input!$B$24</f>
        <v>4662.7522261046579</v>
      </c>
      <c r="F44" s="14">
        <f>Background_Calculations!$B$10*(1-Background_Calculations!F$7*(Quarantine_Input!$B$30+Quarantine_Input!$B$25*Inequality_Components_Lambda_j!$A12))*(Background_Calculations!$B$9*Background_Calculations!F$3*(1-Background_Calculations!F$6)/(1-Background_Calculations!$B$11))*Quarantine_Input!$B$24</f>
        <v>3192.530011863616</v>
      </c>
      <c r="G44" s="14">
        <f>Background_Calculations!$B$10*(1-Background_Calculations!G$7*(Quarantine_Input!$B$30+Quarantine_Input!$B$25*Inequality_Components_Lambda_j!$A12))*(Background_Calculations!$B$9*Background_Calculations!G$3*(1-Background_Calculations!G$6)/(1-Background_Calculations!$B$11))*Quarantine_Input!$B$24</f>
        <v>2886.5027640866147</v>
      </c>
      <c r="H44" s="15">
        <f>Background_Calculations!B$20*Quarantine_Input!$B$29*Background_Calculations!$B$23*(Background_Calculations!$B$9*Background_Calculations!B$16*(1-Background_Calculations!B$19)/(1-Background_Calculations!$B$11))*Quarantine_Input!$B$24</f>
        <v>186.43163286546257</v>
      </c>
      <c r="I44" s="15">
        <f>Background_Calculations!C$20*Quarantine_Input!$B$29*Background_Calculations!$B$23*(Background_Calculations!$B$9*Background_Calculations!C$16*(1-Background_Calculations!C$19)/(1-Background_Calculations!$B$11))*Quarantine_Input!$B$24</f>
        <v>49.16598927666228</v>
      </c>
      <c r="J44" s="15">
        <f>Background_Calculations!D$20*Quarantine_Input!$B$29*Background_Calculations!$B$23*(Background_Calculations!$B$9*Background_Calculations!D$16*(1-Background_Calculations!D$19)/(1-Background_Calculations!$B$11))*Quarantine_Input!$B$24</f>
        <v>53.36019171725674</v>
      </c>
      <c r="K44" s="15">
        <f>Background_Calculations!E$20*Quarantine_Input!$B$29*Background_Calculations!$B$23*(Background_Calculations!$B$9*Background_Calculations!E$16*(1-Background_Calculations!E$19)/(1-Background_Calculations!$B$11))*Quarantine_Input!$B$24</f>
        <v>52.753792191274471</v>
      </c>
      <c r="L44" s="15">
        <f>Background_Calculations!F$20*Quarantine_Input!$B$29*Background_Calculations!$B$23*(Background_Calculations!$B$9*Background_Calculations!F$16*(1-Background_Calculations!F$19)/(1-Background_Calculations!$B$11))*Quarantine_Input!$B$24</f>
        <v>56.306648270023828</v>
      </c>
      <c r="M44" s="15">
        <f>Background_Calculations!G$20*Quarantine_Input!$B$29*Background_Calculations!$B$23*(Background_Calculations!$B$9*Background_Calculations!G$16*(1-Background_Calculations!G$19)/(1-Background_Calculations!$B$11))*Quarantine_Input!$B$24</f>
        <v>101.08219013894848</v>
      </c>
      <c r="N44" s="14">
        <f>Background_Calculations!$B$10*Background_Calculations!B$7*Background_Calculations!B$3*Quarantine_Input!B$6*PQT_No_Test!B$22*Quarantine_Input!$B$24</f>
        <v>11.380271669743983</v>
      </c>
      <c r="O44" s="14">
        <f>Background_Calculations!$B$10*Background_Calculations!C$7*Background_Calculations!C$3*Quarantine_Input!C$6*PQT_No_Test!C$22*Quarantine_Input!$B$24</f>
        <v>1.6316542897338984</v>
      </c>
      <c r="P44" s="14">
        <f>Background_Calculations!$B$10*Background_Calculations!D$7*Background_Calculations!D$3*Quarantine_Input!D$6*PQT_No_Test!D$22*Quarantine_Input!$B$24</f>
        <v>2.0855020534328439</v>
      </c>
      <c r="Q44" s="14">
        <f>Background_Calculations!$B$10*Background_Calculations!E$7*Background_Calculations!E$3*Quarantine_Input!E$6*PQT_No_Test!E$22*Quarantine_Input!$B$24</f>
        <v>3.1647237323262445</v>
      </c>
      <c r="R44" s="14">
        <f>Background_Calculations!$B$10*Background_Calculations!F$7*Background_Calculations!F$3*Quarantine_Input!F$6*PQT_No_Test!F$22*Quarantine_Input!$B$24</f>
        <v>2.1646190353981183</v>
      </c>
      <c r="S44" s="14">
        <f>Background_Calculations!$B$10*Background_Calculations!G$7*Background_Calculations!G$3*Quarantine_Input!G$6*PQT_No_Test!G$22*Quarantine_Input!$B$24</f>
        <v>1.8635456697597566</v>
      </c>
      <c r="T44" s="15">
        <f>Background_Calculations!$B$10*Background_Calculations!B$7*Background_Calculations!B$3*Quarantine_Input!B$14*(1-Background_Calculations!B$6)/(1-Background_Calculations!B$19)*Quarantine_Input!$B$24*(Quarantine_Input!$B$25*PQT_RAg_Exit!B32+(1-Quarantine_Input!$B$25)*PQT_No_Test!B$22)</f>
        <v>1.8369129252797307</v>
      </c>
      <c r="U44" s="15">
        <f>Background_Calculations!$B$10*Background_Calculations!C$7*Background_Calculations!C$3*Quarantine_Input!C$14*(1-Background_Calculations!C$6)/(1-Background_Calculations!C$19)*Quarantine_Input!$B$24*(Quarantine_Input!$B$25*PQT_RAg_Exit!C32+(1-Quarantine_Input!$B$25)*PQT_No_Test!C$22)</f>
        <v>0.23973553244045093</v>
      </c>
      <c r="V44" s="15">
        <f>Background_Calculations!$B$10*Background_Calculations!D$7*Background_Calculations!D$3*Quarantine_Input!D$14*(1-Background_Calculations!D$6)/(1-Background_Calculations!D$19)*Quarantine_Input!$B$24*(Quarantine_Input!$B$25*PQT_RAg_Exit!D32+(1-Quarantine_Input!$B$25)*PQT_No_Test!D$22)</f>
        <v>0.30641403891457153</v>
      </c>
      <c r="W44" s="15">
        <f>Background_Calculations!$B$10*Background_Calculations!E$7*Background_Calculations!E$3*Quarantine_Input!E$14*(1-Background_Calculations!E$6)/(1-Background_Calculations!E$19)*Quarantine_Input!$B$24*(Quarantine_Input!$B$25*PQT_RAg_Exit!E32+(1-Quarantine_Input!$B$25)*PQT_No_Test!E$22)</f>
        <v>0.39693654392727823</v>
      </c>
      <c r="X44" s="15">
        <f>Background_Calculations!$B$10*Background_Calculations!F$7*Background_Calculations!F$3*Quarantine_Input!F$14*(1-Background_Calculations!F$6)/(1-Background_Calculations!F$19)*Quarantine_Input!$B$24*(Quarantine_Input!$B$25*PQT_RAg_Exit!F32+(1-Quarantine_Input!$B$25)*PQT_No_Test!F$22)</f>
        <v>0.27178411812636283</v>
      </c>
      <c r="Y44" s="15">
        <f>Background_Calculations!$B$10*Background_Calculations!G$7*Background_Calculations!G$3*Quarantine_Input!G$14*(1-Background_Calculations!G$6)/(1-Background_Calculations!G$19)*Quarantine_Input!$B$24*(Quarantine_Input!$B$25*PQT_RAg_Exit!G32+(1-Quarantine_Input!$B$25)*PQT_No_Test!G$22)</f>
        <v>0.18494568888116011</v>
      </c>
      <c r="Z44" s="14">
        <f>Background_Calculations!$B$23*Background_Calculations!B$20*Background_Calculations!B$16*Quarantine_Input!B$14*Quarantine_Input!$B$24*(Quarantine_Input!$B$25*PQT_RAg_Exit!B32+(1-Quarantine_Input!$B$25)*PQT_No_Test!B$22)</f>
        <v>18.002072600504228</v>
      </c>
      <c r="AA44" s="14">
        <f>Background_Calculations!$B$23*Background_Calculations!C$20*Background_Calculations!C$16*Quarantine_Input!C$14*Quarantine_Input!$B$24*(Quarantine_Input!$B$25*PQT_RAg_Exit!C32+(1-Quarantine_Input!$B$25)*PQT_No_Test!C$22)</f>
        <v>4.2229330303688339</v>
      </c>
      <c r="AB44" s="14">
        <f>Background_Calculations!$B$23*Background_Calculations!D$20*Background_Calculations!D$16*Quarantine_Input!D$14*Quarantine_Input!$B$24*(Quarantine_Input!$B$25*PQT_RAg_Exit!D32+(1-Quarantine_Input!$B$25)*PQT_No_Test!D$22)</f>
        <v>4.583113052995083</v>
      </c>
      <c r="AC44" s="14">
        <f>Background_Calculations!$B$23*Background_Calculations!E$20*Background_Calculations!E$16*Quarantine_Input!E$14*Quarantine_Input!$B$24*(Quarantine_Input!$B$25*PQT_RAg_Exit!E32+(1-Quarantine_Input!$B$25)*PQT_No_Test!E$22)</f>
        <v>3.7656407265445022</v>
      </c>
      <c r="AD44" s="14">
        <f>Background_Calculations!$B$23*Background_Calculations!F$20*Background_Calculations!F$16*Quarantine_Input!F$14*Quarantine_Input!$B$24*(Quarantine_Input!$B$25*PQT_RAg_Exit!F32+(1-Quarantine_Input!$B$25)*PQT_No_Test!F$22)</f>
        <v>4.0193443446813948</v>
      </c>
      <c r="AE44" s="14">
        <f>Background_Calculations!$B$23*Background_Calculations!G$20*Background_Calculations!G$16*Quarantine_Input!G$14*Quarantine_Input!$B$24*(Quarantine_Input!$B$25*PQT_RAg_Exit!G32+(1-Quarantine_Input!$B$25)*PQT_No_Test!G$22)</f>
        <v>5.4306689580505694</v>
      </c>
      <c r="AF44" s="15">
        <f>Background_Calculations!$B$23*Background_Calculations!B$20*Background_Calculations!B$16*Quarantine_Input!B$6*(1-Background_Calculations!B$19)/(1-Background_Calculations!B$6)*PQT_No_Test!B$22*Quarantine_Input!$B$24</f>
        <v>111.52868162272563</v>
      </c>
      <c r="AG44" s="15">
        <f>Background_Calculations!$B$23*Background_Calculations!C$20*Background_Calculations!C$16*Quarantine_Input!C$6*(1-Background_Calculations!C$19)/(1-Background_Calculations!C$6)*PQT_No_Test!C$22*Quarantine_Input!$B$24</f>
        <v>28.741533322649232</v>
      </c>
      <c r="AH44" s="15">
        <f>Background_Calculations!$B$23*Background_Calculations!D$20*Background_Calculations!D$16*Quarantine_Input!D$6*(1-Background_Calculations!D$19)/(1-Background_Calculations!D$6)*PQT_No_Test!D$22*Quarantine_Input!$B$24</f>
        <v>31.193386951179868</v>
      </c>
      <c r="AI44" s="15">
        <f>Background_Calculations!$B$23*Background_Calculations!E$20*Background_Calculations!E$16*Quarantine_Input!E$6*(1-Background_Calculations!E$19)/(1-Background_Calculations!E$6)*PQT_No_Test!E$22*Quarantine_Input!$B$24</f>
        <v>30.022966534653335</v>
      </c>
      <c r="AJ44" s="15">
        <f>Background_Calculations!$B$23*Background_Calculations!F$20*Background_Calculations!F$16*Quarantine_Input!F$6*(1-Background_Calculations!F$19)/(1-Background_Calculations!F$6)*PQT_No_Test!F$22*Quarantine_Input!$B$24</f>
        <v>32.011985609372495</v>
      </c>
      <c r="AK44" s="15">
        <f>Background_Calculations!$B$23*Background_Calculations!G$20*Background_Calculations!G$16*Quarantine_Input!G$6*(1-Background_Calculations!G$19)/(1-Background_Calculations!G$6)*PQT_No_Test!G$22*Quarantine_Input!$B$24</f>
        <v>54.720386735680179</v>
      </c>
    </row>
    <row r="45" spans="1:37" x14ac:dyDescent="0.25">
      <c r="A45" s="8">
        <v>9</v>
      </c>
      <c r="B45" s="14">
        <f>Background_Calculations!$B$10*(1-Background_Calculations!B$7*(Quarantine_Input!$B$30+Quarantine_Input!$B$25*Inequality_Components_Lambda_j!$A13))*(Background_Calculations!$B$9*Background_Calculations!B$3*(1-Background_Calculations!B$6)/(1-Background_Calculations!$B$11))*Quarantine_Input!$B$24</f>
        <v>15948.94805652443</v>
      </c>
      <c r="C45" s="14">
        <f>Background_Calculations!$B$10*(1-Background_Calculations!C$7*(Quarantine_Input!$B$30+Quarantine_Input!$B$25*Inequality_Components_Lambda_j!$A13))*(Background_Calculations!$B$9*Background_Calculations!C$3*(1-Background_Calculations!C$6)/(1-Background_Calculations!$B$11))*Quarantine_Input!$B$24</f>
        <v>2340.0728333044844</v>
      </c>
      <c r="D45" s="14">
        <f>Background_Calculations!$B$10*(1-Background_Calculations!D$7*(Quarantine_Input!$B$30+Quarantine_Input!$B$25*Inequality_Components_Lambda_j!$A13))*(Background_Calculations!$B$9*Background_Calculations!D$3*(1-Background_Calculations!D$6)/(1-Background_Calculations!$B$11))*Quarantine_Input!$B$24</f>
        <v>2990.9685708207326</v>
      </c>
      <c r="E45" s="14">
        <f>Background_Calculations!$B$10*(1-Background_Calculations!E$7*(Quarantine_Input!$B$30+Quarantine_Input!$B$25*Inequality_Components_Lambda_j!$A13))*(Background_Calculations!$B$9*Background_Calculations!E$3*(1-Background_Calculations!E$6)/(1-Background_Calculations!$B$11))*Quarantine_Input!$B$24</f>
        <v>4662.1073022045985</v>
      </c>
      <c r="F45" s="14">
        <f>Background_Calculations!$B$10*(1-Background_Calculations!F$7*(Quarantine_Input!$B$30+Quarantine_Input!$B$25*Inequality_Components_Lambda_j!$A13))*(Background_Calculations!$B$9*Background_Calculations!F$3*(1-Background_Calculations!F$6)/(1-Background_Calculations!$B$11))*Quarantine_Input!$B$24</f>
        <v>3192.0884402753209</v>
      </c>
      <c r="G45" s="14">
        <f>Background_Calculations!$B$10*(1-Background_Calculations!G$7*(Quarantine_Input!$B$30+Quarantine_Input!$B$25*Inequality_Components_Lambda_j!$A13))*(Background_Calculations!$B$9*Background_Calculations!G$3*(1-Background_Calculations!G$6)/(1-Background_Calculations!$B$11))*Quarantine_Input!$B$24</f>
        <v>2886.1035203503238</v>
      </c>
      <c r="H45" s="15">
        <f>Background_Calculations!B$20*Quarantine_Input!$B$29*Background_Calculations!$B$23*(Background_Calculations!$B$9*Background_Calculations!B$16*(1-Background_Calculations!B$19)/(1-Background_Calculations!$B$11))*Quarantine_Input!$B$24</f>
        <v>186.43163286546257</v>
      </c>
      <c r="I45" s="15">
        <f>Background_Calculations!C$20*Quarantine_Input!$B$29*Background_Calculations!$B$23*(Background_Calculations!$B$9*Background_Calculations!C$16*(1-Background_Calculations!C$19)/(1-Background_Calculations!$B$11))*Quarantine_Input!$B$24</f>
        <v>49.16598927666228</v>
      </c>
      <c r="J45" s="15">
        <f>Background_Calculations!D$20*Quarantine_Input!$B$29*Background_Calculations!$B$23*(Background_Calculations!$B$9*Background_Calculations!D$16*(1-Background_Calculations!D$19)/(1-Background_Calculations!$B$11))*Quarantine_Input!$B$24</f>
        <v>53.36019171725674</v>
      </c>
      <c r="K45" s="15">
        <f>Background_Calculations!E$20*Quarantine_Input!$B$29*Background_Calculations!$B$23*(Background_Calculations!$B$9*Background_Calculations!E$16*(1-Background_Calculations!E$19)/(1-Background_Calculations!$B$11))*Quarantine_Input!$B$24</f>
        <v>52.753792191274471</v>
      </c>
      <c r="L45" s="15">
        <f>Background_Calculations!F$20*Quarantine_Input!$B$29*Background_Calculations!$B$23*(Background_Calculations!$B$9*Background_Calculations!F$16*(1-Background_Calculations!F$19)/(1-Background_Calculations!$B$11))*Quarantine_Input!$B$24</f>
        <v>56.306648270023828</v>
      </c>
      <c r="M45" s="15">
        <f>Background_Calculations!G$20*Quarantine_Input!$B$29*Background_Calculations!$B$23*(Background_Calculations!$B$9*Background_Calculations!G$16*(1-Background_Calculations!G$19)/(1-Background_Calculations!$B$11))*Quarantine_Input!$B$24</f>
        <v>101.08219013894848</v>
      </c>
      <c r="N45" s="14">
        <f>Background_Calculations!$B$10*Background_Calculations!B$7*Background_Calculations!B$3*Quarantine_Input!B$6*PQT_No_Test!B$22*Quarantine_Input!$B$24</f>
        <v>11.380271669743983</v>
      </c>
      <c r="O45" s="14">
        <f>Background_Calculations!$B$10*Background_Calculations!C$7*Background_Calculations!C$3*Quarantine_Input!C$6*PQT_No_Test!C$22*Quarantine_Input!$B$24</f>
        <v>1.6316542897338984</v>
      </c>
      <c r="P45" s="14">
        <f>Background_Calculations!$B$10*Background_Calculations!D$7*Background_Calculations!D$3*Quarantine_Input!D$6*PQT_No_Test!D$22*Quarantine_Input!$B$24</f>
        <v>2.0855020534328439</v>
      </c>
      <c r="Q45" s="14">
        <f>Background_Calculations!$B$10*Background_Calculations!E$7*Background_Calculations!E$3*Quarantine_Input!E$6*PQT_No_Test!E$22*Quarantine_Input!$B$24</f>
        <v>3.1647237323262445</v>
      </c>
      <c r="R45" s="14">
        <f>Background_Calculations!$B$10*Background_Calculations!F$7*Background_Calculations!F$3*Quarantine_Input!F$6*PQT_No_Test!F$22*Quarantine_Input!$B$24</f>
        <v>2.1646190353981183</v>
      </c>
      <c r="S45" s="14">
        <f>Background_Calculations!$B$10*Background_Calculations!G$7*Background_Calculations!G$3*Quarantine_Input!G$6*PQT_No_Test!G$22*Quarantine_Input!$B$24</f>
        <v>1.8635456697597566</v>
      </c>
      <c r="T45" s="15">
        <f>Background_Calculations!$B$10*Background_Calculations!B$7*Background_Calculations!B$3*Quarantine_Input!B$14*(1-Background_Calculations!B$6)/(1-Background_Calculations!B$19)*Quarantine_Input!$B$24*(Quarantine_Input!$B$25*PQT_RAg_Exit!B33+(1-Quarantine_Input!$B$25)*PQT_No_Test!B$22)</f>
        <v>1.4351460432158096</v>
      </c>
      <c r="U45" s="15">
        <f>Background_Calculations!$B$10*Background_Calculations!C$7*Background_Calculations!C$3*Quarantine_Input!C$14*(1-Background_Calculations!C$6)/(1-Background_Calculations!C$19)*Quarantine_Input!$B$24*(Quarantine_Input!$B$25*PQT_RAg_Exit!C33+(1-Quarantine_Input!$B$25)*PQT_No_Test!C$22)</f>
        <v>0.18730093085264488</v>
      </c>
      <c r="V45" s="15">
        <f>Background_Calculations!$B$10*Background_Calculations!D$7*Background_Calculations!D$3*Quarantine_Input!D$14*(1-Background_Calculations!D$6)/(1-Background_Calculations!D$19)*Quarantine_Input!$B$24*(Quarantine_Input!$B$25*PQT_RAg_Exit!D33+(1-Quarantine_Input!$B$25)*PQT_No_Test!D$22)</f>
        <v>0.23939561286883321</v>
      </c>
      <c r="W45" s="15">
        <f>Background_Calculations!$B$10*Background_Calculations!E$7*Background_Calculations!E$3*Quarantine_Input!E$14*(1-Background_Calculations!E$6)/(1-Background_Calculations!E$19)*Quarantine_Input!$B$24*(Quarantine_Input!$B$25*PQT_RAg_Exit!E33+(1-Quarantine_Input!$B$25)*PQT_No_Test!E$22)</f>
        <v>0.31011916927866456</v>
      </c>
      <c r="X45" s="15">
        <f>Background_Calculations!$B$10*Background_Calculations!F$7*Background_Calculations!F$3*Quarantine_Input!F$14*(1-Background_Calculations!F$6)/(1-Background_Calculations!F$19)*Quarantine_Input!$B$24*(Quarantine_Input!$B$25*PQT_RAg_Exit!F33+(1-Quarantine_Input!$B$25)*PQT_No_Test!F$22)</f>
        <v>0.21233989721017929</v>
      </c>
      <c r="Y45" s="15">
        <f>Background_Calculations!$B$10*Background_Calculations!G$7*Background_Calculations!G$3*Quarantine_Input!G$14*(1-Background_Calculations!G$6)/(1-Background_Calculations!G$19)*Quarantine_Input!$B$24*(Quarantine_Input!$B$25*PQT_RAg_Exit!G33+(1-Quarantine_Input!$B$25)*PQT_No_Test!G$22)</f>
        <v>0.14449464095702821</v>
      </c>
      <c r="Z45" s="14">
        <f>Background_Calculations!$B$23*Background_Calculations!B$20*Background_Calculations!B$16*Quarantine_Input!B$14*Quarantine_Input!$B$24*(Quarantine_Input!$B$25*PQT_RAg_Exit!B33+(1-Quarantine_Input!$B$25)*PQT_No_Test!B$22)</f>
        <v>14.064685868745279</v>
      </c>
      <c r="AA45" s="14">
        <f>Background_Calculations!$B$23*Background_Calculations!C$20*Background_Calculations!C$16*Quarantine_Input!C$14*Quarantine_Input!$B$24*(Quarantine_Input!$B$25*PQT_RAg_Exit!C33+(1-Quarantine_Input!$B$25)*PQT_No_Test!C$22)</f>
        <v>3.2992993548544303</v>
      </c>
      <c r="AB45" s="14">
        <f>Background_Calculations!$B$23*Background_Calculations!D$20*Background_Calculations!D$16*Quarantine_Input!D$14*Quarantine_Input!$B$24*(Quarantine_Input!$B$25*PQT_RAg_Exit!D33+(1-Quarantine_Input!$B$25)*PQT_No_Test!D$22)</f>
        <v>3.5807013348849894</v>
      </c>
      <c r="AC45" s="14">
        <f>Background_Calculations!$B$23*Background_Calculations!E$20*Background_Calculations!E$16*Quarantine_Input!E$14*Quarantine_Input!$B$24*(Quarantine_Input!$B$25*PQT_RAg_Exit!E33+(1-Quarantine_Input!$B$25)*PQT_No_Test!E$22)</f>
        <v>2.9420253483434298</v>
      </c>
      <c r="AD45" s="14">
        <f>Background_Calculations!$B$23*Background_Calculations!F$20*Background_Calculations!F$16*Quarantine_Input!F$14*Quarantine_Input!$B$24*(Quarantine_Input!$B$25*PQT_RAg_Exit!F33+(1-Quarantine_Input!$B$25)*PQT_No_Test!F$22)</f>
        <v>3.1402392858185824</v>
      </c>
      <c r="AE45" s="14">
        <f>Background_Calculations!$B$23*Background_Calculations!G$20*Background_Calculations!G$16*Quarantine_Input!G$14*Quarantine_Input!$B$24*(Quarantine_Input!$B$25*PQT_RAg_Exit!G33+(1-Quarantine_Input!$B$25)*PQT_No_Test!G$22)</f>
        <v>4.2428810641496977</v>
      </c>
      <c r="AF45" s="15">
        <f>Background_Calculations!$B$23*Background_Calculations!B$20*Background_Calculations!B$16*Quarantine_Input!B$6*(1-Background_Calculations!B$19)/(1-Background_Calculations!B$6)*PQT_No_Test!B$22*Quarantine_Input!$B$24</f>
        <v>111.52868162272563</v>
      </c>
      <c r="AG45" s="15">
        <f>Background_Calculations!$B$23*Background_Calculations!C$20*Background_Calculations!C$16*Quarantine_Input!C$6*(1-Background_Calculations!C$19)/(1-Background_Calculations!C$6)*PQT_No_Test!C$22*Quarantine_Input!$B$24</f>
        <v>28.741533322649232</v>
      </c>
      <c r="AH45" s="15">
        <f>Background_Calculations!$B$23*Background_Calculations!D$20*Background_Calculations!D$16*Quarantine_Input!D$6*(1-Background_Calculations!D$19)/(1-Background_Calculations!D$6)*PQT_No_Test!D$22*Quarantine_Input!$B$24</f>
        <v>31.193386951179868</v>
      </c>
      <c r="AI45" s="15">
        <f>Background_Calculations!$B$23*Background_Calculations!E$20*Background_Calculations!E$16*Quarantine_Input!E$6*(1-Background_Calculations!E$19)/(1-Background_Calculations!E$6)*PQT_No_Test!E$22*Quarantine_Input!$B$24</f>
        <v>30.022966534653335</v>
      </c>
      <c r="AJ45" s="15">
        <f>Background_Calculations!$B$23*Background_Calculations!F$20*Background_Calculations!F$16*Quarantine_Input!F$6*(1-Background_Calculations!F$19)/(1-Background_Calculations!F$6)*PQT_No_Test!F$22*Quarantine_Input!$B$24</f>
        <v>32.011985609372495</v>
      </c>
      <c r="AK45" s="15">
        <f>Background_Calculations!$B$23*Background_Calculations!G$20*Background_Calculations!G$16*Quarantine_Input!G$6*(1-Background_Calculations!G$19)/(1-Background_Calculations!G$6)*PQT_No_Test!G$22*Quarantine_Input!$B$24</f>
        <v>54.720386735680179</v>
      </c>
    </row>
    <row r="46" spans="1:37" x14ac:dyDescent="0.25">
      <c r="A46" s="8">
        <v>10</v>
      </c>
      <c r="B46" s="14">
        <f>Background_Calculations!$B$10*(1-Background_Calculations!B$7*(Quarantine_Input!$B$30+Quarantine_Input!$B$25*Inequality_Components_Lambda_j!$A14))*(Background_Calculations!$B$9*Background_Calculations!B$3*(1-Background_Calculations!B$6)/(1-Background_Calculations!$B$11))*Quarantine_Input!$B$24</f>
        <v>15946.741788603998</v>
      </c>
      <c r="C46" s="14">
        <f>Background_Calculations!$B$10*(1-Background_Calculations!C$7*(Quarantine_Input!$B$30+Quarantine_Input!$B$25*Inequality_Components_Lambda_j!$A14))*(Background_Calculations!$B$9*Background_Calculations!C$3*(1-Background_Calculations!C$6)/(1-Background_Calculations!$B$11))*Quarantine_Input!$B$24</f>
        <v>2339.7491237027416</v>
      </c>
      <c r="D46" s="14">
        <f>Background_Calculations!$B$10*(1-Background_Calculations!D$7*(Quarantine_Input!$B$30+Quarantine_Input!$B$25*Inequality_Components_Lambda_j!$A14))*(Background_Calculations!$B$9*Background_Calculations!D$3*(1-Background_Calculations!D$6)/(1-Background_Calculations!$B$11))*Quarantine_Input!$B$24</f>
        <v>2990.5548207736801</v>
      </c>
      <c r="E46" s="14">
        <f>Background_Calculations!$B$10*(1-Background_Calculations!E$7*(Quarantine_Input!$B$30+Quarantine_Input!$B$25*Inequality_Components_Lambda_j!$A14))*(Background_Calculations!$B$9*Background_Calculations!E$3*(1-Background_Calculations!E$6)/(1-Background_Calculations!$B$11))*Quarantine_Input!$B$24</f>
        <v>4661.462378304539</v>
      </c>
      <c r="F46" s="14">
        <f>Background_Calculations!$B$10*(1-Background_Calculations!F$7*(Quarantine_Input!$B$30+Quarantine_Input!$B$25*Inequality_Components_Lambda_j!$A14))*(Background_Calculations!$B$9*Background_Calculations!F$3*(1-Background_Calculations!F$6)/(1-Background_Calculations!$B$11))*Quarantine_Input!$B$24</f>
        <v>3191.6468686870257</v>
      </c>
      <c r="G46" s="14">
        <f>Background_Calculations!$B$10*(1-Background_Calculations!G$7*(Quarantine_Input!$B$30+Quarantine_Input!$B$25*Inequality_Components_Lambda_j!$A14))*(Background_Calculations!$B$9*Background_Calculations!G$3*(1-Background_Calculations!G$6)/(1-Background_Calculations!$B$11))*Quarantine_Input!$B$24</f>
        <v>2885.704276614033</v>
      </c>
      <c r="H46" s="15">
        <f>Background_Calculations!B$20*Quarantine_Input!$B$29*Background_Calculations!$B$23*(Background_Calculations!$B$9*Background_Calculations!B$16*(1-Background_Calculations!B$19)/(1-Background_Calculations!$B$11))*Quarantine_Input!$B$24</f>
        <v>186.43163286546257</v>
      </c>
      <c r="I46" s="15">
        <f>Background_Calculations!C$20*Quarantine_Input!$B$29*Background_Calculations!$B$23*(Background_Calculations!$B$9*Background_Calculations!C$16*(1-Background_Calculations!C$19)/(1-Background_Calculations!$B$11))*Quarantine_Input!$B$24</f>
        <v>49.16598927666228</v>
      </c>
      <c r="J46" s="15">
        <f>Background_Calculations!D$20*Quarantine_Input!$B$29*Background_Calculations!$B$23*(Background_Calculations!$B$9*Background_Calculations!D$16*(1-Background_Calculations!D$19)/(1-Background_Calculations!$B$11))*Quarantine_Input!$B$24</f>
        <v>53.36019171725674</v>
      </c>
      <c r="K46" s="15">
        <f>Background_Calculations!E$20*Quarantine_Input!$B$29*Background_Calculations!$B$23*(Background_Calculations!$B$9*Background_Calculations!E$16*(1-Background_Calculations!E$19)/(1-Background_Calculations!$B$11))*Quarantine_Input!$B$24</f>
        <v>52.753792191274471</v>
      </c>
      <c r="L46" s="15">
        <f>Background_Calculations!F$20*Quarantine_Input!$B$29*Background_Calculations!$B$23*(Background_Calculations!$B$9*Background_Calculations!F$16*(1-Background_Calculations!F$19)/(1-Background_Calculations!$B$11))*Quarantine_Input!$B$24</f>
        <v>56.306648270023828</v>
      </c>
      <c r="M46" s="15">
        <f>Background_Calculations!G$20*Quarantine_Input!$B$29*Background_Calculations!$B$23*(Background_Calculations!$B$9*Background_Calculations!G$16*(1-Background_Calculations!G$19)/(1-Background_Calculations!$B$11))*Quarantine_Input!$B$24</f>
        <v>101.08219013894848</v>
      </c>
      <c r="N46" s="14">
        <f>Background_Calculations!$B$10*Background_Calculations!B$7*Background_Calculations!B$3*Quarantine_Input!B$6*PQT_No_Test!B$22*Quarantine_Input!$B$24</f>
        <v>11.380271669743983</v>
      </c>
      <c r="O46" s="14">
        <f>Background_Calculations!$B$10*Background_Calculations!C$7*Background_Calculations!C$3*Quarantine_Input!C$6*PQT_No_Test!C$22*Quarantine_Input!$B$24</f>
        <v>1.6316542897338984</v>
      </c>
      <c r="P46" s="14">
        <f>Background_Calculations!$B$10*Background_Calculations!D$7*Background_Calculations!D$3*Quarantine_Input!D$6*PQT_No_Test!D$22*Quarantine_Input!$B$24</f>
        <v>2.0855020534328439</v>
      </c>
      <c r="Q46" s="14">
        <f>Background_Calculations!$B$10*Background_Calculations!E$7*Background_Calculations!E$3*Quarantine_Input!E$6*PQT_No_Test!E$22*Quarantine_Input!$B$24</f>
        <v>3.1647237323262445</v>
      </c>
      <c r="R46" s="14">
        <f>Background_Calculations!$B$10*Background_Calculations!F$7*Background_Calculations!F$3*Quarantine_Input!F$6*PQT_No_Test!F$22*Quarantine_Input!$B$24</f>
        <v>2.1646190353981183</v>
      </c>
      <c r="S46" s="14">
        <f>Background_Calculations!$B$10*Background_Calculations!G$7*Background_Calculations!G$3*Quarantine_Input!G$6*PQT_No_Test!G$22*Quarantine_Input!$B$24</f>
        <v>1.8635456697597566</v>
      </c>
      <c r="T46" s="15">
        <f>Background_Calculations!$B$10*Background_Calculations!B$7*Background_Calculations!B$3*Quarantine_Input!B$14*(1-Background_Calculations!B$6)/(1-Background_Calculations!B$19)*Quarantine_Input!$B$24*(Quarantine_Input!$B$25*PQT_RAg_Exit!B34+(1-Quarantine_Input!$B$25)*PQT_No_Test!B$22)</f>
        <v>1.0929888326202621</v>
      </c>
      <c r="U46" s="15">
        <f>Background_Calculations!$B$10*Background_Calculations!C$7*Background_Calculations!C$3*Quarantine_Input!C$14*(1-Background_Calculations!C$6)/(1-Background_Calculations!C$19)*Quarantine_Input!$B$24*(Quarantine_Input!$B$25*PQT_RAg_Exit!C34+(1-Quarantine_Input!$B$25)*PQT_No_Test!C$22)</f>
        <v>0.14264598835014619</v>
      </c>
      <c r="V46" s="15">
        <f>Background_Calculations!$B$10*Background_Calculations!D$7*Background_Calculations!D$3*Quarantine_Input!D$14*(1-Background_Calculations!D$6)/(1-Background_Calculations!D$19)*Quarantine_Input!$B$24*(Quarantine_Input!$B$25*PQT_RAg_Exit!D34+(1-Quarantine_Input!$B$25)*PQT_No_Test!D$22)</f>
        <v>0.18232063048970948</v>
      </c>
      <c r="W46" s="15">
        <f>Background_Calculations!$B$10*Background_Calculations!E$7*Background_Calculations!E$3*Quarantine_Input!E$14*(1-Background_Calculations!E$6)/(1-Background_Calculations!E$19)*Quarantine_Input!$B$24*(Quarantine_Input!$B$25*PQT_RAg_Exit!E34+(1-Quarantine_Input!$B$25)*PQT_No_Test!E$22)</f>
        <v>0.23618278460604203</v>
      </c>
      <c r="X46" s="15">
        <f>Background_Calculations!$B$10*Background_Calculations!F$7*Background_Calculations!F$3*Quarantine_Input!F$14*(1-Background_Calculations!F$6)/(1-Background_Calculations!F$19)*Quarantine_Input!$B$24*(Quarantine_Input!$B$25*PQT_RAg_Exit!F34+(1-Quarantine_Input!$B$25)*PQT_No_Test!F$22)</f>
        <v>0.16171534421013667</v>
      </c>
      <c r="Y46" s="15">
        <f>Background_Calculations!$B$10*Background_Calculations!G$7*Background_Calculations!G$3*Quarantine_Input!G$14*(1-Background_Calculations!G$6)/(1-Background_Calculations!G$19)*Quarantine_Input!$B$24*(Quarantine_Input!$B$25*PQT_RAg_Exit!G34+(1-Quarantine_Input!$B$25)*PQT_No_Test!G$22)</f>
        <v>0.11004526660270862</v>
      </c>
      <c r="Z46" s="14">
        <f>Background_Calculations!$B$23*Background_Calculations!B$20*Background_Calculations!B$16*Quarantine_Input!B$14*Quarantine_Input!$B$24*(Quarantine_Input!$B$25*PQT_RAg_Exit!B34+(1-Quarantine_Input!$B$25)*PQT_No_Test!B$22)</f>
        <v>10.71148449422228</v>
      </c>
      <c r="AA46" s="14">
        <f>Background_Calculations!$B$23*Background_Calculations!C$20*Background_Calculations!C$16*Quarantine_Input!C$14*Quarantine_Input!$B$24*(Quarantine_Input!$B$25*PQT_RAg_Exit!C34+(1-Quarantine_Input!$B$25)*PQT_No_Test!C$22)</f>
        <v>2.5127041023969587</v>
      </c>
      <c r="AB46" s="14">
        <f>Background_Calculations!$B$23*Background_Calculations!D$20*Background_Calculations!D$16*Quarantine_Input!D$14*Quarantine_Input!$B$24*(Quarantine_Input!$B$25*PQT_RAg_Exit!D34+(1-Quarantine_Input!$B$25)*PQT_No_Test!D$22)</f>
        <v>2.7270162437323759</v>
      </c>
      <c r="AC46" s="14">
        <f>Background_Calculations!$B$23*Background_Calculations!E$20*Background_Calculations!E$16*Quarantine_Input!E$14*Quarantine_Input!$B$24*(Quarantine_Input!$B$25*PQT_RAg_Exit!E34+(1-Quarantine_Input!$B$25)*PQT_No_Test!E$22)</f>
        <v>2.2406087981260319</v>
      </c>
      <c r="AD46" s="14">
        <f>Background_Calculations!$B$23*Background_Calculations!F$20*Background_Calculations!F$16*Quarantine_Input!F$14*Quarantine_Input!$B$24*(Quarantine_Input!$B$25*PQT_RAg_Exit!F34+(1-Quarantine_Input!$B$25)*PQT_No_Test!F$22)</f>
        <v>2.3915659924507175</v>
      </c>
      <c r="AE46" s="14">
        <f>Background_Calculations!$B$23*Background_Calculations!G$20*Background_Calculations!G$16*Quarantine_Input!G$14*Quarantine_Input!$B$24*(Quarantine_Input!$B$25*PQT_RAg_Exit!G34+(1-Quarantine_Input!$B$25)*PQT_No_Test!G$22)</f>
        <v>3.2313238385553227</v>
      </c>
      <c r="AF46" s="15">
        <f>Background_Calculations!$B$23*Background_Calculations!B$20*Background_Calculations!B$16*Quarantine_Input!B$6*(1-Background_Calculations!B$19)/(1-Background_Calculations!B$6)*PQT_No_Test!B$22*Quarantine_Input!$B$24</f>
        <v>111.52868162272563</v>
      </c>
      <c r="AG46" s="15">
        <f>Background_Calculations!$B$23*Background_Calculations!C$20*Background_Calculations!C$16*Quarantine_Input!C$6*(1-Background_Calculations!C$19)/(1-Background_Calculations!C$6)*PQT_No_Test!C$22*Quarantine_Input!$B$24</f>
        <v>28.741533322649232</v>
      </c>
      <c r="AH46" s="15">
        <f>Background_Calculations!$B$23*Background_Calculations!D$20*Background_Calculations!D$16*Quarantine_Input!D$6*(1-Background_Calculations!D$19)/(1-Background_Calculations!D$6)*PQT_No_Test!D$22*Quarantine_Input!$B$24</f>
        <v>31.193386951179868</v>
      </c>
      <c r="AI46" s="15">
        <f>Background_Calculations!$B$23*Background_Calculations!E$20*Background_Calculations!E$16*Quarantine_Input!E$6*(1-Background_Calculations!E$19)/(1-Background_Calculations!E$6)*PQT_No_Test!E$22*Quarantine_Input!$B$24</f>
        <v>30.022966534653335</v>
      </c>
      <c r="AJ46" s="15">
        <f>Background_Calculations!$B$23*Background_Calculations!F$20*Background_Calculations!F$16*Quarantine_Input!F$6*(1-Background_Calculations!F$19)/(1-Background_Calculations!F$6)*PQT_No_Test!F$22*Quarantine_Input!$B$24</f>
        <v>32.011985609372495</v>
      </c>
      <c r="AK46" s="15">
        <f>Background_Calculations!$B$23*Background_Calculations!G$20*Background_Calculations!G$16*Quarantine_Input!G$6*(1-Background_Calculations!G$19)/(1-Background_Calculations!G$6)*PQT_No_Test!G$22*Quarantine_Input!$B$24</f>
        <v>54.720386735680179</v>
      </c>
    </row>
    <row r="47" spans="1:37" x14ac:dyDescent="0.25">
      <c r="A47" s="8">
        <v>11</v>
      </c>
      <c r="B47" s="14">
        <f>Background_Calculations!$B$10*(1-Background_Calculations!B$7*(Quarantine_Input!$B$30+Quarantine_Input!$B$25*Inequality_Components_Lambda_j!$A15))*(Background_Calculations!$B$9*Background_Calculations!B$3*(1-Background_Calculations!B$6)/(1-Background_Calculations!$B$11))*Quarantine_Input!$B$24</f>
        <v>15944.53552068357</v>
      </c>
      <c r="C47" s="14">
        <f>Background_Calculations!$B$10*(1-Background_Calculations!C$7*(Quarantine_Input!$B$30+Quarantine_Input!$B$25*Inequality_Components_Lambda_j!$A15))*(Background_Calculations!$B$9*Background_Calculations!C$3*(1-Background_Calculations!C$6)/(1-Background_Calculations!$B$11))*Quarantine_Input!$B$24</f>
        <v>2339.4254141009992</v>
      </c>
      <c r="D47" s="14">
        <f>Background_Calculations!$B$10*(1-Background_Calculations!D$7*(Quarantine_Input!$B$30+Quarantine_Input!$B$25*Inequality_Components_Lambda_j!$A15))*(Background_Calculations!$B$9*Background_Calculations!D$3*(1-Background_Calculations!D$6)/(1-Background_Calculations!$B$11))*Quarantine_Input!$B$24</f>
        <v>2990.1410707266282</v>
      </c>
      <c r="E47" s="14">
        <f>Background_Calculations!$B$10*(1-Background_Calculations!E$7*(Quarantine_Input!$B$30+Quarantine_Input!$B$25*Inequality_Components_Lambda_j!$A15))*(Background_Calculations!$B$9*Background_Calculations!E$3*(1-Background_Calculations!E$6)/(1-Background_Calculations!$B$11))*Quarantine_Input!$B$24</f>
        <v>4660.8174544044796</v>
      </c>
      <c r="F47" s="14">
        <f>Background_Calculations!$B$10*(1-Background_Calculations!F$7*(Quarantine_Input!$B$30+Quarantine_Input!$B$25*Inequality_Components_Lambda_j!$A15))*(Background_Calculations!$B$9*Background_Calculations!F$3*(1-Background_Calculations!F$6)/(1-Background_Calculations!$B$11))*Quarantine_Input!$B$24</f>
        <v>3191.2052970987302</v>
      </c>
      <c r="G47" s="14">
        <f>Background_Calculations!$B$10*(1-Background_Calculations!G$7*(Quarantine_Input!$B$30+Quarantine_Input!$B$25*Inequality_Components_Lambda_j!$A15))*(Background_Calculations!$B$9*Background_Calculations!G$3*(1-Background_Calculations!G$6)/(1-Background_Calculations!$B$11))*Quarantine_Input!$B$24</f>
        <v>2885.3050328777431</v>
      </c>
      <c r="H47" s="15">
        <f>Background_Calculations!B$20*Quarantine_Input!$B$29*Background_Calculations!$B$23*(Background_Calculations!$B$9*Background_Calculations!B$16*(1-Background_Calculations!B$19)/(1-Background_Calculations!$B$11))*Quarantine_Input!$B$24</f>
        <v>186.43163286546257</v>
      </c>
      <c r="I47" s="15">
        <f>Background_Calculations!C$20*Quarantine_Input!$B$29*Background_Calculations!$B$23*(Background_Calculations!$B$9*Background_Calculations!C$16*(1-Background_Calculations!C$19)/(1-Background_Calculations!$B$11))*Quarantine_Input!$B$24</f>
        <v>49.16598927666228</v>
      </c>
      <c r="J47" s="15">
        <f>Background_Calculations!D$20*Quarantine_Input!$B$29*Background_Calculations!$B$23*(Background_Calculations!$B$9*Background_Calculations!D$16*(1-Background_Calculations!D$19)/(1-Background_Calculations!$B$11))*Quarantine_Input!$B$24</f>
        <v>53.36019171725674</v>
      </c>
      <c r="K47" s="15">
        <f>Background_Calculations!E$20*Quarantine_Input!$B$29*Background_Calculations!$B$23*(Background_Calculations!$B$9*Background_Calculations!E$16*(1-Background_Calculations!E$19)/(1-Background_Calculations!$B$11))*Quarantine_Input!$B$24</f>
        <v>52.753792191274471</v>
      </c>
      <c r="L47" s="15">
        <f>Background_Calculations!F$20*Quarantine_Input!$B$29*Background_Calculations!$B$23*(Background_Calculations!$B$9*Background_Calculations!F$16*(1-Background_Calculations!F$19)/(1-Background_Calculations!$B$11))*Quarantine_Input!$B$24</f>
        <v>56.306648270023828</v>
      </c>
      <c r="M47" s="15">
        <f>Background_Calculations!G$20*Quarantine_Input!$B$29*Background_Calculations!$B$23*(Background_Calculations!$B$9*Background_Calculations!G$16*(1-Background_Calculations!G$19)/(1-Background_Calculations!$B$11))*Quarantine_Input!$B$24</f>
        <v>101.08219013894848</v>
      </c>
      <c r="N47" s="14">
        <f>Background_Calculations!$B$10*Background_Calculations!B$7*Background_Calculations!B$3*Quarantine_Input!B$6*PQT_No_Test!B$22*Quarantine_Input!$B$24</f>
        <v>11.380271669743983</v>
      </c>
      <c r="O47" s="14">
        <f>Background_Calculations!$B$10*Background_Calculations!C$7*Background_Calculations!C$3*Quarantine_Input!C$6*PQT_No_Test!C$22*Quarantine_Input!$B$24</f>
        <v>1.6316542897338984</v>
      </c>
      <c r="P47" s="14">
        <f>Background_Calculations!$B$10*Background_Calculations!D$7*Background_Calculations!D$3*Quarantine_Input!D$6*PQT_No_Test!D$22*Quarantine_Input!$B$24</f>
        <v>2.0855020534328439</v>
      </c>
      <c r="Q47" s="14">
        <f>Background_Calculations!$B$10*Background_Calculations!E$7*Background_Calculations!E$3*Quarantine_Input!E$6*PQT_No_Test!E$22*Quarantine_Input!$B$24</f>
        <v>3.1647237323262445</v>
      </c>
      <c r="R47" s="14">
        <f>Background_Calculations!$B$10*Background_Calculations!F$7*Background_Calculations!F$3*Quarantine_Input!F$6*PQT_No_Test!F$22*Quarantine_Input!$B$24</f>
        <v>2.1646190353981183</v>
      </c>
      <c r="S47" s="14">
        <f>Background_Calculations!$B$10*Background_Calculations!G$7*Background_Calculations!G$3*Quarantine_Input!G$6*PQT_No_Test!G$22*Quarantine_Input!$B$24</f>
        <v>1.8635456697597566</v>
      </c>
      <c r="T47" s="15">
        <f>Background_Calculations!$B$10*Background_Calculations!B$7*Background_Calculations!B$3*Quarantine_Input!B$14*(1-Background_Calculations!B$6)/(1-Background_Calculations!B$19)*Quarantine_Input!$B$24*(Quarantine_Input!$B$25*PQT_RAg_Exit!B35+(1-Quarantine_Input!$B$25)*PQT_No_Test!B$22)</f>
        <v>0.8150543685809416</v>
      </c>
      <c r="U47" s="15">
        <f>Background_Calculations!$B$10*Background_Calculations!C$7*Background_Calculations!C$3*Quarantine_Input!C$14*(1-Background_Calculations!C$6)/(1-Background_Calculations!C$19)*Quarantine_Input!$B$24*(Quarantine_Input!$B$25*PQT_RAg_Exit!C35+(1-Quarantine_Input!$B$25)*PQT_No_Test!C$22)</f>
        <v>0.1063727574293767</v>
      </c>
      <c r="V47" s="15">
        <f>Background_Calculations!$B$10*Background_Calculations!D$7*Background_Calculations!D$3*Quarantine_Input!D$14*(1-Background_Calculations!D$6)/(1-Background_Calculations!D$19)*Quarantine_Input!$B$24*(Quarantine_Input!$B$25*PQT_RAg_Exit!D35+(1-Quarantine_Input!$B$25)*PQT_No_Test!D$22)</f>
        <v>0.13595859530130985</v>
      </c>
      <c r="W47" s="15">
        <f>Background_Calculations!$B$10*Background_Calculations!E$7*Background_Calculations!E$3*Quarantine_Input!E$14*(1-Background_Calculations!E$6)/(1-Background_Calculations!E$19)*Quarantine_Input!$B$24*(Quarantine_Input!$B$25*PQT_RAg_Exit!E35+(1-Quarantine_Input!$B$25)*PQT_No_Test!E$22)</f>
        <v>0.17612422435760347</v>
      </c>
      <c r="X47" s="15">
        <f>Background_Calculations!$B$10*Background_Calculations!F$7*Background_Calculations!F$3*Quarantine_Input!F$14*(1-Background_Calculations!F$6)/(1-Background_Calculations!F$19)*Quarantine_Input!$B$24*(Quarantine_Input!$B$25*PQT_RAg_Exit!F35+(1-Quarantine_Input!$B$25)*PQT_No_Test!F$22)</f>
        <v>0.12059299585802474</v>
      </c>
      <c r="Y47" s="15">
        <f>Background_Calculations!$B$10*Background_Calculations!G$7*Background_Calculations!G$3*Quarantine_Input!G$14*(1-Background_Calculations!G$6)/(1-Background_Calculations!G$19)*Quarantine_Input!$B$24*(Quarantine_Input!$B$25*PQT_RAg_Exit!G35+(1-Quarantine_Input!$B$25)*PQT_No_Test!G$22)</f>
        <v>8.2062023516899119E-2</v>
      </c>
      <c r="Z47" s="14">
        <f>Background_Calculations!$B$23*Background_Calculations!B$20*Background_Calculations!B$16*Quarantine_Input!B$14*Quarantine_Input!$B$24*(Quarantine_Input!$B$25*PQT_RAg_Exit!B35+(1-Quarantine_Input!$B$25)*PQT_No_Test!B$22)</f>
        <v>7.9876774313174614</v>
      </c>
      <c r="AA47" s="14">
        <f>Background_Calculations!$B$23*Background_Calculations!C$20*Background_Calculations!C$16*Quarantine_Input!C$14*Quarantine_Input!$B$24*(Quarantine_Input!$B$25*PQT_RAg_Exit!C35+(1-Quarantine_Input!$B$25)*PQT_No_Test!C$22)</f>
        <v>1.8737524066921822</v>
      </c>
      <c r="AB47" s="14">
        <f>Background_Calculations!$B$23*Background_Calculations!D$20*Background_Calculations!D$16*Quarantine_Input!D$14*Quarantine_Input!$B$24*(Quarantine_Input!$B$25*PQT_RAg_Exit!D35+(1-Quarantine_Input!$B$25)*PQT_No_Test!D$22)</f>
        <v>2.0335674403157284</v>
      </c>
      <c r="AC47" s="14">
        <f>Background_Calculations!$B$23*Background_Calculations!E$20*Background_Calculations!E$16*Quarantine_Input!E$14*Quarantine_Input!$B$24*(Quarantine_Input!$B$25*PQT_RAg_Exit!E35+(1-Quarantine_Input!$B$25)*PQT_No_Test!E$22)</f>
        <v>1.6708478025484088</v>
      </c>
      <c r="AD47" s="14">
        <f>Background_Calculations!$B$23*Background_Calculations!F$20*Background_Calculations!F$16*Quarantine_Input!F$14*Quarantine_Input!$B$24*(Quarantine_Input!$B$25*PQT_RAg_Exit!F35+(1-Quarantine_Input!$B$25)*PQT_No_Test!F$22)</f>
        <v>1.7834183220550837</v>
      </c>
      <c r="AE47" s="14">
        <f>Background_Calculations!$B$23*Background_Calculations!G$20*Background_Calculations!G$16*Quarantine_Input!G$14*Quarantine_Input!$B$24*(Quarantine_Input!$B$25*PQT_RAg_Exit!G35+(1-Quarantine_Input!$B$25)*PQT_No_Test!G$22)</f>
        <v>2.4096354256432586</v>
      </c>
      <c r="AF47" s="15">
        <f>Background_Calculations!$B$23*Background_Calculations!B$20*Background_Calculations!B$16*Quarantine_Input!B$6*(1-Background_Calculations!B$19)/(1-Background_Calculations!B$6)*PQT_No_Test!B$22*Quarantine_Input!$B$24</f>
        <v>111.52868162272563</v>
      </c>
      <c r="AG47" s="15">
        <f>Background_Calculations!$B$23*Background_Calculations!C$20*Background_Calculations!C$16*Quarantine_Input!C$6*(1-Background_Calculations!C$19)/(1-Background_Calculations!C$6)*PQT_No_Test!C$22*Quarantine_Input!$B$24</f>
        <v>28.741533322649232</v>
      </c>
      <c r="AH47" s="15">
        <f>Background_Calculations!$B$23*Background_Calculations!D$20*Background_Calculations!D$16*Quarantine_Input!D$6*(1-Background_Calculations!D$19)/(1-Background_Calculations!D$6)*PQT_No_Test!D$22*Quarantine_Input!$B$24</f>
        <v>31.193386951179868</v>
      </c>
      <c r="AI47" s="15">
        <f>Background_Calculations!$B$23*Background_Calculations!E$20*Background_Calculations!E$16*Quarantine_Input!E$6*(1-Background_Calculations!E$19)/(1-Background_Calculations!E$6)*PQT_No_Test!E$22*Quarantine_Input!$B$24</f>
        <v>30.022966534653335</v>
      </c>
      <c r="AJ47" s="15">
        <f>Background_Calculations!$B$23*Background_Calculations!F$20*Background_Calculations!F$16*Quarantine_Input!F$6*(1-Background_Calculations!F$19)/(1-Background_Calculations!F$6)*PQT_No_Test!F$22*Quarantine_Input!$B$24</f>
        <v>32.011985609372495</v>
      </c>
      <c r="AK47" s="15">
        <f>Background_Calculations!$B$23*Background_Calculations!G$20*Background_Calculations!G$16*Quarantine_Input!G$6*(1-Background_Calculations!G$19)/(1-Background_Calculations!G$6)*PQT_No_Test!G$22*Quarantine_Input!$B$24</f>
        <v>54.720386735680179</v>
      </c>
    </row>
    <row r="48" spans="1:37" x14ac:dyDescent="0.25">
      <c r="A48" s="8">
        <v>12</v>
      </c>
      <c r="B48" s="14">
        <f>Background_Calculations!$B$10*(1-Background_Calculations!B$7*(Quarantine_Input!$B$30+Quarantine_Input!$B$25*Inequality_Components_Lambda_j!$A16))*(Background_Calculations!$B$9*Background_Calculations!B$3*(1-Background_Calculations!B$6)/(1-Background_Calculations!$B$11))*Quarantine_Input!$B$24</f>
        <v>15942.329252763138</v>
      </c>
      <c r="C48" s="14">
        <f>Background_Calculations!$B$10*(1-Background_Calculations!C$7*(Quarantine_Input!$B$30+Quarantine_Input!$B$25*Inequality_Components_Lambda_j!$A16))*(Background_Calculations!$B$9*Background_Calculations!C$3*(1-Background_Calculations!C$6)/(1-Background_Calculations!$B$11))*Quarantine_Input!$B$24</f>
        <v>2339.1017044992564</v>
      </c>
      <c r="D48" s="14">
        <f>Background_Calculations!$B$10*(1-Background_Calculations!D$7*(Quarantine_Input!$B$30+Quarantine_Input!$B$25*Inequality_Components_Lambda_j!$A16))*(Background_Calculations!$B$9*Background_Calculations!D$3*(1-Background_Calculations!D$6)/(1-Background_Calculations!$B$11))*Quarantine_Input!$B$24</f>
        <v>2989.7273206795762</v>
      </c>
      <c r="E48" s="14">
        <f>Background_Calculations!$B$10*(1-Background_Calculations!E$7*(Quarantine_Input!$B$30+Quarantine_Input!$B$25*Inequality_Components_Lambda_j!$A16))*(Background_Calculations!$B$9*Background_Calculations!E$3*(1-Background_Calculations!E$6)/(1-Background_Calculations!$B$11))*Quarantine_Input!$B$24</f>
        <v>4660.1725305044201</v>
      </c>
      <c r="F48" s="14">
        <f>Background_Calculations!$B$10*(1-Background_Calculations!F$7*(Quarantine_Input!$B$30+Quarantine_Input!$B$25*Inequality_Components_Lambda_j!$A16))*(Background_Calculations!$B$9*Background_Calculations!F$3*(1-Background_Calculations!F$6)/(1-Background_Calculations!$B$11))*Quarantine_Input!$B$24</f>
        <v>3190.7637255104346</v>
      </c>
      <c r="G48" s="14">
        <f>Background_Calculations!$B$10*(1-Background_Calculations!G$7*(Quarantine_Input!$B$30+Quarantine_Input!$B$25*Inequality_Components_Lambda_j!$A16))*(Background_Calculations!$B$9*Background_Calculations!G$3*(1-Background_Calculations!G$6)/(1-Background_Calculations!$B$11))*Quarantine_Input!$B$24</f>
        <v>2884.9057891414523</v>
      </c>
      <c r="H48" s="15">
        <f>Background_Calculations!B$20*Quarantine_Input!$B$29*Background_Calculations!$B$23*(Background_Calculations!$B$9*Background_Calculations!B$16*(1-Background_Calculations!B$19)/(1-Background_Calculations!$B$11))*Quarantine_Input!$B$24</f>
        <v>186.43163286546257</v>
      </c>
      <c r="I48" s="15">
        <f>Background_Calculations!C$20*Quarantine_Input!$B$29*Background_Calculations!$B$23*(Background_Calculations!$B$9*Background_Calculations!C$16*(1-Background_Calculations!C$19)/(1-Background_Calculations!$B$11))*Quarantine_Input!$B$24</f>
        <v>49.16598927666228</v>
      </c>
      <c r="J48" s="15">
        <f>Background_Calculations!D$20*Quarantine_Input!$B$29*Background_Calculations!$B$23*(Background_Calculations!$B$9*Background_Calculations!D$16*(1-Background_Calculations!D$19)/(1-Background_Calculations!$B$11))*Quarantine_Input!$B$24</f>
        <v>53.36019171725674</v>
      </c>
      <c r="K48" s="15">
        <f>Background_Calculations!E$20*Quarantine_Input!$B$29*Background_Calculations!$B$23*(Background_Calculations!$B$9*Background_Calculations!E$16*(1-Background_Calculations!E$19)/(1-Background_Calculations!$B$11))*Quarantine_Input!$B$24</f>
        <v>52.753792191274471</v>
      </c>
      <c r="L48" s="15">
        <f>Background_Calculations!F$20*Quarantine_Input!$B$29*Background_Calculations!$B$23*(Background_Calculations!$B$9*Background_Calculations!F$16*(1-Background_Calculations!F$19)/(1-Background_Calculations!$B$11))*Quarantine_Input!$B$24</f>
        <v>56.306648270023828</v>
      </c>
      <c r="M48" s="15">
        <f>Background_Calculations!G$20*Quarantine_Input!$B$29*Background_Calculations!$B$23*(Background_Calculations!$B$9*Background_Calculations!G$16*(1-Background_Calculations!G$19)/(1-Background_Calculations!$B$11))*Quarantine_Input!$B$24</f>
        <v>101.08219013894848</v>
      </c>
      <c r="N48" s="14">
        <f>Background_Calculations!$B$10*Background_Calculations!B$7*Background_Calculations!B$3*Quarantine_Input!B$6*PQT_No_Test!B$22*Quarantine_Input!$B$24</f>
        <v>11.380271669743983</v>
      </c>
      <c r="O48" s="14">
        <f>Background_Calculations!$B$10*Background_Calculations!C$7*Background_Calculations!C$3*Quarantine_Input!C$6*PQT_No_Test!C$22*Quarantine_Input!$B$24</f>
        <v>1.6316542897338984</v>
      </c>
      <c r="P48" s="14">
        <f>Background_Calculations!$B$10*Background_Calculations!D$7*Background_Calculations!D$3*Quarantine_Input!D$6*PQT_No_Test!D$22*Quarantine_Input!$B$24</f>
        <v>2.0855020534328439</v>
      </c>
      <c r="Q48" s="14">
        <f>Background_Calculations!$B$10*Background_Calculations!E$7*Background_Calculations!E$3*Quarantine_Input!E$6*PQT_No_Test!E$22*Quarantine_Input!$B$24</f>
        <v>3.1647237323262445</v>
      </c>
      <c r="R48" s="14">
        <f>Background_Calculations!$B$10*Background_Calculations!F$7*Background_Calculations!F$3*Quarantine_Input!F$6*PQT_No_Test!F$22*Quarantine_Input!$B$24</f>
        <v>2.1646190353981183</v>
      </c>
      <c r="S48" s="14">
        <f>Background_Calculations!$B$10*Background_Calculations!G$7*Background_Calculations!G$3*Quarantine_Input!G$6*PQT_No_Test!G$22*Quarantine_Input!$B$24</f>
        <v>1.8635456697597566</v>
      </c>
      <c r="T48" s="15">
        <f>Background_Calculations!$B$10*Background_Calculations!B$7*Background_Calculations!B$3*Quarantine_Input!B$14*(1-Background_Calculations!B$6)/(1-Background_Calculations!B$19)*Quarantine_Input!$B$24*(Quarantine_Input!$B$25*PQT_RAg_Exit!B36+(1-Quarantine_Input!$B$25)*PQT_No_Test!B$22)</f>
        <v>0.59693975379943176</v>
      </c>
      <c r="U48" s="15">
        <f>Background_Calculations!$B$10*Background_Calculations!C$7*Background_Calculations!C$3*Quarantine_Input!C$14*(1-Background_Calculations!C$6)/(1-Background_Calculations!C$19)*Quarantine_Input!$B$24*(Quarantine_Input!$B$25*PQT_RAg_Exit!C36+(1-Quarantine_Input!$B$25)*PQT_No_Test!C$22)</f>
        <v>7.7906615900253176E-2</v>
      </c>
      <c r="V48" s="15">
        <f>Background_Calculations!$B$10*Background_Calculations!D$7*Background_Calculations!D$3*Quarantine_Input!D$14*(1-Background_Calculations!D$6)/(1-Background_Calculations!D$19)*Quarantine_Input!$B$24*(Quarantine_Input!$B$25*PQT_RAg_Exit!D36+(1-Quarantine_Input!$B$25)*PQT_No_Test!D$22)</f>
        <v>9.9575063375690276E-2</v>
      </c>
      <c r="W48" s="15">
        <f>Background_Calculations!$B$10*Background_Calculations!E$7*Background_Calculations!E$3*Quarantine_Input!E$14*(1-Background_Calculations!E$6)/(1-Background_Calculations!E$19)*Quarantine_Input!$B$24*(Quarantine_Input!$B$25*PQT_RAg_Exit!E36+(1-Quarantine_Input!$B$25)*PQT_No_Test!E$22)</f>
        <v>0.12899207117825889</v>
      </c>
      <c r="X48" s="15">
        <f>Background_Calculations!$B$10*Background_Calculations!F$7*Background_Calculations!F$3*Quarantine_Input!F$14*(1-Background_Calculations!F$6)/(1-Background_Calculations!F$19)*Quarantine_Input!$B$24*(Quarantine_Input!$B$25*PQT_RAg_Exit!F36+(1-Quarantine_Input!$B$25)*PQT_No_Test!F$22)</f>
        <v>8.8321412696380511E-2</v>
      </c>
      <c r="Y48" s="15">
        <f>Background_Calculations!$B$10*Background_Calculations!G$7*Background_Calculations!G$3*Quarantine_Input!G$14*(1-Background_Calculations!G$6)/(1-Background_Calculations!G$19)*Quarantine_Input!$B$24*(Quarantine_Input!$B$25*PQT_RAg_Exit!G36+(1-Quarantine_Input!$B$25)*PQT_No_Test!G$22)</f>
        <v>6.0101615306655726E-2</v>
      </c>
      <c r="Z48" s="14">
        <f>Background_Calculations!$B$23*Background_Calculations!B$20*Background_Calculations!B$16*Quarantine_Input!B$14*Quarantine_Input!$B$24*(Quarantine_Input!$B$25*PQT_RAg_Exit!B36+(1-Quarantine_Input!$B$25)*PQT_No_Test!B$22)</f>
        <v>5.8501155052779827</v>
      </c>
      <c r="AA48" s="14">
        <f>Background_Calculations!$B$23*Background_Calculations!C$20*Background_Calculations!C$16*Quarantine_Input!C$14*Quarantine_Input!$B$24*(Quarantine_Input!$B$25*PQT_RAg_Exit!C36+(1-Quarantine_Input!$B$25)*PQT_No_Test!C$22)</f>
        <v>1.3723223179323967</v>
      </c>
      <c r="AB48" s="14">
        <f>Background_Calculations!$B$23*Background_Calculations!D$20*Background_Calculations!D$16*Quarantine_Input!D$14*Quarantine_Input!$B$24*(Quarantine_Input!$B$25*PQT_RAg_Exit!D36+(1-Quarantine_Input!$B$25)*PQT_No_Test!D$22)</f>
        <v>1.4893696591923236</v>
      </c>
      <c r="AC48" s="14">
        <f>Background_Calculations!$B$23*Background_Calculations!E$20*Background_Calculations!E$16*Quarantine_Input!E$14*Quarantine_Input!$B$24*(Quarantine_Input!$B$25*PQT_RAg_Exit!E36+(1-Quarantine_Input!$B$25)*PQT_No_Test!E$22)</f>
        <v>1.2237164959021001</v>
      </c>
      <c r="AD48" s="14">
        <f>Background_Calculations!$B$23*Background_Calculations!F$20*Background_Calculations!F$16*Quarantine_Input!F$14*Quarantine_Input!$B$24*(Quarantine_Input!$B$25*PQT_RAg_Exit!F36+(1-Quarantine_Input!$B$25)*PQT_No_Test!F$22)</f>
        <v>1.3061623066231494</v>
      </c>
      <c r="AE48" s="14">
        <f>Background_Calculations!$B$23*Background_Calculations!G$20*Background_Calculations!G$16*Quarantine_Input!G$14*Quarantine_Input!$B$24*(Quarantine_Input!$B$25*PQT_RAg_Exit!G36+(1-Quarantine_Input!$B$25)*PQT_No_Test!G$22)</f>
        <v>1.764799052895365</v>
      </c>
      <c r="AF48" s="15">
        <f>Background_Calculations!$B$23*Background_Calculations!B$20*Background_Calculations!B$16*Quarantine_Input!B$6*(1-Background_Calculations!B$19)/(1-Background_Calculations!B$6)*PQT_No_Test!B$22*Quarantine_Input!$B$24</f>
        <v>111.52868162272563</v>
      </c>
      <c r="AG48" s="15">
        <f>Background_Calculations!$B$23*Background_Calculations!C$20*Background_Calculations!C$16*Quarantine_Input!C$6*(1-Background_Calculations!C$19)/(1-Background_Calculations!C$6)*PQT_No_Test!C$22*Quarantine_Input!$B$24</f>
        <v>28.741533322649232</v>
      </c>
      <c r="AH48" s="15">
        <f>Background_Calculations!$B$23*Background_Calculations!D$20*Background_Calculations!D$16*Quarantine_Input!D$6*(1-Background_Calculations!D$19)/(1-Background_Calculations!D$6)*PQT_No_Test!D$22*Quarantine_Input!$B$24</f>
        <v>31.193386951179868</v>
      </c>
      <c r="AI48" s="15">
        <f>Background_Calculations!$B$23*Background_Calculations!E$20*Background_Calculations!E$16*Quarantine_Input!E$6*(1-Background_Calculations!E$19)/(1-Background_Calculations!E$6)*PQT_No_Test!E$22*Quarantine_Input!$B$24</f>
        <v>30.022966534653335</v>
      </c>
      <c r="AJ48" s="15">
        <f>Background_Calculations!$B$23*Background_Calculations!F$20*Background_Calculations!F$16*Quarantine_Input!F$6*(1-Background_Calculations!F$19)/(1-Background_Calculations!F$6)*PQT_No_Test!F$22*Quarantine_Input!$B$24</f>
        <v>32.011985609372495</v>
      </c>
      <c r="AK48" s="15">
        <f>Background_Calculations!$B$23*Background_Calculations!G$20*Background_Calculations!G$16*Quarantine_Input!G$6*(1-Background_Calculations!G$19)/(1-Background_Calculations!G$6)*PQT_No_Test!G$22*Quarantine_Input!$B$24</f>
        <v>54.720386735680179</v>
      </c>
    </row>
    <row r="49" spans="1:37" x14ac:dyDescent="0.25">
      <c r="A49" s="8">
        <v>13</v>
      </c>
      <c r="B49" s="14">
        <f>Background_Calculations!$B$10*(1-Background_Calculations!B$7*(Quarantine_Input!$B$30+Quarantine_Input!$B$25*Inequality_Components_Lambda_j!$A17))*(Background_Calculations!$B$9*Background_Calculations!B$3*(1-Background_Calculations!B$6)/(1-Background_Calculations!$B$11))*Quarantine_Input!$B$24</f>
        <v>15940.122984842707</v>
      </c>
      <c r="C49" s="14">
        <f>Background_Calculations!$B$10*(1-Background_Calculations!C$7*(Quarantine_Input!$B$30+Quarantine_Input!$B$25*Inequality_Components_Lambda_j!$A17))*(Background_Calculations!$B$9*Background_Calculations!C$3*(1-Background_Calculations!C$6)/(1-Background_Calculations!$B$11))*Quarantine_Input!$B$24</f>
        <v>2338.7779948975135</v>
      </c>
      <c r="D49" s="14">
        <f>Background_Calculations!$B$10*(1-Background_Calculations!D$7*(Quarantine_Input!$B$30+Quarantine_Input!$B$25*Inequality_Components_Lambda_j!$A17))*(Background_Calculations!$B$9*Background_Calculations!D$3*(1-Background_Calculations!D$6)/(1-Background_Calculations!$B$11))*Quarantine_Input!$B$24</f>
        <v>2989.3135706325238</v>
      </c>
      <c r="E49" s="14">
        <f>Background_Calculations!$B$10*(1-Background_Calculations!E$7*(Quarantine_Input!$B$30+Quarantine_Input!$B$25*Inequality_Components_Lambda_j!$A17))*(Background_Calculations!$B$9*Background_Calculations!E$3*(1-Background_Calculations!E$6)/(1-Background_Calculations!$B$11))*Quarantine_Input!$B$24</f>
        <v>4659.5276066043598</v>
      </c>
      <c r="F49" s="14">
        <f>Background_Calculations!$B$10*(1-Background_Calculations!F$7*(Quarantine_Input!$B$30+Quarantine_Input!$B$25*Inequality_Components_Lambda_j!$A17))*(Background_Calculations!$B$9*Background_Calculations!F$3*(1-Background_Calculations!F$6)/(1-Background_Calculations!$B$11))*Quarantine_Input!$B$24</f>
        <v>3190.3221539221395</v>
      </c>
      <c r="G49" s="14">
        <f>Background_Calculations!$B$10*(1-Background_Calculations!G$7*(Quarantine_Input!$B$30+Quarantine_Input!$B$25*Inequality_Components_Lambda_j!$A17))*(Background_Calculations!$B$9*Background_Calculations!G$3*(1-Background_Calculations!G$6)/(1-Background_Calculations!$B$11))*Quarantine_Input!$B$24</f>
        <v>2884.5065454051614</v>
      </c>
      <c r="H49" s="15">
        <f>Background_Calculations!B$20*Quarantine_Input!$B$29*Background_Calculations!$B$23*(Background_Calculations!$B$9*Background_Calculations!B$16*(1-Background_Calculations!B$19)/(1-Background_Calculations!$B$11))*Quarantine_Input!$B$24</f>
        <v>186.43163286546257</v>
      </c>
      <c r="I49" s="15">
        <f>Background_Calculations!C$20*Quarantine_Input!$B$29*Background_Calculations!$B$23*(Background_Calculations!$B$9*Background_Calculations!C$16*(1-Background_Calculations!C$19)/(1-Background_Calculations!$B$11))*Quarantine_Input!$B$24</f>
        <v>49.16598927666228</v>
      </c>
      <c r="J49" s="15">
        <f>Background_Calculations!D$20*Quarantine_Input!$B$29*Background_Calculations!$B$23*(Background_Calculations!$B$9*Background_Calculations!D$16*(1-Background_Calculations!D$19)/(1-Background_Calculations!$B$11))*Quarantine_Input!$B$24</f>
        <v>53.36019171725674</v>
      </c>
      <c r="K49" s="15">
        <f>Background_Calculations!E$20*Quarantine_Input!$B$29*Background_Calculations!$B$23*(Background_Calculations!$B$9*Background_Calculations!E$16*(1-Background_Calculations!E$19)/(1-Background_Calculations!$B$11))*Quarantine_Input!$B$24</f>
        <v>52.753792191274471</v>
      </c>
      <c r="L49" s="15">
        <f>Background_Calculations!F$20*Quarantine_Input!$B$29*Background_Calculations!$B$23*(Background_Calculations!$B$9*Background_Calculations!F$16*(1-Background_Calculations!F$19)/(1-Background_Calculations!$B$11))*Quarantine_Input!$B$24</f>
        <v>56.306648270023828</v>
      </c>
      <c r="M49" s="15">
        <f>Background_Calculations!G$20*Quarantine_Input!$B$29*Background_Calculations!$B$23*(Background_Calculations!$B$9*Background_Calculations!G$16*(1-Background_Calculations!G$19)/(1-Background_Calculations!$B$11))*Quarantine_Input!$B$24</f>
        <v>101.08219013894848</v>
      </c>
      <c r="N49" s="14">
        <f>Background_Calculations!$B$10*Background_Calculations!B$7*Background_Calculations!B$3*Quarantine_Input!B$6*PQT_No_Test!B$22*Quarantine_Input!$B$24</f>
        <v>11.380271669743983</v>
      </c>
      <c r="O49" s="14">
        <f>Background_Calculations!$B$10*Background_Calculations!C$7*Background_Calculations!C$3*Quarantine_Input!C$6*PQT_No_Test!C$22*Quarantine_Input!$B$24</f>
        <v>1.6316542897338984</v>
      </c>
      <c r="P49" s="14">
        <f>Background_Calculations!$B$10*Background_Calculations!D$7*Background_Calculations!D$3*Quarantine_Input!D$6*PQT_No_Test!D$22*Quarantine_Input!$B$24</f>
        <v>2.0855020534328439</v>
      </c>
      <c r="Q49" s="14">
        <f>Background_Calculations!$B$10*Background_Calculations!E$7*Background_Calculations!E$3*Quarantine_Input!E$6*PQT_No_Test!E$22*Quarantine_Input!$B$24</f>
        <v>3.1647237323262445</v>
      </c>
      <c r="R49" s="14">
        <f>Background_Calculations!$B$10*Background_Calculations!F$7*Background_Calculations!F$3*Quarantine_Input!F$6*PQT_No_Test!F$22*Quarantine_Input!$B$24</f>
        <v>2.1646190353981183</v>
      </c>
      <c r="S49" s="14">
        <f>Background_Calculations!$B$10*Background_Calculations!G$7*Background_Calculations!G$3*Quarantine_Input!G$6*PQT_No_Test!G$22*Quarantine_Input!$B$24</f>
        <v>1.8635456697597566</v>
      </c>
      <c r="T49" s="15">
        <f>Background_Calculations!$B$10*Background_Calculations!B$7*Background_Calculations!B$3*Quarantine_Input!B$14*(1-Background_Calculations!B$6)/(1-Background_Calculations!B$19)*Quarantine_Input!$B$24*(Quarantine_Input!$B$25*PQT_RAg_Exit!B37+(1-Quarantine_Input!$B$25)*PQT_No_Test!B$22)</f>
        <v>0.43025739187652579</v>
      </c>
      <c r="U49" s="15">
        <f>Background_Calculations!$B$10*Background_Calculations!C$7*Background_Calculations!C$3*Quarantine_Input!C$14*(1-Background_Calculations!C$6)/(1-Background_Calculations!C$19)*Quarantine_Input!$B$24*(Quarantine_Input!$B$25*PQT_RAg_Exit!C37+(1-Quarantine_Input!$B$25)*PQT_No_Test!C$22)</f>
        <v>5.615289843542854E-2</v>
      </c>
      <c r="V49" s="15">
        <f>Background_Calculations!$B$10*Background_Calculations!D$7*Background_Calculations!D$3*Quarantine_Input!D$14*(1-Background_Calculations!D$6)/(1-Background_Calculations!D$19)*Quarantine_Input!$B$24*(Quarantine_Input!$B$25*PQT_RAg_Exit!D37+(1-Quarantine_Input!$B$25)*PQT_No_Test!D$22)</f>
        <v>7.1770906178178967E-2</v>
      </c>
      <c r="W49" s="15">
        <f>Background_Calculations!$B$10*Background_Calculations!E$7*Background_Calculations!E$3*Quarantine_Input!E$14*(1-Background_Calculations!E$6)/(1-Background_Calculations!E$19)*Quarantine_Input!$B$24*(Quarantine_Input!$B$25*PQT_RAg_Exit!E37+(1-Quarantine_Input!$B$25)*PQT_No_Test!E$22)</f>
        <v>9.297385835783431E-2</v>
      </c>
      <c r="X49" s="15">
        <f>Background_Calculations!$B$10*Background_Calculations!F$7*Background_Calculations!F$3*Quarantine_Input!F$14*(1-Background_Calculations!F$6)/(1-Background_Calculations!F$19)*Quarantine_Input!$B$24*(Quarantine_Input!$B$25*PQT_RAg_Exit!F37+(1-Quarantine_Input!$B$25)*PQT_No_Test!F$22)</f>
        <v>6.365959115928313E-2</v>
      </c>
      <c r="Y49" s="15">
        <f>Background_Calculations!$B$10*Background_Calculations!G$7*Background_Calculations!G$3*Quarantine_Input!G$14*(1-Background_Calculations!G$6)/(1-Background_Calculations!G$19)*Quarantine_Input!$B$24*(Quarantine_Input!$B$25*PQT_RAg_Exit!G37+(1-Quarantine_Input!$B$25)*PQT_No_Test!G$22)</f>
        <v>4.3319554586234675E-2</v>
      </c>
      <c r="Z49" s="14">
        <f>Background_Calculations!$B$23*Background_Calculations!B$20*Background_Calculations!B$16*Quarantine_Input!B$14*Quarantine_Input!$B$24*(Quarantine_Input!$B$25*PQT_RAg_Exit!B37+(1-Quarantine_Input!$B$25)*PQT_No_Test!B$22)</f>
        <v>4.2165987831379121</v>
      </c>
      <c r="AA49" s="14">
        <f>Background_Calculations!$B$23*Background_Calculations!C$20*Background_Calculations!C$16*Quarantine_Input!C$14*Quarantine_Input!$B$24*(Quarantine_Input!$B$25*PQT_RAg_Exit!C37+(1-Quarantine_Input!$B$25)*PQT_No_Test!C$22)</f>
        <v>0.98913134461125174</v>
      </c>
      <c r="AB49" s="14">
        <f>Background_Calculations!$B$23*Background_Calculations!D$20*Background_Calculations!D$16*Quarantine_Input!D$14*Quarantine_Input!$B$24*(Quarantine_Input!$B$25*PQT_RAg_Exit!D37+(1-Quarantine_Input!$B$25)*PQT_No_Test!D$22)</f>
        <v>1.0734957774640497</v>
      </c>
      <c r="AC49" s="14">
        <f>Background_Calculations!$B$23*Background_Calculations!E$20*Background_Calculations!E$16*Quarantine_Input!E$14*Quarantine_Input!$B$24*(Quarantine_Input!$B$25*PQT_RAg_Exit!E37+(1-Quarantine_Input!$B$25)*PQT_No_Test!E$22)</f>
        <v>0.88202044607004715</v>
      </c>
      <c r="AD49" s="14">
        <f>Background_Calculations!$B$23*Background_Calculations!F$20*Background_Calculations!F$16*Quarantine_Input!F$14*Quarantine_Input!$B$24*(Quarantine_Input!$B$25*PQT_RAg_Exit!F37+(1-Quarantine_Input!$B$25)*PQT_No_Test!F$22)</f>
        <v>0.94144506851511733</v>
      </c>
      <c r="AE49" s="14">
        <f>Background_Calculations!$B$23*Background_Calculations!G$20*Background_Calculations!G$16*Quarantine_Input!G$14*Quarantine_Input!$B$24*(Quarantine_Input!$B$25*PQT_RAg_Exit!G37+(1-Quarantine_Input!$B$25)*PQT_No_Test!G$22)</f>
        <v>1.272017540885791</v>
      </c>
      <c r="AF49" s="15">
        <f>Background_Calculations!$B$23*Background_Calculations!B$20*Background_Calculations!B$16*Quarantine_Input!B$6*(1-Background_Calculations!B$19)/(1-Background_Calculations!B$6)*PQT_No_Test!B$22*Quarantine_Input!$B$24</f>
        <v>111.52868162272563</v>
      </c>
      <c r="AG49" s="15">
        <f>Background_Calculations!$B$23*Background_Calculations!C$20*Background_Calculations!C$16*Quarantine_Input!C$6*(1-Background_Calculations!C$19)/(1-Background_Calculations!C$6)*PQT_No_Test!C$22*Quarantine_Input!$B$24</f>
        <v>28.741533322649232</v>
      </c>
      <c r="AH49" s="15">
        <f>Background_Calculations!$B$23*Background_Calculations!D$20*Background_Calculations!D$16*Quarantine_Input!D$6*(1-Background_Calculations!D$19)/(1-Background_Calculations!D$6)*PQT_No_Test!D$22*Quarantine_Input!$B$24</f>
        <v>31.193386951179868</v>
      </c>
      <c r="AI49" s="15">
        <f>Background_Calculations!$B$23*Background_Calculations!E$20*Background_Calculations!E$16*Quarantine_Input!E$6*(1-Background_Calculations!E$19)/(1-Background_Calculations!E$6)*PQT_No_Test!E$22*Quarantine_Input!$B$24</f>
        <v>30.022966534653335</v>
      </c>
      <c r="AJ49" s="15">
        <f>Background_Calculations!$B$23*Background_Calculations!F$20*Background_Calculations!F$16*Quarantine_Input!F$6*(1-Background_Calculations!F$19)/(1-Background_Calculations!F$6)*PQT_No_Test!F$22*Quarantine_Input!$B$24</f>
        <v>32.011985609372495</v>
      </c>
      <c r="AK49" s="15">
        <f>Background_Calculations!$B$23*Background_Calculations!G$20*Background_Calculations!G$16*Quarantine_Input!G$6*(1-Background_Calculations!G$19)/(1-Background_Calculations!G$6)*PQT_No_Test!G$22*Quarantine_Input!$B$24</f>
        <v>54.720386735680179</v>
      </c>
    </row>
    <row r="50" spans="1:37" x14ac:dyDescent="0.25">
      <c r="A50" s="8">
        <v>14</v>
      </c>
      <c r="B50" s="14">
        <f>Background_Calculations!$B$10*(1-Background_Calculations!B$7*(Quarantine_Input!$B$30+Quarantine_Input!$B$25*Inequality_Components_Lambda_j!$A18))*(Background_Calculations!$B$9*Background_Calculations!B$3*(1-Background_Calculations!B$6)/(1-Background_Calculations!$B$11))*Quarantine_Input!$B$24</f>
        <v>15937.916716922276</v>
      </c>
      <c r="C50" s="14">
        <f>Background_Calculations!$B$10*(1-Background_Calculations!C$7*(Quarantine_Input!$B$30+Quarantine_Input!$B$25*Inequality_Components_Lambda_j!$A18))*(Background_Calculations!$B$9*Background_Calculations!C$3*(1-Background_Calculations!C$6)/(1-Background_Calculations!$B$11))*Quarantine_Input!$B$24</f>
        <v>2338.4542852957711</v>
      </c>
      <c r="D50" s="14">
        <f>Background_Calculations!$B$10*(1-Background_Calculations!D$7*(Quarantine_Input!$B$30+Quarantine_Input!$B$25*Inequality_Components_Lambda_j!$A18))*(Background_Calculations!$B$9*Background_Calculations!D$3*(1-Background_Calculations!D$6)/(1-Background_Calculations!$B$11))*Quarantine_Input!$B$24</f>
        <v>2988.8998205854718</v>
      </c>
      <c r="E50" s="14">
        <f>Background_Calculations!$B$10*(1-Background_Calculations!E$7*(Quarantine_Input!$B$30+Quarantine_Input!$B$25*Inequality_Components_Lambda_j!$A18))*(Background_Calculations!$B$9*Background_Calculations!E$3*(1-Background_Calculations!E$6)/(1-Background_Calculations!$B$11))*Quarantine_Input!$B$24</f>
        <v>4658.8826827043013</v>
      </c>
      <c r="F50" s="14">
        <f>Background_Calculations!$B$10*(1-Background_Calculations!F$7*(Quarantine_Input!$B$30+Quarantine_Input!$B$25*Inequality_Components_Lambda_j!$A18))*(Background_Calculations!$B$9*Background_Calculations!F$3*(1-Background_Calculations!F$6)/(1-Background_Calculations!$B$11))*Quarantine_Input!$B$24</f>
        <v>3189.8805823338448</v>
      </c>
      <c r="G50" s="14">
        <f>Background_Calculations!$B$10*(1-Background_Calculations!G$7*(Quarantine_Input!$B$30+Quarantine_Input!$B$25*Inequality_Components_Lambda_j!$A18))*(Background_Calculations!$B$9*Background_Calculations!G$3*(1-Background_Calculations!G$6)/(1-Background_Calculations!$B$11))*Quarantine_Input!$B$24</f>
        <v>2884.1073016688706</v>
      </c>
      <c r="H50" s="15">
        <f>Background_Calculations!B$20*Quarantine_Input!$B$29*Background_Calculations!$B$23*(Background_Calculations!$B$9*Background_Calculations!B$16*(1-Background_Calculations!B$19)/(1-Background_Calculations!$B$11))*Quarantine_Input!$B$24</f>
        <v>186.43163286546257</v>
      </c>
      <c r="I50" s="15">
        <f>Background_Calculations!C$20*Quarantine_Input!$B$29*Background_Calculations!$B$23*(Background_Calculations!$B$9*Background_Calculations!C$16*(1-Background_Calculations!C$19)/(1-Background_Calculations!$B$11))*Quarantine_Input!$B$24</f>
        <v>49.16598927666228</v>
      </c>
      <c r="J50" s="15">
        <f>Background_Calculations!D$20*Quarantine_Input!$B$29*Background_Calculations!$B$23*(Background_Calculations!$B$9*Background_Calculations!D$16*(1-Background_Calculations!D$19)/(1-Background_Calculations!$B$11))*Quarantine_Input!$B$24</f>
        <v>53.36019171725674</v>
      </c>
      <c r="K50" s="15">
        <f>Background_Calculations!E$20*Quarantine_Input!$B$29*Background_Calculations!$B$23*(Background_Calculations!$B$9*Background_Calculations!E$16*(1-Background_Calculations!E$19)/(1-Background_Calculations!$B$11))*Quarantine_Input!$B$24</f>
        <v>52.753792191274471</v>
      </c>
      <c r="L50" s="15">
        <f>Background_Calculations!F$20*Quarantine_Input!$B$29*Background_Calculations!$B$23*(Background_Calculations!$B$9*Background_Calculations!F$16*(1-Background_Calculations!F$19)/(1-Background_Calculations!$B$11))*Quarantine_Input!$B$24</f>
        <v>56.306648270023828</v>
      </c>
      <c r="M50" s="15">
        <f>Background_Calculations!G$20*Quarantine_Input!$B$29*Background_Calculations!$B$23*(Background_Calculations!$B$9*Background_Calculations!G$16*(1-Background_Calculations!G$19)/(1-Background_Calculations!$B$11))*Quarantine_Input!$B$24</f>
        <v>101.08219013894848</v>
      </c>
      <c r="N50" s="14">
        <f>Background_Calculations!$B$10*Background_Calculations!B$7*Background_Calculations!B$3*Quarantine_Input!B$6*PQT_No_Test!B$22*Quarantine_Input!$B$24</f>
        <v>11.380271669743983</v>
      </c>
      <c r="O50" s="14">
        <f>Background_Calculations!$B$10*Background_Calculations!C$7*Background_Calculations!C$3*Quarantine_Input!C$6*PQT_No_Test!C$22*Quarantine_Input!$B$24</f>
        <v>1.6316542897338984</v>
      </c>
      <c r="P50" s="14">
        <f>Background_Calculations!$B$10*Background_Calculations!D$7*Background_Calculations!D$3*Quarantine_Input!D$6*PQT_No_Test!D$22*Quarantine_Input!$B$24</f>
        <v>2.0855020534328439</v>
      </c>
      <c r="Q50" s="14">
        <f>Background_Calculations!$B$10*Background_Calculations!E$7*Background_Calculations!E$3*Quarantine_Input!E$6*PQT_No_Test!E$22*Quarantine_Input!$B$24</f>
        <v>3.1647237323262445</v>
      </c>
      <c r="R50" s="14">
        <f>Background_Calculations!$B$10*Background_Calculations!F$7*Background_Calculations!F$3*Quarantine_Input!F$6*PQT_No_Test!F$22*Quarantine_Input!$B$24</f>
        <v>2.1646190353981183</v>
      </c>
      <c r="S50" s="14">
        <f>Background_Calculations!$B$10*Background_Calculations!G$7*Background_Calculations!G$3*Quarantine_Input!G$6*PQT_No_Test!G$22*Quarantine_Input!$B$24</f>
        <v>1.8635456697597566</v>
      </c>
      <c r="T50" s="15">
        <f>Background_Calculations!$B$10*Background_Calculations!B$7*Background_Calculations!B$3*Quarantine_Input!B$14*(1-Background_Calculations!B$6)/(1-Background_Calculations!B$19)*Quarantine_Input!$B$24*(Quarantine_Input!$B$25*PQT_RAg_Exit!B38+(1-Quarantine_Input!$B$25)*PQT_No_Test!B$22)</f>
        <v>0.30555401487123746</v>
      </c>
      <c r="U50" s="15">
        <f>Background_Calculations!$B$10*Background_Calculations!C$7*Background_Calculations!C$3*Quarantine_Input!C$14*(1-Background_Calculations!C$6)/(1-Background_Calculations!C$19)*Quarantine_Input!$B$24*(Quarantine_Input!$B$25*PQT_RAg_Exit!C38+(1-Quarantine_Input!$B$25)*PQT_No_Test!C$22)</f>
        <v>3.9877858899228173E-2</v>
      </c>
      <c r="V50" s="15">
        <f>Background_Calculations!$B$10*Background_Calculations!D$7*Background_Calculations!D$3*Quarantine_Input!D$14*(1-Background_Calculations!D$6)/(1-Background_Calculations!D$19)*Quarantine_Input!$B$24*(Quarantine_Input!$B$25*PQT_RAg_Exit!D38+(1-Quarantine_Input!$B$25)*PQT_No_Test!D$22)</f>
        <v>5.0969231319988262E-2</v>
      </c>
      <c r="W50" s="15">
        <f>Background_Calculations!$B$10*Background_Calculations!E$7*Background_Calculations!E$3*Quarantine_Input!E$14*(1-Background_Calculations!E$6)/(1-Background_Calculations!E$19)*Quarantine_Input!$B$24*(Quarantine_Input!$B$25*PQT_RAg_Exit!E38+(1-Quarantine_Input!$B$25)*PQT_No_Test!E$22)</f>
        <v>6.6026839365629392E-2</v>
      </c>
      <c r="X50" s="15">
        <f>Background_Calculations!$B$10*Background_Calculations!F$7*Background_Calculations!F$3*Quarantine_Input!F$14*(1-Background_Calculations!F$6)/(1-Background_Calculations!F$19)*Quarantine_Input!$B$24*(Quarantine_Input!$B$25*PQT_RAg_Exit!F38+(1-Quarantine_Input!$B$25)*PQT_No_Test!F$22)</f>
        <v>4.5208854120890082E-2</v>
      </c>
      <c r="Y50" s="15">
        <f>Background_Calculations!$B$10*Background_Calculations!G$7*Background_Calculations!G$3*Quarantine_Input!G$14*(1-Background_Calculations!G$6)/(1-Background_Calculations!G$19)*Quarantine_Input!$B$24*(Quarantine_Input!$B$25*PQT_RAg_Exit!G38+(1-Quarantine_Input!$B$25)*PQT_No_Test!G$22)</f>
        <v>3.0764059086883278E-2</v>
      </c>
      <c r="Z50" s="14">
        <f>Background_Calculations!$B$23*Background_Calculations!B$20*Background_Calculations!B$16*Quarantine_Input!B$14*Quarantine_Input!$B$24*(Quarantine_Input!$B$25*PQT_RAg_Exit!B38+(1-Quarantine_Input!$B$25)*PQT_No_Test!B$22)</f>
        <v>2.9944835617343788</v>
      </c>
      <c r="AA50" s="14">
        <f>Background_Calculations!$B$23*Background_Calculations!C$20*Background_Calculations!C$16*Quarantine_Input!C$14*Quarantine_Input!$B$24*(Quarantine_Input!$B$25*PQT_RAg_Exit!C38+(1-Quarantine_Input!$B$25)*PQT_No_Test!C$22)</f>
        <v>0.70244709164157171</v>
      </c>
      <c r="AB50" s="14">
        <f>Background_Calculations!$B$23*Background_Calculations!D$20*Background_Calculations!D$16*Quarantine_Input!D$14*Quarantine_Input!$B$24*(Quarantine_Input!$B$25*PQT_RAg_Exit!D38+(1-Quarantine_Input!$B$25)*PQT_No_Test!D$22)</f>
        <v>0.76235981285730614</v>
      </c>
      <c r="AC50" s="14">
        <f>Background_Calculations!$B$23*Background_Calculations!E$20*Background_Calculations!E$16*Quarantine_Input!E$14*Quarantine_Input!$B$24*(Quarantine_Input!$B$25*PQT_RAg_Exit!E38+(1-Quarantine_Input!$B$25)*PQT_No_Test!E$22)</f>
        <v>0.62638061212569351</v>
      </c>
      <c r="AD50" s="14">
        <f>Background_Calculations!$B$23*Background_Calculations!F$20*Background_Calculations!F$16*Quarantine_Input!F$14*Quarantine_Input!$B$24*(Quarantine_Input!$B$25*PQT_RAg_Exit!F38+(1-Quarantine_Input!$B$25)*PQT_No_Test!F$22)</f>
        <v>0.66858193699104163</v>
      </c>
      <c r="AE50" s="14">
        <f>Background_Calculations!$B$23*Background_Calculations!G$20*Background_Calculations!G$16*Quarantine_Input!G$14*Quarantine_Input!$B$24*(Quarantine_Input!$B$25*PQT_RAg_Exit!G38+(1-Quarantine_Input!$B$25)*PQT_No_Test!G$22)</f>
        <v>0.90334314748003541</v>
      </c>
      <c r="AF50" s="15">
        <f>Background_Calculations!$B$23*Background_Calculations!B$20*Background_Calculations!B$16*Quarantine_Input!B$6*(1-Background_Calculations!B$19)/(1-Background_Calculations!B$6)*PQT_No_Test!B$22*Quarantine_Input!$B$24</f>
        <v>111.52868162272563</v>
      </c>
      <c r="AG50" s="15">
        <f>Background_Calculations!$B$23*Background_Calculations!C$20*Background_Calculations!C$16*Quarantine_Input!C$6*(1-Background_Calculations!C$19)/(1-Background_Calculations!C$6)*PQT_No_Test!C$22*Quarantine_Input!$B$24</f>
        <v>28.741533322649232</v>
      </c>
      <c r="AH50" s="15">
        <f>Background_Calculations!$B$23*Background_Calculations!D$20*Background_Calculations!D$16*Quarantine_Input!D$6*(1-Background_Calculations!D$19)/(1-Background_Calculations!D$6)*PQT_No_Test!D$22*Quarantine_Input!$B$24</f>
        <v>31.193386951179868</v>
      </c>
      <c r="AI50" s="15">
        <f>Background_Calculations!$B$23*Background_Calculations!E$20*Background_Calculations!E$16*Quarantine_Input!E$6*(1-Background_Calculations!E$19)/(1-Background_Calculations!E$6)*PQT_No_Test!E$22*Quarantine_Input!$B$24</f>
        <v>30.022966534653335</v>
      </c>
      <c r="AJ50" s="15">
        <f>Background_Calculations!$B$23*Background_Calculations!F$20*Background_Calculations!F$16*Quarantine_Input!F$6*(1-Background_Calculations!F$19)/(1-Background_Calculations!F$6)*PQT_No_Test!F$22*Quarantine_Input!$B$24</f>
        <v>32.011985609372495</v>
      </c>
      <c r="AK50" s="15">
        <f>Background_Calculations!$B$23*Background_Calculations!G$20*Background_Calculations!G$16*Quarantine_Input!G$6*(1-Background_Calculations!G$19)/(1-Background_Calculations!G$6)*PQT_No_Test!G$22*Quarantine_Input!$B$24</f>
        <v>54.720386735680179</v>
      </c>
    </row>
    <row r="51" spans="1:37" x14ac:dyDescent="0.25">
      <c r="A51" s="21" t="s">
        <v>52</v>
      </c>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row>
    <row r="52" spans="1:37" x14ac:dyDescent="0.25">
      <c r="A52" s="8">
        <v>0</v>
      </c>
      <c r="B52" s="14">
        <f>Background_Calculations!$B$10*(1-Background_Calculations!B$7*(Quarantine_Input!$B$30+Quarantine_Input!$B$25*Inequality_Components_Lambda_j!$A4))*(Background_Calculations!$B$9*Background_Calculations!B$3*(1-Background_Calculations!B$6)/(1-Background_Calculations!$B$11))*Quarantine_Input!$B$24</f>
        <v>15968.804467808312</v>
      </c>
      <c r="C52" s="14">
        <f>Background_Calculations!$B$10*(1-Background_Calculations!C$7*(Quarantine_Input!$B$30+Quarantine_Input!$B$25*Inequality_Components_Lambda_j!$A4))*(Background_Calculations!$B$9*Background_Calculations!C$3*(1-Background_Calculations!C$6)/(1-Background_Calculations!$B$11))*Quarantine_Input!$B$24</f>
        <v>2342.9862197201683</v>
      </c>
      <c r="D52" s="14">
        <f>Background_Calculations!$B$10*(1-Background_Calculations!D$7*(Quarantine_Input!$B$30+Quarantine_Input!$B$25*Inequality_Components_Lambda_j!$A4))*(Background_Calculations!$B$9*Background_Calculations!D$3*(1-Background_Calculations!D$6)/(1-Background_Calculations!$B$11))*Quarantine_Input!$B$24</f>
        <v>2994.692321244202</v>
      </c>
      <c r="E52" s="14">
        <f>Background_Calculations!$B$10*(1-Background_Calculations!E$7*(Quarantine_Input!$B$30+Quarantine_Input!$B$25*Inequality_Components_Lambda_j!$A4))*(Background_Calculations!$B$9*Background_Calculations!E$3*(1-Background_Calculations!E$6)/(1-Background_Calculations!$B$11))*Quarantine_Input!$B$24</f>
        <v>4667.9116173051352</v>
      </c>
      <c r="F52" s="14">
        <f>Background_Calculations!$B$10*(1-Background_Calculations!F$7*(Quarantine_Input!$B$30+Quarantine_Input!$B$25*Inequality_Components_Lambda_j!$A4))*(Background_Calculations!$B$9*Background_Calculations!F$3*(1-Background_Calculations!F$6)/(1-Background_Calculations!$B$11))*Quarantine_Input!$B$24</f>
        <v>3196.0625845699783</v>
      </c>
      <c r="G52" s="14">
        <f>Background_Calculations!$B$10*(1-Background_Calculations!G$7*(Quarantine_Input!$B$30+Quarantine_Input!$B$25*Inequality_Components_Lambda_j!$A4))*(Background_Calculations!$B$9*Background_Calculations!G$3*(1-Background_Calculations!G$6)/(1-Background_Calculations!$B$11))*Quarantine_Input!$B$24</f>
        <v>2889.6967139769395</v>
      </c>
      <c r="H52" s="15">
        <f>Background_Calculations!B$20*Quarantine_Input!$B$29*Background_Calculations!$B$23*(Background_Calculations!$B$9*Background_Calculations!B$16*(1-Background_Calculations!B$19)/(1-Background_Calculations!$B$11))*Quarantine_Input!$B$24</f>
        <v>186.43163286546257</v>
      </c>
      <c r="I52" s="15">
        <f>Background_Calculations!C$20*Quarantine_Input!$B$29*Background_Calculations!$B$23*(Background_Calculations!$B$9*Background_Calculations!C$16*(1-Background_Calculations!C$19)/(1-Background_Calculations!$B$11))*Quarantine_Input!$B$24</f>
        <v>49.16598927666228</v>
      </c>
      <c r="J52" s="15">
        <f>Background_Calculations!D$20*Quarantine_Input!$B$29*Background_Calculations!$B$23*(Background_Calculations!$B$9*Background_Calculations!D$16*(1-Background_Calculations!D$19)/(1-Background_Calculations!$B$11))*Quarantine_Input!$B$24</f>
        <v>53.36019171725674</v>
      </c>
      <c r="K52" s="15">
        <f>Background_Calculations!E$20*Quarantine_Input!$B$29*Background_Calculations!$B$23*(Background_Calculations!$B$9*Background_Calculations!E$16*(1-Background_Calculations!E$19)/(1-Background_Calculations!$B$11))*Quarantine_Input!$B$24</f>
        <v>52.753792191274471</v>
      </c>
      <c r="L52" s="15">
        <f>Background_Calculations!F$20*Quarantine_Input!$B$29*Background_Calculations!$B$23*(Background_Calculations!$B$9*Background_Calculations!F$16*(1-Background_Calculations!F$19)/(1-Background_Calculations!$B$11))*Quarantine_Input!$B$24</f>
        <v>56.306648270023828</v>
      </c>
      <c r="M52" s="15">
        <f>Background_Calculations!G$20*Quarantine_Input!$B$29*Background_Calculations!$B$23*(Background_Calculations!$B$9*Background_Calculations!G$16*(1-Background_Calculations!G$19)/(1-Background_Calculations!$B$11))*Quarantine_Input!$B$24</f>
        <v>101.08219013894848</v>
      </c>
      <c r="N52" s="14">
        <f>Background_Calculations!$B$10*Background_Calculations!B$7*Background_Calculations!B$3*Quarantine_Input!B$6*PQT_No_Test!B$22*Quarantine_Input!$B$24</f>
        <v>11.380271669743983</v>
      </c>
      <c r="O52" s="14">
        <f>Background_Calculations!$B$10*Background_Calculations!C$7*Background_Calculations!C$3*Quarantine_Input!C$6*PQT_No_Test!C$22*Quarantine_Input!$B$24</f>
        <v>1.6316542897338984</v>
      </c>
      <c r="P52" s="14">
        <f>Background_Calculations!$B$10*Background_Calculations!D$7*Background_Calculations!D$3*Quarantine_Input!D$6*PQT_No_Test!D$22*Quarantine_Input!$B$24</f>
        <v>2.0855020534328439</v>
      </c>
      <c r="Q52" s="14">
        <f>Background_Calculations!$B$10*Background_Calculations!E$7*Background_Calculations!E$3*Quarantine_Input!E$6*PQT_No_Test!E$22*Quarantine_Input!$B$24</f>
        <v>3.1647237323262445</v>
      </c>
      <c r="R52" s="14">
        <f>Background_Calculations!$B$10*Background_Calculations!F$7*Background_Calculations!F$3*Quarantine_Input!F$6*PQT_No_Test!F$22*Quarantine_Input!$B$24</f>
        <v>2.1646190353981183</v>
      </c>
      <c r="S52" s="14">
        <f>Background_Calculations!$B$10*Background_Calculations!G$7*Background_Calculations!G$3*Quarantine_Input!G$6*PQT_No_Test!G$22*Quarantine_Input!$B$24</f>
        <v>1.8635456697597566</v>
      </c>
      <c r="T52" s="15">
        <f>Background_Calculations!$B$10*Background_Calculations!B$7*Background_Calculations!B$3*Quarantine_Input!B$14*(1-Background_Calculations!B$6)/(1-Background_Calculations!B$19)*Quarantine_Input!$B$24*(Quarantine_Input!$B$25*PQT_RAg_Entry_Exit!B24+(1-Quarantine_Input!$B$25)*PQT_No_Test!B$22)</f>
        <v>13.805235011718779</v>
      </c>
      <c r="U52" s="15">
        <f>Background_Calculations!$B$10*Background_Calculations!C$7*Background_Calculations!C$3*Quarantine_Input!C$14*(1-Background_Calculations!C$6)/(1-Background_Calculations!C$19)*Quarantine_Input!$B$24*(Quarantine_Input!$B$25*PQT_RAg_Entry_Exit!C24+(1-Quarantine_Input!$B$25)*PQT_No_Test!C$22)</f>
        <v>1.9688162580624189</v>
      </c>
      <c r="V52" s="15">
        <f>Background_Calculations!$B$10*Background_Calculations!D$7*Background_Calculations!D$3*Quarantine_Input!D$14*(1-Background_Calculations!D$6)/(1-Background_Calculations!D$19)*Quarantine_Input!$B$24*(Quarantine_Input!$B$25*PQT_RAg_Entry_Exit!D24+(1-Quarantine_Input!$B$25)*PQT_No_Test!D$22)</f>
        <v>2.5164102099192536</v>
      </c>
      <c r="W52" s="15">
        <f>Background_Calculations!$B$10*Background_Calculations!E$7*Background_Calculations!E$3*Quarantine_Input!E$14*(1-Background_Calculations!E$6)/(1-Background_Calculations!E$19)*Quarantine_Input!$B$24*(Quarantine_Input!$B$25*PQT_RAg_Entry_Exit!E24+(1-Quarantine_Input!$B$25)*PQT_No_Test!E$22)</f>
        <v>3.8738109143456754</v>
      </c>
      <c r="X52" s="15">
        <f>Background_Calculations!$B$10*Background_Calculations!F$7*Background_Calculations!F$3*Quarantine_Input!F$14*(1-Background_Calculations!F$6)/(1-Background_Calculations!F$19)*Quarantine_Input!$B$24*(Quarantine_Input!$B$25*PQT_RAg_Entry_Exit!F24+(1-Quarantine_Input!$B$25)*PQT_No_Test!F$22)</f>
        <v>2.6524145968696868</v>
      </c>
      <c r="Y52" s="15">
        <f>Background_Calculations!$B$10*Background_Calculations!G$7*Background_Calculations!G$3*Quarantine_Input!G$14*(1-Background_Calculations!G$6)/(1-Background_Calculations!G$19)*Quarantine_Input!$B$24*(Quarantine_Input!$B$25*PQT_RAg_Entry_Exit!G24+(1-Quarantine_Input!$B$25)*PQT_No_Test!G$22)</f>
        <v>2.3175671823985144</v>
      </c>
      <c r="Z52" s="14">
        <f>Background_Calculations!$B$23*Background_Calculations!B$20*Background_Calculations!B$16*Quarantine_Input!B$14*Quarantine_Input!$B$24*(Quarantine_Input!$B$25*PQT_RAg_Entry_Exit!B24+(1-Quarantine_Input!$B$25)*PQT_No_Test!B$22)</f>
        <v>135.29375264760492</v>
      </c>
      <c r="AA52" s="14">
        <f>Background_Calculations!$B$23*Background_Calculations!C$20*Background_Calculations!C$16*Quarantine_Input!C$14*Quarantine_Input!$B$24*(Quarantine_Input!$B$25*PQT_RAg_Entry_Exit!C24+(1-Quarantine_Input!$B$25)*PQT_No_Test!C$22)</f>
        <v>34.680629618240502</v>
      </c>
      <c r="AB52" s="14">
        <f>Background_Calculations!$B$23*Background_Calculations!D$20*Background_Calculations!D$16*Quarantine_Input!D$14*Quarantine_Input!$B$24*(Quarantine_Input!$B$25*PQT_RAg_Entry_Exit!D24+(1-Quarantine_Input!$B$25)*PQT_No_Test!D$22)</f>
        <v>37.638590322509458</v>
      </c>
      <c r="AC52" s="14">
        <f>Background_Calculations!$B$23*Background_Calculations!E$20*Background_Calculations!E$16*Quarantine_Input!E$14*Quarantine_Input!$B$24*(Quarantine_Input!$B$25*PQT_RAg_Entry_Exit!E24+(1-Quarantine_Input!$B$25)*PQT_No_Test!E$22)</f>
        <v>36.74990466149972</v>
      </c>
      <c r="AD52" s="14">
        <f>Background_Calculations!$B$23*Background_Calculations!F$20*Background_Calculations!F$16*Quarantine_Input!F$14*Quarantine_Input!$B$24*(Quarantine_Input!$B$25*PQT_RAg_Entry_Exit!F24+(1-Quarantine_Input!$B$25)*PQT_No_Test!F$22)</f>
        <v>39.225866776813895</v>
      </c>
      <c r="AE52" s="14">
        <f>Background_Calculations!$B$23*Background_Calculations!G$20*Background_Calculations!G$16*Quarantine_Input!G$14*Quarantine_Input!$B$24*(Quarantine_Input!$B$25*PQT_RAg_Entry_Exit!G24+(1-Quarantine_Input!$B$25)*PQT_No_Test!G$22)</f>
        <v>68.052087246735638</v>
      </c>
      <c r="AF52" s="15">
        <f>Background_Calculations!$B$23*Background_Calculations!B$20*Background_Calculations!B$16*Quarantine_Input!B$6*(1-Background_Calculations!B$19)/(1-Background_Calculations!B$6)*PQT_No_Test!B$22*Quarantine_Input!$B$24</f>
        <v>111.52868162272563</v>
      </c>
      <c r="AG52" s="15">
        <f>Background_Calculations!$B$23*Background_Calculations!C$20*Background_Calculations!C$16*Quarantine_Input!C$6*(1-Background_Calculations!C$19)/(1-Background_Calculations!C$6)*PQT_No_Test!C$22*Quarantine_Input!$B$24</f>
        <v>28.741533322649232</v>
      </c>
      <c r="AH52" s="15">
        <f>Background_Calculations!$B$23*Background_Calculations!D$20*Background_Calculations!D$16*Quarantine_Input!D$6*(1-Background_Calculations!D$19)/(1-Background_Calculations!D$6)*PQT_No_Test!D$22*Quarantine_Input!$B$24</f>
        <v>31.193386951179868</v>
      </c>
      <c r="AI52" s="15">
        <f>Background_Calculations!$B$23*Background_Calculations!E$20*Background_Calculations!E$16*Quarantine_Input!E$6*(1-Background_Calculations!E$19)/(1-Background_Calculations!E$6)*PQT_No_Test!E$22*Quarantine_Input!$B$24</f>
        <v>30.022966534653335</v>
      </c>
      <c r="AJ52" s="15">
        <f>Background_Calculations!$B$23*Background_Calculations!F$20*Background_Calculations!F$16*Quarantine_Input!F$6*(1-Background_Calculations!F$19)/(1-Background_Calculations!F$6)*PQT_No_Test!F$22*Quarantine_Input!$B$24</f>
        <v>32.011985609372495</v>
      </c>
      <c r="AK52" s="15">
        <f>Background_Calculations!$B$23*Background_Calculations!G$20*Background_Calculations!G$16*Quarantine_Input!G$6*(1-Background_Calculations!G$19)/(1-Background_Calculations!G$6)*PQT_No_Test!G$22*Quarantine_Input!$B$24</f>
        <v>54.720386735680179</v>
      </c>
    </row>
    <row r="53" spans="1:37" x14ac:dyDescent="0.25">
      <c r="A53" s="8">
        <v>1</v>
      </c>
      <c r="B53" s="14">
        <f>Background_Calculations!$B$10*(1-Background_Calculations!B$7*(Quarantine_Input!$B$30+Quarantine_Input!$B$25*Inequality_Components_Lambda_j!$A5))*(Background_Calculations!$B$9*Background_Calculations!B$3*(1-Background_Calculations!B$6)/(1-Background_Calculations!$B$11))*Quarantine_Input!$B$24</f>
        <v>15966.59819988788</v>
      </c>
      <c r="C53" s="14">
        <f>Background_Calculations!$B$10*(1-Background_Calculations!C$7*(Quarantine_Input!$B$30+Quarantine_Input!$B$25*Inequality_Components_Lambda_j!$A5))*(Background_Calculations!$B$9*Background_Calculations!C$3*(1-Background_Calculations!C$6)/(1-Background_Calculations!$B$11))*Quarantine_Input!$B$24</f>
        <v>2342.6625101184254</v>
      </c>
      <c r="D53" s="14">
        <f>Background_Calculations!$B$10*(1-Background_Calculations!D$7*(Quarantine_Input!$B$30+Quarantine_Input!$B$25*Inequality_Components_Lambda_j!$A5))*(Background_Calculations!$B$9*Background_Calculations!D$3*(1-Background_Calculations!D$6)/(1-Background_Calculations!$B$11))*Quarantine_Input!$B$24</f>
        <v>2994.2785711971496</v>
      </c>
      <c r="E53" s="14">
        <f>Background_Calculations!$B$10*(1-Background_Calculations!E$7*(Quarantine_Input!$B$30+Quarantine_Input!$B$25*Inequality_Components_Lambda_j!$A5))*(Background_Calculations!$B$9*Background_Calculations!E$3*(1-Background_Calculations!E$6)/(1-Background_Calculations!$B$11))*Quarantine_Input!$B$24</f>
        <v>4667.2666934050758</v>
      </c>
      <c r="F53" s="14">
        <f>Background_Calculations!$B$10*(1-Background_Calculations!F$7*(Quarantine_Input!$B$30+Quarantine_Input!$B$25*Inequality_Components_Lambda_j!$A5))*(Background_Calculations!$B$9*Background_Calculations!F$3*(1-Background_Calculations!F$6)/(1-Background_Calculations!$B$11))*Quarantine_Input!$B$24</f>
        <v>3195.6210129816827</v>
      </c>
      <c r="G53" s="14">
        <f>Background_Calculations!$B$10*(1-Background_Calculations!G$7*(Quarantine_Input!$B$30+Quarantine_Input!$B$25*Inequality_Components_Lambda_j!$A5))*(Background_Calculations!$B$9*Background_Calculations!G$3*(1-Background_Calculations!G$6)/(1-Background_Calculations!$B$11))*Quarantine_Input!$B$24</f>
        <v>2889.2974702406491</v>
      </c>
      <c r="H53" s="15">
        <f>Background_Calculations!B$20*Quarantine_Input!$B$29*Background_Calculations!$B$23*(Background_Calculations!$B$9*Background_Calculations!B$16*(1-Background_Calculations!B$19)/(1-Background_Calculations!$B$11))*Quarantine_Input!$B$24</f>
        <v>186.43163286546257</v>
      </c>
      <c r="I53" s="15">
        <f>Background_Calculations!C$20*Quarantine_Input!$B$29*Background_Calculations!$B$23*(Background_Calculations!$B$9*Background_Calculations!C$16*(1-Background_Calculations!C$19)/(1-Background_Calculations!$B$11))*Quarantine_Input!$B$24</f>
        <v>49.16598927666228</v>
      </c>
      <c r="J53" s="15">
        <f>Background_Calculations!D$20*Quarantine_Input!$B$29*Background_Calculations!$B$23*(Background_Calculations!$B$9*Background_Calculations!D$16*(1-Background_Calculations!D$19)/(1-Background_Calculations!$B$11))*Quarantine_Input!$B$24</f>
        <v>53.36019171725674</v>
      </c>
      <c r="K53" s="15">
        <f>Background_Calculations!E$20*Quarantine_Input!$B$29*Background_Calculations!$B$23*(Background_Calculations!$B$9*Background_Calculations!E$16*(1-Background_Calculations!E$19)/(1-Background_Calculations!$B$11))*Quarantine_Input!$B$24</f>
        <v>52.753792191274471</v>
      </c>
      <c r="L53" s="15">
        <f>Background_Calculations!F$20*Quarantine_Input!$B$29*Background_Calculations!$B$23*(Background_Calculations!$B$9*Background_Calculations!F$16*(1-Background_Calculations!F$19)/(1-Background_Calculations!$B$11))*Quarantine_Input!$B$24</f>
        <v>56.306648270023828</v>
      </c>
      <c r="M53" s="15">
        <f>Background_Calculations!G$20*Quarantine_Input!$B$29*Background_Calculations!$B$23*(Background_Calculations!$B$9*Background_Calculations!G$16*(1-Background_Calculations!G$19)/(1-Background_Calculations!$B$11))*Quarantine_Input!$B$24</f>
        <v>101.08219013894848</v>
      </c>
      <c r="N53" s="14">
        <f>Background_Calculations!$B$10*Background_Calculations!B$7*Background_Calculations!B$3*Quarantine_Input!B$6*PQT_No_Test!B$22*Quarantine_Input!$B$24</f>
        <v>11.380271669743983</v>
      </c>
      <c r="O53" s="14">
        <f>Background_Calculations!$B$10*Background_Calculations!C$7*Background_Calculations!C$3*Quarantine_Input!C$6*PQT_No_Test!C$22*Quarantine_Input!$B$24</f>
        <v>1.6316542897338984</v>
      </c>
      <c r="P53" s="14">
        <f>Background_Calculations!$B$10*Background_Calculations!D$7*Background_Calculations!D$3*Quarantine_Input!D$6*PQT_No_Test!D$22*Quarantine_Input!$B$24</f>
        <v>2.0855020534328439</v>
      </c>
      <c r="Q53" s="14">
        <f>Background_Calculations!$B$10*Background_Calculations!E$7*Background_Calculations!E$3*Quarantine_Input!E$6*PQT_No_Test!E$22*Quarantine_Input!$B$24</f>
        <v>3.1647237323262445</v>
      </c>
      <c r="R53" s="14">
        <f>Background_Calculations!$B$10*Background_Calculations!F$7*Background_Calculations!F$3*Quarantine_Input!F$6*PQT_No_Test!F$22*Quarantine_Input!$B$24</f>
        <v>2.1646190353981183</v>
      </c>
      <c r="S53" s="14">
        <f>Background_Calculations!$B$10*Background_Calculations!G$7*Background_Calculations!G$3*Quarantine_Input!G$6*PQT_No_Test!G$22*Quarantine_Input!$B$24</f>
        <v>1.8635456697597566</v>
      </c>
      <c r="T53" s="15">
        <f>Background_Calculations!$B$10*Background_Calculations!B$7*Background_Calculations!B$3*Quarantine_Input!B$14*(1-Background_Calculations!B$6)/(1-Background_Calculations!B$19)*Quarantine_Input!$B$24*(Quarantine_Input!$B$25*PQT_RAg_Entry_Exit!B25+(1-Quarantine_Input!$B$25)*PQT_No_Test!B$22)</f>
        <v>9.2915325431668734</v>
      </c>
      <c r="U53" s="15">
        <f>Background_Calculations!$B$10*Background_Calculations!C$7*Background_Calculations!C$3*Quarantine_Input!C$14*(1-Background_Calculations!C$6)/(1-Background_Calculations!C$19)*Quarantine_Input!$B$24*(Quarantine_Input!$B$25*PQT_RAg_Entry_Exit!C25+(1-Quarantine_Input!$B$25)*PQT_No_Test!C$22)</f>
        <v>1.320654749426563</v>
      </c>
      <c r="V53" s="15">
        <f>Background_Calculations!$B$10*Background_Calculations!D$7*Background_Calculations!D$3*Quarantine_Input!D$14*(1-Background_Calculations!D$6)/(1-Background_Calculations!D$19)*Quarantine_Input!$B$24*(Quarantine_Input!$B$25*PQT_RAg_Entry_Exit!D25+(1-Quarantine_Input!$B$25)*PQT_No_Test!D$22)</f>
        <v>1.6879732080767871</v>
      </c>
      <c r="W53" s="15">
        <f>Background_Calculations!$B$10*Background_Calculations!E$7*Background_Calculations!E$3*Quarantine_Input!E$14*(1-Background_Calculations!E$6)/(1-Background_Calculations!E$19)*Quarantine_Input!$B$24*(Quarantine_Input!$B$25*PQT_RAg_Entry_Exit!E25+(1-Quarantine_Input!$B$25)*PQT_No_Test!E$22)</f>
        <v>2.5835502499948588</v>
      </c>
      <c r="X53" s="15">
        <f>Background_Calculations!$B$10*Background_Calculations!F$7*Background_Calculations!F$3*Quarantine_Input!F$14*(1-Background_Calculations!F$6)/(1-Background_Calculations!F$19)*Quarantine_Input!$B$24*(Quarantine_Input!$B$25*PQT_RAg_Entry_Exit!F25+(1-Quarantine_Input!$B$25)*PQT_No_Test!F$22)</f>
        <v>1.7689677029551587</v>
      </c>
      <c r="Y53" s="15">
        <f>Background_Calculations!$B$10*Background_Calculations!G$7*Background_Calculations!G$3*Quarantine_Input!G$14*(1-Background_Calculations!G$6)/(1-Background_Calculations!G$19)*Quarantine_Input!$B$24*(Quarantine_Input!$B$25*PQT_RAg_Entry_Exit!G25+(1-Quarantine_Input!$B$25)*PQT_No_Test!G$22)</f>
        <v>1.5351461142470311</v>
      </c>
      <c r="Z53" s="14">
        <f>Background_Calculations!$B$23*Background_Calculations!B$20*Background_Calculations!B$16*Quarantine_Input!B$14*Quarantine_Input!$B$24*(Quarantine_Input!$B$25*PQT_RAg_Entry_Exit!B25+(1-Quarantine_Input!$B$25)*PQT_No_Test!B$22)</f>
        <v>91.058667566708877</v>
      </c>
      <c r="AA53" s="14">
        <f>Background_Calculations!$B$23*Background_Calculations!C$20*Background_Calculations!C$16*Quarantine_Input!C$14*Quarantine_Input!$B$24*(Quarantine_Input!$B$25*PQT_RAg_Entry_Exit!C25+(1-Quarantine_Input!$B$25)*PQT_No_Test!C$22)</f>
        <v>23.26328728284038</v>
      </c>
      <c r="AB53" s="14">
        <f>Background_Calculations!$B$23*Background_Calculations!D$20*Background_Calculations!D$16*Quarantine_Input!D$14*Quarantine_Input!$B$24*(Quarantine_Input!$B$25*PQT_RAg_Entry_Exit!D25+(1-Quarantine_Input!$B$25)*PQT_No_Test!D$22)</f>
        <v>25.247446463115747</v>
      </c>
      <c r="AC53" s="14">
        <f>Background_Calculations!$B$23*Background_Calculations!E$20*Background_Calculations!E$16*Quarantine_Input!E$14*Quarantine_Input!$B$24*(Quarantine_Input!$B$25*PQT_RAg_Entry_Exit!E25+(1-Quarantine_Input!$B$25)*PQT_No_Test!E$22)</f>
        <v>24.50951465490979</v>
      </c>
      <c r="AD53" s="14">
        <f>Background_Calculations!$B$23*Background_Calculations!F$20*Background_Calculations!F$16*Quarantine_Input!F$14*Quarantine_Input!$B$24*(Quarantine_Input!$B$25*PQT_RAg_Entry_Exit!F25+(1-Quarantine_Input!$B$25)*PQT_No_Test!F$22)</f>
        <v>26.160801380936842</v>
      </c>
      <c r="AE53" s="14">
        <f>Background_Calculations!$B$23*Background_Calculations!G$20*Background_Calculations!G$16*Quarantine_Input!G$14*Quarantine_Input!$B$24*(Quarantine_Input!$B$25*PQT_RAg_Entry_Exit!G25+(1-Quarantine_Input!$B$25)*PQT_No_Test!G$22)</f>
        <v>45.077397581677602</v>
      </c>
      <c r="AF53" s="15">
        <f>Background_Calculations!$B$23*Background_Calculations!B$20*Background_Calculations!B$16*Quarantine_Input!B$6*(1-Background_Calculations!B$19)/(1-Background_Calculations!B$6)*PQT_No_Test!B$22*Quarantine_Input!$B$24</f>
        <v>111.52868162272563</v>
      </c>
      <c r="AG53" s="15">
        <f>Background_Calculations!$B$23*Background_Calculations!C$20*Background_Calculations!C$16*Quarantine_Input!C$6*(1-Background_Calculations!C$19)/(1-Background_Calculations!C$6)*PQT_No_Test!C$22*Quarantine_Input!$B$24</f>
        <v>28.741533322649232</v>
      </c>
      <c r="AH53" s="15">
        <f>Background_Calculations!$B$23*Background_Calculations!D$20*Background_Calculations!D$16*Quarantine_Input!D$6*(1-Background_Calculations!D$19)/(1-Background_Calculations!D$6)*PQT_No_Test!D$22*Quarantine_Input!$B$24</f>
        <v>31.193386951179868</v>
      </c>
      <c r="AI53" s="15">
        <f>Background_Calculations!$B$23*Background_Calculations!E$20*Background_Calculations!E$16*Quarantine_Input!E$6*(1-Background_Calculations!E$19)/(1-Background_Calculations!E$6)*PQT_No_Test!E$22*Quarantine_Input!$B$24</f>
        <v>30.022966534653335</v>
      </c>
      <c r="AJ53" s="15">
        <f>Background_Calculations!$B$23*Background_Calculations!F$20*Background_Calculations!F$16*Quarantine_Input!F$6*(1-Background_Calculations!F$19)/(1-Background_Calculations!F$6)*PQT_No_Test!F$22*Quarantine_Input!$B$24</f>
        <v>32.011985609372495</v>
      </c>
      <c r="AK53" s="15">
        <f>Background_Calculations!$B$23*Background_Calculations!G$20*Background_Calculations!G$16*Quarantine_Input!G$6*(1-Background_Calculations!G$19)/(1-Background_Calculations!G$6)*PQT_No_Test!G$22*Quarantine_Input!$B$24</f>
        <v>54.720386735680179</v>
      </c>
    </row>
    <row r="54" spans="1:37" x14ac:dyDescent="0.25">
      <c r="A54" s="8">
        <v>2</v>
      </c>
      <c r="B54" s="14">
        <f>Background_Calculations!$B$10*(1-Background_Calculations!B$7*(Quarantine_Input!$B$30+Quarantine_Input!$B$25*Inequality_Components_Lambda_j!$A6))*(Background_Calculations!$B$9*Background_Calculations!B$3*(1-Background_Calculations!B$6)/(1-Background_Calculations!$B$11))*Quarantine_Input!$B$24</f>
        <v>15964.39193196745</v>
      </c>
      <c r="C54" s="14">
        <f>Background_Calculations!$B$10*(1-Background_Calculations!C$7*(Quarantine_Input!$B$30+Quarantine_Input!$B$25*Inequality_Components_Lambda_j!$A6))*(Background_Calculations!$B$9*Background_Calculations!C$3*(1-Background_Calculations!C$6)/(1-Background_Calculations!$B$11))*Quarantine_Input!$B$24</f>
        <v>2342.338800516683</v>
      </c>
      <c r="D54" s="14">
        <f>Background_Calculations!$B$10*(1-Background_Calculations!D$7*(Quarantine_Input!$B$30+Quarantine_Input!$B$25*Inequality_Components_Lambda_j!$A6))*(Background_Calculations!$B$9*Background_Calculations!D$3*(1-Background_Calculations!D$6)/(1-Background_Calculations!$B$11))*Quarantine_Input!$B$24</f>
        <v>2993.8648211500977</v>
      </c>
      <c r="E54" s="14">
        <f>Background_Calculations!$B$10*(1-Background_Calculations!E$7*(Quarantine_Input!$B$30+Quarantine_Input!$B$25*Inequality_Components_Lambda_j!$A6))*(Background_Calculations!$B$9*Background_Calculations!E$3*(1-Background_Calculations!E$6)/(1-Background_Calculations!$B$11))*Quarantine_Input!$B$24</f>
        <v>4666.6217695050154</v>
      </c>
      <c r="F54" s="14">
        <f>Background_Calculations!$B$10*(1-Background_Calculations!F$7*(Quarantine_Input!$B$30+Quarantine_Input!$B$25*Inequality_Components_Lambda_j!$A6))*(Background_Calculations!$B$9*Background_Calculations!F$3*(1-Background_Calculations!F$6)/(1-Background_Calculations!$B$11))*Quarantine_Input!$B$24</f>
        <v>3195.1794413933876</v>
      </c>
      <c r="G54" s="14">
        <f>Background_Calculations!$B$10*(1-Background_Calculations!G$7*(Quarantine_Input!$B$30+Quarantine_Input!$B$25*Inequality_Components_Lambda_j!$A6))*(Background_Calculations!$B$9*Background_Calculations!G$3*(1-Background_Calculations!G$6)/(1-Background_Calculations!$B$11))*Quarantine_Input!$B$24</f>
        <v>2888.8982265043587</v>
      </c>
      <c r="H54" s="15">
        <f>Background_Calculations!B$20*Quarantine_Input!$B$29*Background_Calculations!$B$23*(Background_Calculations!$B$9*Background_Calculations!B$16*(1-Background_Calculations!B$19)/(1-Background_Calculations!$B$11))*Quarantine_Input!$B$24</f>
        <v>186.43163286546257</v>
      </c>
      <c r="I54" s="15">
        <f>Background_Calculations!C$20*Quarantine_Input!$B$29*Background_Calculations!$B$23*(Background_Calculations!$B$9*Background_Calculations!C$16*(1-Background_Calculations!C$19)/(1-Background_Calculations!$B$11))*Quarantine_Input!$B$24</f>
        <v>49.16598927666228</v>
      </c>
      <c r="J54" s="15">
        <f>Background_Calculations!D$20*Quarantine_Input!$B$29*Background_Calculations!$B$23*(Background_Calculations!$B$9*Background_Calculations!D$16*(1-Background_Calculations!D$19)/(1-Background_Calculations!$B$11))*Quarantine_Input!$B$24</f>
        <v>53.36019171725674</v>
      </c>
      <c r="K54" s="15">
        <f>Background_Calculations!E$20*Quarantine_Input!$B$29*Background_Calculations!$B$23*(Background_Calculations!$B$9*Background_Calculations!E$16*(1-Background_Calculations!E$19)/(1-Background_Calculations!$B$11))*Quarantine_Input!$B$24</f>
        <v>52.753792191274471</v>
      </c>
      <c r="L54" s="15">
        <f>Background_Calculations!F$20*Quarantine_Input!$B$29*Background_Calculations!$B$23*(Background_Calculations!$B$9*Background_Calculations!F$16*(1-Background_Calculations!F$19)/(1-Background_Calculations!$B$11))*Quarantine_Input!$B$24</f>
        <v>56.306648270023828</v>
      </c>
      <c r="M54" s="15">
        <f>Background_Calculations!G$20*Quarantine_Input!$B$29*Background_Calculations!$B$23*(Background_Calculations!$B$9*Background_Calculations!G$16*(1-Background_Calculations!G$19)/(1-Background_Calculations!$B$11))*Quarantine_Input!$B$24</f>
        <v>101.08219013894848</v>
      </c>
      <c r="N54" s="14">
        <f>Background_Calculations!$B$10*Background_Calculations!B$7*Background_Calculations!B$3*Quarantine_Input!B$6*PQT_No_Test!B$22*Quarantine_Input!$B$24</f>
        <v>11.380271669743983</v>
      </c>
      <c r="O54" s="14">
        <f>Background_Calculations!$B$10*Background_Calculations!C$7*Background_Calculations!C$3*Quarantine_Input!C$6*PQT_No_Test!C$22*Quarantine_Input!$B$24</f>
        <v>1.6316542897338984</v>
      </c>
      <c r="P54" s="14">
        <f>Background_Calculations!$B$10*Background_Calculations!D$7*Background_Calculations!D$3*Quarantine_Input!D$6*PQT_No_Test!D$22*Quarantine_Input!$B$24</f>
        <v>2.0855020534328439</v>
      </c>
      <c r="Q54" s="14">
        <f>Background_Calculations!$B$10*Background_Calculations!E$7*Background_Calculations!E$3*Quarantine_Input!E$6*PQT_No_Test!E$22*Quarantine_Input!$B$24</f>
        <v>3.1647237323262445</v>
      </c>
      <c r="R54" s="14">
        <f>Background_Calculations!$B$10*Background_Calculations!F$7*Background_Calculations!F$3*Quarantine_Input!F$6*PQT_No_Test!F$22*Quarantine_Input!$B$24</f>
        <v>2.1646190353981183</v>
      </c>
      <c r="S54" s="14">
        <f>Background_Calculations!$B$10*Background_Calculations!G$7*Background_Calculations!G$3*Quarantine_Input!G$6*PQT_No_Test!G$22*Quarantine_Input!$B$24</f>
        <v>1.8635456697597566</v>
      </c>
      <c r="T54" s="15">
        <f>Background_Calculations!$B$10*Background_Calculations!B$7*Background_Calculations!B$3*Quarantine_Input!B$14*(1-Background_Calculations!B$6)/(1-Background_Calculations!B$19)*Quarantine_Input!$B$24*(Quarantine_Input!$B$25*PQT_RAg_Entry_Exit!B26+(1-Quarantine_Input!$B$25)*PQT_No_Test!B$22)</f>
        <v>3.9616808307441111</v>
      </c>
      <c r="U54" s="15">
        <f>Background_Calculations!$B$10*Background_Calculations!C$7*Background_Calculations!C$3*Quarantine_Input!C$14*(1-Background_Calculations!C$6)/(1-Background_Calculations!C$19)*Quarantine_Input!$B$24*(Quarantine_Input!$B$25*PQT_RAg_Entry_Exit!C26+(1-Quarantine_Input!$B$25)*PQT_No_Test!C$22)</f>
        <v>0.55416755891612435</v>
      </c>
      <c r="V54" s="15">
        <f>Background_Calculations!$B$10*Background_Calculations!D$7*Background_Calculations!D$3*Quarantine_Input!D$14*(1-Background_Calculations!D$6)/(1-Background_Calculations!D$19)*Quarantine_Input!$B$24*(Quarantine_Input!$B$25*PQT_RAg_Entry_Exit!D26+(1-Quarantine_Input!$B$25)*PQT_No_Test!D$22)</f>
        <v>0.7083001765918745</v>
      </c>
      <c r="W54" s="15">
        <f>Background_Calculations!$B$10*Background_Calculations!E$7*Background_Calculations!E$3*Quarantine_Input!E$14*(1-Background_Calculations!E$6)/(1-Background_Calculations!E$19)*Quarantine_Input!$B$24*(Quarantine_Input!$B$25*PQT_RAg_Entry_Exit!E26+(1-Quarantine_Input!$B$25)*PQT_No_Test!E$22)</f>
        <v>1.0539786834534346</v>
      </c>
      <c r="X54" s="15">
        <f>Background_Calculations!$B$10*Background_Calculations!F$7*Background_Calculations!F$3*Quarantine_Input!F$14*(1-Background_Calculations!F$6)/(1-Background_Calculations!F$19)*Quarantine_Input!$B$24*(Quarantine_Input!$B$25*PQT_RAg_Entry_Exit!F26+(1-Quarantine_Input!$B$25)*PQT_No_Test!F$22)</f>
        <v>0.72166362958724517</v>
      </c>
      <c r="Y54" s="15">
        <f>Background_Calculations!$B$10*Background_Calculations!G$7*Background_Calculations!G$3*Quarantine_Input!G$14*(1-Background_Calculations!G$6)/(1-Background_Calculations!G$19)*Quarantine_Input!$B$24*(Quarantine_Input!$B$25*PQT_RAg_Entry_Exit!G26+(1-Quarantine_Input!$B$25)*PQT_No_Test!G$22)</f>
        <v>0.60499014710505294</v>
      </c>
      <c r="Z54" s="14">
        <f>Background_Calculations!$B$23*Background_Calculations!B$20*Background_Calculations!B$16*Quarantine_Input!B$14*Quarantine_Input!$B$24*(Quarantine_Input!$B$25*PQT_RAg_Entry_Exit!B26+(1-Quarantine_Input!$B$25)*PQT_No_Test!B$22)</f>
        <v>38.825175082384916</v>
      </c>
      <c r="AA54" s="14">
        <f>Background_Calculations!$B$23*Background_Calculations!C$20*Background_Calculations!C$16*Quarantine_Input!C$14*Quarantine_Input!$B$24*(Quarantine_Input!$B$25*PQT_RAg_Entry_Exit!C26+(1-Quarantine_Input!$B$25)*PQT_No_Test!C$22)</f>
        <v>9.7616421941418512</v>
      </c>
      <c r="AB54" s="14">
        <f>Background_Calculations!$B$23*Background_Calculations!D$20*Background_Calculations!D$16*Quarantine_Input!D$14*Quarantine_Input!$B$24*(Quarantine_Input!$B$25*PQT_RAg_Entry_Exit!D26+(1-Quarantine_Input!$B$25)*PQT_No_Test!D$22)</f>
        <v>10.59422667537107</v>
      </c>
      <c r="AC54" s="14">
        <f>Background_Calculations!$B$23*Background_Calculations!E$20*Background_Calculations!E$16*Quarantine_Input!E$14*Quarantine_Input!$B$24*(Quarantine_Input!$B$25*PQT_RAg_Entry_Exit!E26+(1-Quarantine_Input!$B$25)*PQT_No_Test!E$22)</f>
        <v>9.9988401573051995</v>
      </c>
      <c r="AD54" s="14">
        <f>Background_Calculations!$B$23*Background_Calculations!F$20*Background_Calculations!F$16*Quarantine_Input!F$14*Quarantine_Input!$B$24*(Quarantine_Input!$B$25*PQT_RAg_Entry_Exit!F26+(1-Quarantine_Input!$B$25)*PQT_No_Test!F$22)</f>
        <v>10.672494950551659</v>
      </c>
      <c r="AE54" s="14">
        <f>Background_Calculations!$B$23*Background_Calculations!G$20*Background_Calculations!G$16*Quarantine_Input!G$14*Quarantine_Input!$B$24*(Quarantine_Input!$B$25*PQT_RAg_Entry_Exit!G26+(1-Quarantine_Input!$B$25)*PQT_No_Test!G$22)</f>
        <v>17.764681251483569</v>
      </c>
      <c r="AF54" s="15">
        <f>Background_Calculations!$B$23*Background_Calculations!B$20*Background_Calculations!B$16*Quarantine_Input!B$6*(1-Background_Calculations!B$19)/(1-Background_Calculations!B$6)*PQT_No_Test!B$22*Quarantine_Input!$B$24</f>
        <v>111.52868162272563</v>
      </c>
      <c r="AG54" s="15">
        <f>Background_Calculations!$B$23*Background_Calculations!C$20*Background_Calculations!C$16*Quarantine_Input!C$6*(1-Background_Calculations!C$19)/(1-Background_Calculations!C$6)*PQT_No_Test!C$22*Quarantine_Input!$B$24</f>
        <v>28.741533322649232</v>
      </c>
      <c r="AH54" s="15">
        <f>Background_Calculations!$B$23*Background_Calculations!D$20*Background_Calculations!D$16*Quarantine_Input!D$6*(1-Background_Calculations!D$19)/(1-Background_Calculations!D$6)*PQT_No_Test!D$22*Quarantine_Input!$B$24</f>
        <v>31.193386951179868</v>
      </c>
      <c r="AI54" s="15">
        <f>Background_Calculations!$B$23*Background_Calculations!E$20*Background_Calculations!E$16*Quarantine_Input!E$6*(1-Background_Calculations!E$19)/(1-Background_Calculations!E$6)*PQT_No_Test!E$22*Quarantine_Input!$B$24</f>
        <v>30.022966534653335</v>
      </c>
      <c r="AJ54" s="15">
        <f>Background_Calculations!$B$23*Background_Calculations!F$20*Background_Calculations!F$16*Quarantine_Input!F$6*(1-Background_Calculations!F$19)/(1-Background_Calculations!F$6)*PQT_No_Test!F$22*Quarantine_Input!$B$24</f>
        <v>32.011985609372495</v>
      </c>
      <c r="AK54" s="15">
        <f>Background_Calculations!$B$23*Background_Calculations!G$20*Background_Calculations!G$16*Quarantine_Input!G$6*(1-Background_Calculations!G$19)/(1-Background_Calculations!G$6)*PQT_No_Test!G$22*Quarantine_Input!$B$24</f>
        <v>54.720386735680179</v>
      </c>
    </row>
    <row r="55" spans="1:37" x14ac:dyDescent="0.25">
      <c r="A55" s="8">
        <v>3</v>
      </c>
      <c r="B55" s="14">
        <f>Background_Calculations!$B$10*(1-Background_Calculations!B$7*(Quarantine_Input!$B$30+Quarantine_Input!$B$25*Inequality_Components_Lambda_j!$A7))*(Background_Calculations!$B$9*Background_Calculations!B$3*(1-Background_Calculations!B$6)/(1-Background_Calculations!$B$11))*Quarantine_Input!$B$24</f>
        <v>15962.185664047018</v>
      </c>
      <c r="C55" s="14">
        <f>Background_Calculations!$B$10*(1-Background_Calculations!C$7*(Quarantine_Input!$B$30+Quarantine_Input!$B$25*Inequality_Components_Lambda_j!$A7))*(Background_Calculations!$B$9*Background_Calculations!C$3*(1-Background_Calculations!C$6)/(1-Background_Calculations!$B$11))*Quarantine_Input!$B$24</f>
        <v>2342.0150909149406</v>
      </c>
      <c r="D55" s="14">
        <f>Background_Calculations!$B$10*(1-Background_Calculations!D$7*(Quarantine_Input!$B$30+Quarantine_Input!$B$25*Inequality_Components_Lambda_j!$A7))*(Background_Calculations!$B$9*Background_Calculations!D$3*(1-Background_Calculations!D$6)/(1-Background_Calculations!$B$11))*Quarantine_Input!$B$24</f>
        <v>2993.4510711030453</v>
      </c>
      <c r="E55" s="14">
        <f>Background_Calculations!$B$10*(1-Background_Calculations!E$7*(Quarantine_Input!$B$30+Quarantine_Input!$B$25*Inequality_Components_Lambda_j!$A7))*(Background_Calculations!$B$9*Background_Calculations!E$3*(1-Background_Calculations!E$6)/(1-Background_Calculations!$B$11))*Quarantine_Input!$B$24</f>
        <v>4665.976845604956</v>
      </c>
      <c r="F55" s="14">
        <f>Background_Calculations!$B$10*(1-Background_Calculations!F$7*(Quarantine_Input!$B$30+Quarantine_Input!$B$25*Inequality_Components_Lambda_j!$A7))*(Background_Calculations!$B$9*Background_Calculations!F$3*(1-Background_Calculations!F$6)/(1-Background_Calculations!$B$11))*Quarantine_Input!$B$24</f>
        <v>3194.7378698050925</v>
      </c>
      <c r="G55" s="14">
        <f>Background_Calculations!$B$10*(1-Background_Calculations!G$7*(Quarantine_Input!$B$30+Quarantine_Input!$B$25*Inequality_Components_Lambda_j!$A7))*(Background_Calculations!$B$9*Background_Calculations!G$3*(1-Background_Calculations!G$6)/(1-Background_Calculations!$B$11))*Quarantine_Input!$B$24</f>
        <v>2888.4989827680679</v>
      </c>
      <c r="H55" s="15">
        <f>Background_Calculations!B$20*Quarantine_Input!$B$29*Background_Calculations!$B$23*(Background_Calculations!$B$9*Background_Calculations!B$16*(1-Background_Calculations!B$19)/(1-Background_Calculations!$B$11))*Quarantine_Input!$B$24</f>
        <v>186.43163286546257</v>
      </c>
      <c r="I55" s="15">
        <f>Background_Calculations!C$20*Quarantine_Input!$B$29*Background_Calculations!$B$23*(Background_Calculations!$B$9*Background_Calculations!C$16*(1-Background_Calculations!C$19)/(1-Background_Calculations!$B$11))*Quarantine_Input!$B$24</f>
        <v>49.16598927666228</v>
      </c>
      <c r="J55" s="15">
        <f>Background_Calculations!D$20*Quarantine_Input!$B$29*Background_Calculations!$B$23*(Background_Calculations!$B$9*Background_Calculations!D$16*(1-Background_Calculations!D$19)/(1-Background_Calculations!$B$11))*Quarantine_Input!$B$24</f>
        <v>53.36019171725674</v>
      </c>
      <c r="K55" s="15">
        <f>Background_Calculations!E$20*Quarantine_Input!$B$29*Background_Calculations!$B$23*(Background_Calculations!$B$9*Background_Calculations!E$16*(1-Background_Calculations!E$19)/(1-Background_Calculations!$B$11))*Quarantine_Input!$B$24</f>
        <v>52.753792191274471</v>
      </c>
      <c r="L55" s="15">
        <f>Background_Calculations!F$20*Quarantine_Input!$B$29*Background_Calculations!$B$23*(Background_Calculations!$B$9*Background_Calculations!F$16*(1-Background_Calculations!F$19)/(1-Background_Calculations!$B$11))*Quarantine_Input!$B$24</f>
        <v>56.306648270023828</v>
      </c>
      <c r="M55" s="15">
        <f>Background_Calculations!G$20*Quarantine_Input!$B$29*Background_Calculations!$B$23*(Background_Calculations!$B$9*Background_Calculations!G$16*(1-Background_Calculations!G$19)/(1-Background_Calculations!$B$11))*Quarantine_Input!$B$24</f>
        <v>101.08219013894848</v>
      </c>
      <c r="N55" s="14">
        <f>Background_Calculations!$B$10*Background_Calculations!B$7*Background_Calculations!B$3*Quarantine_Input!B$6*PQT_No_Test!B$22*Quarantine_Input!$B$24</f>
        <v>11.380271669743983</v>
      </c>
      <c r="O55" s="14">
        <f>Background_Calculations!$B$10*Background_Calculations!C$7*Background_Calculations!C$3*Quarantine_Input!C$6*PQT_No_Test!C$22*Quarantine_Input!$B$24</f>
        <v>1.6316542897338984</v>
      </c>
      <c r="P55" s="14">
        <f>Background_Calculations!$B$10*Background_Calculations!D$7*Background_Calculations!D$3*Quarantine_Input!D$6*PQT_No_Test!D$22*Quarantine_Input!$B$24</f>
        <v>2.0855020534328439</v>
      </c>
      <c r="Q55" s="14">
        <f>Background_Calculations!$B$10*Background_Calculations!E$7*Background_Calculations!E$3*Quarantine_Input!E$6*PQT_No_Test!E$22*Quarantine_Input!$B$24</f>
        <v>3.1647237323262445</v>
      </c>
      <c r="R55" s="14">
        <f>Background_Calculations!$B$10*Background_Calculations!F$7*Background_Calculations!F$3*Quarantine_Input!F$6*PQT_No_Test!F$22*Quarantine_Input!$B$24</f>
        <v>2.1646190353981183</v>
      </c>
      <c r="S55" s="14">
        <f>Background_Calculations!$B$10*Background_Calculations!G$7*Background_Calculations!G$3*Quarantine_Input!G$6*PQT_No_Test!G$22*Quarantine_Input!$B$24</f>
        <v>1.8635456697597566</v>
      </c>
      <c r="T55" s="15">
        <f>Background_Calculations!$B$10*Background_Calculations!B$7*Background_Calculations!B$3*Quarantine_Input!B$14*(1-Background_Calculations!B$6)/(1-Background_Calculations!B$19)*Quarantine_Input!$B$24*(Quarantine_Input!$B$25*PQT_RAg_Entry_Exit!B27+(1-Quarantine_Input!$B$25)*PQT_No_Test!B$22)</f>
        <v>1.6018455712029593</v>
      </c>
      <c r="U55" s="15">
        <f>Background_Calculations!$B$10*Background_Calculations!C$7*Background_Calculations!C$3*Quarantine_Input!C$14*(1-Background_Calculations!C$6)/(1-Background_Calculations!C$19)*Quarantine_Input!$B$24*(Quarantine_Input!$B$25*PQT_RAg_Entry_Exit!C27+(1-Quarantine_Input!$B$25)*PQT_No_Test!C$22)</f>
        <v>0.21464684410154075</v>
      </c>
      <c r="V55" s="15">
        <f>Background_Calculations!$B$10*Background_Calculations!D$7*Background_Calculations!D$3*Quarantine_Input!D$14*(1-Background_Calculations!D$6)/(1-Background_Calculations!D$19)*Quarantine_Input!$B$24*(Quarantine_Input!$B$25*PQT_RAg_Entry_Exit!D27+(1-Quarantine_Input!$B$25)*PQT_No_Test!D$22)</f>
        <v>0.27434734339081168</v>
      </c>
      <c r="W55" s="15">
        <f>Background_Calculations!$B$10*Background_Calculations!E$7*Background_Calculations!E$3*Quarantine_Input!E$14*(1-Background_Calculations!E$6)/(1-Background_Calculations!E$19)*Quarantine_Input!$B$24*(Quarantine_Input!$B$25*PQT_RAg_Entry_Exit!E27+(1-Quarantine_Input!$B$25)*PQT_No_Test!E$22)</f>
        <v>0.3759367919631576</v>
      </c>
      <c r="X55" s="15">
        <f>Background_Calculations!$B$10*Background_Calculations!F$7*Background_Calculations!F$3*Quarantine_Input!F$14*(1-Background_Calculations!F$6)/(1-Background_Calculations!F$19)*Quarantine_Input!$B$24*(Quarantine_Input!$B$25*PQT_RAg_Entry_Exit!F27+(1-Quarantine_Input!$B$25)*PQT_No_Test!F$22)</f>
        <v>0.25740549979111949</v>
      </c>
      <c r="Y55" s="15">
        <f>Background_Calculations!$B$10*Background_Calculations!G$7*Background_Calculations!G$3*Quarantine_Input!G$14*(1-Background_Calculations!G$6)/(1-Background_Calculations!G$19)*Quarantine_Input!$B$24*(Quarantine_Input!$B$25*PQT_RAg_Entry_Exit!G27+(1-Quarantine_Input!$B$25)*PQT_No_Test!G$22)</f>
        <v>0.19231071084886955</v>
      </c>
      <c r="Z55" s="14">
        <f>Background_Calculations!$B$23*Background_Calculations!B$20*Background_Calculations!B$16*Quarantine_Input!B$14*Quarantine_Input!$B$24*(Quarantine_Input!$B$25*PQT_RAg_Entry_Exit!B27+(1-Quarantine_Input!$B$25)*PQT_No_Test!B$22)</f>
        <v>15.6983708213608</v>
      </c>
      <c r="AA55" s="14">
        <f>Background_Calculations!$B$23*Background_Calculations!C$20*Background_Calculations!C$16*Quarantine_Input!C$14*Quarantine_Input!$B$24*(Quarantine_Input!$B$25*PQT_RAg_Entry_Exit!C27+(1-Quarantine_Input!$B$25)*PQT_No_Test!C$22)</f>
        <v>3.7809966615857453</v>
      </c>
      <c r="AB55" s="14">
        <f>Background_Calculations!$B$23*Background_Calculations!D$20*Background_Calculations!D$16*Quarantine_Input!D$14*Quarantine_Input!$B$24*(Quarantine_Input!$B$25*PQT_RAg_Entry_Exit!D27+(1-Quarantine_Input!$B$25)*PQT_No_Test!D$22)</f>
        <v>4.1034832966628789</v>
      </c>
      <c r="AC55" s="14">
        <f>Background_Calculations!$B$23*Background_Calculations!E$20*Background_Calculations!E$16*Quarantine_Input!E$14*Quarantine_Input!$B$24*(Quarantine_Input!$B$25*PQT_RAg_Entry_Exit!E27+(1-Quarantine_Input!$B$25)*PQT_No_Test!E$22)</f>
        <v>3.5664211725547514</v>
      </c>
      <c r="AD55" s="14">
        <f>Background_Calculations!$B$23*Background_Calculations!F$20*Background_Calculations!F$16*Quarantine_Input!F$14*Quarantine_Input!$B$24*(Quarantine_Input!$B$25*PQT_RAg_Entry_Exit!F27+(1-Quarantine_Input!$B$25)*PQT_No_Test!F$22)</f>
        <v>3.8067027131964286</v>
      </c>
      <c r="AE55" s="14">
        <f>Background_Calculations!$B$23*Background_Calculations!G$20*Background_Calculations!G$16*Quarantine_Input!G$14*Quarantine_Input!$B$24*(Quarantine_Input!$B$25*PQT_RAg_Entry_Exit!G27+(1-Quarantine_Input!$B$25)*PQT_No_Test!G$22)</f>
        <v>5.6469324266253951</v>
      </c>
      <c r="AF55" s="15">
        <f>Background_Calculations!$B$23*Background_Calculations!B$20*Background_Calculations!B$16*Quarantine_Input!B$6*(1-Background_Calculations!B$19)/(1-Background_Calculations!B$6)*PQT_No_Test!B$22*Quarantine_Input!$B$24</f>
        <v>111.52868162272563</v>
      </c>
      <c r="AG55" s="15">
        <f>Background_Calculations!$B$23*Background_Calculations!C$20*Background_Calculations!C$16*Quarantine_Input!C$6*(1-Background_Calculations!C$19)/(1-Background_Calculations!C$6)*PQT_No_Test!C$22*Quarantine_Input!$B$24</f>
        <v>28.741533322649232</v>
      </c>
      <c r="AH55" s="15">
        <f>Background_Calculations!$B$23*Background_Calculations!D$20*Background_Calculations!D$16*Quarantine_Input!D$6*(1-Background_Calculations!D$19)/(1-Background_Calculations!D$6)*PQT_No_Test!D$22*Quarantine_Input!$B$24</f>
        <v>31.193386951179868</v>
      </c>
      <c r="AI55" s="15">
        <f>Background_Calculations!$B$23*Background_Calculations!E$20*Background_Calculations!E$16*Quarantine_Input!E$6*(1-Background_Calculations!E$19)/(1-Background_Calculations!E$6)*PQT_No_Test!E$22*Quarantine_Input!$B$24</f>
        <v>30.022966534653335</v>
      </c>
      <c r="AJ55" s="15">
        <f>Background_Calculations!$B$23*Background_Calculations!F$20*Background_Calculations!F$16*Quarantine_Input!F$6*(1-Background_Calculations!F$19)/(1-Background_Calculations!F$6)*PQT_No_Test!F$22*Quarantine_Input!$B$24</f>
        <v>32.011985609372495</v>
      </c>
      <c r="AK55" s="15">
        <f>Background_Calculations!$B$23*Background_Calculations!G$20*Background_Calculations!G$16*Quarantine_Input!G$6*(1-Background_Calculations!G$19)/(1-Background_Calculations!G$6)*PQT_No_Test!G$22*Quarantine_Input!$B$24</f>
        <v>54.720386735680179</v>
      </c>
    </row>
    <row r="56" spans="1:37" x14ac:dyDescent="0.25">
      <c r="A56" s="8">
        <v>4</v>
      </c>
      <c r="B56" s="14">
        <f>Background_Calculations!$B$10*(1-Background_Calculations!B$7*(Quarantine_Input!$B$30+Quarantine_Input!$B$25*Inequality_Components_Lambda_j!$A8))*(Background_Calculations!$B$9*Background_Calculations!B$3*(1-Background_Calculations!B$6)/(1-Background_Calculations!$B$11))*Quarantine_Input!$B$24</f>
        <v>15959.979396126586</v>
      </c>
      <c r="C56" s="14">
        <f>Background_Calculations!$B$10*(1-Background_Calculations!C$7*(Quarantine_Input!$B$30+Quarantine_Input!$B$25*Inequality_Components_Lambda_j!$A8))*(Background_Calculations!$B$9*Background_Calculations!C$3*(1-Background_Calculations!C$6)/(1-Background_Calculations!$B$11))*Quarantine_Input!$B$24</f>
        <v>2341.6913813131978</v>
      </c>
      <c r="D56" s="14">
        <f>Background_Calculations!$B$10*(1-Background_Calculations!D$7*(Quarantine_Input!$B$30+Quarantine_Input!$B$25*Inequality_Components_Lambda_j!$A8))*(Background_Calculations!$B$9*Background_Calculations!D$3*(1-Background_Calculations!D$6)/(1-Background_Calculations!$B$11))*Quarantine_Input!$B$24</f>
        <v>2993.0373210559928</v>
      </c>
      <c r="E56" s="14">
        <f>Background_Calculations!$B$10*(1-Background_Calculations!E$7*(Quarantine_Input!$B$30+Quarantine_Input!$B$25*Inequality_Components_Lambda_j!$A8))*(Background_Calculations!$B$9*Background_Calculations!E$3*(1-Background_Calculations!E$6)/(1-Background_Calculations!$B$11))*Quarantine_Input!$B$24</f>
        <v>4665.3319217048966</v>
      </c>
      <c r="F56" s="14">
        <f>Background_Calculations!$B$10*(1-Background_Calculations!F$7*(Quarantine_Input!$B$30+Quarantine_Input!$B$25*Inequality_Components_Lambda_j!$A8))*(Background_Calculations!$B$9*Background_Calculations!F$3*(1-Background_Calculations!F$6)/(1-Background_Calculations!$B$11))*Quarantine_Input!$B$24</f>
        <v>3194.2962982167969</v>
      </c>
      <c r="G56" s="14">
        <f>Background_Calculations!$B$10*(1-Background_Calculations!G$7*(Quarantine_Input!$B$30+Quarantine_Input!$B$25*Inequality_Components_Lambda_j!$A8))*(Background_Calculations!$B$9*Background_Calculations!G$3*(1-Background_Calculations!G$6)/(1-Background_Calculations!$B$11))*Quarantine_Input!$B$24</f>
        <v>2888.0997390317771</v>
      </c>
      <c r="H56" s="15">
        <f>Background_Calculations!B$20*Quarantine_Input!$B$29*Background_Calculations!$B$23*(Background_Calculations!$B$9*Background_Calculations!B$16*(1-Background_Calculations!B$19)/(1-Background_Calculations!$B$11))*Quarantine_Input!$B$24</f>
        <v>186.43163286546257</v>
      </c>
      <c r="I56" s="15">
        <f>Background_Calculations!C$20*Quarantine_Input!$B$29*Background_Calculations!$B$23*(Background_Calculations!$B$9*Background_Calculations!C$16*(1-Background_Calculations!C$19)/(1-Background_Calculations!$B$11))*Quarantine_Input!$B$24</f>
        <v>49.16598927666228</v>
      </c>
      <c r="J56" s="15">
        <f>Background_Calculations!D$20*Quarantine_Input!$B$29*Background_Calculations!$B$23*(Background_Calculations!$B$9*Background_Calculations!D$16*(1-Background_Calculations!D$19)/(1-Background_Calculations!$B$11))*Quarantine_Input!$B$24</f>
        <v>53.36019171725674</v>
      </c>
      <c r="K56" s="15">
        <f>Background_Calculations!E$20*Quarantine_Input!$B$29*Background_Calculations!$B$23*(Background_Calculations!$B$9*Background_Calculations!E$16*(1-Background_Calculations!E$19)/(1-Background_Calculations!$B$11))*Quarantine_Input!$B$24</f>
        <v>52.753792191274471</v>
      </c>
      <c r="L56" s="15">
        <f>Background_Calculations!F$20*Quarantine_Input!$B$29*Background_Calculations!$B$23*(Background_Calculations!$B$9*Background_Calculations!F$16*(1-Background_Calculations!F$19)/(1-Background_Calculations!$B$11))*Quarantine_Input!$B$24</f>
        <v>56.306648270023828</v>
      </c>
      <c r="M56" s="15">
        <f>Background_Calculations!G$20*Quarantine_Input!$B$29*Background_Calculations!$B$23*(Background_Calculations!$B$9*Background_Calculations!G$16*(1-Background_Calculations!G$19)/(1-Background_Calculations!$B$11))*Quarantine_Input!$B$24</f>
        <v>101.08219013894848</v>
      </c>
      <c r="N56" s="14">
        <f>Background_Calculations!$B$10*Background_Calculations!B$7*Background_Calculations!B$3*Quarantine_Input!B$6*PQT_No_Test!B$22*Quarantine_Input!$B$24</f>
        <v>11.380271669743983</v>
      </c>
      <c r="O56" s="14">
        <f>Background_Calculations!$B$10*Background_Calculations!C$7*Background_Calculations!C$3*Quarantine_Input!C$6*PQT_No_Test!C$22*Quarantine_Input!$B$24</f>
        <v>1.6316542897338984</v>
      </c>
      <c r="P56" s="14">
        <f>Background_Calculations!$B$10*Background_Calculations!D$7*Background_Calculations!D$3*Quarantine_Input!D$6*PQT_No_Test!D$22*Quarantine_Input!$B$24</f>
        <v>2.0855020534328439</v>
      </c>
      <c r="Q56" s="14">
        <f>Background_Calculations!$B$10*Background_Calculations!E$7*Background_Calculations!E$3*Quarantine_Input!E$6*PQT_No_Test!E$22*Quarantine_Input!$B$24</f>
        <v>3.1647237323262445</v>
      </c>
      <c r="R56" s="14">
        <f>Background_Calculations!$B$10*Background_Calculations!F$7*Background_Calculations!F$3*Quarantine_Input!F$6*PQT_No_Test!F$22*Quarantine_Input!$B$24</f>
        <v>2.1646190353981183</v>
      </c>
      <c r="S56" s="14">
        <f>Background_Calculations!$B$10*Background_Calculations!G$7*Background_Calculations!G$3*Quarantine_Input!G$6*PQT_No_Test!G$22*Quarantine_Input!$B$24</f>
        <v>1.8635456697597566</v>
      </c>
      <c r="T56" s="15">
        <f>Background_Calculations!$B$10*Background_Calculations!B$7*Background_Calculations!B$3*Quarantine_Input!B$14*(1-Background_Calculations!B$6)/(1-Background_Calculations!B$19)*Quarantine_Input!$B$24*(Quarantine_Input!$B$25*PQT_RAg_Entry_Exit!B28+(1-Quarantine_Input!$B$25)*PQT_No_Test!B$22)</f>
        <v>1.5465422731061478</v>
      </c>
      <c r="U56" s="15">
        <f>Background_Calculations!$B$10*Background_Calculations!C$7*Background_Calculations!C$3*Quarantine_Input!C$14*(1-Background_Calculations!C$6)/(1-Background_Calculations!C$19)*Quarantine_Input!$B$24*(Quarantine_Input!$B$25*PQT_RAg_Entry_Exit!C28+(1-Quarantine_Input!$B$25)*PQT_No_Test!C$22)</f>
        <v>0.20500147969439944</v>
      </c>
      <c r="V56" s="15">
        <f>Background_Calculations!$B$10*Background_Calculations!D$7*Background_Calculations!D$3*Quarantine_Input!D$14*(1-Background_Calculations!D$6)/(1-Background_Calculations!D$19)*Quarantine_Input!$B$24*(Quarantine_Input!$B$25*PQT_RAg_Entry_Exit!D28+(1-Quarantine_Input!$B$25)*PQT_No_Test!D$22)</f>
        <v>0.26201927906630806</v>
      </c>
      <c r="W56" s="15">
        <f>Background_Calculations!$B$10*Background_Calculations!E$7*Background_Calculations!E$3*Quarantine_Input!E$14*(1-Background_Calculations!E$6)/(1-Background_Calculations!E$19)*Quarantine_Input!$B$24*(Quarantine_Input!$B$25*PQT_RAg_Entry_Exit!E28+(1-Quarantine_Input!$B$25)*PQT_No_Test!E$22)</f>
        <v>0.35104602211684366</v>
      </c>
      <c r="X56" s="15">
        <f>Background_Calculations!$B$10*Background_Calculations!F$7*Background_Calculations!F$3*Quarantine_Input!F$14*(1-Background_Calculations!F$6)/(1-Background_Calculations!F$19)*Quarantine_Input!$B$24*(Quarantine_Input!$B$25*PQT_RAg_Entry_Exit!F28+(1-Quarantine_Input!$B$25)*PQT_No_Test!F$22)</f>
        <v>0.24036268517587941</v>
      </c>
      <c r="Y56" s="15">
        <f>Background_Calculations!$B$10*Background_Calculations!G$7*Background_Calculations!G$3*Quarantine_Input!G$14*(1-Background_Calculations!G$6)/(1-Background_Calculations!G$19)*Quarantine_Input!$B$24*(Quarantine_Input!$B$25*PQT_RAg_Entry_Exit!G28+(1-Quarantine_Input!$B$25)*PQT_No_Test!G$22)</f>
        <v>0.17326522626367635</v>
      </c>
      <c r="Z56" s="14">
        <f>Background_Calculations!$B$23*Background_Calculations!B$20*Background_Calculations!B$16*Quarantine_Input!B$14*Quarantine_Input!$B$24*(Quarantine_Input!$B$25*PQT_RAg_Entry_Exit!B28+(1-Quarantine_Input!$B$25)*PQT_No_Test!B$22)</f>
        <v>15.156388687267798</v>
      </c>
      <c r="AA56" s="14">
        <f>Background_Calculations!$B$23*Background_Calculations!C$20*Background_Calculations!C$16*Quarantine_Input!C$14*Quarantine_Input!$B$24*(Quarantine_Input!$B$25*PQT_RAg_Entry_Exit!C28+(1-Quarantine_Input!$B$25)*PQT_No_Test!C$22)</f>
        <v>3.6110939044507413</v>
      </c>
      <c r="AB56" s="14">
        <f>Background_Calculations!$B$23*Background_Calculations!D$20*Background_Calculations!D$16*Quarantine_Input!D$14*Quarantine_Input!$B$24*(Quarantine_Input!$B$25*PQT_RAg_Entry_Exit!D28+(1-Quarantine_Input!$B$25)*PQT_No_Test!D$22)</f>
        <v>3.9190892893780225</v>
      </c>
      <c r="AC56" s="14">
        <f>Background_Calculations!$B$23*Background_Calculations!E$20*Background_Calculations!E$16*Quarantine_Input!E$14*Quarantine_Input!$B$24*(Quarantine_Input!$B$25*PQT_RAg_Entry_Exit!E28+(1-Quarantine_Input!$B$25)*PQT_No_Test!E$22)</f>
        <v>3.3302884755725919</v>
      </c>
      <c r="AD56" s="14">
        <f>Background_Calculations!$B$23*Background_Calculations!F$20*Background_Calculations!F$16*Quarantine_Input!F$14*Quarantine_Input!$B$24*(Quarantine_Input!$B$25*PQT_RAg_Entry_Exit!F28+(1-Quarantine_Input!$B$25)*PQT_No_Test!F$22)</f>
        <v>3.5546609786997503</v>
      </c>
      <c r="AE56" s="14">
        <f>Background_Calculations!$B$23*Background_Calculations!G$20*Background_Calculations!G$16*Quarantine_Input!G$14*Quarantine_Input!$B$24*(Quarantine_Input!$B$25*PQT_RAg_Entry_Exit!G28+(1-Quarantine_Input!$B$25)*PQT_No_Test!G$22)</f>
        <v>5.0876886694254102</v>
      </c>
      <c r="AF56" s="15">
        <f>Background_Calculations!$B$23*Background_Calculations!B$20*Background_Calculations!B$16*Quarantine_Input!B$6*(1-Background_Calculations!B$19)/(1-Background_Calculations!B$6)*PQT_No_Test!B$22*Quarantine_Input!$B$24</f>
        <v>111.52868162272563</v>
      </c>
      <c r="AG56" s="15">
        <f>Background_Calculations!$B$23*Background_Calculations!C$20*Background_Calculations!C$16*Quarantine_Input!C$6*(1-Background_Calculations!C$19)/(1-Background_Calculations!C$6)*PQT_No_Test!C$22*Quarantine_Input!$B$24</f>
        <v>28.741533322649232</v>
      </c>
      <c r="AH56" s="15">
        <f>Background_Calculations!$B$23*Background_Calculations!D$20*Background_Calculations!D$16*Quarantine_Input!D$6*(1-Background_Calculations!D$19)/(1-Background_Calculations!D$6)*PQT_No_Test!D$22*Quarantine_Input!$B$24</f>
        <v>31.193386951179868</v>
      </c>
      <c r="AI56" s="15">
        <f>Background_Calculations!$B$23*Background_Calculations!E$20*Background_Calculations!E$16*Quarantine_Input!E$6*(1-Background_Calculations!E$19)/(1-Background_Calculations!E$6)*PQT_No_Test!E$22*Quarantine_Input!$B$24</f>
        <v>30.022966534653335</v>
      </c>
      <c r="AJ56" s="15">
        <f>Background_Calculations!$B$23*Background_Calculations!F$20*Background_Calculations!F$16*Quarantine_Input!F$6*(1-Background_Calculations!F$19)/(1-Background_Calculations!F$6)*PQT_No_Test!F$22*Quarantine_Input!$B$24</f>
        <v>32.011985609372495</v>
      </c>
      <c r="AK56" s="15">
        <f>Background_Calculations!$B$23*Background_Calculations!G$20*Background_Calculations!G$16*Quarantine_Input!G$6*(1-Background_Calculations!G$19)/(1-Background_Calculations!G$6)*PQT_No_Test!G$22*Quarantine_Input!$B$24</f>
        <v>54.720386735680179</v>
      </c>
    </row>
    <row r="57" spans="1:37" x14ac:dyDescent="0.25">
      <c r="A57" s="8">
        <v>5</v>
      </c>
      <c r="B57" s="14">
        <f>Background_Calculations!$B$10*(1-Background_Calculations!B$7*(Quarantine_Input!$B$30+Quarantine_Input!$B$25*Inequality_Components_Lambda_j!$A9))*(Background_Calculations!$B$9*Background_Calculations!B$3*(1-Background_Calculations!B$6)/(1-Background_Calculations!$B$11))*Quarantine_Input!$B$24</f>
        <v>15957.773128206158</v>
      </c>
      <c r="C57" s="14">
        <f>Background_Calculations!$B$10*(1-Background_Calculations!C$7*(Quarantine_Input!$B$30+Quarantine_Input!$B$25*Inequality_Components_Lambda_j!$A9))*(Background_Calculations!$B$9*Background_Calculations!C$3*(1-Background_Calculations!C$6)/(1-Background_Calculations!$B$11))*Quarantine_Input!$B$24</f>
        <v>2341.3676717114549</v>
      </c>
      <c r="D57" s="14">
        <f>Background_Calculations!$B$10*(1-Background_Calculations!D$7*(Quarantine_Input!$B$30+Quarantine_Input!$B$25*Inequality_Components_Lambda_j!$A9))*(Background_Calculations!$B$9*Background_Calculations!D$3*(1-Background_Calculations!D$6)/(1-Background_Calculations!$B$11))*Quarantine_Input!$B$24</f>
        <v>2992.6235710089413</v>
      </c>
      <c r="E57" s="14">
        <f>Background_Calculations!$B$10*(1-Background_Calculations!E$7*(Quarantine_Input!$B$30+Quarantine_Input!$B$25*Inequality_Components_Lambda_j!$A9))*(Background_Calculations!$B$9*Background_Calculations!E$3*(1-Background_Calculations!E$6)/(1-Background_Calculations!$B$11))*Quarantine_Input!$B$24</f>
        <v>4664.6869978048371</v>
      </c>
      <c r="F57" s="14">
        <f>Background_Calculations!$B$10*(1-Background_Calculations!F$7*(Quarantine_Input!$B$30+Quarantine_Input!$B$25*Inequality_Components_Lambda_j!$A9))*(Background_Calculations!$B$9*Background_Calculations!F$3*(1-Background_Calculations!F$6)/(1-Background_Calculations!$B$11))*Quarantine_Input!$B$24</f>
        <v>3193.8547266285022</v>
      </c>
      <c r="G57" s="14">
        <f>Background_Calculations!$B$10*(1-Background_Calculations!G$7*(Quarantine_Input!$B$30+Quarantine_Input!$B$25*Inequality_Components_Lambda_j!$A9))*(Background_Calculations!$B$9*Background_Calculations!G$3*(1-Background_Calculations!G$6)/(1-Background_Calculations!$B$11))*Quarantine_Input!$B$24</f>
        <v>2887.7004952954867</v>
      </c>
      <c r="H57" s="15">
        <f>Background_Calculations!B$20*Quarantine_Input!$B$29*Background_Calculations!$B$23*(Background_Calculations!$B$9*Background_Calculations!B$16*(1-Background_Calculations!B$19)/(1-Background_Calculations!$B$11))*Quarantine_Input!$B$24</f>
        <v>186.43163286546257</v>
      </c>
      <c r="I57" s="15">
        <f>Background_Calculations!C$20*Quarantine_Input!$B$29*Background_Calculations!$B$23*(Background_Calculations!$B$9*Background_Calculations!C$16*(1-Background_Calculations!C$19)/(1-Background_Calculations!$B$11))*Quarantine_Input!$B$24</f>
        <v>49.16598927666228</v>
      </c>
      <c r="J57" s="15">
        <f>Background_Calculations!D$20*Quarantine_Input!$B$29*Background_Calculations!$B$23*(Background_Calculations!$B$9*Background_Calculations!D$16*(1-Background_Calculations!D$19)/(1-Background_Calculations!$B$11))*Quarantine_Input!$B$24</f>
        <v>53.36019171725674</v>
      </c>
      <c r="K57" s="15">
        <f>Background_Calculations!E$20*Quarantine_Input!$B$29*Background_Calculations!$B$23*(Background_Calculations!$B$9*Background_Calculations!E$16*(1-Background_Calculations!E$19)/(1-Background_Calculations!$B$11))*Quarantine_Input!$B$24</f>
        <v>52.753792191274471</v>
      </c>
      <c r="L57" s="15">
        <f>Background_Calculations!F$20*Quarantine_Input!$B$29*Background_Calculations!$B$23*(Background_Calculations!$B$9*Background_Calculations!F$16*(1-Background_Calculations!F$19)/(1-Background_Calculations!$B$11))*Quarantine_Input!$B$24</f>
        <v>56.306648270023828</v>
      </c>
      <c r="M57" s="15">
        <f>Background_Calculations!G$20*Quarantine_Input!$B$29*Background_Calculations!$B$23*(Background_Calculations!$B$9*Background_Calculations!G$16*(1-Background_Calculations!G$19)/(1-Background_Calculations!$B$11))*Quarantine_Input!$B$24</f>
        <v>101.08219013894848</v>
      </c>
      <c r="N57" s="14">
        <f>Background_Calculations!$B$10*Background_Calculations!B$7*Background_Calculations!B$3*Quarantine_Input!B$6*PQT_No_Test!B$22*Quarantine_Input!$B$24</f>
        <v>11.380271669743983</v>
      </c>
      <c r="O57" s="14">
        <f>Background_Calculations!$B$10*Background_Calculations!C$7*Background_Calculations!C$3*Quarantine_Input!C$6*PQT_No_Test!C$22*Quarantine_Input!$B$24</f>
        <v>1.6316542897338984</v>
      </c>
      <c r="P57" s="14">
        <f>Background_Calculations!$B$10*Background_Calculations!D$7*Background_Calculations!D$3*Quarantine_Input!D$6*PQT_No_Test!D$22*Quarantine_Input!$B$24</f>
        <v>2.0855020534328439</v>
      </c>
      <c r="Q57" s="14">
        <f>Background_Calculations!$B$10*Background_Calculations!E$7*Background_Calculations!E$3*Quarantine_Input!E$6*PQT_No_Test!E$22*Quarantine_Input!$B$24</f>
        <v>3.1647237323262445</v>
      </c>
      <c r="R57" s="14">
        <f>Background_Calculations!$B$10*Background_Calculations!F$7*Background_Calculations!F$3*Quarantine_Input!F$6*PQT_No_Test!F$22*Quarantine_Input!$B$24</f>
        <v>2.1646190353981183</v>
      </c>
      <c r="S57" s="14">
        <f>Background_Calculations!$B$10*Background_Calculations!G$7*Background_Calculations!G$3*Quarantine_Input!G$6*PQT_No_Test!G$22*Quarantine_Input!$B$24</f>
        <v>1.8635456697597566</v>
      </c>
      <c r="T57" s="15">
        <f>Background_Calculations!$B$10*Background_Calculations!B$7*Background_Calculations!B$3*Quarantine_Input!B$14*(1-Background_Calculations!B$6)/(1-Background_Calculations!B$19)*Quarantine_Input!$B$24*(Quarantine_Input!$B$25*PQT_RAg_Entry_Exit!B29+(1-Quarantine_Input!$B$25)*PQT_No_Test!B$22)</f>
        <v>1.5406292925853098</v>
      </c>
      <c r="U57" s="15">
        <f>Background_Calculations!$B$10*Background_Calculations!C$7*Background_Calculations!C$3*Quarantine_Input!C$14*(1-Background_Calculations!C$6)/(1-Background_Calculations!C$19)*Quarantine_Input!$B$24*(Quarantine_Input!$B$25*PQT_RAg_Entry_Exit!C29+(1-Quarantine_Input!$B$25)*PQT_No_Test!C$22)</f>
        <v>0.20198307533149651</v>
      </c>
      <c r="V57" s="15">
        <f>Background_Calculations!$B$10*Background_Calculations!D$7*Background_Calculations!D$3*Quarantine_Input!D$14*(1-Background_Calculations!D$6)/(1-Background_Calculations!D$19)*Quarantine_Input!$B$24*(Quarantine_Input!$B$25*PQT_RAg_Entry_Exit!D29+(1-Quarantine_Input!$B$25)*PQT_No_Test!D$22)</f>
        <v>0.25816135503435761</v>
      </c>
      <c r="W57" s="15">
        <f>Background_Calculations!$B$10*Background_Calculations!E$7*Background_Calculations!E$3*Quarantine_Input!E$14*(1-Background_Calculations!E$6)/(1-Background_Calculations!E$19)*Quarantine_Input!$B$24*(Quarantine_Input!$B$25*PQT_RAg_Entry_Exit!E29+(1-Quarantine_Input!$B$25)*PQT_No_Test!E$22)</f>
        <v>0.33779287759590043</v>
      </c>
      <c r="X57" s="15">
        <f>Background_Calculations!$B$10*Background_Calculations!F$7*Background_Calculations!F$3*Quarantine_Input!F$14*(1-Background_Calculations!F$6)/(1-Background_Calculations!F$19)*Quarantine_Input!$B$24*(Quarantine_Input!$B$25*PQT_RAg_Entry_Exit!F29+(1-Quarantine_Input!$B$25)*PQT_No_Test!F$22)</f>
        <v>0.23128820148035525</v>
      </c>
      <c r="Y57" s="15">
        <f>Background_Calculations!$B$10*Background_Calculations!G$7*Background_Calculations!G$3*Quarantine_Input!G$14*(1-Background_Calculations!G$6)/(1-Background_Calculations!G$19)*Quarantine_Input!$B$24*(Quarantine_Input!$B$25*PQT_RAg_Entry_Exit!G29+(1-Quarantine_Input!$B$25)*PQT_No_Test!G$22)</f>
        <v>0.16019747208324991</v>
      </c>
      <c r="Z57" s="14">
        <f>Background_Calculations!$B$23*Background_Calculations!B$20*Background_Calculations!B$16*Quarantine_Input!B$14*Quarantine_Input!$B$24*(Quarantine_Input!$B$25*PQT_RAg_Entry_Exit!B29+(1-Quarantine_Input!$B$25)*PQT_No_Test!B$22)</f>
        <v>15.098440428993507</v>
      </c>
      <c r="AA57" s="14">
        <f>Background_Calculations!$B$23*Background_Calculations!C$20*Background_Calculations!C$16*Quarantine_Input!C$14*Quarantine_Input!$B$24*(Quarantine_Input!$B$25*PQT_RAg_Entry_Exit!C29+(1-Quarantine_Input!$B$25)*PQT_No_Test!C$22)</f>
        <v>3.5579248170261293</v>
      </c>
      <c r="AB57" s="14">
        <f>Background_Calculations!$B$23*Background_Calculations!D$20*Background_Calculations!D$16*Quarantine_Input!D$14*Quarantine_Input!$B$24*(Quarantine_Input!$B$25*PQT_RAg_Entry_Exit!D29+(1-Quarantine_Input!$B$25)*PQT_No_Test!D$22)</f>
        <v>3.8613853341319473</v>
      </c>
      <c r="AC57" s="14">
        <f>Background_Calculations!$B$23*Background_Calculations!E$20*Background_Calculations!E$16*Quarantine_Input!E$14*Quarantine_Input!$B$24*(Quarantine_Input!$B$25*PQT_RAg_Entry_Exit!E29+(1-Quarantine_Input!$B$25)*PQT_No_Test!E$22)</f>
        <v>3.2045591076764794</v>
      </c>
      <c r="AD57" s="14">
        <f>Background_Calculations!$B$23*Background_Calculations!F$20*Background_Calculations!F$16*Quarantine_Input!F$14*Quarantine_Input!$B$24*(Quarantine_Input!$B$25*PQT_RAg_Entry_Exit!F29+(1-Quarantine_Input!$B$25)*PQT_No_Test!F$22)</f>
        <v>3.420460809190395</v>
      </c>
      <c r="AE57" s="14">
        <f>Background_Calculations!$B$23*Background_Calculations!G$20*Background_Calculations!G$16*Quarantine_Input!G$14*Quarantine_Input!$B$24*(Quarantine_Input!$B$25*PQT_RAg_Entry_Exit!G29+(1-Quarantine_Input!$B$25)*PQT_No_Test!G$22)</f>
        <v>4.7039725233049232</v>
      </c>
      <c r="AF57" s="15">
        <f>Background_Calculations!$B$23*Background_Calculations!B$20*Background_Calculations!B$16*Quarantine_Input!B$6*(1-Background_Calculations!B$19)/(1-Background_Calculations!B$6)*PQT_No_Test!B$22*Quarantine_Input!$B$24</f>
        <v>111.52868162272563</v>
      </c>
      <c r="AG57" s="15">
        <f>Background_Calculations!$B$23*Background_Calculations!C$20*Background_Calculations!C$16*Quarantine_Input!C$6*(1-Background_Calculations!C$19)/(1-Background_Calculations!C$6)*PQT_No_Test!C$22*Quarantine_Input!$B$24</f>
        <v>28.741533322649232</v>
      </c>
      <c r="AH57" s="15">
        <f>Background_Calculations!$B$23*Background_Calculations!D$20*Background_Calculations!D$16*Quarantine_Input!D$6*(1-Background_Calculations!D$19)/(1-Background_Calculations!D$6)*PQT_No_Test!D$22*Quarantine_Input!$B$24</f>
        <v>31.193386951179868</v>
      </c>
      <c r="AI57" s="15">
        <f>Background_Calculations!$B$23*Background_Calculations!E$20*Background_Calculations!E$16*Quarantine_Input!E$6*(1-Background_Calculations!E$19)/(1-Background_Calculations!E$6)*PQT_No_Test!E$22*Quarantine_Input!$B$24</f>
        <v>30.022966534653335</v>
      </c>
      <c r="AJ57" s="15">
        <f>Background_Calculations!$B$23*Background_Calculations!F$20*Background_Calculations!F$16*Quarantine_Input!F$6*(1-Background_Calculations!F$19)/(1-Background_Calculations!F$6)*PQT_No_Test!F$22*Quarantine_Input!$B$24</f>
        <v>32.011985609372495</v>
      </c>
      <c r="AK57" s="15">
        <f>Background_Calculations!$B$23*Background_Calculations!G$20*Background_Calculations!G$16*Quarantine_Input!G$6*(1-Background_Calculations!G$19)/(1-Background_Calculations!G$6)*PQT_No_Test!G$22*Quarantine_Input!$B$24</f>
        <v>54.720386735680179</v>
      </c>
    </row>
    <row r="58" spans="1:37" x14ac:dyDescent="0.25">
      <c r="A58" s="8">
        <v>6</v>
      </c>
      <c r="B58" s="14">
        <f>Background_Calculations!$B$10*(1-Background_Calculations!B$7*(Quarantine_Input!$B$30+Quarantine_Input!$B$25*Inequality_Components_Lambda_j!$A10))*(Background_Calculations!$B$9*Background_Calculations!B$3*(1-Background_Calculations!B$6)/(1-Background_Calculations!$B$11))*Quarantine_Input!$B$24</f>
        <v>15955.566860285726</v>
      </c>
      <c r="C58" s="14">
        <f>Background_Calculations!$B$10*(1-Background_Calculations!C$7*(Quarantine_Input!$B$30+Quarantine_Input!$B$25*Inequality_Components_Lambda_j!$A10))*(Background_Calculations!$B$9*Background_Calculations!C$3*(1-Background_Calculations!C$6)/(1-Background_Calculations!$B$11))*Quarantine_Input!$B$24</f>
        <v>2341.0439621097121</v>
      </c>
      <c r="D58" s="14">
        <f>Background_Calculations!$B$10*(1-Background_Calculations!D$7*(Quarantine_Input!$B$30+Quarantine_Input!$B$25*Inequality_Components_Lambda_j!$A10))*(Background_Calculations!$B$9*Background_Calculations!D$3*(1-Background_Calculations!D$6)/(1-Background_Calculations!$B$11))*Quarantine_Input!$B$24</f>
        <v>2992.2098209618889</v>
      </c>
      <c r="E58" s="14">
        <f>Background_Calculations!$B$10*(1-Background_Calculations!E$7*(Quarantine_Input!$B$30+Quarantine_Input!$B$25*Inequality_Components_Lambda_j!$A10))*(Background_Calculations!$B$9*Background_Calculations!E$3*(1-Background_Calculations!E$6)/(1-Background_Calculations!$B$11))*Quarantine_Input!$B$24</f>
        <v>4664.0420739047768</v>
      </c>
      <c r="F58" s="14">
        <f>Background_Calculations!$B$10*(1-Background_Calculations!F$7*(Quarantine_Input!$B$30+Quarantine_Input!$B$25*Inequality_Components_Lambda_j!$A10))*(Background_Calculations!$B$9*Background_Calculations!F$3*(1-Background_Calculations!F$6)/(1-Background_Calculations!$B$11))*Quarantine_Input!$B$24</f>
        <v>3193.4131550402071</v>
      </c>
      <c r="G58" s="14">
        <f>Background_Calculations!$B$10*(1-Background_Calculations!G$7*(Quarantine_Input!$B$30+Quarantine_Input!$B$25*Inequality_Components_Lambda_j!$A10))*(Background_Calculations!$B$9*Background_Calculations!G$3*(1-Background_Calculations!G$6)/(1-Background_Calculations!$B$11))*Quarantine_Input!$B$24</f>
        <v>2887.3012515591963</v>
      </c>
      <c r="H58" s="15">
        <f>Background_Calculations!B$20*Quarantine_Input!$B$29*Background_Calculations!$B$23*(Background_Calculations!$B$9*Background_Calculations!B$16*(1-Background_Calculations!B$19)/(1-Background_Calculations!$B$11))*Quarantine_Input!$B$24</f>
        <v>186.43163286546257</v>
      </c>
      <c r="I58" s="15">
        <f>Background_Calculations!C$20*Quarantine_Input!$B$29*Background_Calculations!$B$23*(Background_Calculations!$B$9*Background_Calculations!C$16*(1-Background_Calculations!C$19)/(1-Background_Calculations!$B$11))*Quarantine_Input!$B$24</f>
        <v>49.16598927666228</v>
      </c>
      <c r="J58" s="15">
        <f>Background_Calculations!D$20*Quarantine_Input!$B$29*Background_Calculations!$B$23*(Background_Calculations!$B$9*Background_Calculations!D$16*(1-Background_Calculations!D$19)/(1-Background_Calculations!$B$11))*Quarantine_Input!$B$24</f>
        <v>53.36019171725674</v>
      </c>
      <c r="K58" s="15">
        <f>Background_Calculations!E$20*Quarantine_Input!$B$29*Background_Calculations!$B$23*(Background_Calculations!$B$9*Background_Calculations!E$16*(1-Background_Calculations!E$19)/(1-Background_Calculations!$B$11))*Quarantine_Input!$B$24</f>
        <v>52.753792191274471</v>
      </c>
      <c r="L58" s="15">
        <f>Background_Calculations!F$20*Quarantine_Input!$B$29*Background_Calculations!$B$23*(Background_Calculations!$B$9*Background_Calculations!F$16*(1-Background_Calculations!F$19)/(1-Background_Calculations!$B$11))*Quarantine_Input!$B$24</f>
        <v>56.306648270023828</v>
      </c>
      <c r="M58" s="15">
        <f>Background_Calculations!G$20*Quarantine_Input!$B$29*Background_Calculations!$B$23*(Background_Calculations!$B$9*Background_Calculations!G$16*(1-Background_Calculations!G$19)/(1-Background_Calculations!$B$11))*Quarantine_Input!$B$24</f>
        <v>101.08219013894848</v>
      </c>
      <c r="N58" s="14">
        <f>Background_Calculations!$B$10*Background_Calculations!B$7*Background_Calculations!B$3*Quarantine_Input!B$6*PQT_No_Test!B$22*Quarantine_Input!$B$24</f>
        <v>11.380271669743983</v>
      </c>
      <c r="O58" s="14">
        <f>Background_Calculations!$B$10*Background_Calculations!C$7*Background_Calculations!C$3*Quarantine_Input!C$6*PQT_No_Test!C$22*Quarantine_Input!$B$24</f>
        <v>1.6316542897338984</v>
      </c>
      <c r="P58" s="14">
        <f>Background_Calculations!$B$10*Background_Calculations!D$7*Background_Calculations!D$3*Quarantine_Input!D$6*PQT_No_Test!D$22*Quarantine_Input!$B$24</f>
        <v>2.0855020534328439</v>
      </c>
      <c r="Q58" s="14">
        <f>Background_Calculations!$B$10*Background_Calculations!E$7*Background_Calculations!E$3*Quarantine_Input!E$6*PQT_No_Test!E$22*Quarantine_Input!$B$24</f>
        <v>3.1647237323262445</v>
      </c>
      <c r="R58" s="14">
        <f>Background_Calculations!$B$10*Background_Calculations!F$7*Background_Calculations!F$3*Quarantine_Input!F$6*PQT_No_Test!F$22*Quarantine_Input!$B$24</f>
        <v>2.1646190353981183</v>
      </c>
      <c r="S58" s="14">
        <f>Background_Calculations!$B$10*Background_Calculations!G$7*Background_Calculations!G$3*Quarantine_Input!G$6*PQT_No_Test!G$22*Quarantine_Input!$B$24</f>
        <v>1.8635456697597566</v>
      </c>
      <c r="T58" s="15">
        <f>Background_Calculations!$B$10*Background_Calculations!B$7*Background_Calculations!B$3*Quarantine_Input!B$14*(1-Background_Calculations!B$6)/(1-Background_Calculations!B$19)*Quarantine_Input!$B$24*(Quarantine_Input!$B$25*PQT_RAg_Entry_Exit!B30+(1-Quarantine_Input!$B$25)*PQT_No_Test!B$22)</f>
        <v>1.4456935702076423</v>
      </c>
      <c r="U58" s="15">
        <f>Background_Calculations!$B$10*Background_Calculations!C$7*Background_Calculations!C$3*Quarantine_Input!C$14*(1-Background_Calculations!C$6)/(1-Background_Calculations!C$19)*Quarantine_Input!$B$24*(Quarantine_Input!$B$25*PQT_RAg_Entry_Exit!C30+(1-Quarantine_Input!$B$25)*PQT_No_Test!C$22)</f>
        <v>0.18867748875286872</v>
      </c>
      <c r="V58" s="15">
        <f>Background_Calculations!$B$10*Background_Calculations!D$7*Background_Calculations!D$3*Quarantine_Input!D$14*(1-Background_Calculations!D$6)/(1-Background_Calculations!D$19)*Quarantine_Input!$B$24*(Quarantine_Input!$B$25*PQT_RAg_Entry_Exit!D30+(1-Quarantine_Input!$B$25)*PQT_No_Test!D$22)</f>
        <v>0.24115503777224057</v>
      </c>
      <c r="W58" s="15">
        <f>Background_Calculations!$B$10*Background_Calculations!E$7*Background_Calculations!E$3*Quarantine_Input!E$14*(1-Background_Calculations!E$6)/(1-Background_Calculations!E$19)*Quarantine_Input!$B$24*(Quarantine_Input!$B$25*PQT_RAg_Entry_Exit!E30+(1-Quarantine_Input!$B$25)*PQT_No_Test!E$22)</f>
        <v>0.31239837307406504</v>
      </c>
      <c r="X58" s="15">
        <f>Background_Calculations!$B$10*Background_Calculations!F$7*Background_Calculations!F$3*Quarantine_Input!F$14*(1-Background_Calculations!F$6)/(1-Background_Calculations!F$19)*Quarantine_Input!$B$24*(Quarantine_Input!$B$25*PQT_RAg_Entry_Exit!F30+(1-Quarantine_Input!$B$25)*PQT_No_Test!F$22)</f>
        <v>0.21390047761790479</v>
      </c>
      <c r="Y58" s="15">
        <f>Background_Calculations!$B$10*Background_Calculations!G$7*Background_Calculations!G$3*Quarantine_Input!G$14*(1-Background_Calculations!G$6)/(1-Background_Calculations!G$19)*Quarantine_Input!$B$24*(Quarantine_Input!$B$25*PQT_RAg_Entry_Exit!G30+(1-Quarantine_Input!$B$25)*PQT_No_Test!G$22)</f>
        <v>0.14555659638161647</v>
      </c>
      <c r="Z58" s="14">
        <f>Background_Calculations!$B$23*Background_Calculations!B$20*Background_Calculations!B$16*Quarantine_Input!B$14*Quarantine_Input!$B$24*(Quarantine_Input!$B$25*PQT_RAg_Entry_Exit!B30+(1-Quarantine_Input!$B$25)*PQT_No_Test!B$22)</f>
        <v>14.16805350476637</v>
      </c>
      <c r="AA58" s="14">
        <f>Background_Calculations!$B$23*Background_Calculations!C$20*Background_Calculations!C$16*Quarantine_Input!C$14*Quarantine_Input!$B$24*(Quarantine_Input!$B$25*PQT_RAg_Entry_Exit!C30+(1-Quarantine_Input!$B$25)*PQT_No_Test!C$22)</f>
        <v>3.3235473741859591</v>
      </c>
      <c r="AB58" s="14">
        <f>Background_Calculations!$B$23*Background_Calculations!D$20*Background_Calculations!D$16*Quarantine_Input!D$14*Quarantine_Input!$B$24*(Quarantine_Input!$B$25*PQT_RAg_Entry_Exit!D30+(1-Quarantine_Input!$B$25)*PQT_No_Test!D$22)</f>
        <v>3.6070175026073796</v>
      </c>
      <c r="AC58" s="14">
        <f>Background_Calculations!$B$23*Background_Calculations!E$20*Background_Calculations!E$16*Quarantine_Input!E$14*Quarantine_Input!$B$24*(Quarantine_Input!$B$25*PQT_RAg_Entry_Exit!E30+(1-Quarantine_Input!$B$25)*PQT_No_Test!E$22)</f>
        <v>2.963647601994198</v>
      </c>
      <c r="AD58" s="14">
        <f>Background_Calculations!$B$23*Background_Calculations!F$20*Background_Calculations!F$16*Quarantine_Input!F$14*Quarantine_Input!$B$24*(Quarantine_Input!$B$25*PQT_RAg_Entry_Exit!F30+(1-Quarantine_Input!$B$25)*PQT_No_Test!F$22)</f>
        <v>3.1633183019121414</v>
      </c>
      <c r="AE58" s="14">
        <f>Background_Calculations!$B$23*Background_Calculations!G$20*Background_Calculations!G$16*Quarantine_Input!G$14*Quarantine_Input!$B$24*(Quarantine_Input!$B$25*PQT_RAg_Entry_Exit!G30+(1-Quarantine_Input!$B$25)*PQT_No_Test!G$22)</f>
        <v>4.2740638854094604</v>
      </c>
      <c r="AF58" s="15">
        <f>Background_Calculations!$B$23*Background_Calculations!B$20*Background_Calculations!B$16*Quarantine_Input!B$6*(1-Background_Calculations!B$19)/(1-Background_Calculations!B$6)*PQT_No_Test!B$22*Quarantine_Input!$B$24</f>
        <v>111.52868162272563</v>
      </c>
      <c r="AG58" s="15">
        <f>Background_Calculations!$B$23*Background_Calculations!C$20*Background_Calculations!C$16*Quarantine_Input!C$6*(1-Background_Calculations!C$19)/(1-Background_Calculations!C$6)*PQT_No_Test!C$22*Quarantine_Input!$B$24</f>
        <v>28.741533322649232</v>
      </c>
      <c r="AH58" s="15">
        <f>Background_Calculations!$B$23*Background_Calculations!D$20*Background_Calculations!D$16*Quarantine_Input!D$6*(1-Background_Calculations!D$19)/(1-Background_Calculations!D$6)*PQT_No_Test!D$22*Quarantine_Input!$B$24</f>
        <v>31.193386951179868</v>
      </c>
      <c r="AI58" s="15">
        <f>Background_Calculations!$B$23*Background_Calculations!E$20*Background_Calculations!E$16*Quarantine_Input!E$6*(1-Background_Calculations!E$19)/(1-Background_Calculations!E$6)*PQT_No_Test!E$22*Quarantine_Input!$B$24</f>
        <v>30.022966534653335</v>
      </c>
      <c r="AJ58" s="15">
        <f>Background_Calculations!$B$23*Background_Calculations!F$20*Background_Calculations!F$16*Quarantine_Input!F$6*(1-Background_Calculations!F$19)/(1-Background_Calculations!F$6)*PQT_No_Test!F$22*Quarantine_Input!$B$24</f>
        <v>32.011985609372495</v>
      </c>
      <c r="AK58" s="15">
        <f>Background_Calculations!$B$23*Background_Calculations!G$20*Background_Calculations!G$16*Quarantine_Input!G$6*(1-Background_Calculations!G$19)/(1-Background_Calculations!G$6)*PQT_No_Test!G$22*Quarantine_Input!$B$24</f>
        <v>54.720386735680179</v>
      </c>
    </row>
    <row r="59" spans="1:37" x14ac:dyDescent="0.25">
      <c r="A59" s="8">
        <v>7</v>
      </c>
      <c r="B59" s="14">
        <f>Background_Calculations!$B$10*(1-Background_Calculations!B$7*(Quarantine_Input!$B$30+Quarantine_Input!$B$25*Inequality_Components_Lambda_j!$A11))*(Background_Calculations!$B$9*Background_Calculations!B$3*(1-Background_Calculations!B$6)/(1-Background_Calculations!$B$11))*Quarantine_Input!$B$24</f>
        <v>15953.360592365294</v>
      </c>
      <c r="C59" s="14">
        <f>Background_Calculations!$B$10*(1-Background_Calculations!C$7*(Quarantine_Input!$B$30+Quarantine_Input!$B$25*Inequality_Components_Lambda_j!$A11))*(Background_Calculations!$B$9*Background_Calculations!C$3*(1-Background_Calculations!C$6)/(1-Background_Calculations!$B$11))*Quarantine_Input!$B$24</f>
        <v>2340.7202525079692</v>
      </c>
      <c r="D59" s="14">
        <f>Background_Calculations!$B$10*(1-Background_Calculations!D$7*(Quarantine_Input!$B$30+Quarantine_Input!$B$25*Inequality_Components_Lambda_j!$A11))*(Background_Calculations!$B$9*Background_Calculations!D$3*(1-Background_Calculations!D$6)/(1-Background_Calculations!$B$11))*Quarantine_Input!$B$24</f>
        <v>2991.7960709148365</v>
      </c>
      <c r="E59" s="14">
        <f>Background_Calculations!$B$10*(1-Background_Calculations!E$7*(Quarantine_Input!$B$30+Quarantine_Input!$B$25*Inequality_Components_Lambda_j!$A11))*(Background_Calculations!$B$9*Background_Calculations!E$3*(1-Background_Calculations!E$6)/(1-Background_Calculations!$B$11))*Quarantine_Input!$B$24</f>
        <v>4663.3971500047173</v>
      </c>
      <c r="F59" s="14">
        <f>Background_Calculations!$B$10*(1-Background_Calculations!F$7*(Quarantine_Input!$B$30+Quarantine_Input!$B$25*Inequality_Components_Lambda_j!$A11))*(Background_Calculations!$B$9*Background_Calculations!F$3*(1-Background_Calculations!F$6)/(1-Background_Calculations!$B$11))*Quarantine_Input!$B$24</f>
        <v>3192.9715834519111</v>
      </c>
      <c r="G59" s="14">
        <f>Background_Calculations!$B$10*(1-Background_Calculations!G$7*(Quarantine_Input!$B$30+Quarantine_Input!$B$25*Inequality_Components_Lambda_j!$A11))*(Background_Calculations!$B$9*Background_Calculations!G$3*(1-Background_Calculations!G$6)/(1-Background_Calculations!$B$11))*Quarantine_Input!$B$24</f>
        <v>2886.902007822905</v>
      </c>
      <c r="H59" s="15">
        <f>Background_Calculations!B$20*Quarantine_Input!$B$29*Background_Calculations!$B$23*(Background_Calculations!$B$9*Background_Calculations!B$16*(1-Background_Calculations!B$19)/(1-Background_Calculations!$B$11))*Quarantine_Input!$B$24</f>
        <v>186.43163286546257</v>
      </c>
      <c r="I59" s="15">
        <f>Background_Calculations!C$20*Quarantine_Input!$B$29*Background_Calculations!$B$23*(Background_Calculations!$B$9*Background_Calculations!C$16*(1-Background_Calculations!C$19)/(1-Background_Calculations!$B$11))*Quarantine_Input!$B$24</f>
        <v>49.16598927666228</v>
      </c>
      <c r="J59" s="15">
        <f>Background_Calculations!D$20*Quarantine_Input!$B$29*Background_Calculations!$B$23*(Background_Calculations!$B$9*Background_Calculations!D$16*(1-Background_Calculations!D$19)/(1-Background_Calculations!$B$11))*Quarantine_Input!$B$24</f>
        <v>53.36019171725674</v>
      </c>
      <c r="K59" s="15">
        <f>Background_Calculations!E$20*Quarantine_Input!$B$29*Background_Calculations!$B$23*(Background_Calculations!$B$9*Background_Calculations!E$16*(1-Background_Calculations!E$19)/(1-Background_Calculations!$B$11))*Quarantine_Input!$B$24</f>
        <v>52.753792191274471</v>
      </c>
      <c r="L59" s="15">
        <f>Background_Calculations!F$20*Quarantine_Input!$B$29*Background_Calculations!$B$23*(Background_Calculations!$B$9*Background_Calculations!F$16*(1-Background_Calculations!F$19)/(1-Background_Calculations!$B$11))*Quarantine_Input!$B$24</f>
        <v>56.306648270023828</v>
      </c>
      <c r="M59" s="15">
        <f>Background_Calculations!G$20*Quarantine_Input!$B$29*Background_Calculations!$B$23*(Background_Calculations!$B$9*Background_Calculations!G$16*(1-Background_Calculations!G$19)/(1-Background_Calculations!$B$11))*Quarantine_Input!$B$24</f>
        <v>101.08219013894848</v>
      </c>
      <c r="N59" s="14">
        <f>Background_Calculations!$B$10*Background_Calculations!B$7*Background_Calculations!B$3*Quarantine_Input!B$6*PQT_No_Test!B$22*Quarantine_Input!$B$24</f>
        <v>11.380271669743983</v>
      </c>
      <c r="O59" s="14">
        <f>Background_Calculations!$B$10*Background_Calculations!C$7*Background_Calculations!C$3*Quarantine_Input!C$6*PQT_No_Test!C$22*Quarantine_Input!$B$24</f>
        <v>1.6316542897338984</v>
      </c>
      <c r="P59" s="14">
        <f>Background_Calculations!$B$10*Background_Calculations!D$7*Background_Calculations!D$3*Quarantine_Input!D$6*PQT_No_Test!D$22*Quarantine_Input!$B$24</f>
        <v>2.0855020534328439</v>
      </c>
      <c r="Q59" s="14">
        <f>Background_Calculations!$B$10*Background_Calculations!E$7*Background_Calculations!E$3*Quarantine_Input!E$6*PQT_No_Test!E$22*Quarantine_Input!$B$24</f>
        <v>3.1647237323262445</v>
      </c>
      <c r="R59" s="14">
        <f>Background_Calculations!$B$10*Background_Calculations!F$7*Background_Calculations!F$3*Quarantine_Input!F$6*PQT_No_Test!F$22*Quarantine_Input!$B$24</f>
        <v>2.1646190353981183</v>
      </c>
      <c r="S59" s="14">
        <f>Background_Calculations!$B$10*Background_Calculations!G$7*Background_Calculations!G$3*Quarantine_Input!G$6*PQT_No_Test!G$22*Quarantine_Input!$B$24</f>
        <v>1.8635456697597566</v>
      </c>
      <c r="T59" s="15">
        <f>Background_Calculations!$B$10*Background_Calculations!B$7*Background_Calculations!B$3*Quarantine_Input!B$14*(1-Background_Calculations!B$6)/(1-Background_Calculations!B$19)*Quarantine_Input!$B$24*(Quarantine_Input!$B$25*PQT_RAg_Entry_Exit!B31+(1-Quarantine_Input!$B$25)*PQT_No_Test!B$22)</f>
        <v>1.2781002792559375</v>
      </c>
      <c r="U59" s="15">
        <f>Background_Calculations!$B$10*Background_Calculations!C$7*Background_Calculations!C$3*Quarantine_Input!C$14*(1-Background_Calculations!C$6)/(1-Background_Calculations!C$19)*Quarantine_Input!$B$24*(Quarantine_Input!$B$25*PQT_RAg_Entry_Exit!C31+(1-Quarantine_Input!$B$25)*PQT_No_Test!C$22)</f>
        <v>0.16680488592732326</v>
      </c>
      <c r="V59" s="15">
        <f>Background_Calculations!$B$10*Background_Calculations!D$7*Background_Calculations!D$3*Quarantine_Input!D$14*(1-Background_Calculations!D$6)/(1-Background_Calculations!D$19)*Quarantine_Input!$B$24*(Quarantine_Input!$B$25*PQT_RAg_Entry_Exit!D31+(1-Quarantine_Input!$B$25)*PQT_No_Test!D$22)</f>
        <v>0.2131989292007487</v>
      </c>
      <c r="W59" s="15">
        <f>Background_Calculations!$B$10*Background_Calculations!E$7*Background_Calculations!E$3*Quarantine_Input!E$14*(1-Background_Calculations!E$6)/(1-Background_Calculations!E$19)*Quarantine_Input!$B$24*(Quarantine_Input!$B$25*PQT_RAg_Entry_Exit!E31+(1-Quarantine_Input!$B$25)*PQT_No_Test!E$22)</f>
        <v>0.2761833185767823</v>
      </c>
      <c r="X59" s="15">
        <f>Background_Calculations!$B$10*Background_Calculations!F$7*Background_Calculations!F$3*Quarantine_Input!F$14*(1-Background_Calculations!F$6)/(1-Background_Calculations!F$19)*Quarantine_Input!$B$24*(Quarantine_Input!$B$25*PQT_RAg_Entry_Exit!F31+(1-Quarantine_Input!$B$25)*PQT_No_Test!F$22)</f>
        <v>0.18910387775824203</v>
      </c>
      <c r="Y59" s="15">
        <f>Background_Calculations!$B$10*Background_Calculations!G$7*Background_Calculations!G$3*Quarantine_Input!G$14*(1-Background_Calculations!G$6)/(1-Background_Calculations!G$19)*Quarantine_Input!$B$24*(Quarantine_Input!$B$25*PQT_RAg_Entry_Exit!G31+(1-Quarantine_Input!$B$25)*PQT_No_Test!G$22)</f>
        <v>0.12868282070049447</v>
      </c>
      <c r="Z59" s="14">
        <f>Background_Calculations!$B$23*Background_Calculations!B$20*Background_Calculations!B$16*Quarantine_Input!B$14*Quarantine_Input!$B$24*(Quarantine_Input!$B$25*PQT_RAg_Entry_Exit!B31+(1-Quarantine_Input!$B$25)*PQT_No_Test!B$22)</f>
        <v>12.525609516513319</v>
      </c>
      <c r="AA59" s="14">
        <f>Background_Calculations!$B$23*Background_Calculations!C$20*Background_Calculations!C$16*Quarantine_Input!C$14*Quarantine_Input!$B$24*(Quarantine_Input!$B$25*PQT_RAg_Entry_Exit!C31+(1-Quarantine_Input!$B$25)*PQT_No_Test!C$22)</f>
        <v>2.9382622393881879</v>
      </c>
      <c r="AB59" s="14">
        <f>Background_Calculations!$B$23*Background_Calculations!D$20*Background_Calculations!D$16*Quarantine_Input!D$14*Quarantine_Input!$B$24*(Quarantine_Input!$B$25*PQT_RAg_Entry_Exit!D31+(1-Quarantine_Input!$B$25)*PQT_No_Test!D$22)</f>
        <v>3.1888708453627559</v>
      </c>
      <c r="AC59" s="14">
        <f>Background_Calculations!$B$23*Background_Calculations!E$20*Background_Calculations!E$16*Quarantine_Input!E$14*Quarantine_Input!$B$24*(Quarantine_Input!$B$25*PQT_RAg_Entry_Exit!E31+(1-Quarantine_Input!$B$25)*PQT_No_Test!E$22)</f>
        <v>2.6200841629121538</v>
      </c>
      <c r="AD59" s="14">
        <f>Background_Calculations!$B$23*Background_Calculations!F$20*Background_Calculations!F$16*Quarantine_Input!F$14*Quarantine_Input!$B$24*(Quarantine_Input!$B$25*PQT_RAg_Entry_Exit!F31+(1-Quarantine_Input!$B$25)*PQT_No_Test!F$22)</f>
        <v>2.7966078623899744</v>
      </c>
      <c r="AE59" s="14">
        <f>Background_Calculations!$B$23*Background_Calculations!G$20*Background_Calculations!G$16*Quarantine_Input!G$14*Quarantine_Input!$B$24*(Quarantine_Input!$B$25*PQT_RAg_Entry_Exit!G31+(1-Quarantine_Input!$B$25)*PQT_No_Test!G$22)</f>
        <v>3.7785892931065281</v>
      </c>
      <c r="AF59" s="15">
        <f>Background_Calculations!$B$23*Background_Calculations!B$20*Background_Calculations!B$16*Quarantine_Input!B$6*(1-Background_Calculations!B$19)/(1-Background_Calculations!B$6)*PQT_No_Test!B$22*Quarantine_Input!$B$24</f>
        <v>111.52868162272563</v>
      </c>
      <c r="AG59" s="15">
        <f>Background_Calculations!$B$23*Background_Calculations!C$20*Background_Calculations!C$16*Quarantine_Input!C$6*(1-Background_Calculations!C$19)/(1-Background_Calculations!C$6)*PQT_No_Test!C$22*Quarantine_Input!$B$24</f>
        <v>28.741533322649232</v>
      </c>
      <c r="AH59" s="15">
        <f>Background_Calculations!$B$23*Background_Calculations!D$20*Background_Calculations!D$16*Quarantine_Input!D$6*(1-Background_Calculations!D$19)/(1-Background_Calculations!D$6)*PQT_No_Test!D$22*Quarantine_Input!$B$24</f>
        <v>31.193386951179868</v>
      </c>
      <c r="AI59" s="15">
        <f>Background_Calculations!$B$23*Background_Calculations!E$20*Background_Calculations!E$16*Quarantine_Input!E$6*(1-Background_Calculations!E$19)/(1-Background_Calculations!E$6)*PQT_No_Test!E$22*Quarantine_Input!$B$24</f>
        <v>30.022966534653335</v>
      </c>
      <c r="AJ59" s="15">
        <f>Background_Calculations!$B$23*Background_Calculations!F$20*Background_Calculations!F$16*Quarantine_Input!F$6*(1-Background_Calculations!F$19)/(1-Background_Calculations!F$6)*PQT_No_Test!F$22*Quarantine_Input!$B$24</f>
        <v>32.011985609372495</v>
      </c>
      <c r="AK59" s="15">
        <f>Background_Calculations!$B$23*Background_Calculations!G$20*Background_Calculations!G$16*Quarantine_Input!G$6*(1-Background_Calculations!G$19)/(1-Background_Calculations!G$6)*PQT_No_Test!G$22*Quarantine_Input!$B$24</f>
        <v>54.720386735680179</v>
      </c>
    </row>
    <row r="60" spans="1:37" x14ac:dyDescent="0.25">
      <c r="A60" s="8">
        <v>8</v>
      </c>
      <c r="B60" s="14">
        <f>Background_Calculations!$B$10*(1-Background_Calculations!B$7*(Quarantine_Input!$B$30+Quarantine_Input!$B$25*Inequality_Components_Lambda_j!$A12))*(Background_Calculations!$B$9*Background_Calculations!B$3*(1-Background_Calculations!B$6)/(1-Background_Calculations!$B$11))*Quarantine_Input!$B$24</f>
        <v>15951.154324444866</v>
      </c>
      <c r="C60" s="14">
        <f>Background_Calculations!$B$10*(1-Background_Calculations!C$7*(Quarantine_Input!$B$30+Quarantine_Input!$B$25*Inequality_Components_Lambda_j!$A12))*(Background_Calculations!$B$9*Background_Calculations!C$3*(1-Background_Calculations!C$6)/(1-Background_Calculations!$B$11))*Quarantine_Input!$B$24</f>
        <v>2340.3965429062273</v>
      </c>
      <c r="D60" s="14">
        <f>Background_Calculations!$B$10*(1-Background_Calculations!D$7*(Quarantine_Input!$B$30+Quarantine_Input!$B$25*Inequality_Components_Lambda_j!$A12))*(Background_Calculations!$B$9*Background_Calculations!D$3*(1-Background_Calculations!D$6)/(1-Background_Calculations!$B$11))*Quarantine_Input!$B$24</f>
        <v>2991.382320867785</v>
      </c>
      <c r="E60" s="14">
        <f>Background_Calculations!$B$10*(1-Background_Calculations!E$7*(Quarantine_Input!$B$30+Quarantine_Input!$B$25*Inequality_Components_Lambda_j!$A12))*(Background_Calculations!$B$9*Background_Calculations!E$3*(1-Background_Calculations!E$6)/(1-Background_Calculations!$B$11))*Quarantine_Input!$B$24</f>
        <v>4662.7522261046579</v>
      </c>
      <c r="F60" s="14">
        <f>Background_Calculations!$B$10*(1-Background_Calculations!F$7*(Quarantine_Input!$B$30+Quarantine_Input!$B$25*Inequality_Components_Lambda_j!$A12))*(Background_Calculations!$B$9*Background_Calculations!F$3*(1-Background_Calculations!F$6)/(1-Background_Calculations!$B$11))*Quarantine_Input!$B$24</f>
        <v>3192.530011863616</v>
      </c>
      <c r="G60" s="14">
        <f>Background_Calculations!$B$10*(1-Background_Calculations!G$7*(Quarantine_Input!$B$30+Quarantine_Input!$B$25*Inequality_Components_Lambda_j!$A12))*(Background_Calculations!$B$9*Background_Calculations!G$3*(1-Background_Calculations!G$6)/(1-Background_Calculations!$B$11))*Quarantine_Input!$B$24</f>
        <v>2886.5027640866147</v>
      </c>
      <c r="H60" s="15">
        <f>Background_Calculations!B$20*Quarantine_Input!$B$29*Background_Calculations!$B$23*(Background_Calculations!$B$9*Background_Calculations!B$16*(1-Background_Calculations!B$19)/(1-Background_Calculations!$B$11))*Quarantine_Input!$B$24</f>
        <v>186.43163286546257</v>
      </c>
      <c r="I60" s="15">
        <f>Background_Calculations!C$20*Quarantine_Input!$B$29*Background_Calculations!$B$23*(Background_Calculations!$B$9*Background_Calculations!C$16*(1-Background_Calculations!C$19)/(1-Background_Calculations!$B$11))*Quarantine_Input!$B$24</f>
        <v>49.16598927666228</v>
      </c>
      <c r="J60" s="15">
        <f>Background_Calculations!D$20*Quarantine_Input!$B$29*Background_Calculations!$B$23*(Background_Calculations!$B$9*Background_Calculations!D$16*(1-Background_Calculations!D$19)/(1-Background_Calculations!$B$11))*Quarantine_Input!$B$24</f>
        <v>53.36019171725674</v>
      </c>
      <c r="K60" s="15">
        <f>Background_Calculations!E$20*Quarantine_Input!$B$29*Background_Calculations!$B$23*(Background_Calculations!$B$9*Background_Calculations!E$16*(1-Background_Calculations!E$19)/(1-Background_Calculations!$B$11))*Quarantine_Input!$B$24</f>
        <v>52.753792191274471</v>
      </c>
      <c r="L60" s="15">
        <f>Background_Calculations!F$20*Quarantine_Input!$B$29*Background_Calculations!$B$23*(Background_Calculations!$B$9*Background_Calculations!F$16*(1-Background_Calculations!F$19)/(1-Background_Calculations!$B$11))*Quarantine_Input!$B$24</f>
        <v>56.306648270023828</v>
      </c>
      <c r="M60" s="15">
        <f>Background_Calculations!G$20*Quarantine_Input!$B$29*Background_Calculations!$B$23*(Background_Calculations!$B$9*Background_Calculations!G$16*(1-Background_Calculations!G$19)/(1-Background_Calculations!$B$11))*Quarantine_Input!$B$24</f>
        <v>101.08219013894848</v>
      </c>
      <c r="N60" s="14">
        <f>Background_Calculations!$B$10*Background_Calculations!B$7*Background_Calculations!B$3*Quarantine_Input!B$6*PQT_No_Test!B$22*Quarantine_Input!$B$24</f>
        <v>11.380271669743983</v>
      </c>
      <c r="O60" s="14">
        <f>Background_Calculations!$B$10*Background_Calculations!C$7*Background_Calculations!C$3*Quarantine_Input!C$6*PQT_No_Test!C$22*Quarantine_Input!$B$24</f>
        <v>1.6316542897338984</v>
      </c>
      <c r="P60" s="14">
        <f>Background_Calculations!$B$10*Background_Calculations!D$7*Background_Calculations!D$3*Quarantine_Input!D$6*PQT_No_Test!D$22*Quarantine_Input!$B$24</f>
        <v>2.0855020534328439</v>
      </c>
      <c r="Q60" s="14">
        <f>Background_Calculations!$B$10*Background_Calculations!E$7*Background_Calculations!E$3*Quarantine_Input!E$6*PQT_No_Test!E$22*Quarantine_Input!$B$24</f>
        <v>3.1647237323262445</v>
      </c>
      <c r="R60" s="14">
        <f>Background_Calculations!$B$10*Background_Calculations!F$7*Background_Calculations!F$3*Quarantine_Input!F$6*PQT_No_Test!F$22*Quarantine_Input!$B$24</f>
        <v>2.1646190353981183</v>
      </c>
      <c r="S60" s="14">
        <f>Background_Calculations!$B$10*Background_Calculations!G$7*Background_Calculations!G$3*Quarantine_Input!G$6*PQT_No_Test!G$22*Quarantine_Input!$B$24</f>
        <v>1.8635456697597566</v>
      </c>
      <c r="T60" s="15">
        <f>Background_Calculations!$B$10*Background_Calculations!B$7*Background_Calculations!B$3*Quarantine_Input!B$14*(1-Background_Calculations!B$6)/(1-Background_Calculations!B$19)*Quarantine_Input!$B$24*(Quarantine_Input!$B$25*PQT_RAg_Entry_Exit!B32+(1-Quarantine_Input!$B$25)*PQT_No_Test!B$22)</f>
        <v>1.0685967977919204</v>
      </c>
      <c r="U60" s="15">
        <f>Background_Calculations!$B$10*Background_Calculations!C$7*Background_Calculations!C$3*Quarantine_Input!C$14*(1-Background_Calculations!C$6)/(1-Background_Calculations!C$19)*Quarantine_Input!$B$24*(Quarantine_Input!$B$25*PQT_RAg_Entry_Exit!C32+(1-Quarantine_Input!$B$25)*PQT_No_Test!C$22)</f>
        <v>0.13946258353198474</v>
      </c>
      <c r="V60" s="15">
        <f>Background_Calculations!$B$10*Background_Calculations!D$7*Background_Calculations!D$3*Quarantine_Input!D$14*(1-Background_Calculations!D$6)/(1-Background_Calculations!D$19)*Quarantine_Input!$B$24*(Quarantine_Input!$B$25*PQT_RAg_Entry_Exit!D32+(1-Quarantine_Input!$B$25)*PQT_No_Test!D$22)</f>
        <v>0.17825181383202335</v>
      </c>
      <c r="W60" s="15">
        <f>Background_Calculations!$B$10*Background_Calculations!E$7*Background_Calculations!E$3*Quarantine_Input!E$14*(1-Background_Calculations!E$6)/(1-Background_Calculations!E$19)*Quarantine_Input!$B$24*(Quarantine_Input!$B$25*PQT_RAg_Entry_Exit!E32+(1-Quarantine_Input!$B$25)*PQT_No_Test!E$22)</f>
        <v>0.23091193596054005</v>
      </c>
      <c r="X60" s="15">
        <f>Background_Calculations!$B$10*Background_Calculations!F$7*Background_Calculations!F$3*Quarantine_Input!F$14*(1-Background_Calculations!F$6)/(1-Background_Calculations!F$19)*Quarantine_Input!$B$24*(Quarantine_Input!$B$25*PQT_RAg_Entry_Exit!F32+(1-Quarantine_Input!$B$25)*PQT_No_Test!F$22)</f>
        <v>0.15810637201341762</v>
      </c>
      <c r="Y60" s="15">
        <f>Background_Calculations!$B$10*Background_Calculations!G$7*Background_Calculations!G$3*Quarantine_Input!G$14*(1-Background_Calculations!G$6)/(1-Background_Calculations!G$19)*Quarantine_Input!$B$24*(Quarantine_Input!$B$25*PQT_RAg_Entry_Exit!G32+(1-Quarantine_Input!$B$25)*PQT_No_Test!G$22)</f>
        <v>0.10758940621735372</v>
      </c>
      <c r="Z60" s="14">
        <f>Background_Calculations!$B$23*Background_Calculations!B$20*Background_Calculations!B$16*Quarantine_Input!B$14*Quarantine_Input!$B$24*(Quarantine_Input!$B$25*PQT_RAg_Entry_Exit!B32+(1-Quarantine_Input!$B$25)*PQT_No_Test!B$22)</f>
        <v>10.472438224902263</v>
      </c>
      <c r="AA60" s="14">
        <f>Background_Calculations!$B$23*Background_Calculations!C$20*Background_Calculations!C$16*Quarantine_Input!C$14*Quarantine_Input!$B$24*(Quarantine_Input!$B$25*PQT_RAg_Entry_Exit!C32+(1-Quarantine_Input!$B$25)*PQT_No_Test!C$22)</f>
        <v>2.4566285377161639</v>
      </c>
      <c r="AB60" s="14">
        <f>Background_Calculations!$B$23*Background_Calculations!D$20*Background_Calculations!D$16*Quarantine_Input!D$14*Quarantine_Input!$B$24*(Quarantine_Input!$B$25*PQT_RAg_Entry_Exit!D32+(1-Quarantine_Input!$B$25)*PQT_No_Test!D$22)</f>
        <v>2.6661579136110065</v>
      </c>
      <c r="AC60" s="14">
        <f>Background_Calculations!$B$23*Background_Calculations!E$20*Background_Calculations!E$16*Quarantine_Input!E$14*Quarantine_Input!$B$24*(Quarantine_Input!$B$25*PQT_RAg_Entry_Exit!E32+(1-Quarantine_Input!$B$25)*PQT_No_Test!E$22)</f>
        <v>2.190605535320906</v>
      </c>
      <c r="AD60" s="14">
        <f>Background_Calculations!$B$23*Background_Calculations!F$20*Background_Calculations!F$16*Quarantine_Input!F$14*Quarantine_Input!$B$24*(Quarantine_Input!$B$25*PQT_RAg_Entry_Exit!F32+(1-Quarantine_Input!$B$25)*PQT_No_Test!F$22)</f>
        <v>2.3381938451413196</v>
      </c>
      <c r="AE60" s="14">
        <f>Background_Calculations!$B$23*Background_Calculations!G$20*Background_Calculations!G$16*Quarantine_Input!G$14*Quarantine_Input!$B$24*(Quarantine_Input!$B$25*PQT_RAg_Entry_Exit!G32+(1-Quarantine_Input!$B$25)*PQT_No_Test!G$22)</f>
        <v>3.1592109667131307</v>
      </c>
      <c r="AF60" s="15">
        <f>Background_Calculations!$B$23*Background_Calculations!B$20*Background_Calculations!B$16*Quarantine_Input!B$6*(1-Background_Calculations!B$19)/(1-Background_Calculations!B$6)*PQT_No_Test!B$22*Quarantine_Input!$B$24</f>
        <v>111.52868162272563</v>
      </c>
      <c r="AG60" s="15">
        <f>Background_Calculations!$B$23*Background_Calculations!C$20*Background_Calculations!C$16*Quarantine_Input!C$6*(1-Background_Calculations!C$19)/(1-Background_Calculations!C$6)*PQT_No_Test!C$22*Quarantine_Input!$B$24</f>
        <v>28.741533322649232</v>
      </c>
      <c r="AH60" s="15">
        <f>Background_Calculations!$B$23*Background_Calculations!D$20*Background_Calculations!D$16*Quarantine_Input!D$6*(1-Background_Calculations!D$19)/(1-Background_Calculations!D$6)*PQT_No_Test!D$22*Quarantine_Input!$B$24</f>
        <v>31.193386951179868</v>
      </c>
      <c r="AI60" s="15">
        <f>Background_Calculations!$B$23*Background_Calculations!E$20*Background_Calculations!E$16*Quarantine_Input!E$6*(1-Background_Calculations!E$19)/(1-Background_Calculations!E$6)*PQT_No_Test!E$22*Quarantine_Input!$B$24</f>
        <v>30.022966534653335</v>
      </c>
      <c r="AJ60" s="15">
        <f>Background_Calculations!$B$23*Background_Calculations!F$20*Background_Calculations!F$16*Quarantine_Input!F$6*(1-Background_Calculations!F$19)/(1-Background_Calculations!F$6)*PQT_No_Test!F$22*Quarantine_Input!$B$24</f>
        <v>32.011985609372495</v>
      </c>
      <c r="AK60" s="15">
        <f>Background_Calculations!$B$23*Background_Calculations!G$20*Background_Calculations!G$16*Quarantine_Input!G$6*(1-Background_Calculations!G$19)/(1-Background_Calculations!G$6)*PQT_No_Test!G$22*Quarantine_Input!$B$24</f>
        <v>54.720386735680179</v>
      </c>
    </row>
    <row r="61" spans="1:37" x14ac:dyDescent="0.25">
      <c r="A61" s="8">
        <v>9</v>
      </c>
      <c r="B61" s="14">
        <f>Background_Calculations!$B$10*(1-Background_Calculations!B$7*(Quarantine_Input!$B$30+Quarantine_Input!$B$25*Inequality_Components_Lambda_j!$A13))*(Background_Calculations!$B$9*Background_Calculations!B$3*(1-Background_Calculations!B$6)/(1-Background_Calculations!$B$11))*Quarantine_Input!$B$24</f>
        <v>15948.94805652443</v>
      </c>
      <c r="C61" s="14">
        <f>Background_Calculations!$B$10*(1-Background_Calculations!C$7*(Quarantine_Input!$B$30+Quarantine_Input!$B$25*Inequality_Components_Lambda_j!$A13))*(Background_Calculations!$B$9*Background_Calculations!C$3*(1-Background_Calculations!C$6)/(1-Background_Calculations!$B$11))*Quarantine_Input!$B$24</f>
        <v>2340.0728333044844</v>
      </c>
      <c r="D61" s="14">
        <f>Background_Calculations!$B$10*(1-Background_Calculations!D$7*(Quarantine_Input!$B$30+Quarantine_Input!$B$25*Inequality_Components_Lambda_j!$A13))*(Background_Calculations!$B$9*Background_Calculations!D$3*(1-Background_Calculations!D$6)/(1-Background_Calculations!$B$11))*Quarantine_Input!$B$24</f>
        <v>2990.9685708207326</v>
      </c>
      <c r="E61" s="14">
        <f>Background_Calculations!$B$10*(1-Background_Calculations!E$7*(Quarantine_Input!$B$30+Quarantine_Input!$B$25*Inequality_Components_Lambda_j!$A13))*(Background_Calculations!$B$9*Background_Calculations!E$3*(1-Background_Calculations!E$6)/(1-Background_Calculations!$B$11))*Quarantine_Input!$B$24</f>
        <v>4662.1073022045985</v>
      </c>
      <c r="F61" s="14">
        <f>Background_Calculations!$B$10*(1-Background_Calculations!F$7*(Quarantine_Input!$B$30+Quarantine_Input!$B$25*Inequality_Components_Lambda_j!$A13))*(Background_Calculations!$B$9*Background_Calculations!F$3*(1-Background_Calculations!F$6)/(1-Background_Calculations!$B$11))*Quarantine_Input!$B$24</f>
        <v>3192.0884402753209</v>
      </c>
      <c r="G61" s="14">
        <f>Background_Calculations!$B$10*(1-Background_Calculations!G$7*(Quarantine_Input!$B$30+Quarantine_Input!$B$25*Inequality_Components_Lambda_j!$A13))*(Background_Calculations!$B$9*Background_Calculations!G$3*(1-Background_Calculations!G$6)/(1-Background_Calculations!$B$11))*Quarantine_Input!$B$24</f>
        <v>2886.1035203503238</v>
      </c>
      <c r="H61" s="15">
        <f>Background_Calculations!B$20*Quarantine_Input!$B$29*Background_Calculations!$B$23*(Background_Calculations!$B$9*Background_Calculations!B$16*(1-Background_Calculations!B$19)/(1-Background_Calculations!$B$11))*Quarantine_Input!$B$24</f>
        <v>186.43163286546257</v>
      </c>
      <c r="I61" s="15">
        <f>Background_Calculations!C$20*Quarantine_Input!$B$29*Background_Calculations!$B$23*(Background_Calculations!$B$9*Background_Calculations!C$16*(1-Background_Calculations!C$19)/(1-Background_Calculations!$B$11))*Quarantine_Input!$B$24</f>
        <v>49.16598927666228</v>
      </c>
      <c r="J61" s="15">
        <f>Background_Calculations!D$20*Quarantine_Input!$B$29*Background_Calculations!$B$23*(Background_Calculations!$B$9*Background_Calculations!D$16*(1-Background_Calculations!D$19)/(1-Background_Calculations!$B$11))*Quarantine_Input!$B$24</f>
        <v>53.36019171725674</v>
      </c>
      <c r="K61" s="15">
        <f>Background_Calculations!E$20*Quarantine_Input!$B$29*Background_Calculations!$B$23*(Background_Calculations!$B$9*Background_Calculations!E$16*(1-Background_Calculations!E$19)/(1-Background_Calculations!$B$11))*Quarantine_Input!$B$24</f>
        <v>52.753792191274471</v>
      </c>
      <c r="L61" s="15">
        <f>Background_Calculations!F$20*Quarantine_Input!$B$29*Background_Calculations!$B$23*(Background_Calculations!$B$9*Background_Calculations!F$16*(1-Background_Calculations!F$19)/(1-Background_Calculations!$B$11))*Quarantine_Input!$B$24</f>
        <v>56.306648270023828</v>
      </c>
      <c r="M61" s="15">
        <f>Background_Calculations!G$20*Quarantine_Input!$B$29*Background_Calculations!$B$23*(Background_Calculations!$B$9*Background_Calculations!G$16*(1-Background_Calculations!G$19)/(1-Background_Calculations!$B$11))*Quarantine_Input!$B$24</f>
        <v>101.08219013894848</v>
      </c>
      <c r="N61" s="14">
        <f>Background_Calculations!$B$10*Background_Calculations!B$7*Background_Calculations!B$3*Quarantine_Input!B$6*PQT_No_Test!B$22*Quarantine_Input!$B$24</f>
        <v>11.380271669743983</v>
      </c>
      <c r="O61" s="14">
        <f>Background_Calculations!$B$10*Background_Calculations!C$7*Background_Calculations!C$3*Quarantine_Input!C$6*PQT_No_Test!C$22*Quarantine_Input!$B$24</f>
        <v>1.6316542897338984</v>
      </c>
      <c r="P61" s="14">
        <f>Background_Calculations!$B$10*Background_Calculations!D$7*Background_Calculations!D$3*Quarantine_Input!D$6*PQT_No_Test!D$22*Quarantine_Input!$B$24</f>
        <v>2.0855020534328439</v>
      </c>
      <c r="Q61" s="14">
        <f>Background_Calculations!$B$10*Background_Calculations!E$7*Background_Calculations!E$3*Quarantine_Input!E$6*PQT_No_Test!E$22*Quarantine_Input!$B$24</f>
        <v>3.1647237323262445</v>
      </c>
      <c r="R61" s="14">
        <f>Background_Calculations!$B$10*Background_Calculations!F$7*Background_Calculations!F$3*Quarantine_Input!F$6*PQT_No_Test!F$22*Quarantine_Input!$B$24</f>
        <v>2.1646190353981183</v>
      </c>
      <c r="S61" s="14">
        <f>Background_Calculations!$B$10*Background_Calculations!G$7*Background_Calculations!G$3*Quarantine_Input!G$6*PQT_No_Test!G$22*Quarantine_Input!$B$24</f>
        <v>1.8635456697597566</v>
      </c>
      <c r="T61" s="15">
        <f>Background_Calculations!$B$10*Background_Calculations!B$7*Background_Calculations!B$3*Quarantine_Input!B$14*(1-Background_Calculations!B$6)/(1-Background_Calculations!B$19)*Quarantine_Input!$B$24*(Quarantine_Input!$B$25*PQT_RAg_Entry_Exit!B33+(1-Quarantine_Input!$B$25)*PQT_No_Test!B$22)</f>
        <v>0.85722851564669911</v>
      </c>
      <c r="U61" s="15">
        <f>Background_Calculations!$B$10*Background_Calculations!C$7*Background_Calculations!C$3*Quarantine_Input!C$14*(1-Background_Calculations!C$6)/(1-Background_Calculations!C$19)*Quarantine_Input!$B$24*(Quarantine_Input!$B$25*PQT_RAg_Entry_Exit!C33+(1-Quarantine_Input!$B$25)*PQT_No_Test!C$22)</f>
        <v>0.11187690597277679</v>
      </c>
      <c r="V61" s="15">
        <f>Background_Calculations!$B$10*Background_Calculations!D$7*Background_Calculations!D$3*Quarantine_Input!D$14*(1-Background_Calculations!D$6)/(1-Background_Calculations!D$19)*Quarantine_Input!$B$24*(Quarantine_Input!$B$25*PQT_RAg_Entry_Exit!D33+(1-Quarantine_Input!$B$25)*PQT_No_Test!D$22)</f>
        <v>0.14299363248916563</v>
      </c>
      <c r="W61" s="15">
        <f>Background_Calculations!$B$10*Background_Calculations!E$7*Background_Calculations!E$3*Quarantine_Input!E$14*(1-Background_Calculations!E$6)/(1-Background_Calculations!E$19)*Quarantine_Input!$B$24*(Quarantine_Input!$B$25*PQT_RAg_Entry_Exit!E33+(1-Quarantine_Input!$B$25)*PQT_No_Test!E$22)</f>
        <v>0.1852375905651025</v>
      </c>
      <c r="X61" s="15">
        <f>Background_Calculations!$B$10*Background_Calculations!F$7*Background_Calculations!F$3*Quarantine_Input!F$14*(1-Background_Calculations!F$6)/(1-Background_Calculations!F$19)*Quarantine_Input!$B$24*(Quarantine_Input!$B$25*PQT_RAg_Entry_Exit!F33+(1-Quarantine_Input!$B$25)*PQT_No_Test!F$22)</f>
        <v>0.12683295596187827</v>
      </c>
      <c r="Y61" s="15">
        <f>Background_Calculations!$B$10*Background_Calculations!G$7*Background_Calculations!G$3*Quarantine_Input!G$14*(1-Background_Calculations!G$6)/(1-Background_Calculations!G$19)*Quarantine_Input!$B$24*(Quarantine_Input!$B$25*PQT_RAg_Entry_Exit!G33+(1-Quarantine_Input!$B$25)*PQT_No_Test!G$22)</f>
        <v>8.6308238225668771E-2</v>
      </c>
      <c r="Z61" s="14">
        <f>Background_Calculations!$B$23*Background_Calculations!B$20*Background_Calculations!B$16*Quarantine_Input!B$14*Quarantine_Input!$B$24*(Quarantine_Input!$B$25*PQT_RAg_Entry_Exit!B33+(1-Quarantine_Input!$B$25)*PQT_No_Test!B$22)</f>
        <v>8.4009915557343771</v>
      </c>
      <c r="AA61" s="14">
        <f>Background_Calculations!$B$23*Background_Calculations!C$20*Background_Calculations!C$16*Quarantine_Input!C$14*Quarantine_Input!$B$24*(Quarantine_Input!$B$25*PQT_RAg_Entry_Exit!C33+(1-Quarantine_Input!$B$25)*PQT_No_Test!C$22)</f>
        <v>1.9707077910332762</v>
      </c>
      <c r="AB61" s="14">
        <f>Background_Calculations!$B$23*Background_Calculations!D$20*Background_Calculations!D$16*Quarantine_Input!D$14*Quarantine_Input!$B$24*(Quarantine_Input!$B$25*PQT_RAg_Entry_Exit!D33+(1-Quarantine_Input!$B$25)*PQT_No_Test!D$22)</f>
        <v>2.1387922886228807</v>
      </c>
      <c r="AC61" s="14">
        <f>Background_Calculations!$B$23*Background_Calculations!E$20*Background_Calculations!E$16*Quarantine_Input!E$14*Quarantine_Input!$B$24*(Quarantine_Input!$B$25*PQT_RAg_Entry_Exit!E33+(1-Quarantine_Input!$B$25)*PQT_No_Test!E$22)</f>
        <v>1.7573040975706178</v>
      </c>
      <c r="AD61" s="14">
        <f>Background_Calculations!$B$23*Background_Calculations!F$20*Background_Calculations!F$16*Quarantine_Input!F$14*Quarantine_Input!$B$24*(Quarantine_Input!$B$25*PQT_RAg_Entry_Exit!F33+(1-Quarantine_Input!$B$25)*PQT_No_Test!F$22)</f>
        <v>1.8756994624225289</v>
      </c>
      <c r="AE61" s="14">
        <f>Background_Calculations!$B$23*Background_Calculations!G$20*Background_Calculations!G$16*Quarantine_Input!G$14*Quarantine_Input!$B$24*(Quarantine_Input!$B$25*PQT_RAg_Entry_Exit!G33+(1-Quarantine_Input!$B$25)*PQT_No_Test!G$22)</f>
        <v>2.534319523702719</v>
      </c>
      <c r="AF61" s="15">
        <f>Background_Calculations!$B$23*Background_Calculations!B$20*Background_Calculations!B$16*Quarantine_Input!B$6*(1-Background_Calculations!B$19)/(1-Background_Calculations!B$6)*PQT_No_Test!B$22*Quarantine_Input!$B$24</f>
        <v>111.52868162272563</v>
      </c>
      <c r="AG61" s="15">
        <f>Background_Calculations!$B$23*Background_Calculations!C$20*Background_Calculations!C$16*Quarantine_Input!C$6*(1-Background_Calculations!C$19)/(1-Background_Calculations!C$6)*PQT_No_Test!C$22*Quarantine_Input!$B$24</f>
        <v>28.741533322649232</v>
      </c>
      <c r="AH61" s="15">
        <f>Background_Calculations!$B$23*Background_Calculations!D$20*Background_Calculations!D$16*Quarantine_Input!D$6*(1-Background_Calculations!D$19)/(1-Background_Calculations!D$6)*PQT_No_Test!D$22*Quarantine_Input!$B$24</f>
        <v>31.193386951179868</v>
      </c>
      <c r="AI61" s="15">
        <f>Background_Calculations!$B$23*Background_Calculations!E$20*Background_Calculations!E$16*Quarantine_Input!E$6*(1-Background_Calculations!E$19)/(1-Background_Calculations!E$6)*PQT_No_Test!E$22*Quarantine_Input!$B$24</f>
        <v>30.022966534653335</v>
      </c>
      <c r="AJ61" s="15">
        <f>Background_Calculations!$B$23*Background_Calculations!F$20*Background_Calculations!F$16*Quarantine_Input!F$6*(1-Background_Calculations!F$19)/(1-Background_Calculations!F$6)*PQT_No_Test!F$22*Quarantine_Input!$B$24</f>
        <v>32.011985609372495</v>
      </c>
      <c r="AK61" s="15">
        <f>Background_Calculations!$B$23*Background_Calculations!G$20*Background_Calculations!G$16*Quarantine_Input!G$6*(1-Background_Calculations!G$19)/(1-Background_Calculations!G$6)*PQT_No_Test!G$22*Quarantine_Input!$B$24</f>
        <v>54.720386735680179</v>
      </c>
    </row>
    <row r="62" spans="1:37" x14ac:dyDescent="0.25">
      <c r="A62" s="8">
        <v>10</v>
      </c>
      <c r="B62" s="14">
        <f>Background_Calculations!$B$10*(1-Background_Calculations!B$7*(Quarantine_Input!$B$30+Quarantine_Input!$B$25*Inequality_Components_Lambda_j!$A14))*(Background_Calculations!$B$9*Background_Calculations!B$3*(1-Background_Calculations!B$6)/(1-Background_Calculations!$B$11))*Quarantine_Input!$B$24</f>
        <v>15946.741788603998</v>
      </c>
      <c r="C62" s="14">
        <f>Background_Calculations!$B$10*(1-Background_Calculations!C$7*(Quarantine_Input!$B$30+Quarantine_Input!$B$25*Inequality_Components_Lambda_j!$A14))*(Background_Calculations!$B$9*Background_Calculations!C$3*(1-Background_Calculations!C$6)/(1-Background_Calculations!$B$11))*Quarantine_Input!$B$24</f>
        <v>2339.7491237027416</v>
      </c>
      <c r="D62" s="14">
        <f>Background_Calculations!$B$10*(1-Background_Calculations!D$7*(Quarantine_Input!$B$30+Quarantine_Input!$B$25*Inequality_Components_Lambda_j!$A14))*(Background_Calculations!$B$9*Background_Calculations!D$3*(1-Background_Calculations!D$6)/(1-Background_Calculations!$B$11))*Quarantine_Input!$B$24</f>
        <v>2990.5548207736801</v>
      </c>
      <c r="E62" s="14">
        <f>Background_Calculations!$B$10*(1-Background_Calculations!E$7*(Quarantine_Input!$B$30+Quarantine_Input!$B$25*Inequality_Components_Lambda_j!$A14))*(Background_Calculations!$B$9*Background_Calculations!E$3*(1-Background_Calculations!E$6)/(1-Background_Calculations!$B$11))*Quarantine_Input!$B$24</f>
        <v>4661.462378304539</v>
      </c>
      <c r="F62" s="14">
        <f>Background_Calculations!$B$10*(1-Background_Calculations!F$7*(Quarantine_Input!$B$30+Quarantine_Input!$B$25*Inequality_Components_Lambda_j!$A14))*(Background_Calculations!$B$9*Background_Calculations!F$3*(1-Background_Calculations!F$6)/(1-Background_Calculations!$B$11))*Quarantine_Input!$B$24</f>
        <v>3191.6468686870257</v>
      </c>
      <c r="G62" s="14">
        <f>Background_Calculations!$B$10*(1-Background_Calculations!G$7*(Quarantine_Input!$B$30+Quarantine_Input!$B$25*Inequality_Components_Lambda_j!$A14))*(Background_Calculations!$B$9*Background_Calculations!G$3*(1-Background_Calculations!G$6)/(1-Background_Calculations!$B$11))*Quarantine_Input!$B$24</f>
        <v>2885.704276614033</v>
      </c>
      <c r="H62" s="15">
        <f>Background_Calculations!B$20*Quarantine_Input!$B$29*Background_Calculations!$B$23*(Background_Calculations!$B$9*Background_Calculations!B$16*(1-Background_Calculations!B$19)/(1-Background_Calculations!$B$11))*Quarantine_Input!$B$24</f>
        <v>186.43163286546257</v>
      </c>
      <c r="I62" s="15">
        <f>Background_Calculations!C$20*Quarantine_Input!$B$29*Background_Calculations!$B$23*(Background_Calculations!$B$9*Background_Calculations!C$16*(1-Background_Calculations!C$19)/(1-Background_Calculations!$B$11))*Quarantine_Input!$B$24</f>
        <v>49.16598927666228</v>
      </c>
      <c r="J62" s="15">
        <f>Background_Calculations!D$20*Quarantine_Input!$B$29*Background_Calculations!$B$23*(Background_Calculations!$B$9*Background_Calculations!D$16*(1-Background_Calculations!D$19)/(1-Background_Calculations!$B$11))*Quarantine_Input!$B$24</f>
        <v>53.36019171725674</v>
      </c>
      <c r="K62" s="15">
        <f>Background_Calculations!E$20*Quarantine_Input!$B$29*Background_Calculations!$B$23*(Background_Calculations!$B$9*Background_Calculations!E$16*(1-Background_Calculations!E$19)/(1-Background_Calculations!$B$11))*Quarantine_Input!$B$24</f>
        <v>52.753792191274471</v>
      </c>
      <c r="L62" s="15">
        <f>Background_Calculations!F$20*Quarantine_Input!$B$29*Background_Calculations!$B$23*(Background_Calculations!$B$9*Background_Calculations!F$16*(1-Background_Calculations!F$19)/(1-Background_Calculations!$B$11))*Quarantine_Input!$B$24</f>
        <v>56.306648270023828</v>
      </c>
      <c r="M62" s="15">
        <f>Background_Calculations!G$20*Quarantine_Input!$B$29*Background_Calculations!$B$23*(Background_Calculations!$B$9*Background_Calculations!G$16*(1-Background_Calculations!G$19)/(1-Background_Calculations!$B$11))*Quarantine_Input!$B$24</f>
        <v>101.08219013894848</v>
      </c>
      <c r="N62" s="14">
        <f>Background_Calculations!$B$10*Background_Calculations!B$7*Background_Calculations!B$3*Quarantine_Input!B$6*PQT_No_Test!B$22*Quarantine_Input!$B$24</f>
        <v>11.380271669743983</v>
      </c>
      <c r="O62" s="14">
        <f>Background_Calculations!$B$10*Background_Calculations!C$7*Background_Calculations!C$3*Quarantine_Input!C$6*PQT_No_Test!C$22*Quarantine_Input!$B$24</f>
        <v>1.6316542897338984</v>
      </c>
      <c r="P62" s="14">
        <f>Background_Calculations!$B$10*Background_Calculations!D$7*Background_Calculations!D$3*Quarantine_Input!D$6*PQT_No_Test!D$22*Quarantine_Input!$B$24</f>
        <v>2.0855020534328439</v>
      </c>
      <c r="Q62" s="14">
        <f>Background_Calculations!$B$10*Background_Calculations!E$7*Background_Calculations!E$3*Quarantine_Input!E$6*PQT_No_Test!E$22*Quarantine_Input!$B$24</f>
        <v>3.1647237323262445</v>
      </c>
      <c r="R62" s="14">
        <f>Background_Calculations!$B$10*Background_Calculations!F$7*Background_Calculations!F$3*Quarantine_Input!F$6*PQT_No_Test!F$22*Quarantine_Input!$B$24</f>
        <v>2.1646190353981183</v>
      </c>
      <c r="S62" s="14">
        <f>Background_Calculations!$B$10*Background_Calculations!G$7*Background_Calculations!G$3*Quarantine_Input!G$6*PQT_No_Test!G$22*Quarantine_Input!$B$24</f>
        <v>1.8635456697597566</v>
      </c>
      <c r="T62" s="15">
        <f>Background_Calculations!$B$10*Background_Calculations!B$7*Background_Calculations!B$3*Quarantine_Input!B$14*(1-Background_Calculations!B$6)/(1-Background_Calculations!B$19)*Quarantine_Input!$B$24*(Quarantine_Input!$B$25*PQT_RAg_Entry_Exit!B34+(1-Quarantine_Input!$B$25)*PQT_No_Test!B$22)</f>
        <v>0.66624099772009804</v>
      </c>
      <c r="U62" s="15">
        <f>Background_Calculations!$B$10*Background_Calculations!C$7*Background_Calculations!C$3*Quarantine_Input!C$14*(1-Background_Calculations!C$6)/(1-Background_Calculations!C$19)*Quarantine_Input!$B$24*(Quarantine_Input!$B$25*PQT_RAg_Entry_Exit!C34+(1-Quarantine_Input!$B$25)*PQT_No_Test!C$22)</f>
        <v>8.6951122246451643E-2</v>
      </c>
      <c r="V62" s="15">
        <f>Background_Calculations!$B$10*Background_Calculations!D$7*Background_Calculations!D$3*Quarantine_Input!D$14*(1-Background_Calculations!D$6)/(1-Background_Calculations!D$19)*Quarantine_Input!$B$24*(Quarantine_Input!$B$25*PQT_RAg_Entry_Exit!D34+(1-Quarantine_Input!$B$25)*PQT_No_Test!D$22)</f>
        <v>0.11113515082420206</v>
      </c>
      <c r="W62" s="15">
        <f>Background_Calculations!$B$10*Background_Calculations!E$7*Background_Calculations!E$3*Quarantine_Input!E$14*(1-Background_Calculations!E$6)/(1-Background_Calculations!E$19)*Quarantine_Input!$B$24*(Quarantine_Input!$B$25*PQT_RAg_Entry_Exit!E34+(1-Quarantine_Input!$B$25)*PQT_No_Test!E$22)</f>
        <v>0.14396730265121593</v>
      </c>
      <c r="X62" s="15">
        <f>Background_Calculations!$B$10*Background_Calculations!F$7*Background_Calculations!F$3*Quarantine_Input!F$14*(1-Background_Calculations!F$6)/(1-Background_Calculations!F$19)*Quarantine_Input!$B$24*(Quarantine_Input!$B$25*PQT_RAg_Entry_Exit!F34+(1-Quarantine_Input!$B$25)*PQT_No_Test!F$22)</f>
        <v>9.857501655796258E-2</v>
      </c>
      <c r="Y62" s="15">
        <f>Background_Calculations!$B$10*Background_Calculations!G$7*Background_Calculations!G$3*Quarantine_Input!G$14*(1-Background_Calculations!G$6)/(1-Background_Calculations!G$19)*Quarantine_Input!$B$24*(Quarantine_Input!$B$25*PQT_RAg_Entry_Exit!G34+(1-Quarantine_Input!$B$25)*PQT_No_Test!G$22)</f>
        <v>6.707906433041777E-2</v>
      </c>
      <c r="Z62" s="14">
        <f>Background_Calculations!$B$23*Background_Calculations!B$20*Background_Calculations!B$16*Quarantine_Input!B$14*Quarantine_Input!$B$24*(Quarantine_Input!$B$25*PQT_RAg_Entry_Exit!B34+(1-Quarantine_Input!$B$25)*PQT_No_Test!B$22)</f>
        <v>6.5292799921711788</v>
      </c>
      <c r="AA62" s="14">
        <f>Background_Calculations!$B$23*Background_Calculations!C$20*Background_Calculations!C$16*Quarantine_Input!C$14*Quarantine_Input!$B$24*(Quarantine_Input!$B$25*PQT_RAg_Entry_Exit!C34+(1-Quarantine_Input!$B$25)*PQT_No_Test!C$22)</f>
        <v>1.5316409813108816</v>
      </c>
      <c r="AB62" s="14">
        <f>Background_Calculations!$B$23*Background_Calculations!D$20*Background_Calculations!D$16*Quarantine_Input!D$14*Quarantine_Input!$B$24*(Quarantine_Input!$B$25*PQT_RAg_Entry_Exit!D34+(1-Quarantine_Input!$B$25)*PQT_No_Test!D$22)</f>
        <v>1.6622768401645707</v>
      </c>
      <c r="AC62" s="14">
        <f>Background_Calculations!$B$23*Background_Calculations!E$20*Background_Calculations!E$16*Quarantine_Input!E$14*Quarantine_Input!$B$24*(Quarantine_Input!$B$25*PQT_RAg_Entry_Exit!E34+(1-Quarantine_Input!$B$25)*PQT_No_Test!E$22)</f>
        <v>1.36578288506865</v>
      </c>
      <c r="AD62" s="14">
        <f>Background_Calculations!$B$23*Background_Calculations!F$20*Background_Calculations!F$16*Quarantine_Input!F$14*Quarantine_Input!$B$24*(Quarantine_Input!$B$25*PQT_RAg_Entry_Exit!F34+(1-Quarantine_Input!$B$25)*PQT_No_Test!F$22)</f>
        <v>1.4578001763330042</v>
      </c>
      <c r="AE62" s="14">
        <f>Background_Calculations!$B$23*Background_Calculations!G$20*Background_Calculations!G$16*Quarantine_Input!G$14*Quarantine_Input!$B$24*(Quarantine_Input!$B$25*PQT_RAg_Entry_Exit!G34+(1-Quarantine_Input!$B$25)*PQT_No_Test!G$22)</f>
        <v>1.9696819893344677</v>
      </c>
      <c r="AF62" s="15">
        <f>Background_Calculations!$B$23*Background_Calculations!B$20*Background_Calculations!B$16*Quarantine_Input!B$6*(1-Background_Calculations!B$19)/(1-Background_Calculations!B$6)*PQT_No_Test!B$22*Quarantine_Input!$B$24</f>
        <v>111.52868162272563</v>
      </c>
      <c r="AG62" s="15">
        <f>Background_Calculations!$B$23*Background_Calculations!C$20*Background_Calculations!C$16*Quarantine_Input!C$6*(1-Background_Calculations!C$19)/(1-Background_Calculations!C$6)*PQT_No_Test!C$22*Quarantine_Input!$B$24</f>
        <v>28.741533322649232</v>
      </c>
      <c r="AH62" s="15">
        <f>Background_Calculations!$B$23*Background_Calculations!D$20*Background_Calculations!D$16*Quarantine_Input!D$6*(1-Background_Calculations!D$19)/(1-Background_Calculations!D$6)*PQT_No_Test!D$22*Quarantine_Input!$B$24</f>
        <v>31.193386951179868</v>
      </c>
      <c r="AI62" s="15">
        <f>Background_Calculations!$B$23*Background_Calculations!E$20*Background_Calculations!E$16*Quarantine_Input!E$6*(1-Background_Calculations!E$19)/(1-Background_Calculations!E$6)*PQT_No_Test!E$22*Quarantine_Input!$B$24</f>
        <v>30.022966534653335</v>
      </c>
      <c r="AJ62" s="15">
        <f>Background_Calculations!$B$23*Background_Calculations!F$20*Background_Calculations!F$16*Quarantine_Input!F$6*(1-Background_Calculations!F$19)/(1-Background_Calculations!F$6)*PQT_No_Test!F$22*Quarantine_Input!$B$24</f>
        <v>32.011985609372495</v>
      </c>
      <c r="AK62" s="15">
        <f>Background_Calculations!$B$23*Background_Calculations!G$20*Background_Calculations!G$16*Quarantine_Input!G$6*(1-Background_Calculations!G$19)/(1-Background_Calculations!G$6)*PQT_No_Test!G$22*Quarantine_Input!$B$24</f>
        <v>54.720386735680179</v>
      </c>
    </row>
    <row r="63" spans="1:37" x14ac:dyDescent="0.25">
      <c r="A63" s="8">
        <v>11</v>
      </c>
      <c r="B63" s="14">
        <f>Background_Calculations!$B$10*(1-Background_Calculations!B$7*(Quarantine_Input!$B$30+Quarantine_Input!$B$25*Inequality_Components_Lambda_j!$A15))*(Background_Calculations!$B$9*Background_Calculations!B$3*(1-Background_Calculations!B$6)/(1-Background_Calculations!$B$11))*Quarantine_Input!$B$24</f>
        <v>15944.53552068357</v>
      </c>
      <c r="C63" s="14">
        <f>Background_Calculations!$B$10*(1-Background_Calculations!C$7*(Quarantine_Input!$B$30+Quarantine_Input!$B$25*Inequality_Components_Lambda_j!$A15))*(Background_Calculations!$B$9*Background_Calculations!C$3*(1-Background_Calculations!C$6)/(1-Background_Calculations!$B$11))*Quarantine_Input!$B$24</f>
        <v>2339.4254141009992</v>
      </c>
      <c r="D63" s="14">
        <f>Background_Calculations!$B$10*(1-Background_Calculations!D$7*(Quarantine_Input!$B$30+Quarantine_Input!$B$25*Inequality_Components_Lambda_j!$A15))*(Background_Calculations!$B$9*Background_Calculations!D$3*(1-Background_Calculations!D$6)/(1-Background_Calculations!$B$11))*Quarantine_Input!$B$24</f>
        <v>2990.1410707266282</v>
      </c>
      <c r="E63" s="14">
        <f>Background_Calculations!$B$10*(1-Background_Calculations!E$7*(Quarantine_Input!$B$30+Quarantine_Input!$B$25*Inequality_Components_Lambda_j!$A15))*(Background_Calculations!$B$9*Background_Calculations!E$3*(1-Background_Calculations!E$6)/(1-Background_Calculations!$B$11))*Quarantine_Input!$B$24</f>
        <v>4660.8174544044796</v>
      </c>
      <c r="F63" s="14">
        <f>Background_Calculations!$B$10*(1-Background_Calculations!F$7*(Quarantine_Input!$B$30+Quarantine_Input!$B$25*Inequality_Components_Lambda_j!$A15))*(Background_Calculations!$B$9*Background_Calculations!F$3*(1-Background_Calculations!F$6)/(1-Background_Calculations!$B$11))*Quarantine_Input!$B$24</f>
        <v>3191.2052970987302</v>
      </c>
      <c r="G63" s="14">
        <f>Background_Calculations!$B$10*(1-Background_Calculations!G$7*(Quarantine_Input!$B$30+Quarantine_Input!$B$25*Inequality_Components_Lambda_j!$A15))*(Background_Calculations!$B$9*Background_Calculations!G$3*(1-Background_Calculations!G$6)/(1-Background_Calculations!$B$11))*Quarantine_Input!$B$24</f>
        <v>2885.3050328777431</v>
      </c>
      <c r="H63" s="15">
        <f>Background_Calculations!B$20*Quarantine_Input!$B$29*Background_Calculations!$B$23*(Background_Calculations!$B$9*Background_Calculations!B$16*(1-Background_Calculations!B$19)/(1-Background_Calculations!$B$11))*Quarantine_Input!$B$24</f>
        <v>186.43163286546257</v>
      </c>
      <c r="I63" s="15">
        <f>Background_Calculations!C$20*Quarantine_Input!$B$29*Background_Calculations!$B$23*(Background_Calculations!$B$9*Background_Calculations!C$16*(1-Background_Calculations!C$19)/(1-Background_Calculations!$B$11))*Quarantine_Input!$B$24</f>
        <v>49.16598927666228</v>
      </c>
      <c r="J63" s="15">
        <f>Background_Calculations!D$20*Quarantine_Input!$B$29*Background_Calculations!$B$23*(Background_Calculations!$B$9*Background_Calculations!D$16*(1-Background_Calculations!D$19)/(1-Background_Calculations!$B$11))*Quarantine_Input!$B$24</f>
        <v>53.36019171725674</v>
      </c>
      <c r="K63" s="15">
        <f>Background_Calculations!E$20*Quarantine_Input!$B$29*Background_Calculations!$B$23*(Background_Calculations!$B$9*Background_Calculations!E$16*(1-Background_Calculations!E$19)/(1-Background_Calculations!$B$11))*Quarantine_Input!$B$24</f>
        <v>52.753792191274471</v>
      </c>
      <c r="L63" s="15">
        <f>Background_Calculations!F$20*Quarantine_Input!$B$29*Background_Calculations!$B$23*(Background_Calculations!$B$9*Background_Calculations!F$16*(1-Background_Calculations!F$19)/(1-Background_Calculations!$B$11))*Quarantine_Input!$B$24</f>
        <v>56.306648270023828</v>
      </c>
      <c r="M63" s="15">
        <f>Background_Calculations!G$20*Quarantine_Input!$B$29*Background_Calculations!$B$23*(Background_Calculations!$B$9*Background_Calculations!G$16*(1-Background_Calculations!G$19)/(1-Background_Calculations!$B$11))*Quarantine_Input!$B$24</f>
        <v>101.08219013894848</v>
      </c>
      <c r="N63" s="14">
        <f>Background_Calculations!$B$10*Background_Calculations!B$7*Background_Calculations!B$3*Quarantine_Input!B$6*PQT_No_Test!B$22*Quarantine_Input!$B$24</f>
        <v>11.380271669743983</v>
      </c>
      <c r="O63" s="14">
        <f>Background_Calculations!$B$10*Background_Calculations!C$7*Background_Calculations!C$3*Quarantine_Input!C$6*PQT_No_Test!C$22*Quarantine_Input!$B$24</f>
        <v>1.6316542897338984</v>
      </c>
      <c r="P63" s="14">
        <f>Background_Calculations!$B$10*Background_Calculations!D$7*Background_Calculations!D$3*Quarantine_Input!D$6*PQT_No_Test!D$22*Quarantine_Input!$B$24</f>
        <v>2.0855020534328439</v>
      </c>
      <c r="Q63" s="14">
        <f>Background_Calculations!$B$10*Background_Calculations!E$7*Background_Calculations!E$3*Quarantine_Input!E$6*PQT_No_Test!E$22*Quarantine_Input!$B$24</f>
        <v>3.1647237323262445</v>
      </c>
      <c r="R63" s="14">
        <f>Background_Calculations!$B$10*Background_Calculations!F$7*Background_Calculations!F$3*Quarantine_Input!F$6*PQT_No_Test!F$22*Quarantine_Input!$B$24</f>
        <v>2.1646190353981183</v>
      </c>
      <c r="S63" s="14">
        <f>Background_Calculations!$B$10*Background_Calculations!G$7*Background_Calculations!G$3*Quarantine_Input!G$6*PQT_No_Test!G$22*Quarantine_Input!$B$24</f>
        <v>1.8635456697597566</v>
      </c>
      <c r="T63" s="15">
        <f>Background_Calculations!$B$10*Background_Calculations!B$7*Background_Calculations!B$3*Quarantine_Input!B$14*(1-Background_Calculations!B$6)/(1-Background_Calculations!B$19)*Quarantine_Input!$B$24*(Quarantine_Input!$B$25*PQT_RAg_Entry_Exit!B35+(1-Quarantine_Input!$B$25)*PQT_No_Test!B$22)</f>
        <v>0.50489451080814385</v>
      </c>
      <c r="U63" s="15">
        <f>Background_Calculations!$B$10*Background_Calculations!C$7*Background_Calculations!C$3*Quarantine_Input!C$14*(1-Background_Calculations!C$6)/(1-Background_Calculations!C$19)*Quarantine_Input!$B$24*(Quarantine_Input!$B$25*PQT_RAg_Entry_Exit!C35+(1-Quarantine_Input!$B$25)*PQT_No_Test!C$22)</f>
        <v>6.5893789906464315E-2</v>
      </c>
      <c r="V63" s="15">
        <f>Background_Calculations!$B$10*Background_Calculations!D$7*Background_Calculations!D$3*Quarantine_Input!D$14*(1-Background_Calculations!D$6)/(1-Background_Calculations!D$19)*Quarantine_Input!$B$24*(Quarantine_Input!$B$25*PQT_RAg_Entry_Exit!D35+(1-Quarantine_Input!$B$25)*PQT_No_Test!D$22)</f>
        <v>8.422106685267125E-2</v>
      </c>
      <c r="W63" s="15">
        <f>Background_Calculations!$B$10*Background_Calculations!E$7*Background_Calculations!E$3*Quarantine_Input!E$14*(1-Background_Calculations!E$6)/(1-Background_Calculations!E$19)*Quarantine_Input!$B$24*(Quarantine_Input!$B$25*PQT_RAg_Entry_Exit!E35+(1-Quarantine_Input!$B$25)*PQT_No_Test!E$22)</f>
        <v>0.1091021133391607</v>
      </c>
      <c r="X63" s="15">
        <f>Background_Calculations!$B$10*Background_Calculations!F$7*Background_Calculations!F$3*Quarantine_Input!F$14*(1-Background_Calculations!F$6)/(1-Background_Calculations!F$19)*Quarantine_Input!$B$24*(Quarantine_Input!$B$25*PQT_RAg_Entry_Exit!F35+(1-Quarantine_Input!$B$25)*PQT_No_Test!F$22)</f>
        <v>7.4702675057902415E-2</v>
      </c>
      <c r="Y63" s="15">
        <f>Background_Calculations!$B$10*Background_Calculations!G$7*Background_Calculations!G$3*Quarantine_Input!G$14*(1-Background_Calculations!G$6)/(1-Background_Calculations!G$19)*Quarantine_Input!$B$24*(Quarantine_Input!$B$25*PQT_RAg_Entry_Exit!G35+(1-Quarantine_Input!$B$25)*PQT_No_Test!G$22)</f>
        <v>5.0834234888683459E-2</v>
      </c>
      <c r="Z63" s="14">
        <f>Background_Calculations!$B$23*Background_Calculations!B$20*Background_Calculations!B$16*Quarantine_Input!B$14*Quarantine_Input!$B$24*(Quarantine_Input!$B$25*PQT_RAg_Entry_Exit!B35+(1-Quarantine_Input!$B$25)*PQT_No_Test!B$22)</f>
        <v>4.9480557919097601</v>
      </c>
      <c r="AA63" s="14">
        <f>Background_Calculations!$B$23*Background_Calculations!C$20*Background_Calculations!C$16*Quarantine_Input!C$14*Quarantine_Input!$B$24*(Quarantine_Input!$B$25*PQT_RAg_Entry_Exit!C35+(1-Quarantine_Input!$B$25)*PQT_No_Test!C$22)</f>
        <v>1.1607168076401533</v>
      </c>
      <c r="AB63" s="14">
        <f>Background_Calculations!$B$23*Background_Calculations!D$20*Background_Calculations!D$16*Quarantine_Input!D$14*Quarantine_Input!$B$24*(Quarantine_Input!$B$25*PQT_RAg_Entry_Exit!D35+(1-Quarantine_Input!$B$25)*PQT_No_Test!D$22)</f>
        <v>1.2597160110449925</v>
      </c>
      <c r="AC63" s="14">
        <f>Background_Calculations!$B$23*Background_Calculations!E$20*Background_Calculations!E$16*Quarantine_Input!E$14*Quarantine_Input!$B$24*(Quarantine_Input!$B$25*PQT_RAg_Entry_Exit!E35+(1-Quarantine_Input!$B$25)*PQT_No_Test!E$22)</f>
        <v>1.0350252896273682</v>
      </c>
      <c r="AD63" s="14">
        <f>Background_Calculations!$B$23*Background_Calculations!F$20*Background_Calculations!F$16*Quarantine_Input!F$14*Quarantine_Input!$B$24*(Quarantine_Input!$B$25*PQT_RAg_Entry_Exit!F35+(1-Quarantine_Input!$B$25)*PQT_No_Test!F$22)</f>
        <v>1.1047583523145807</v>
      </c>
      <c r="AE63" s="14">
        <f>Background_Calculations!$B$23*Background_Calculations!G$20*Background_Calculations!G$16*Quarantine_Input!G$14*Quarantine_Input!$B$24*(Quarantine_Input!$B$25*PQT_RAg_Entry_Exit!G35+(1-Quarantine_Input!$B$25)*PQT_No_Test!G$22)</f>
        <v>1.4926755151000783</v>
      </c>
      <c r="AF63" s="15">
        <f>Background_Calculations!$B$23*Background_Calculations!B$20*Background_Calculations!B$16*Quarantine_Input!B$6*(1-Background_Calculations!B$19)/(1-Background_Calculations!B$6)*PQT_No_Test!B$22*Quarantine_Input!$B$24</f>
        <v>111.52868162272563</v>
      </c>
      <c r="AG63" s="15">
        <f>Background_Calculations!$B$23*Background_Calculations!C$20*Background_Calculations!C$16*Quarantine_Input!C$6*(1-Background_Calculations!C$19)/(1-Background_Calculations!C$6)*PQT_No_Test!C$22*Quarantine_Input!$B$24</f>
        <v>28.741533322649232</v>
      </c>
      <c r="AH63" s="15">
        <f>Background_Calculations!$B$23*Background_Calculations!D$20*Background_Calculations!D$16*Quarantine_Input!D$6*(1-Background_Calculations!D$19)/(1-Background_Calculations!D$6)*PQT_No_Test!D$22*Quarantine_Input!$B$24</f>
        <v>31.193386951179868</v>
      </c>
      <c r="AI63" s="15">
        <f>Background_Calculations!$B$23*Background_Calculations!E$20*Background_Calculations!E$16*Quarantine_Input!E$6*(1-Background_Calculations!E$19)/(1-Background_Calculations!E$6)*PQT_No_Test!E$22*Quarantine_Input!$B$24</f>
        <v>30.022966534653335</v>
      </c>
      <c r="AJ63" s="15">
        <f>Background_Calculations!$B$23*Background_Calculations!F$20*Background_Calculations!F$16*Quarantine_Input!F$6*(1-Background_Calculations!F$19)/(1-Background_Calculations!F$6)*PQT_No_Test!F$22*Quarantine_Input!$B$24</f>
        <v>32.011985609372495</v>
      </c>
      <c r="AK63" s="15">
        <f>Background_Calculations!$B$23*Background_Calculations!G$20*Background_Calculations!G$16*Quarantine_Input!G$6*(1-Background_Calculations!G$19)/(1-Background_Calculations!G$6)*PQT_No_Test!G$22*Quarantine_Input!$B$24</f>
        <v>54.720386735680179</v>
      </c>
    </row>
    <row r="64" spans="1:37" x14ac:dyDescent="0.25">
      <c r="A64" s="8">
        <v>12</v>
      </c>
      <c r="B64" s="14">
        <f>Background_Calculations!$B$10*(1-Background_Calculations!B$7*(Quarantine_Input!$B$30+Quarantine_Input!$B$25*Inequality_Components_Lambda_j!$A16))*(Background_Calculations!$B$9*Background_Calculations!B$3*(1-Background_Calculations!B$6)/(1-Background_Calculations!$B$11))*Quarantine_Input!$B$24</f>
        <v>15942.329252763138</v>
      </c>
      <c r="C64" s="14">
        <f>Background_Calculations!$B$10*(1-Background_Calculations!C$7*(Quarantine_Input!$B$30+Quarantine_Input!$B$25*Inequality_Components_Lambda_j!$A16))*(Background_Calculations!$B$9*Background_Calculations!C$3*(1-Background_Calculations!C$6)/(1-Background_Calculations!$B$11))*Quarantine_Input!$B$24</f>
        <v>2339.1017044992564</v>
      </c>
      <c r="D64" s="14">
        <f>Background_Calculations!$B$10*(1-Background_Calculations!D$7*(Quarantine_Input!$B$30+Quarantine_Input!$B$25*Inequality_Components_Lambda_j!$A16))*(Background_Calculations!$B$9*Background_Calculations!D$3*(1-Background_Calculations!D$6)/(1-Background_Calculations!$B$11))*Quarantine_Input!$B$24</f>
        <v>2989.7273206795762</v>
      </c>
      <c r="E64" s="14">
        <f>Background_Calculations!$B$10*(1-Background_Calculations!E$7*(Quarantine_Input!$B$30+Quarantine_Input!$B$25*Inequality_Components_Lambda_j!$A16))*(Background_Calculations!$B$9*Background_Calculations!E$3*(1-Background_Calculations!E$6)/(1-Background_Calculations!$B$11))*Quarantine_Input!$B$24</f>
        <v>4660.1725305044201</v>
      </c>
      <c r="F64" s="14">
        <f>Background_Calculations!$B$10*(1-Background_Calculations!F$7*(Quarantine_Input!$B$30+Quarantine_Input!$B$25*Inequality_Components_Lambda_j!$A16))*(Background_Calculations!$B$9*Background_Calculations!F$3*(1-Background_Calculations!F$6)/(1-Background_Calculations!$B$11))*Quarantine_Input!$B$24</f>
        <v>3190.7637255104346</v>
      </c>
      <c r="G64" s="14">
        <f>Background_Calculations!$B$10*(1-Background_Calculations!G$7*(Quarantine_Input!$B$30+Quarantine_Input!$B$25*Inequality_Components_Lambda_j!$A16))*(Background_Calculations!$B$9*Background_Calculations!G$3*(1-Background_Calculations!G$6)/(1-Background_Calculations!$B$11))*Quarantine_Input!$B$24</f>
        <v>2884.9057891414523</v>
      </c>
      <c r="H64" s="15">
        <f>Background_Calculations!B$20*Quarantine_Input!$B$29*Background_Calculations!$B$23*(Background_Calculations!$B$9*Background_Calculations!B$16*(1-Background_Calculations!B$19)/(1-Background_Calculations!$B$11))*Quarantine_Input!$B$24</f>
        <v>186.43163286546257</v>
      </c>
      <c r="I64" s="15">
        <f>Background_Calculations!C$20*Quarantine_Input!$B$29*Background_Calculations!$B$23*(Background_Calculations!$B$9*Background_Calculations!C$16*(1-Background_Calculations!C$19)/(1-Background_Calculations!$B$11))*Quarantine_Input!$B$24</f>
        <v>49.16598927666228</v>
      </c>
      <c r="J64" s="15">
        <f>Background_Calculations!D$20*Quarantine_Input!$B$29*Background_Calculations!$B$23*(Background_Calculations!$B$9*Background_Calculations!D$16*(1-Background_Calculations!D$19)/(1-Background_Calculations!$B$11))*Quarantine_Input!$B$24</f>
        <v>53.36019171725674</v>
      </c>
      <c r="K64" s="15">
        <f>Background_Calculations!E$20*Quarantine_Input!$B$29*Background_Calculations!$B$23*(Background_Calculations!$B$9*Background_Calculations!E$16*(1-Background_Calculations!E$19)/(1-Background_Calculations!$B$11))*Quarantine_Input!$B$24</f>
        <v>52.753792191274471</v>
      </c>
      <c r="L64" s="15">
        <f>Background_Calculations!F$20*Quarantine_Input!$B$29*Background_Calculations!$B$23*(Background_Calculations!$B$9*Background_Calculations!F$16*(1-Background_Calculations!F$19)/(1-Background_Calculations!$B$11))*Quarantine_Input!$B$24</f>
        <v>56.306648270023828</v>
      </c>
      <c r="M64" s="15">
        <f>Background_Calculations!G$20*Quarantine_Input!$B$29*Background_Calculations!$B$23*(Background_Calculations!$B$9*Background_Calculations!G$16*(1-Background_Calculations!G$19)/(1-Background_Calculations!$B$11))*Quarantine_Input!$B$24</f>
        <v>101.08219013894848</v>
      </c>
      <c r="N64" s="14">
        <f>Background_Calculations!$B$10*Background_Calculations!B$7*Background_Calculations!B$3*Quarantine_Input!B$6*PQT_No_Test!B$22*Quarantine_Input!$B$24</f>
        <v>11.380271669743983</v>
      </c>
      <c r="O64" s="14">
        <f>Background_Calculations!$B$10*Background_Calculations!C$7*Background_Calculations!C$3*Quarantine_Input!C$6*PQT_No_Test!C$22*Quarantine_Input!$B$24</f>
        <v>1.6316542897338984</v>
      </c>
      <c r="P64" s="14">
        <f>Background_Calculations!$B$10*Background_Calculations!D$7*Background_Calculations!D$3*Quarantine_Input!D$6*PQT_No_Test!D$22*Quarantine_Input!$B$24</f>
        <v>2.0855020534328439</v>
      </c>
      <c r="Q64" s="14">
        <f>Background_Calculations!$B$10*Background_Calculations!E$7*Background_Calculations!E$3*Quarantine_Input!E$6*PQT_No_Test!E$22*Quarantine_Input!$B$24</f>
        <v>3.1647237323262445</v>
      </c>
      <c r="R64" s="14">
        <f>Background_Calculations!$B$10*Background_Calculations!F$7*Background_Calculations!F$3*Quarantine_Input!F$6*PQT_No_Test!F$22*Quarantine_Input!$B$24</f>
        <v>2.1646190353981183</v>
      </c>
      <c r="S64" s="14">
        <f>Background_Calculations!$B$10*Background_Calculations!G$7*Background_Calculations!G$3*Quarantine_Input!G$6*PQT_No_Test!G$22*Quarantine_Input!$B$24</f>
        <v>1.8635456697597566</v>
      </c>
      <c r="T64" s="15">
        <f>Background_Calculations!$B$10*Background_Calculations!B$7*Background_Calculations!B$3*Quarantine_Input!B$14*(1-Background_Calculations!B$6)/(1-Background_Calculations!B$19)*Quarantine_Input!$B$24*(Quarantine_Input!$B$25*PQT_RAg_Entry_Exit!B36+(1-Quarantine_Input!$B$25)*PQT_No_Test!B$22)</f>
        <v>0.37471397489831992</v>
      </c>
      <c r="U64" s="15">
        <f>Background_Calculations!$B$10*Background_Calculations!C$7*Background_Calculations!C$3*Quarantine_Input!C$14*(1-Background_Calculations!C$6)/(1-Background_Calculations!C$19)*Quarantine_Input!$B$24*(Quarantine_Input!$B$25*PQT_RAg_Entry_Exit!C36+(1-Quarantine_Input!$B$25)*PQT_No_Test!C$22)</f>
        <v>4.8903926282432016E-2</v>
      </c>
      <c r="V64" s="15">
        <f>Background_Calculations!$B$10*Background_Calculations!D$7*Background_Calculations!D$3*Quarantine_Input!D$14*(1-Background_Calculations!D$6)/(1-Background_Calculations!D$19)*Quarantine_Input!$B$24*(Quarantine_Input!$B$25*PQT_RAg_Entry_Exit!D36+(1-Quarantine_Input!$B$25)*PQT_No_Test!D$22)</f>
        <v>6.2505751310363719E-2</v>
      </c>
      <c r="W64" s="15">
        <f>Background_Calculations!$B$10*Background_Calculations!E$7*Background_Calculations!E$3*Quarantine_Input!E$14*(1-Background_Calculations!E$6)/(1-Background_Calculations!E$19)*Quarantine_Input!$B$24*(Quarantine_Input!$B$25*PQT_RAg_Entry_Exit!E36+(1-Quarantine_Input!$B$25)*PQT_No_Test!E$22)</f>
        <v>8.0971540953549442E-2</v>
      </c>
      <c r="X64" s="15">
        <f>Background_Calculations!$B$10*Background_Calculations!F$7*Background_Calculations!F$3*Quarantine_Input!F$14*(1-Background_Calculations!F$6)/(1-Background_Calculations!F$19)*Quarantine_Input!$B$24*(Quarantine_Input!$B$25*PQT_RAg_Entry_Exit!F36+(1-Quarantine_Input!$B$25)*PQT_No_Test!F$22)</f>
        <v>5.544155404201058E-2</v>
      </c>
      <c r="Y64" s="15">
        <f>Background_Calculations!$B$10*Background_Calculations!G$7*Background_Calculations!G$3*Quarantine_Input!G$14*(1-Background_Calculations!G$6)/(1-Background_Calculations!G$19)*Quarantine_Input!$B$24*(Quarantine_Input!$B$25*PQT_RAg_Entry_Exit!G36+(1-Quarantine_Input!$B$25)*PQT_No_Test!G$22)</f>
        <v>3.7727283240937527E-2</v>
      </c>
      <c r="Z64" s="14">
        <f>Background_Calculations!$B$23*Background_Calculations!B$20*Background_Calculations!B$16*Quarantine_Input!B$14*Quarantine_Input!$B$24*(Quarantine_Input!$B$25*PQT_RAg_Entry_Exit!B36+(1-Quarantine_Input!$B$25)*PQT_No_Test!B$22)</f>
        <v>3.6722634414017361</v>
      </c>
      <c r="AA64" s="14">
        <f>Background_Calculations!$B$23*Background_Calculations!C$20*Background_Calculations!C$16*Quarantine_Input!C$14*Quarantine_Input!$B$24*(Quarantine_Input!$B$25*PQT_RAg_Entry_Exit!C36+(1-Quarantine_Input!$B$25)*PQT_No_Test!C$22)</f>
        <v>0.86144095333094894</v>
      </c>
      <c r="AB64" s="14">
        <f>Background_Calculations!$B$23*Background_Calculations!D$20*Background_Calculations!D$16*Quarantine_Input!D$14*Quarantine_Input!$B$24*(Quarantine_Input!$B$25*PQT_RAg_Entry_Exit!D36+(1-Quarantine_Input!$B$25)*PQT_No_Test!D$22)</f>
        <v>0.93491448933794075</v>
      </c>
      <c r="AC64" s="14">
        <f>Background_Calculations!$B$23*Background_Calculations!E$20*Background_Calculations!E$16*Quarantine_Input!E$14*Quarantine_Input!$B$24*(Quarantine_Input!$B$25*PQT_RAg_Entry_Exit!E36+(1-Quarantine_Input!$B$25)*PQT_No_Test!E$22)</f>
        <v>0.76815737167705467</v>
      </c>
      <c r="AD64" s="14">
        <f>Background_Calculations!$B$23*Background_Calculations!F$20*Background_Calculations!F$16*Quarantine_Input!F$14*Quarantine_Input!$B$24*(Quarantine_Input!$B$25*PQT_RAg_Entry_Exit!F36+(1-Quarantine_Input!$B$25)*PQT_No_Test!F$22)</f>
        <v>0.81991066378461797</v>
      </c>
      <c r="AE64" s="14">
        <f>Background_Calculations!$B$23*Background_Calculations!G$20*Background_Calculations!G$16*Quarantine_Input!G$14*Quarantine_Input!$B$24*(Quarantine_Input!$B$25*PQT_RAg_Entry_Exit!G36+(1-Quarantine_Input!$B$25)*PQT_No_Test!G$22)</f>
        <v>1.1078083907097327</v>
      </c>
      <c r="AF64" s="15">
        <f>Background_Calculations!$B$23*Background_Calculations!B$20*Background_Calculations!B$16*Quarantine_Input!B$6*(1-Background_Calculations!B$19)/(1-Background_Calculations!B$6)*PQT_No_Test!B$22*Quarantine_Input!$B$24</f>
        <v>111.52868162272563</v>
      </c>
      <c r="AG64" s="15">
        <f>Background_Calculations!$B$23*Background_Calculations!C$20*Background_Calculations!C$16*Quarantine_Input!C$6*(1-Background_Calculations!C$19)/(1-Background_Calculations!C$6)*PQT_No_Test!C$22*Quarantine_Input!$B$24</f>
        <v>28.741533322649232</v>
      </c>
      <c r="AH64" s="15">
        <f>Background_Calculations!$B$23*Background_Calculations!D$20*Background_Calculations!D$16*Quarantine_Input!D$6*(1-Background_Calculations!D$19)/(1-Background_Calculations!D$6)*PQT_No_Test!D$22*Quarantine_Input!$B$24</f>
        <v>31.193386951179868</v>
      </c>
      <c r="AI64" s="15">
        <f>Background_Calculations!$B$23*Background_Calculations!E$20*Background_Calculations!E$16*Quarantine_Input!E$6*(1-Background_Calculations!E$19)/(1-Background_Calculations!E$6)*PQT_No_Test!E$22*Quarantine_Input!$B$24</f>
        <v>30.022966534653335</v>
      </c>
      <c r="AJ64" s="15">
        <f>Background_Calculations!$B$23*Background_Calculations!F$20*Background_Calculations!F$16*Quarantine_Input!F$6*(1-Background_Calculations!F$19)/(1-Background_Calculations!F$6)*PQT_No_Test!F$22*Quarantine_Input!$B$24</f>
        <v>32.011985609372495</v>
      </c>
      <c r="AK64" s="15">
        <f>Background_Calculations!$B$23*Background_Calculations!G$20*Background_Calculations!G$16*Quarantine_Input!G$6*(1-Background_Calculations!G$19)/(1-Background_Calculations!G$6)*PQT_No_Test!G$22*Quarantine_Input!$B$24</f>
        <v>54.720386735680179</v>
      </c>
    </row>
    <row r="65" spans="1:37" x14ac:dyDescent="0.25">
      <c r="A65" s="8">
        <v>13</v>
      </c>
      <c r="B65" s="14">
        <f>Background_Calculations!$B$10*(1-Background_Calculations!B$7*(Quarantine_Input!$B$30+Quarantine_Input!$B$25*Inequality_Components_Lambda_j!$A17))*(Background_Calculations!$B$9*Background_Calculations!B$3*(1-Background_Calculations!B$6)/(1-Background_Calculations!$B$11))*Quarantine_Input!$B$24</f>
        <v>15940.122984842707</v>
      </c>
      <c r="C65" s="14">
        <f>Background_Calculations!$B$10*(1-Background_Calculations!C$7*(Quarantine_Input!$B$30+Quarantine_Input!$B$25*Inequality_Components_Lambda_j!$A17))*(Background_Calculations!$B$9*Background_Calculations!C$3*(1-Background_Calculations!C$6)/(1-Background_Calculations!$B$11))*Quarantine_Input!$B$24</f>
        <v>2338.7779948975135</v>
      </c>
      <c r="D65" s="14">
        <f>Background_Calculations!$B$10*(1-Background_Calculations!D$7*(Quarantine_Input!$B$30+Quarantine_Input!$B$25*Inequality_Components_Lambda_j!$A17))*(Background_Calculations!$B$9*Background_Calculations!D$3*(1-Background_Calculations!D$6)/(1-Background_Calculations!$B$11))*Quarantine_Input!$B$24</f>
        <v>2989.3135706325238</v>
      </c>
      <c r="E65" s="14">
        <f>Background_Calculations!$B$10*(1-Background_Calculations!E$7*(Quarantine_Input!$B$30+Quarantine_Input!$B$25*Inequality_Components_Lambda_j!$A17))*(Background_Calculations!$B$9*Background_Calculations!E$3*(1-Background_Calculations!E$6)/(1-Background_Calculations!$B$11))*Quarantine_Input!$B$24</f>
        <v>4659.5276066043598</v>
      </c>
      <c r="F65" s="14">
        <f>Background_Calculations!$B$10*(1-Background_Calculations!F$7*(Quarantine_Input!$B$30+Quarantine_Input!$B$25*Inequality_Components_Lambda_j!$A17))*(Background_Calculations!$B$9*Background_Calculations!F$3*(1-Background_Calculations!F$6)/(1-Background_Calculations!$B$11))*Quarantine_Input!$B$24</f>
        <v>3190.3221539221395</v>
      </c>
      <c r="G65" s="14">
        <f>Background_Calculations!$B$10*(1-Background_Calculations!G$7*(Quarantine_Input!$B$30+Quarantine_Input!$B$25*Inequality_Components_Lambda_j!$A17))*(Background_Calculations!$B$9*Background_Calculations!G$3*(1-Background_Calculations!G$6)/(1-Background_Calculations!$B$11))*Quarantine_Input!$B$24</f>
        <v>2884.5065454051614</v>
      </c>
      <c r="H65" s="15">
        <f>Background_Calculations!B$20*Quarantine_Input!$B$29*Background_Calculations!$B$23*(Background_Calculations!$B$9*Background_Calculations!B$16*(1-Background_Calculations!B$19)/(1-Background_Calculations!$B$11))*Quarantine_Input!$B$24</f>
        <v>186.43163286546257</v>
      </c>
      <c r="I65" s="15">
        <f>Background_Calculations!C$20*Quarantine_Input!$B$29*Background_Calculations!$B$23*(Background_Calculations!$B$9*Background_Calculations!C$16*(1-Background_Calculations!C$19)/(1-Background_Calculations!$B$11))*Quarantine_Input!$B$24</f>
        <v>49.16598927666228</v>
      </c>
      <c r="J65" s="15">
        <f>Background_Calculations!D$20*Quarantine_Input!$B$29*Background_Calculations!$B$23*(Background_Calculations!$B$9*Background_Calculations!D$16*(1-Background_Calculations!D$19)/(1-Background_Calculations!$B$11))*Quarantine_Input!$B$24</f>
        <v>53.36019171725674</v>
      </c>
      <c r="K65" s="15">
        <f>Background_Calculations!E$20*Quarantine_Input!$B$29*Background_Calculations!$B$23*(Background_Calculations!$B$9*Background_Calculations!E$16*(1-Background_Calculations!E$19)/(1-Background_Calculations!$B$11))*Quarantine_Input!$B$24</f>
        <v>52.753792191274471</v>
      </c>
      <c r="L65" s="15">
        <f>Background_Calculations!F$20*Quarantine_Input!$B$29*Background_Calculations!$B$23*(Background_Calculations!$B$9*Background_Calculations!F$16*(1-Background_Calculations!F$19)/(1-Background_Calculations!$B$11))*Quarantine_Input!$B$24</f>
        <v>56.306648270023828</v>
      </c>
      <c r="M65" s="15">
        <f>Background_Calculations!G$20*Quarantine_Input!$B$29*Background_Calculations!$B$23*(Background_Calculations!$B$9*Background_Calculations!G$16*(1-Background_Calculations!G$19)/(1-Background_Calculations!$B$11))*Quarantine_Input!$B$24</f>
        <v>101.08219013894848</v>
      </c>
      <c r="N65" s="14">
        <f>Background_Calculations!$B$10*Background_Calculations!B$7*Background_Calculations!B$3*Quarantine_Input!B$6*PQT_No_Test!B$22*Quarantine_Input!$B$24</f>
        <v>11.380271669743983</v>
      </c>
      <c r="O65" s="14">
        <f>Background_Calculations!$B$10*Background_Calculations!C$7*Background_Calculations!C$3*Quarantine_Input!C$6*PQT_No_Test!C$22*Quarantine_Input!$B$24</f>
        <v>1.6316542897338984</v>
      </c>
      <c r="P65" s="14">
        <f>Background_Calculations!$B$10*Background_Calculations!D$7*Background_Calculations!D$3*Quarantine_Input!D$6*PQT_No_Test!D$22*Quarantine_Input!$B$24</f>
        <v>2.0855020534328439</v>
      </c>
      <c r="Q65" s="14">
        <f>Background_Calculations!$B$10*Background_Calculations!E$7*Background_Calculations!E$3*Quarantine_Input!E$6*PQT_No_Test!E$22*Quarantine_Input!$B$24</f>
        <v>3.1647237323262445</v>
      </c>
      <c r="R65" s="14">
        <f>Background_Calculations!$B$10*Background_Calculations!F$7*Background_Calculations!F$3*Quarantine_Input!F$6*PQT_No_Test!F$22*Quarantine_Input!$B$24</f>
        <v>2.1646190353981183</v>
      </c>
      <c r="S65" s="14">
        <f>Background_Calculations!$B$10*Background_Calculations!G$7*Background_Calculations!G$3*Quarantine_Input!G$6*PQT_No_Test!G$22*Quarantine_Input!$B$24</f>
        <v>1.8635456697597566</v>
      </c>
      <c r="T65" s="15">
        <f>Background_Calculations!$B$10*Background_Calculations!B$7*Background_Calculations!B$3*Quarantine_Input!B$14*(1-Background_Calculations!B$6)/(1-Background_Calculations!B$19)*Quarantine_Input!$B$24*(Quarantine_Input!$B$25*PQT_RAg_Entry_Exit!B37+(1-Quarantine_Input!$B$25)*PQT_No_Test!B$22)</f>
        <v>0.27321458602640863</v>
      </c>
      <c r="U65" s="15">
        <f>Background_Calculations!$B$10*Background_Calculations!C$7*Background_Calculations!C$3*Quarantine_Input!C$14*(1-Background_Calculations!C$6)/(1-Background_Calculations!C$19)*Quarantine_Input!$B$24*(Quarantine_Input!$B$25*PQT_RAg_Entry_Exit!C37+(1-Quarantine_Input!$B$25)*PQT_No_Test!C$22)</f>
        <v>3.5657239573053813E-2</v>
      </c>
      <c r="V65" s="15">
        <f>Background_Calculations!$B$10*Background_Calculations!D$7*Background_Calculations!D$3*Quarantine_Input!D$14*(1-Background_Calculations!D$6)/(1-Background_Calculations!D$19)*Quarantine_Input!$B$24*(Quarantine_Input!$B$25*PQT_RAg_Entry_Exit!D37+(1-Quarantine_Input!$B$25)*PQT_No_Test!D$22)</f>
        <v>4.557471595011825E-2</v>
      </c>
      <c r="W65" s="15">
        <f>Background_Calculations!$B$10*Background_Calculations!E$7*Background_Calculations!E$3*Quarantine_Input!E$14*(1-Background_Calculations!E$6)/(1-Background_Calculations!E$19)*Quarantine_Input!$B$24*(Quarantine_Input!$B$25*PQT_RAg_Entry_Exit!E37+(1-Quarantine_Input!$B$25)*PQT_No_Test!E$22)</f>
        <v>5.9038646870716402E-2</v>
      </c>
      <c r="X65" s="15">
        <f>Background_Calculations!$B$10*Background_Calculations!F$7*Background_Calculations!F$3*Quarantine_Input!F$14*(1-Background_Calculations!F$6)/(1-Background_Calculations!F$19)*Quarantine_Input!$B$24*(Quarantine_Input!$B$25*PQT_RAg_Entry_Exit!F37+(1-Quarantine_Input!$B$25)*PQT_No_Test!F$22)</f>
        <v>4.0424009380378718E-2</v>
      </c>
      <c r="Y65" s="15">
        <f>Background_Calculations!$B$10*Background_Calculations!G$7*Background_Calculations!G$3*Quarantine_Input!G$14*(1-Background_Calculations!G$6)/(1-Background_Calculations!G$19)*Quarantine_Input!$B$24*(Quarantine_Input!$B$25*PQT_RAg_Entry_Exit!G37+(1-Quarantine_Input!$B$25)*PQT_No_Test!G$22)</f>
        <v>2.7508032160718926E-2</v>
      </c>
      <c r="Z65" s="14">
        <f>Background_Calculations!$B$23*Background_Calculations!B$20*Background_Calculations!B$16*Quarantine_Input!B$14*Quarantine_Input!$B$24*(Quarantine_Input!$B$25*PQT_RAg_Entry_Exit!B37+(1-Quarantine_Input!$B$25)*PQT_No_Test!B$22)</f>
        <v>2.6775514209064224</v>
      </c>
      <c r="AA65" s="14">
        <f>Background_Calculations!$B$23*Background_Calculations!C$20*Background_Calculations!C$16*Quarantine_Input!C$14*Quarantine_Input!$B$24*(Quarantine_Input!$B$25*PQT_RAg_Entry_Exit!C37+(1-Quarantine_Input!$B$25)*PQT_No_Test!C$22)</f>
        <v>0.62810102963033432</v>
      </c>
      <c r="AB65" s="14">
        <f>Background_Calculations!$B$23*Background_Calculations!D$20*Background_Calculations!D$16*Quarantine_Input!D$14*Quarantine_Input!$B$24*(Quarantine_Input!$B$25*PQT_RAg_Entry_Exit!D37+(1-Quarantine_Input!$B$25)*PQT_No_Test!D$22)</f>
        <v>0.6816726684503005</v>
      </c>
      <c r="AC65" s="14">
        <f>Background_Calculations!$B$23*Background_Calculations!E$20*Background_Calculations!E$16*Quarantine_Input!E$14*Quarantine_Input!$B$24*(Quarantine_Input!$B$25*PQT_RAg_Entry_Exit!E37+(1-Quarantine_Input!$B$25)*PQT_No_Test!E$22)</f>
        <v>0.56008532471421724</v>
      </c>
      <c r="AD65" s="14">
        <f>Background_Calculations!$B$23*Background_Calculations!F$20*Background_Calculations!F$16*Quarantine_Input!F$14*Quarantine_Input!$B$24*(Quarantine_Input!$B$25*PQT_RAg_Entry_Exit!F37+(1-Quarantine_Input!$B$25)*PQT_No_Test!F$22)</f>
        <v>0.59782011771869104</v>
      </c>
      <c r="AE65" s="14">
        <f>Background_Calculations!$B$23*Background_Calculations!G$20*Background_Calculations!G$16*Quarantine_Input!G$14*Quarantine_Input!$B$24*(Quarantine_Input!$B$25*PQT_RAg_Entry_Exit!G37+(1-Quarantine_Input!$B$25)*PQT_No_Test!G$22)</f>
        <v>0.80773451522984185</v>
      </c>
      <c r="AF65" s="15">
        <f>Background_Calculations!$B$23*Background_Calculations!B$20*Background_Calculations!B$16*Quarantine_Input!B$6*(1-Background_Calculations!B$19)/(1-Background_Calculations!B$6)*PQT_No_Test!B$22*Quarantine_Input!$B$24</f>
        <v>111.52868162272563</v>
      </c>
      <c r="AG65" s="15">
        <f>Background_Calculations!$B$23*Background_Calculations!C$20*Background_Calculations!C$16*Quarantine_Input!C$6*(1-Background_Calculations!C$19)/(1-Background_Calculations!C$6)*PQT_No_Test!C$22*Quarantine_Input!$B$24</f>
        <v>28.741533322649232</v>
      </c>
      <c r="AH65" s="15">
        <f>Background_Calculations!$B$23*Background_Calculations!D$20*Background_Calculations!D$16*Quarantine_Input!D$6*(1-Background_Calculations!D$19)/(1-Background_Calculations!D$6)*PQT_No_Test!D$22*Quarantine_Input!$B$24</f>
        <v>31.193386951179868</v>
      </c>
      <c r="AI65" s="15">
        <f>Background_Calculations!$B$23*Background_Calculations!E$20*Background_Calculations!E$16*Quarantine_Input!E$6*(1-Background_Calculations!E$19)/(1-Background_Calculations!E$6)*PQT_No_Test!E$22*Quarantine_Input!$B$24</f>
        <v>30.022966534653335</v>
      </c>
      <c r="AJ65" s="15">
        <f>Background_Calculations!$B$23*Background_Calculations!F$20*Background_Calculations!F$16*Quarantine_Input!F$6*(1-Background_Calculations!F$19)/(1-Background_Calculations!F$6)*PQT_No_Test!F$22*Quarantine_Input!$B$24</f>
        <v>32.011985609372495</v>
      </c>
      <c r="AK65" s="15">
        <f>Background_Calculations!$B$23*Background_Calculations!G$20*Background_Calculations!G$16*Quarantine_Input!G$6*(1-Background_Calculations!G$19)/(1-Background_Calculations!G$6)*PQT_No_Test!G$22*Quarantine_Input!$B$24</f>
        <v>54.720386735680179</v>
      </c>
    </row>
    <row r="66" spans="1:37" x14ac:dyDescent="0.25">
      <c r="A66" s="8">
        <v>14</v>
      </c>
      <c r="B66" s="14">
        <f>Background_Calculations!$B$10*(1-Background_Calculations!B$7*(Quarantine_Input!$B$30+Quarantine_Input!$B$25*Inequality_Components_Lambda_j!$A18))*(Background_Calculations!$B$9*Background_Calculations!B$3*(1-Background_Calculations!B$6)/(1-Background_Calculations!$B$11))*Quarantine_Input!$B$24</f>
        <v>15937.916716922276</v>
      </c>
      <c r="C66" s="14">
        <f>Background_Calculations!$B$10*(1-Background_Calculations!C$7*(Quarantine_Input!$B$30+Quarantine_Input!$B$25*Inequality_Components_Lambda_j!$A18))*(Background_Calculations!$B$9*Background_Calculations!C$3*(1-Background_Calculations!C$6)/(1-Background_Calculations!$B$11))*Quarantine_Input!$B$24</f>
        <v>2338.4542852957711</v>
      </c>
      <c r="D66" s="14">
        <f>Background_Calculations!$B$10*(1-Background_Calculations!D$7*(Quarantine_Input!$B$30+Quarantine_Input!$B$25*Inequality_Components_Lambda_j!$A18))*(Background_Calculations!$B$9*Background_Calculations!D$3*(1-Background_Calculations!D$6)/(1-Background_Calculations!$B$11))*Quarantine_Input!$B$24</f>
        <v>2988.8998205854718</v>
      </c>
      <c r="E66" s="14">
        <f>Background_Calculations!$B$10*(1-Background_Calculations!E$7*(Quarantine_Input!$B$30+Quarantine_Input!$B$25*Inequality_Components_Lambda_j!$A18))*(Background_Calculations!$B$9*Background_Calculations!E$3*(1-Background_Calculations!E$6)/(1-Background_Calculations!$B$11))*Quarantine_Input!$B$24</f>
        <v>4658.8826827043013</v>
      </c>
      <c r="F66" s="14">
        <f>Background_Calculations!$B$10*(1-Background_Calculations!F$7*(Quarantine_Input!$B$30+Quarantine_Input!$B$25*Inequality_Components_Lambda_j!$A18))*(Background_Calculations!$B$9*Background_Calculations!F$3*(1-Background_Calculations!F$6)/(1-Background_Calculations!$B$11))*Quarantine_Input!$B$24</f>
        <v>3189.8805823338448</v>
      </c>
      <c r="G66" s="14">
        <f>Background_Calculations!$B$10*(1-Background_Calculations!G$7*(Quarantine_Input!$B$30+Quarantine_Input!$B$25*Inequality_Components_Lambda_j!$A18))*(Background_Calculations!$B$9*Background_Calculations!G$3*(1-Background_Calculations!G$6)/(1-Background_Calculations!$B$11))*Quarantine_Input!$B$24</f>
        <v>2884.1073016688706</v>
      </c>
      <c r="H66" s="15">
        <f>Background_Calculations!B$20*Quarantine_Input!$B$29*Background_Calculations!$B$23*(Background_Calculations!$B$9*Background_Calculations!B$16*(1-Background_Calculations!B$19)/(1-Background_Calculations!$B$11))*Quarantine_Input!$B$24</f>
        <v>186.43163286546257</v>
      </c>
      <c r="I66" s="15">
        <f>Background_Calculations!C$20*Quarantine_Input!$B$29*Background_Calculations!$B$23*(Background_Calculations!$B$9*Background_Calculations!C$16*(1-Background_Calculations!C$19)/(1-Background_Calculations!$B$11))*Quarantine_Input!$B$24</f>
        <v>49.16598927666228</v>
      </c>
      <c r="J66" s="15">
        <f>Background_Calculations!D$20*Quarantine_Input!$B$29*Background_Calculations!$B$23*(Background_Calculations!$B$9*Background_Calculations!D$16*(1-Background_Calculations!D$19)/(1-Background_Calculations!$B$11))*Quarantine_Input!$B$24</f>
        <v>53.36019171725674</v>
      </c>
      <c r="K66" s="15">
        <f>Background_Calculations!E$20*Quarantine_Input!$B$29*Background_Calculations!$B$23*(Background_Calculations!$B$9*Background_Calculations!E$16*(1-Background_Calculations!E$19)/(1-Background_Calculations!$B$11))*Quarantine_Input!$B$24</f>
        <v>52.753792191274471</v>
      </c>
      <c r="L66" s="15">
        <f>Background_Calculations!F$20*Quarantine_Input!$B$29*Background_Calculations!$B$23*(Background_Calculations!$B$9*Background_Calculations!F$16*(1-Background_Calculations!F$19)/(1-Background_Calculations!$B$11))*Quarantine_Input!$B$24</f>
        <v>56.306648270023828</v>
      </c>
      <c r="M66" s="15">
        <f>Background_Calculations!G$20*Quarantine_Input!$B$29*Background_Calculations!$B$23*(Background_Calculations!$B$9*Background_Calculations!G$16*(1-Background_Calculations!G$19)/(1-Background_Calculations!$B$11))*Quarantine_Input!$B$24</f>
        <v>101.08219013894848</v>
      </c>
      <c r="N66" s="14">
        <f>Background_Calculations!$B$10*Background_Calculations!B$7*Background_Calculations!B$3*Quarantine_Input!B$6*PQT_No_Test!B$22*Quarantine_Input!$B$24</f>
        <v>11.380271669743983</v>
      </c>
      <c r="O66" s="14">
        <f>Background_Calculations!$B$10*Background_Calculations!C$7*Background_Calculations!C$3*Quarantine_Input!C$6*PQT_No_Test!C$22*Quarantine_Input!$B$24</f>
        <v>1.6316542897338984</v>
      </c>
      <c r="P66" s="14">
        <f>Background_Calculations!$B$10*Background_Calculations!D$7*Background_Calculations!D$3*Quarantine_Input!D$6*PQT_No_Test!D$22*Quarantine_Input!$B$24</f>
        <v>2.0855020534328439</v>
      </c>
      <c r="Q66" s="14">
        <f>Background_Calculations!$B$10*Background_Calculations!E$7*Background_Calculations!E$3*Quarantine_Input!E$6*PQT_No_Test!E$22*Quarantine_Input!$B$24</f>
        <v>3.1647237323262445</v>
      </c>
      <c r="R66" s="14">
        <f>Background_Calculations!$B$10*Background_Calculations!F$7*Background_Calculations!F$3*Quarantine_Input!F$6*PQT_No_Test!F$22*Quarantine_Input!$B$24</f>
        <v>2.1646190353981183</v>
      </c>
      <c r="S66" s="14">
        <f>Background_Calculations!$B$10*Background_Calculations!G$7*Background_Calculations!G$3*Quarantine_Input!G$6*PQT_No_Test!G$22*Quarantine_Input!$B$24</f>
        <v>1.8635456697597566</v>
      </c>
      <c r="T66" s="15">
        <f>Background_Calculations!$B$10*Background_Calculations!B$7*Background_Calculations!B$3*Quarantine_Input!B$14*(1-Background_Calculations!B$6)/(1-Background_Calculations!B$19)*Quarantine_Input!$B$24*(Quarantine_Input!$B$25*PQT_RAg_Entry_Exit!B38+(1-Quarantine_Input!$B$25)*PQT_No_Test!B$22)</f>
        <v>0.19618241792680621</v>
      </c>
      <c r="U66" s="15">
        <f>Background_Calculations!$B$10*Background_Calculations!C$7*Background_Calculations!C$3*Quarantine_Input!C$14*(1-Background_Calculations!C$6)/(1-Background_Calculations!C$19)*Quarantine_Input!$B$24*(Quarantine_Input!$B$25*PQT_RAg_Entry_Exit!C38+(1-Quarantine_Input!$B$25)*PQT_No_Test!C$22)</f>
        <v>2.5603770200471419E-2</v>
      </c>
      <c r="V66" s="15">
        <f>Background_Calculations!$B$10*Background_Calculations!D$7*Background_Calculations!D$3*Quarantine_Input!D$14*(1-Background_Calculations!D$6)/(1-Background_Calculations!D$19)*Quarantine_Input!$B$24*(Quarantine_Input!$B$25*PQT_RAg_Entry_Exit!D38+(1-Quarantine_Input!$B$25)*PQT_No_Test!D$22)</f>
        <v>3.2725038957317445E-2</v>
      </c>
      <c r="W66" s="15">
        <f>Background_Calculations!$B$10*Background_Calculations!E$7*Background_Calculations!E$3*Quarantine_Input!E$14*(1-Background_Calculations!E$6)/(1-Background_Calculations!E$19)*Quarantine_Input!$B$24*(Quarantine_Input!$B$25*PQT_RAg_Entry_Exit!E38+(1-Quarantine_Input!$B$25)*PQT_No_Test!E$22)</f>
        <v>4.2392848283380004E-2</v>
      </c>
      <c r="X66" s="15">
        <f>Background_Calculations!$B$10*Background_Calculations!F$7*Background_Calculations!F$3*Quarantine_Input!F$14*(1-Background_Calculations!F$6)/(1-Background_Calculations!F$19)*Quarantine_Input!$B$24*(Quarantine_Input!$B$25*PQT_RAg_Entry_Exit!F38+(1-Quarantine_Input!$B$25)*PQT_No_Test!F$22)</f>
        <v>2.9026561201868049E-2</v>
      </c>
      <c r="Y66" s="15">
        <f>Background_Calculations!$B$10*Background_Calculations!G$7*Background_Calculations!G$3*Quarantine_Input!G$14*(1-Background_Calculations!G$6)/(1-Background_Calculations!G$19)*Quarantine_Input!$B$24*(Quarantine_Input!$B$25*PQT_RAg_Entry_Exit!G38+(1-Quarantine_Input!$B$25)*PQT_No_Test!G$22)</f>
        <v>1.9752211403444464E-2</v>
      </c>
      <c r="Z66" s="14">
        <f>Background_Calculations!$B$23*Background_Calculations!B$20*Background_Calculations!B$16*Quarantine_Input!B$14*Quarantine_Input!$B$24*(Quarantine_Input!$B$25*PQT_RAg_Entry_Exit!B38+(1-Quarantine_Input!$B$25)*PQT_No_Test!B$22)</f>
        <v>1.9226225053226249</v>
      </c>
      <c r="AA66" s="14">
        <f>Background_Calculations!$B$23*Background_Calculations!C$20*Background_Calculations!C$16*Quarantine_Input!C$14*Quarantine_Input!$B$24*(Quarantine_Input!$B$25*PQT_RAg_Entry_Exit!C38+(1-Quarantine_Input!$B$25)*PQT_No_Test!C$22)</f>
        <v>0.45100951778352344</v>
      </c>
      <c r="AB66" s="14">
        <f>Background_Calculations!$B$23*Background_Calculations!D$20*Background_Calculations!D$16*Quarantine_Input!D$14*Quarantine_Input!$B$24*(Quarantine_Input!$B$25*PQT_RAg_Entry_Exit!D38+(1-Quarantine_Input!$B$25)*PQT_No_Test!D$22)</f>
        <v>0.4894767672406467</v>
      </c>
      <c r="AC66" s="14">
        <f>Background_Calculations!$B$23*Background_Calculations!E$20*Background_Calculations!E$16*Quarantine_Input!E$14*Quarantine_Input!$B$24*(Quarantine_Input!$B$25*PQT_RAg_Entry_Exit!E38+(1-Quarantine_Input!$B$25)*PQT_No_Test!E$22)</f>
        <v>0.40217067048219296</v>
      </c>
      <c r="AD66" s="14">
        <f>Background_Calculations!$B$23*Background_Calculations!F$20*Background_Calculations!F$16*Quarantine_Input!F$14*Quarantine_Input!$B$24*(Quarantine_Input!$B$25*PQT_RAg_Entry_Exit!F38+(1-Quarantine_Input!$B$25)*PQT_No_Test!F$22)</f>
        <v>0.42926623312857981</v>
      </c>
      <c r="AE66" s="14">
        <f>Background_Calculations!$B$23*Background_Calculations!G$20*Background_Calculations!G$16*Quarantine_Input!G$14*Quarantine_Input!$B$24*(Quarantine_Input!$B$25*PQT_RAg_Entry_Exit!G38+(1-Quarantine_Input!$B$25)*PQT_No_Test!G$22)</f>
        <v>0.57999579211854435</v>
      </c>
      <c r="AF66" s="15">
        <f>Background_Calculations!$B$23*Background_Calculations!B$20*Background_Calculations!B$16*Quarantine_Input!B$6*(1-Background_Calculations!B$19)/(1-Background_Calculations!B$6)*PQT_No_Test!B$22*Quarantine_Input!$B$24</f>
        <v>111.52868162272563</v>
      </c>
      <c r="AG66" s="15">
        <f>Background_Calculations!$B$23*Background_Calculations!C$20*Background_Calculations!C$16*Quarantine_Input!C$6*(1-Background_Calculations!C$19)/(1-Background_Calculations!C$6)*PQT_No_Test!C$22*Quarantine_Input!$B$24</f>
        <v>28.741533322649232</v>
      </c>
      <c r="AH66" s="15">
        <f>Background_Calculations!$B$23*Background_Calculations!D$20*Background_Calculations!D$16*Quarantine_Input!D$6*(1-Background_Calculations!D$19)/(1-Background_Calculations!D$6)*PQT_No_Test!D$22*Quarantine_Input!$B$24</f>
        <v>31.193386951179868</v>
      </c>
      <c r="AI66" s="15">
        <f>Background_Calculations!$B$23*Background_Calculations!E$20*Background_Calculations!E$16*Quarantine_Input!E$6*(1-Background_Calculations!E$19)/(1-Background_Calculations!E$6)*PQT_No_Test!E$22*Quarantine_Input!$B$24</f>
        <v>30.022966534653335</v>
      </c>
      <c r="AJ66" s="15">
        <f>Background_Calculations!$B$23*Background_Calculations!F$20*Background_Calculations!F$16*Quarantine_Input!F$6*(1-Background_Calculations!F$19)/(1-Background_Calculations!F$6)*PQT_No_Test!F$22*Quarantine_Input!$B$24</f>
        <v>32.011985609372495</v>
      </c>
      <c r="AK66" s="15">
        <f>Background_Calculations!$B$23*Background_Calculations!G$20*Background_Calculations!G$16*Quarantine_Input!G$6*(1-Background_Calculations!G$19)/(1-Background_Calculations!G$6)*PQT_No_Test!G$22*Quarantine_Input!$B$24</f>
        <v>54.720386735680179</v>
      </c>
    </row>
  </sheetData>
  <mergeCells count="10">
    <mergeCell ref="A35:AK35"/>
    <mergeCell ref="A51:AK51"/>
    <mergeCell ref="H1:M1"/>
    <mergeCell ref="N1:S1"/>
    <mergeCell ref="T1:Y1"/>
    <mergeCell ref="Z1:AE1"/>
    <mergeCell ref="AF1:AK1"/>
    <mergeCell ref="B1:G1"/>
    <mergeCell ref="A2:AK2"/>
    <mergeCell ref="A19:AK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8FF6-64EC-493C-831F-D8B8C5CEBF72}">
  <dimension ref="A1:N38"/>
  <sheetViews>
    <sheetView topLeftCell="A2" workbookViewId="0">
      <selection activeCell="B25" sqref="B25"/>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18" t="s">
        <v>25</v>
      </c>
      <c r="C1" s="18"/>
      <c r="D1" s="18"/>
      <c r="G1" s="18" t="s">
        <v>25</v>
      </c>
      <c r="H1" s="18"/>
      <c r="I1" s="18"/>
      <c r="L1" s="18" t="s">
        <v>25</v>
      </c>
      <c r="M1" s="18"/>
      <c r="N1" s="18"/>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0.24630189865282795</v>
      </c>
      <c r="C3">
        <v>0.31768783330158185</v>
      </c>
      <c r="D3">
        <v>0.38895494824239191</v>
      </c>
      <c r="E3" s="18"/>
      <c r="F3" s="3">
        <v>0</v>
      </c>
      <c r="G3">
        <v>0.38834498891271058</v>
      </c>
      <c r="H3">
        <v>0.37443607930247808</v>
      </c>
      <c r="I3">
        <v>0.37967880703582518</v>
      </c>
      <c r="J3" s="18"/>
      <c r="K3" s="3">
        <v>0</v>
      </c>
      <c r="L3">
        <v>0.85286037295312178</v>
      </c>
      <c r="M3">
        <v>0.89032314805917856</v>
      </c>
      <c r="N3">
        <v>0.92699810656511561</v>
      </c>
    </row>
    <row r="4" spans="1:14" x14ac:dyDescent="0.25">
      <c r="A4" s="3">
        <v>1</v>
      </c>
      <c r="B4">
        <v>0.20742680535382083</v>
      </c>
      <c r="C4">
        <v>0.2823394826592639</v>
      </c>
      <c r="D4">
        <v>0.35737086889293007</v>
      </c>
      <c r="E4" s="18"/>
      <c r="F4" s="3">
        <v>1</v>
      </c>
      <c r="G4">
        <v>0.29478085441253149</v>
      </c>
      <c r="H4">
        <v>0.31603868479004588</v>
      </c>
      <c r="I4">
        <v>0.34086098080999339</v>
      </c>
      <c r="J4" s="18"/>
      <c r="K4" s="3">
        <v>1</v>
      </c>
      <c r="L4">
        <v>0.67812973585310854</v>
      </c>
      <c r="M4">
        <v>0.76969597611087204</v>
      </c>
      <c r="N4">
        <v>0.84124653168182784</v>
      </c>
    </row>
    <row r="5" spans="1:14" x14ac:dyDescent="0.25">
      <c r="A5" s="3">
        <v>2</v>
      </c>
      <c r="B5">
        <v>0.16857468353227922</v>
      </c>
      <c r="C5">
        <v>0.24699120232323479</v>
      </c>
      <c r="D5">
        <v>0.32578695452834089</v>
      </c>
      <c r="E5" s="18"/>
      <c r="F5" s="3">
        <v>2</v>
      </c>
      <c r="G5">
        <v>0.20131968901665995</v>
      </c>
      <c r="H5">
        <v>0.25764167411888972</v>
      </c>
      <c r="I5">
        <v>0.30204636036975113</v>
      </c>
      <c r="J5" s="18"/>
      <c r="K5" s="3">
        <v>2</v>
      </c>
      <c r="L5">
        <v>0.50350222992086235</v>
      </c>
      <c r="M5">
        <v>0.64906859970041453</v>
      </c>
      <c r="N5">
        <v>0.75549510981263179</v>
      </c>
    </row>
    <row r="6" spans="1:14" x14ac:dyDescent="0.25">
      <c r="A6" s="3">
        <v>3</v>
      </c>
      <c r="B6">
        <v>0.13026457464262683</v>
      </c>
      <c r="C6">
        <v>0.21164497170230359</v>
      </c>
      <c r="D6">
        <v>0.29420294086792875</v>
      </c>
      <c r="E6" s="18"/>
      <c r="F6" s="3">
        <v>3</v>
      </c>
      <c r="G6">
        <v>0.11029518458660527</v>
      </c>
      <c r="H6">
        <v>0.19925164628351696</v>
      </c>
      <c r="I6">
        <v>0.26321258736197028</v>
      </c>
      <c r="J6" s="18"/>
      <c r="K6" s="3">
        <v>3</v>
      </c>
      <c r="L6">
        <v>0.33131122212492231</v>
      </c>
      <c r="M6">
        <v>0.52844820486285971</v>
      </c>
      <c r="N6">
        <v>0.66974355656137996</v>
      </c>
    </row>
    <row r="7" spans="1:14" x14ac:dyDescent="0.25">
      <c r="A7" s="3">
        <v>4</v>
      </c>
      <c r="B7">
        <v>9.6910615962978605E-2</v>
      </c>
      <c r="C7">
        <v>0.1764194304677148</v>
      </c>
      <c r="D7">
        <v>0.26261891483889271</v>
      </c>
      <c r="E7" s="18"/>
      <c r="F7" s="3">
        <v>4</v>
      </c>
      <c r="G7">
        <v>4.1544816194047526E-2</v>
      </c>
      <c r="H7">
        <v>0.14127269939016562</v>
      </c>
      <c r="I7">
        <v>0.2244067286577158</v>
      </c>
      <c r="J7" s="18"/>
      <c r="K7" s="3">
        <v>4</v>
      </c>
      <c r="L7">
        <v>0.18139453338932199</v>
      </c>
      <c r="M7">
        <v>0.40823944231427323</v>
      </c>
      <c r="N7">
        <v>0.58399200539818907</v>
      </c>
    </row>
    <row r="8" spans="1:14" x14ac:dyDescent="0.25">
      <c r="A8" s="3">
        <v>5</v>
      </c>
      <c r="B8">
        <v>7.1111447114484985E-2</v>
      </c>
      <c r="C8">
        <v>0.14233606724496881</v>
      </c>
      <c r="D8">
        <v>0.23103567688123569</v>
      </c>
      <c r="E8" s="18"/>
      <c r="F8" s="3">
        <v>5</v>
      </c>
      <c r="G8">
        <v>6.7539203396235785E-3</v>
      </c>
      <c r="H8">
        <v>8.7191585297792848E-2</v>
      </c>
      <c r="I8">
        <v>0.18557875979089833</v>
      </c>
      <c r="J8" s="18"/>
      <c r="K8" s="3">
        <v>5</v>
      </c>
      <c r="L8">
        <v>6.5437237140608367E-2</v>
      </c>
      <c r="M8">
        <v>0.29192834337606383</v>
      </c>
      <c r="N8">
        <v>0.49824261762767197</v>
      </c>
    </row>
    <row r="9" spans="1:14" x14ac:dyDescent="0.25">
      <c r="A9" s="3">
        <v>6</v>
      </c>
      <c r="B9">
        <v>5.1752956633157453E-2</v>
      </c>
      <c r="C9">
        <v>0.11117184645538063</v>
      </c>
      <c r="D9">
        <v>0.19947581563884964</v>
      </c>
      <c r="E9" s="18"/>
      <c r="F9" s="3">
        <v>6</v>
      </c>
      <c r="G9">
        <v>0</v>
      </c>
      <c r="H9">
        <v>4.3072218087969204E-2</v>
      </c>
      <c r="I9">
        <v>0.14682598667895749</v>
      </c>
      <c r="J9" s="18"/>
      <c r="K9" s="3">
        <v>6</v>
      </c>
      <c r="L9">
        <v>0</v>
      </c>
      <c r="M9">
        <v>0.18557895403685723</v>
      </c>
      <c r="N9">
        <v>0.41255642166721018</v>
      </c>
    </row>
    <row r="10" spans="1:14" x14ac:dyDescent="0.25">
      <c r="A10" s="3">
        <v>7</v>
      </c>
      <c r="B10">
        <v>3.7438517624773501E-2</v>
      </c>
      <c r="C10">
        <v>8.4297882407104632E-2</v>
      </c>
      <c r="D10">
        <v>0.16810206665556879</v>
      </c>
      <c r="E10" s="18"/>
      <c r="F10" s="3">
        <v>7</v>
      </c>
      <c r="G10">
        <v>0</v>
      </c>
      <c r="H10">
        <v>1.3593733404832472E-2</v>
      </c>
      <c r="I10">
        <v>0.10857870320912809</v>
      </c>
      <c r="J10" s="18"/>
      <c r="K10" s="3">
        <v>7</v>
      </c>
      <c r="L10">
        <v>0</v>
      </c>
      <c r="M10">
        <v>9.3870443705658127E-2</v>
      </c>
      <c r="N10">
        <v>0.32737578958691627</v>
      </c>
    </row>
    <row r="11" spans="1:14" x14ac:dyDescent="0.25">
      <c r="A11" s="3">
        <v>8</v>
      </c>
      <c r="B11">
        <v>2.6950345660915861E-2</v>
      </c>
      <c r="C11">
        <v>6.2275096641174255E-2</v>
      </c>
      <c r="D11">
        <v>0.13743432593674332</v>
      </c>
      <c r="E11" s="18"/>
      <c r="F11" s="3">
        <v>8</v>
      </c>
      <c r="G11">
        <v>0</v>
      </c>
      <c r="H11">
        <v>6.699681753715973E-4</v>
      </c>
      <c r="I11">
        <v>7.2260498262350856E-2</v>
      </c>
      <c r="J11" s="18"/>
      <c r="K11" s="3">
        <v>8</v>
      </c>
      <c r="L11">
        <v>0</v>
      </c>
      <c r="M11">
        <v>1.8716671441605208E-2</v>
      </c>
      <c r="N11">
        <v>0.24411196975059613</v>
      </c>
    </row>
    <row r="12" spans="1:14" x14ac:dyDescent="0.25">
      <c r="A12" s="3">
        <v>9</v>
      </c>
      <c r="B12">
        <v>1.9314913928114439E-2</v>
      </c>
      <c r="C12">
        <v>4.4974004991167001E-2</v>
      </c>
      <c r="D12">
        <v>0.10843103102718597</v>
      </c>
      <c r="E12" s="18"/>
      <c r="F12" s="3">
        <v>9</v>
      </c>
      <c r="G12">
        <v>0</v>
      </c>
      <c r="H12">
        <v>0</v>
      </c>
      <c r="I12">
        <v>4.0449110338284251E-2</v>
      </c>
      <c r="J12" s="18"/>
      <c r="K12" s="3">
        <v>9</v>
      </c>
      <c r="L12">
        <v>0</v>
      </c>
      <c r="M12">
        <v>0</v>
      </c>
      <c r="N12">
        <v>0.16536719555851068</v>
      </c>
    </row>
    <row r="13" spans="1:14" x14ac:dyDescent="0.25">
      <c r="A13" s="3">
        <v>10</v>
      </c>
      <c r="B13">
        <v>1.3783415706768498E-2</v>
      </c>
      <c r="C13">
        <v>3.1845472507740745E-2</v>
      </c>
      <c r="D13">
        <v>8.2264569985248462E-2</v>
      </c>
      <c r="E13" s="18"/>
      <c r="F13" s="3">
        <v>10</v>
      </c>
      <c r="G13">
        <v>0</v>
      </c>
      <c r="H13">
        <v>0</v>
      </c>
      <c r="I13">
        <v>1.6339760810726887E-2</v>
      </c>
      <c r="J13" s="18"/>
      <c r="K13" s="3">
        <v>10</v>
      </c>
      <c r="L13">
        <v>0</v>
      </c>
      <c r="M13">
        <v>0</v>
      </c>
      <c r="N13">
        <v>9.432440887025996E-2</v>
      </c>
    </row>
    <row r="14" spans="1:14" x14ac:dyDescent="0.25">
      <c r="A14" s="3">
        <v>11</v>
      </c>
      <c r="B14">
        <v>9.792049931992803E-3</v>
      </c>
      <c r="C14">
        <v>2.2164253610883835E-2</v>
      </c>
      <c r="D14">
        <v>5.9926450293818434E-2</v>
      </c>
      <c r="E14" s="18"/>
      <c r="F14" s="3">
        <v>11</v>
      </c>
      <c r="G14">
        <v>0</v>
      </c>
      <c r="H14">
        <v>0</v>
      </c>
      <c r="I14">
        <v>2.6245406926412103E-3</v>
      </c>
      <c r="J14" s="18"/>
      <c r="K14" s="3">
        <v>11</v>
      </c>
      <c r="L14">
        <v>0</v>
      </c>
      <c r="M14">
        <v>0</v>
      </c>
      <c r="N14">
        <v>3.3675724572085376E-2</v>
      </c>
    </row>
    <row r="15" spans="1:14" x14ac:dyDescent="0.25">
      <c r="A15" s="3">
        <v>12</v>
      </c>
      <c r="B15">
        <v>6.9219045869189861E-3</v>
      </c>
      <c r="C15">
        <v>1.5193431421737074E-2</v>
      </c>
      <c r="D15">
        <v>4.1924078714604997E-2</v>
      </c>
      <c r="E15" s="18"/>
      <c r="F15" s="3">
        <v>12</v>
      </c>
      <c r="G15">
        <v>0</v>
      </c>
      <c r="H15">
        <v>0</v>
      </c>
      <c r="I15">
        <v>0</v>
      </c>
      <c r="J15" s="18"/>
      <c r="K15" s="3">
        <v>12</v>
      </c>
      <c r="L15">
        <v>0</v>
      </c>
      <c r="M15">
        <v>0</v>
      </c>
      <c r="N15">
        <v>0</v>
      </c>
    </row>
    <row r="16" spans="1:14" x14ac:dyDescent="0.25">
      <c r="A16" s="3">
        <v>13</v>
      </c>
      <c r="B16">
        <v>4.8646280669466151E-3</v>
      </c>
      <c r="C16">
        <v>1.0274263190487364E-2</v>
      </c>
      <c r="D16">
        <v>2.8207283730509101E-2</v>
      </c>
      <c r="E16" s="18"/>
      <c r="F16" s="3">
        <v>13</v>
      </c>
      <c r="G16">
        <v>0</v>
      </c>
      <c r="H16">
        <v>0</v>
      </c>
      <c r="I16">
        <v>0</v>
      </c>
      <c r="J16" s="18"/>
      <c r="K16" s="3">
        <v>13</v>
      </c>
      <c r="L16">
        <v>0</v>
      </c>
      <c r="M16">
        <v>0</v>
      </c>
      <c r="N16">
        <v>0</v>
      </c>
    </row>
    <row r="17" spans="1:14" x14ac:dyDescent="0.25">
      <c r="A17" s="3">
        <v>14</v>
      </c>
      <c r="B17">
        <v>3.3947299757872275E-3</v>
      </c>
      <c r="C17">
        <v>6.8620042200911585E-3</v>
      </c>
      <c r="D17">
        <v>1.8290834770280418E-2</v>
      </c>
      <c r="E17" s="18"/>
      <c r="F17" s="3">
        <v>14</v>
      </c>
      <c r="G17">
        <v>0</v>
      </c>
      <c r="H17">
        <v>0</v>
      </c>
      <c r="I17">
        <v>0</v>
      </c>
      <c r="J17" s="18"/>
      <c r="K17" s="3">
        <v>14</v>
      </c>
      <c r="L17">
        <v>0</v>
      </c>
      <c r="M17">
        <v>0</v>
      </c>
      <c r="N17">
        <v>0</v>
      </c>
    </row>
    <row r="21" spans="1:14" x14ac:dyDescent="0.25">
      <c r="B21" t="s">
        <v>9</v>
      </c>
      <c r="C21" t="s">
        <v>10</v>
      </c>
      <c r="D21" t="s">
        <v>11</v>
      </c>
      <c r="E21" t="s">
        <v>12</v>
      </c>
      <c r="F21" t="s">
        <v>13</v>
      </c>
      <c r="G21" t="s">
        <v>14</v>
      </c>
    </row>
    <row r="22" spans="1:14" x14ac:dyDescent="0.25">
      <c r="A22" t="s">
        <v>60</v>
      </c>
      <c r="B22">
        <f>Quarantine_Input!B$19*INDEX($B$3:$D$3,1,MATCH(Quarantine_Input!$B$23,PQT_No_Test!$B$2:$D$2))+Quarantine_Input!$B$26*(1-Quarantine_Input!B$19)*INDEX($G$3:$I$3,1,MATCH(Quarantine_Input!$B$23,PQT_No_Test!$G$2:$I$2))+(1-Quarantine_Input!$B$26)*(1-Quarantine_Input!B$19)*INDEX($L$3:$N$3,1,MATCH(Quarantine_Input!$B$23,PQT_No_Test!$L$2:$N$2))</f>
        <v>0.2719974936808407</v>
      </c>
      <c r="C22">
        <f>Quarantine_Input!C$19*INDEX($B$3:$D$3,1,MATCH(Quarantine_Input!$B$23,PQT_No_Test!$B$2:$D$2))+Quarantine_Input!$B$26*(1-Quarantine_Input!C$19)*INDEX($G$3:$I$3,1,MATCH(Quarantine_Input!$B$23,PQT_No_Test!$G$2:$I$2))+(1-Quarantine_Input!$B$26)*(1-Quarantine_Input!C$19)*INDEX($L$3:$N$3,1,MATCH(Quarantine_Input!$B$23,PQT_No_Test!$L$2:$N$2))</f>
        <v>0.27813375518006767</v>
      </c>
      <c r="D22">
        <f>Quarantine_Input!D$19*INDEX($B$3:$D$3,1,MATCH(Quarantine_Input!$B$23,PQT_No_Test!$B$2:$D$2))+Quarantine_Input!$B$26*(1-Quarantine_Input!D$19)*INDEX($G$3:$I$3,1,MATCH(Quarantine_Input!$B$23,PQT_No_Test!$G$2:$I$2))+(1-Quarantine_Input!$B$26)*(1-Quarantine_Input!D$19)*INDEX($L$3:$N$3,1,MATCH(Quarantine_Input!$B$23,PQT_No_Test!$L$2:$N$2))</f>
        <v>0.27813375518006767</v>
      </c>
      <c r="E22">
        <f>Quarantine_Input!E$19*INDEX($B$3:$D$3,1,MATCH(Quarantine_Input!$B$23,PQT_No_Test!$B$2:$D$2))+Quarantine_Input!$B$26*(1-Quarantine_Input!E$19)*INDEX($G$3:$I$3,1,MATCH(Quarantine_Input!$B$23,PQT_No_Test!$G$2:$I$2))+(1-Quarantine_Input!$B$26)*(1-Quarantine_Input!E$19)*INDEX($L$3:$N$3,1,MATCH(Quarantine_Input!$B$23,PQT_No_Test!$L$2:$N$2))</f>
        <v>0.2896818584181961</v>
      </c>
      <c r="F22">
        <f>Quarantine_Input!F$19*INDEX($B$3:$D$3,1,MATCH(Quarantine_Input!$B$23,PQT_No_Test!$B$2:$D$2))+Quarantine_Input!$B$26*(1-Quarantine_Input!F$19)*INDEX($G$3:$I$3,1,MATCH(Quarantine_Input!$B$23,PQT_No_Test!$G$2:$I$2))+(1-Quarantine_Input!$B$26)*(1-Quarantine_Input!F$19)*INDEX($L$3:$N$3,1,MATCH(Quarantine_Input!$B$23,PQT_No_Test!$L$2:$N$2))</f>
        <v>0.2896818584181961</v>
      </c>
      <c r="G22">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3" spans="1:14" x14ac:dyDescent="0.25">
      <c r="A23" t="s">
        <v>48</v>
      </c>
      <c r="B23" s="18" t="s">
        <v>61</v>
      </c>
      <c r="C23" s="18"/>
      <c r="D23" s="18"/>
      <c r="E23" s="18"/>
      <c r="F23" s="18"/>
      <c r="G23" s="18"/>
    </row>
    <row r="24" spans="1:14" x14ac:dyDescent="0.25">
      <c r="A24" s="3">
        <v>0</v>
      </c>
      <c r="B24">
        <f>Quarantine_Input!B$19*INDEX($B3:$D3,1,MATCH(Quarantine_Input!$B$23,PQT_No_Test!$B$2:$D$2))+Quarantine_Input!$B$26*(1-Quarantine_Input!B$19)*INDEX($G3:$I3,1,MATCH(Quarantine_Input!$B$23,PQT_No_Test!$G$2:$I$2))+(1-Quarantine_Input!$B$26)*(1-Quarantine_Input!B$19)*INDEX($L3:$N3,1,MATCH(Quarantine_Input!$B$23,PQT_No_Test!$L$2:$N$2))</f>
        <v>0.2719974936808407</v>
      </c>
      <c r="C24">
        <f>Quarantine_Input!C$19*INDEX($B3:$D3,1,MATCH(Quarantine_Input!$B$23,PQT_No_Test!$B$2:$D$2))+Quarantine_Input!$B$26*(1-Quarantine_Input!C$19)*INDEX($G3:$I3,1,MATCH(Quarantine_Input!$B$23,PQT_No_Test!$G$2:$I$2))+(1-Quarantine_Input!$B$26)*(1-Quarantine_Input!C$19)*INDEX($L3:$N3,1,MATCH(Quarantine_Input!$B$23,PQT_No_Test!$L$2:$N$2))</f>
        <v>0.27813375518006767</v>
      </c>
      <c r="D24">
        <f>Quarantine_Input!D$19*INDEX($B3:$D3,1,MATCH(Quarantine_Input!$B$23,PQT_No_Test!$B$2:$D$2))+Quarantine_Input!$B$26*(1-Quarantine_Input!D$19)*INDEX($G3:$I3,1,MATCH(Quarantine_Input!$B$23,PQT_No_Test!$G$2:$I$2))+(1-Quarantine_Input!$B$26)*(1-Quarantine_Input!D$19)*INDEX($L3:$N3,1,MATCH(Quarantine_Input!$B$23,PQT_No_Test!$L$2:$N$2))</f>
        <v>0.27813375518006767</v>
      </c>
      <c r="E24">
        <f>Quarantine_Input!E$19*INDEX($B3:$D3,1,MATCH(Quarantine_Input!$B$23,PQT_No_Test!$B$2:$D$2))+Quarantine_Input!$B$26*(1-Quarantine_Input!E$19)*INDEX($G3:$I3,1,MATCH(Quarantine_Input!$B$23,PQT_No_Test!$G$2:$I$2))+(1-Quarantine_Input!$B$26)*(1-Quarantine_Input!E$19)*INDEX($L3:$N3,1,MATCH(Quarantine_Input!$B$23,PQT_No_Test!$L$2:$N$2))</f>
        <v>0.2896818584181961</v>
      </c>
      <c r="F24">
        <f>Quarantine_Input!F$19*INDEX($B3:$D3,1,MATCH(Quarantine_Input!$B$23,PQT_No_Test!$B$2:$D$2))+Quarantine_Input!$B$26*(1-Quarantine_Input!F$19)*INDEX($G3:$I3,1,MATCH(Quarantine_Input!$B$23,PQT_No_Test!$G$2:$I$2))+(1-Quarantine_Input!$B$26)*(1-Quarantine_Input!F$19)*INDEX($L3:$N3,1,MATCH(Quarantine_Input!$B$23,PQT_No_Test!$L$2:$N$2))</f>
        <v>0.2896818584181961</v>
      </c>
      <c r="G24">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5" spans="1:14" x14ac:dyDescent="0.25">
      <c r="A25" s="3">
        <v>1</v>
      </c>
      <c r="B25">
        <f>Quarantine_Input!B$19*INDEX($B4:$D4,1,MATCH(Quarantine_Input!$B$23,PQT_No_Test!$B$2:$D$2))+Quarantine_Input!$B$26*(1-Quarantine_Input!B$19)*INDEX($G4:$I4,1,MATCH(Quarantine_Input!$B$23,PQT_No_Test!$G$2:$I$2))+(1-Quarantine_Input!$B$26)*(1-Quarantine_Input!B$19)*INDEX($L4:$N4,1,MATCH(Quarantine_Input!$B$23,PQT_No_Test!$L$2:$N$2))</f>
        <v>0.22322915282854158</v>
      </c>
      <c r="C25">
        <f>Quarantine_Input!C$19*INDEX($B4:$D4,1,MATCH(Quarantine_Input!$B$23,PQT_No_Test!$B$2:$D$2))+Quarantine_Input!$B$26*(1-Quarantine_Input!C$19)*INDEX($G4:$I4,1,MATCH(Quarantine_Input!$B$23,PQT_No_Test!$G$2:$I$2))+(1-Quarantine_Input!$B$26)*(1-Quarantine_Input!C$19)*INDEX($L4:$N4,1,MATCH(Quarantine_Input!$B$23,PQT_No_Test!$L$2:$N$2))</f>
        <v>0.22700284774787788</v>
      </c>
      <c r="D25">
        <f>Quarantine_Input!D$19*INDEX($B4:$D4,1,MATCH(Quarantine_Input!$B$23,PQT_No_Test!$B$2:$D$2))+Quarantine_Input!$B$26*(1-Quarantine_Input!D$19)*INDEX($G4:$I4,1,MATCH(Quarantine_Input!$B$23,PQT_No_Test!$G$2:$I$2))+(1-Quarantine_Input!$B$26)*(1-Quarantine_Input!D$19)*INDEX($L4:$N4,1,MATCH(Quarantine_Input!$B$23,PQT_No_Test!$L$2:$N$2))</f>
        <v>0.22700284774787788</v>
      </c>
      <c r="E25">
        <f>Quarantine_Input!E$19*INDEX($B4:$D4,1,MATCH(Quarantine_Input!$B$23,PQT_No_Test!$B$2:$D$2))+Quarantine_Input!$B$26*(1-Quarantine_Input!E$19)*INDEX($G4:$I4,1,MATCH(Quarantine_Input!$B$23,PQT_No_Test!$G$2:$I$2))+(1-Quarantine_Input!$B$26)*(1-Quarantine_Input!E$19)*INDEX($L4:$N4,1,MATCH(Quarantine_Input!$B$23,PQT_No_Test!$L$2:$N$2))</f>
        <v>0.23410473193635106</v>
      </c>
      <c r="F25">
        <f>Quarantine_Input!F$19*INDEX($B4:$D4,1,MATCH(Quarantine_Input!$B$23,PQT_No_Test!$B$2:$D$2))+Quarantine_Input!$B$26*(1-Quarantine_Input!F$19)*INDEX($G4:$I4,1,MATCH(Quarantine_Input!$B$23,PQT_No_Test!$G$2:$I$2))+(1-Quarantine_Input!$B$26)*(1-Quarantine_Input!F$19)*INDEX($L4:$N4,1,MATCH(Quarantine_Input!$B$23,PQT_No_Test!$L$2:$N$2))</f>
        <v>0.23410473193635106</v>
      </c>
      <c r="G25">
        <f>Quarantine_Input!G$19*INDEX($B4:$D4,1,MATCH(Quarantine_Input!$B$23,PQT_No_Test!$B$2:$D$2))+Quarantine_Input!$B$26*(1-Quarantine_Input!G$19)*INDEX($G4:$I4,1,MATCH(Quarantine_Input!$B$23,PQT_No_Test!$G$2:$I$2))+(1-Quarantine_Input!$B$26)*(1-Quarantine_Input!G$19)*INDEX($L4:$N4,1,MATCH(Quarantine_Input!$B$23,PQT_No_Test!$L$2:$N$2))</f>
        <v>0.24369642915737022</v>
      </c>
    </row>
    <row r="26" spans="1:14" x14ac:dyDescent="0.25">
      <c r="A26" s="3">
        <v>2</v>
      </c>
      <c r="B26">
        <f>Quarantine_Input!B$19*INDEX($B5:$D5,1,MATCH(Quarantine_Input!$B$23,PQT_No_Test!$B$2:$D$2))+Quarantine_Input!$B$26*(1-Quarantine_Input!B$19)*INDEX($G5:$I5,1,MATCH(Quarantine_Input!$B$23,PQT_No_Test!$G$2:$I$2))+(1-Quarantine_Input!$B$26)*(1-Quarantine_Input!B$19)*INDEX($L5:$N5,1,MATCH(Quarantine_Input!$B$23,PQT_No_Test!$L$2:$N$2))</f>
        <v>0.17449825502440369</v>
      </c>
      <c r="C26">
        <f>Quarantine_Input!C$19*INDEX($B5:$D5,1,MATCH(Quarantine_Input!$B$23,PQT_No_Test!$B$2:$D$2))+Quarantine_Input!$B$26*(1-Quarantine_Input!C$19)*INDEX($G5:$I5,1,MATCH(Quarantine_Input!$B$23,PQT_No_Test!$G$2:$I$2))+(1-Quarantine_Input!$B$26)*(1-Quarantine_Input!C$19)*INDEX($L5:$N5,1,MATCH(Quarantine_Input!$B$23,PQT_No_Test!$L$2:$N$2))</f>
        <v>0.17591283926132895</v>
      </c>
      <c r="D26">
        <f>Quarantine_Input!D$19*INDEX($B5:$D5,1,MATCH(Quarantine_Input!$B$23,PQT_No_Test!$B$2:$D$2))+Quarantine_Input!$B$26*(1-Quarantine_Input!D$19)*INDEX($G5:$I5,1,MATCH(Quarantine_Input!$B$23,PQT_No_Test!$G$2:$I$2))+(1-Quarantine_Input!$B$26)*(1-Quarantine_Input!D$19)*INDEX($L5:$N5,1,MATCH(Quarantine_Input!$B$23,PQT_No_Test!$L$2:$N$2))</f>
        <v>0.17591283926132895</v>
      </c>
      <c r="E26">
        <f>Quarantine_Input!E$19*INDEX($B5:$D5,1,MATCH(Quarantine_Input!$B$23,PQT_No_Test!$B$2:$D$2))+Quarantine_Input!$B$26*(1-Quarantine_Input!E$19)*INDEX($G5:$I5,1,MATCH(Quarantine_Input!$B$23,PQT_No_Test!$G$2:$I$2))+(1-Quarantine_Input!$B$26)*(1-Quarantine_Input!E$19)*INDEX($L5:$N5,1,MATCH(Quarantine_Input!$B$23,PQT_No_Test!$L$2:$N$2))</f>
        <v>0.17857500820720909</v>
      </c>
      <c r="F26">
        <f>Quarantine_Input!F$19*INDEX($B5:$D5,1,MATCH(Quarantine_Input!$B$23,PQT_No_Test!$B$2:$D$2))+Quarantine_Input!$B$26*(1-Quarantine_Input!F$19)*INDEX($G5:$I5,1,MATCH(Quarantine_Input!$B$23,PQT_No_Test!$G$2:$I$2))+(1-Quarantine_Input!$B$26)*(1-Quarantine_Input!F$19)*INDEX($L5:$N5,1,MATCH(Quarantine_Input!$B$23,PQT_No_Test!$L$2:$N$2))</f>
        <v>0.17857500820720909</v>
      </c>
      <c r="G26">
        <f>Quarantine_Input!G$19*INDEX($B5:$D5,1,MATCH(Quarantine_Input!$B$23,PQT_No_Test!$B$2:$D$2))+Quarantine_Input!$B$26*(1-Quarantine_Input!G$19)*INDEX($G5:$I5,1,MATCH(Quarantine_Input!$B$23,PQT_No_Test!$G$2:$I$2))+(1-Quarantine_Input!$B$26)*(1-Quarantine_Input!G$19)*INDEX($L5:$N5,1,MATCH(Quarantine_Input!$B$23,PQT_No_Test!$L$2:$N$2))</f>
        <v>0.18217049326475576</v>
      </c>
    </row>
    <row r="27" spans="1:14" x14ac:dyDescent="0.25">
      <c r="A27" s="3">
        <v>3</v>
      </c>
      <c r="B27">
        <f>Quarantine_Input!B$19*INDEX($B6:$D6,1,MATCH(Quarantine_Input!$B$23,PQT_No_Test!$B$2:$D$2))+Quarantine_Input!$B$26*(1-Quarantine_Input!B$19)*INDEX($G6:$I6,1,MATCH(Quarantine_Input!$B$23,PQT_No_Test!$G$2:$I$2))+(1-Quarantine_Input!$B$26)*(1-Quarantine_Input!B$19)*INDEX($L6:$N6,1,MATCH(Quarantine_Input!$B$23,PQT_No_Test!$L$2:$N$2))</f>
        <v>0.12665211198149254</v>
      </c>
      <c r="C27">
        <f>Quarantine_Input!C$19*INDEX($B6:$D6,1,MATCH(Quarantine_Input!$B$23,PQT_No_Test!$B$2:$D$2))+Quarantine_Input!$B$26*(1-Quarantine_Input!C$19)*INDEX($G6:$I6,1,MATCH(Quarantine_Input!$B$23,PQT_No_Test!$G$2:$I$2))+(1-Quarantine_Input!$B$26)*(1-Quarantine_Input!C$19)*INDEX($L6:$N6,1,MATCH(Quarantine_Input!$B$23,PQT_No_Test!$L$2:$N$2))</f>
        <v>0.1257894343310724</v>
      </c>
      <c r="D27">
        <f>Quarantine_Input!D$19*INDEX($B6:$D6,1,MATCH(Quarantine_Input!$B$23,PQT_No_Test!$B$2:$D$2))+Quarantine_Input!$B$26*(1-Quarantine_Input!D$19)*INDEX($G6:$I6,1,MATCH(Quarantine_Input!$B$23,PQT_No_Test!$G$2:$I$2))+(1-Quarantine_Input!$B$26)*(1-Quarantine_Input!D$19)*INDEX($L6:$N6,1,MATCH(Quarantine_Input!$B$23,PQT_No_Test!$L$2:$N$2))</f>
        <v>0.1257894343310724</v>
      </c>
      <c r="E27">
        <f>Quarantine_Input!E$19*INDEX($B6:$D6,1,MATCH(Quarantine_Input!$B$23,PQT_No_Test!$B$2:$D$2))+Quarantine_Input!$B$26*(1-Quarantine_Input!E$19)*INDEX($G6:$I6,1,MATCH(Quarantine_Input!$B$23,PQT_No_Test!$G$2:$I$2))+(1-Quarantine_Input!$B$26)*(1-Quarantine_Input!E$19)*INDEX($L6:$N6,1,MATCH(Quarantine_Input!$B$23,PQT_No_Test!$L$2:$N$2))</f>
        <v>0.12416592291951786</v>
      </c>
      <c r="F27">
        <f>Quarantine_Input!F$19*INDEX($B6:$D6,1,MATCH(Quarantine_Input!$B$23,PQT_No_Test!$B$2:$D$2))+Quarantine_Input!$B$26*(1-Quarantine_Input!F$19)*INDEX($G6:$I6,1,MATCH(Quarantine_Input!$B$23,PQT_No_Test!$G$2:$I$2))+(1-Quarantine_Input!$B$26)*(1-Quarantine_Input!F$19)*INDEX($L6:$N6,1,MATCH(Quarantine_Input!$B$23,PQT_No_Test!$L$2:$N$2))</f>
        <v>0.12416592291951786</v>
      </c>
      <c r="G27">
        <f>Quarantine_Input!G$19*INDEX($B6:$D6,1,MATCH(Quarantine_Input!$B$23,PQT_No_Test!$B$2:$D$2))+Quarantine_Input!$B$26*(1-Quarantine_Input!G$19)*INDEX($G6:$I6,1,MATCH(Quarantine_Input!$B$23,PQT_No_Test!$G$2:$I$2))+(1-Quarantine_Input!$B$26)*(1-Quarantine_Input!G$19)*INDEX($L6:$N6,1,MATCH(Quarantine_Input!$B$23,PQT_No_Test!$L$2:$N$2))</f>
        <v>0.12197323299650059</v>
      </c>
    </row>
    <row r="28" spans="1:14" x14ac:dyDescent="0.25">
      <c r="A28" s="3">
        <v>4</v>
      </c>
      <c r="B28">
        <f>Quarantine_Input!B$19*INDEX($B7:$D7,1,MATCH(Quarantine_Input!$B$23,PQT_No_Test!$B$2:$D$2))+Quarantine_Input!$B$26*(1-Quarantine_Input!B$19)*INDEX($G7:$I7,1,MATCH(Quarantine_Input!$B$23,PQT_No_Test!$G$2:$I$2))+(1-Quarantine_Input!$B$26)*(1-Quarantine_Input!B$19)*INDEX($L7:$N7,1,MATCH(Quarantine_Input!$B$23,PQT_No_Test!$L$2:$N$2))</f>
        <v>8.6894942784778981E-2</v>
      </c>
      <c r="C28">
        <f>Quarantine_Input!C$19*INDEX($B7:$D7,1,MATCH(Quarantine_Input!$B$23,PQT_No_Test!$B$2:$D$2))+Quarantine_Input!$B$26*(1-Quarantine_Input!C$19)*INDEX($G7:$I7,1,MATCH(Quarantine_Input!$B$23,PQT_No_Test!$G$2:$I$2))+(1-Quarantine_Input!$B$26)*(1-Quarantine_Input!C$19)*INDEX($L7:$N7,1,MATCH(Quarantine_Input!$B$23,PQT_No_Test!$L$2:$N$2))</f>
        <v>8.4503140234761159E-2</v>
      </c>
      <c r="D28">
        <f>Quarantine_Input!D$19*INDEX($B7:$D7,1,MATCH(Quarantine_Input!$B$23,PQT_No_Test!$B$2:$D$2))+Quarantine_Input!$B$26*(1-Quarantine_Input!D$19)*INDEX($G7:$I7,1,MATCH(Quarantine_Input!$B$23,PQT_No_Test!$G$2:$I$2))+(1-Quarantine_Input!$B$26)*(1-Quarantine_Input!D$19)*INDEX($L7:$N7,1,MATCH(Quarantine_Input!$B$23,PQT_No_Test!$L$2:$N$2))</f>
        <v>8.4503140234761159E-2</v>
      </c>
      <c r="E28">
        <f>Quarantine_Input!E$19*INDEX($B7:$D7,1,MATCH(Quarantine_Input!$B$23,PQT_No_Test!$B$2:$D$2))+Quarantine_Input!$B$26*(1-Quarantine_Input!E$19)*INDEX($G7:$I7,1,MATCH(Quarantine_Input!$B$23,PQT_No_Test!$G$2:$I$2))+(1-Quarantine_Input!$B$26)*(1-Quarantine_Input!E$19)*INDEX($L7:$N7,1,MATCH(Quarantine_Input!$B$23,PQT_No_Test!$L$2:$N$2))</f>
        <v>8.0001900713547056E-2</v>
      </c>
      <c r="F28">
        <f>Quarantine_Input!F$19*INDEX($B7:$D7,1,MATCH(Quarantine_Input!$B$23,PQT_No_Test!$B$2:$D$2))+Quarantine_Input!$B$26*(1-Quarantine_Input!F$19)*INDEX($G7:$I7,1,MATCH(Quarantine_Input!$B$23,PQT_No_Test!$G$2:$I$2))+(1-Quarantine_Input!$B$26)*(1-Quarantine_Input!F$19)*INDEX($L7:$N7,1,MATCH(Quarantine_Input!$B$23,PQT_No_Test!$L$2:$N$2))</f>
        <v>8.0001900713547056E-2</v>
      </c>
      <c r="G28">
        <f>Quarantine_Input!G$19*INDEX($B7:$D7,1,MATCH(Quarantine_Input!$B$23,PQT_No_Test!$B$2:$D$2))+Quarantine_Input!$B$26*(1-Quarantine_Input!G$19)*INDEX($G7:$I7,1,MATCH(Quarantine_Input!$B$23,PQT_No_Test!$G$2:$I$2))+(1-Quarantine_Input!$B$26)*(1-Quarantine_Input!G$19)*INDEX($L7:$N7,1,MATCH(Quarantine_Input!$B$23,PQT_No_Test!$L$2:$N$2))</f>
        <v>7.3922594791205207E-2</v>
      </c>
    </row>
    <row r="29" spans="1:14" x14ac:dyDescent="0.25">
      <c r="A29" s="3">
        <v>5</v>
      </c>
      <c r="B29">
        <f>Quarantine_Input!B$19*INDEX($B8:$D8,1,MATCH(Quarantine_Input!$B$23,PQT_No_Test!$B$2:$D$2))+Quarantine_Input!$B$26*(1-Quarantine_Input!B$19)*INDEX($G8:$I8,1,MATCH(Quarantine_Input!$B$23,PQT_No_Test!$G$2:$I$2))+(1-Quarantine_Input!$B$26)*(1-Quarantine_Input!B$19)*INDEX($L8:$N8,1,MATCH(Quarantine_Input!$B$23,PQT_No_Test!$L$2:$N$2))</f>
        <v>5.9469170520912565E-2</v>
      </c>
      <c r="C29">
        <f>Quarantine_Input!C$19*INDEX($B8:$D8,1,MATCH(Quarantine_Input!$B$23,PQT_No_Test!$B$2:$D$2))+Quarantine_Input!$B$26*(1-Quarantine_Input!C$19)*INDEX($G8:$I8,1,MATCH(Quarantine_Input!$B$23,PQT_No_Test!$G$2:$I$2))+(1-Quarantine_Input!$B$26)*(1-Quarantine_Input!C$19)*INDEX($L8:$N8,1,MATCH(Quarantine_Input!$B$23,PQT_No_Test!$L$2:$N$2))</f>
        <v>5.6688925364238543E-2</v>
      </c>
      <c r="D29">
        <f>Quarantine_Input!D$19*INDEX($B8:$D8,1,MATCH(Quarantine_Input!$B$23,PQT_No_Test!$B$2:$D$2))+Quarantine_Input!$B$26*(1-Quarantine_Input!D$19)*INDEX($G8:$I8,1,MATCH(Quarantine_Input!$B$23,PQT_No_Test!$G$2:$I$2))+(1-Quarantine_Input!$B$26)*(1-Quarantine_Input!D$19)*INDEX($L8:$N8,1,MATCH(Quarantine_Input!$B$23,PQT_No_Test!$L$2:$N$2))</f>
        <v>5.6688925364238543E-2</v>
      </c>
      <c r="E29">
        <f>Quarantine_Input!E$19*INDEX($B8:$D8,1,MATCH(Quarantine_Input!$B$23,PQT_No_Test!$B$2:$D$2))+Quarantine_Input!$B$26*(1-Quarantine_Input!E$19)*INDEX($G8:$I8,1,MATCH(Quarantine_Input!$B$23,PQT_No_Test!$G$2:$I$2))+(1-Quarantine_Input!$B$26)*(1-Quarantine_Input!E$19)*INDEX($L8:$N8,1,MATCH(Quarantine_Input!$B$23,PQT_No_Test!$L$2:$N$2))</f>
        <v>5.1456658437442314E-2</v>
      </c>
      <c r="F29">
        <f>Quarantine_Input!F$19*INDEX($B8:$D8,1,MATCH(Quarantine_Input!$B$23,PQT_No_Test!$B$2:$D$2))+Quarantine_Input!$B$26*(1-Quarantine_Input!F$19)*INDEX($G8:$I8,1,MATCH(Quarantine_Input!$B$23,PQT_No_Test!$G$2:$I$2))+(1-Quarantine_Input!$B$26)*(1-Quarantine_Input!F$19)*INDEX($L8:$N8,1,MATCH(Quarantine_Input!$B$23,PQT_No_Test!$L$2:$N$2))</f>
        <v>5.1456658437442314E-2</v>
      </c>
      <c r="G29">
        <f>Quarantine_Input!G$19*INDEX($B8:$D8,1,MATCH(Quarantine_Input!$B$23,PQT_No_Test!$B$2:$D$2))+Quarantine_Input!$B$26*(1-Quarantine_Input!G$19)*INDEX($G8:$I8,1,MATCH(Quarantine_Input!$B$23,PQT_No_Test!$G$2:$I$2))+(1-Quarantine_Input!$B$26)*(1-Quarantine_Input!G$19)*INDEX($L8:$N8,1,MATCH(Quarantine_Input!$B$23,PQT_No_Test!$L$2:$N$2))</f>
        <v>4.4390037973138258E-2</v>
      </c>
    </row>
    <row r="30" spans="1:14" x14ac:dyDescent="0.25">
      <c r="A30" s="3">
        <v>6</v>
      </c>
      <c r="B30">
        <f>Quarantine_Input!B$19*INDEX($B9:$D9,1,MATCH(Quarantine_Input!$B$23,PQT_No_Test!$B$2:$D$2))+Quarantine_Input!$B$26*(1-Quarantine_Input!B$19)*INDEX($G9:$I9,1,MATCH(Quarantine_Input!$B$23,PQT_No_Test!$G$2:$I$2))+(1-Quarantine_Input!$B$26)*(1-Quarantine_Input!B$19)*INDEX($L9:$N9,1,MATCH(Quarantine_Input!$B$23,PQT_No_Test!$L$2:$N$2))</f>
        <v>4.239084677821927E-2</v>
      </c>
      <c r="C30">
        <f>Quarantine_Input!C$19*INDEX($B9:$D9,1,MATCH(Quarantine_Input!$B$23,PQT_No_Test!$B$2:$D$2))+Quarantine_Input!$B$26*(1-Quarantine_Input!C$19)*INDEX($G9:$I9,1,MATCH(Quarantine_Input!$B$23,PQT_No_Test!$G$2:$I$2))+(1-Quarantine_Input!$B$26)*(1-Quarantine_Input!C$19)*INDEX($L9:$N9,1,MATCH(Quarantine_Input!$B$23,PQT_No_Test!$L$2:$N$2))</f>
        <v>4.0155119051666868E-2</v>
      </c>
      <c r="D30">
        <f>Quarantine_Input!D$19*INDEX($B9:$D9,1,MATCH(Quarantine_Input!$B$23,PQT_No_Test!$B$2:$D$2))+Quarantine_Input!$B$26*(1-Quarantine_Input!D$19)*INDEX($G9:$I9,1,MATCH(Quarantine_Input!$B$23,PQT_No_Test!$G$2:$I$2))+(1-Quarantine_Input!$B$26)*(1-Quarantine_Input!D$19)*INDEX($L9:$N9,1,MATCH(Quarantine_Input!$B$23,PQT_No_Test!$L$2:$N$2))</f>
        <v>4.0155119051666868E-2</v>
      </c>
      <c r="E30">
        <f>Quarantine_Input!E$19*INDEX($B9:$D9,1,MATCH(Quarantine_Input!$B$23,PQT_No_Test!$B$2:$D$2))+Quarantine_Input!$B$26*(1-Quarantine_Input!E$19)*INDEX($G9:$I9,1,MATCH(Quarantine_Input!$B$23,PQT_No_Test!$G$2:$I$2))+(1-Quarantine_Input!$B$26)*(1-Quarantine_Input!E$19)*INDEX($L9:$N9,1,MATCH(Quarantine_Input!$B$23,PQT_No_Test!$L$2:$N$2))</f>
        <v>3.5947603677391166E-2</v>
      </c>
      <c r="F30">
        <f>Quarantine_Input!F$19*INDEX($B9:$D9,1,MATCH(Quarantine_Input!$B$23,PQT_No_Test!$B$2:$D$2))+Quarantine_Input!$B$26*(1-Quarantine_Input!F$19)*INDEX($G9:$I9,1,MATCH(Quarantine_Input!$B$23,PQT_No_Test!$G$2:$I$2))+(1-Quarantine_Input!$B$26)*(1-Quarantine_Input!F$19)*INDEX($L9:$N9,1,MATCH(Quarantine_Input!$B$23,PQT_No_Test!$L$2:$N$2))</f>
        <v>3.5947603677391166E-2</v>
      </c>
      <c r="G30">
        <f>Quarantine_Input!G$19*INDEX($B9:$D9,1,MATCH(Quarantine_Input!$B$23,PQT_No_Test!$B$2:$D$2))+Quarantine_Input!$B$26*(1-Quarantine_Input!G$19)*INDEX($G9:$I9,1,MATCH(Quarantine_Input!$B$23,PQT_No_Test!$G$2:$I$2))+(1-Quarantine_Input!$B$26)*(1-Quarantine_Input!G$19)*INDEX($L9:$N9,1,MATCH(Quarantine_Input!$B$23,PQT_No_Test!$L$2:$N$2))</f>
        <v>3.026499713920823E-2</v>
      </c>
    </row>
    <row r="31" spans="1:14" x14ac:dyDescent="0.25">
      <c r="A31" s="3">
        <v>7</v>
      </c>
      <c r="B31">
        <f>Quarantine_Input!B$19*INDEX($B10:$D10,1,MATCH(Quarantine_Input!$B$23,PQT_No_Test!$B$2:$D$2))+Quarantine_Input!$B$26*(1-Quarantine_Input!B$19)*INDEX($G10:$I10,1,MATCH(Quarantine_Input!$B$23,PQT_No_Test!$G$2:$I$2))+(1-Quarantine_Input!$B$26)*(1-Quarantine_Input!B$19)*INDEX($L10:$N10,1,MATCH(Quarantine_Input!$B$23,PQT_No_Test!$L$2:$N$2))</f>
        <v>3.0665889786451978E-2</v>
      </c>
      <c r="C31">
        <f>Quarantine_Input!C$19*INDEX($B10:$D10,1,MATCH(Quarantine_Input!$B$23,PQT_No_Test!$B$2:$D$2))+Quarantine_Input!$B$26*(1-Quarantine_Input!C$19)*INDEX($G10:$I10,1,MATCH(Quarantine_Input!$B$23,PQT_No_Test!$G$2:$I$2))+(1-Quarantine_Input!$B$26)*(1-Quarantine_Input!C$19)*INDEX($L10:$N10,1,MATCH(Quarantine_Input!$B$23,PQT_No_Test!$L$2:$N$2))</f>
        <v>2.9048545825061761E-2</v>
      </c>
      <c r="D31">
        <f>Quarantine_Input!D$19*INDEX($B10:$D10,1,MATCH(Quarantine_Input!$B$23,PQT_No_Test!$B$2:$D$2))+Quarantine_Input!$B$26*(1-Quarantine_Input!D$19)*INDEX($G10:$I10,1,MATCH(Quarantine_Input!$B$23,PQT_No_Test!$G$2:$I$2))+(1-Quarantine_Input!$B$26)*(1-Quarantine_Input!D$19)*INDEX($L10:$N10,1,MATCH(Quarantine_Input!$B$23,PQT_No_Test!$L$2:$N$2))</f>
        <v>2.9048545825061761E-2</v>
      </c>
      <c r="E31">
        <f>Quarantine_Input!E$19*INDEX($B10:$D10,1,MATCH(Quarantine_Input!$B$23,PQT_No_Test!$B$2:$D$2))+Quarantine_Input!$B$26*(1-Quarantine_Input!E$19)*INDEX($G10:$I10,1,MATCH(Quarantine_Input!$B$23,PQT_No_Test!$G$2:$I$2))+(1-Quarantine_Input!$B$26)*(1-Quarantine_Input!E$19)*INDEX($L10:$N10,1,MATCH(Quarantine_Input!$B$23,PQT_No_Test!$L$2:$N$2))</f>
        <v>2.6004794342167674E-2</v>
      </c>
      <c r="F31">
        <f>Quarantine_Input!F$19*INDEX($B10:$D10,1,MATCH(Quarantine_Input!$B$23,PQT_No_Test!$B$2:$D$2))+Quarantine_Input!$B$26*(1-Quarantine_Input!F$19)*INDEX($G10:$I10,1,MATCH(Quarantine_Input!$B$23,PQT_No_Test!$G$2:$I$2))+(1-Quarantine_Input!$B$26)*(1-Quarantine_Input!F$19)*INDEX($L10:$N10,1,MATCH(Quarantine_Input!$B$23,PQT_No_Test!$L$2:$N$2))</f>
        <v>2.6004794342167674E-2</v>
      </c>
      <c r="G31">
        <f>Quarantine_Input!G$19*INDEX($B10:$D10,1,MATCH(Quarantine_Input!$B$23,PQT_No_Test!$B$2:$D$2))+Quarantine_Input!$B$26*(1-Quarantine_Input!G$19)*INDEX($G10:$I10,1,MATCH(Quarantine_Input!$B$23,PQT_No_Test!$G$2:$I$2))+(1-Quarantine_Input!$B$26)*(1-Quarantine_Input!G$19)*INDEX($L10:$N10,1,MATCH(Quarantine_Input!$B$23,PQT_No_Test!$L$2:$N$2))</f>
        <v>2.1893949689514344E-2</v>
      </c>
    </row>
    <row r="32" spans="1:14" x14ac:dyDescent="0.25">
      <c r="A32" s="3">
        <v>8</v>
      </c>
      <c r="B32">
        <f>Quarantine_Input!B$19*INDEX($B11:$D11,1,MATCH(Quarantine_Input!$B$23,PQT_No_Test!$B$2:$D$2))+Quarantine_Input!$B$26*(1-Quarantine_Input!B$19)*INDEX($G11:$I11,1,MATCH(Quarantine_Input!$B$23,PQT_No_Test!$G$2:$I$2))+(1-Quarantine_Input!$B$26)*(1-Quarantine_Input!B$19)*INDEX($L11:$N11,1,MATCH(Quarantine_Input!$B$23,PQT_No_Test!$L$2:$N$2))</f>
        <v>2.2075028130856184E-2</v>
      </c>
      <c r="C32">
        <f>Quarantine_Input!C$19*INDEX($B11:$D11,1,MATCH(Quarantine_Input!$B$23,PQT_No_Test!$B$2:$D$2))+Quarantine_Input!$B$26*(1-Quarantine_Input!C$19)*INDEX($G11:$I11,1,MATCH(Quarantine_Input!$B$23,PQT_No_Test!$G$2:$I$2))+(1-Quarantine_Input!$B$26)*(1-Quarantine_Input!C$19)*INDEX($L11:$N11,1,MATCH(Quarantine_Input!$B$23,PQT_No_Test!$L$2:$N$2))</f>
        <v>2.0910773198304616E-2</v>
      </c>
      <c r="D32">
        <f>Quarantine_Input!D$19*INDEX($B11:$D11,1,MATCH(Quarantine_Input!$B$23,PQT_No_Test!$B$2:$D$2))+Quarantine_Input!$B$26*(1-Quarantine_Input!D$19)*INDEX($G11:$I11,1,MATCH(Quarantine_Input!$B$23,PQT_No_Test!$G$2:$I$2))+(1-Quarantine_Input!$B$26)*(1-Quarantine_Input!D$19)*INDEX($L11:$N11,1,MATCH(Quarantine_Input!$B$23,PQT_No_Test!$L$2:$N$2))</f>
        <v>2.0910773198304616E-2</v>
      </c>
      <c r="E32">
        <f>Quarantine_Input!E$19*INDEX($B11:$D11,1,MATCH(Quarantine_Input!$B$23,PQT_No_Test!$B$2:$D$2))+Quarantine_Input!$B$26*(1-Quarantine_Input!E$19)*INDEX($G11:$I11,1,MATCH(Quarantine_Input!$B$23,PQT_No_Test!$G$2:$I$2))+(1-Quarantine_Input!$B$26)*(1-Quarantine_Input!E$19)*INDEX($L11:$N11,1,MATCH(Quarantine_Input!$B$23,PQT_No_Test!$L$2:$N$2))</f>
        <v>1.8719710096072158E-2</v>
      </c>
      <c r="F32">
        <f>Quarantine_Input!F$19*INDEX($B11:$D11,1,MATCH(Quarantine_Input!$B$23,PQT_No_Test!$B$2:$D$2))+Quarantine_Input!$B$26*(1-Quarantine_Input!F$19)*INDEX($G11:$I11,1,MATCH(Quarantine_Input!$B$23,PQT_No_Test!$G$2:$I$2))+(1-Quarantine_Input!$B$26)*(1-Quarantine_Input!F$19)*INDEX($L11:$N11,1,MATCH(Quarantine_Input!$B$23,PQT_No_Test!$L$2:$N$2))</f>
        <v>1.8719710096072158E-2</v>
      </c>
      <c r="G32">
        <f>Quarantine_Input!G$19*INDEX($B11:$D11,1,MATCH(Quarantine_Input!$B$23,PQT_No_Test!$B$2:$D$2))+Quarantine_Input!$B$26*(1-Quarantine_Input!G$19)*INDEX($G11:$I11,1,MATCH(Quarantine_Input!$B$23,PQT_No_Test!$G$2:$I$2))+(1-Quarantine_Input!$B$26)*(1-Quarantine_Input!G$19)*INDEX($L11:$N11,1,MATCH(Quarantine_Input!$B$23,PQT_No_Test!$L$2:$N$2))</f>
        <v>1.5760493455666911E-2</v>
      </c>
    </row>
    <row r="33" spans="1:7" x14ac:dyDescent="0.25">
      <c r="A33" s="3">
        <v>9</v>
      </c>
      <c r="B33">
        <f>Quarantine_Input!B$19*INDEX($B12:$D12,1,MATCH(Quarantine_Input!$B$23,PQT_No_Test!$B$2:$D$2))+Quarantine_Input!$B$26*(1-Quarantine_Input!B$19)*INDEX($G12:$I12,1,MATCH(Quarantine_Input!$B$23,PQT_No_Test!$G$2:$I$2))+(1-Quarantine_Input!$B$26)*(1-Quarantine_Input!B$19)*INDEX($L12:$N12,1,MATCH(Quarantine_Input!$B$23,PQT_No_Test!$L$2:$N$2))</f>
        <v>1.5820845998518539E-2</v>
      </c>
      <c r="C33">
        <f>Quarantine_Input!C$19*INDEX($B12:$D12,1,MATCH(Quarantine_Input!$B$23,PQT_No_Test!$B$2:$D$2))+Quarantine_Input!$B$26*(1-Quarantine_Input!C$19)*INDEX($G12:$I12,1,MATCH(Quarantine_Input!$B$23,PQT_No_Test!$G$2:$I$2))+(1-Quarantine_Input!$B$26)*(1-Quarantine_Input!C$19)*INDEX($L12:$N12,1,MATCH(Quarantine_Input!$B$23,PQT_No_Test!$L$2:$N$2))</f>
        <v>1.4986441716823994E-2</v>
      </c>
      <c r="D33">
        <f>Quarantine_Input!D$19*INDEX($B12:$D12,1,MATCH(Quarantine_Input!$B$23,PQT_No_Test!$B$2:$D$2))+Quarantine_Input!$B$26*(1-Quarantine_Input!D$19)*INDEX($G12:$I12,1,MATCH(Quarantine_Input!$B$23,PQT_No_Test!$G$2:$I$2))+(1-Quarantine_Input!$B$26)*(1-Quarantine_Input!D$19)*INDEX($L12:$N12,1,MATCH(Quarantine_Input!$B$23,PQT_No_Test!$L$2:$N$2))</f>
        <v>1.4986441716823994E-2</v>
      </c>
      <c r="E33">
        <f>Quarantine_Input!E$19*INDEX($B12:$D12,1,MATCH(Quarantine_Input!$B$23,PQT_No_Test!$B$2:$D$2))+Quarantine_Input!$B$26*(1-Quarantine_Input!E$19)*INDEX($G12:$I12,1,MATCH(Quarantine_Input!$B$23,PQT_No_Test!$G$2:$I$2))+(1-Quarantine_Input!$B$26)*(1-Quarantine_Input!E$19)*INDEX($L12:$N12,1,MATCH(Quarantine_Input!$B$23,PQT_No_Test!$L$2:$N$2))</f>
        <v>1.3416139214468289E-2</v>
      </c>
      <c r="F33">
        <f>Quarantine_Input!F$19*INDEX($B12:$D12,1,MATCH(Quarantine_Input!$B$23,PQT_No_Test!$B$2:$D$2))+Quarantine_Input!$B$26*(1-Quarantine_Input!F$19)*INDEX($G12:$I12,1,MATCH(Quarantine_Input!$B$23,PQT_No_Test!$G$2:$I$2))+(1-Quarantine_Input!$B$26)*(1-Quarantine_Input!F$19)*INDEX($L12:$N12,1,MATCH(Quarantine_Input!$B$23,PQT_No_Test!$L$2:$N$2))</f>
        <v>1.3416139214468289E-2</v>
      </c>
      <c r="G33">
        <f>Quarantine_Input!G$19*INDEX($B12:$D12,1,MATCH(Quarantine_Input!$B$23,PQT_No_Test!$B$2:$D$2))+Quarantine_Input!$B$26*(1-Quarantine_Input!G$19)*INDEX($G12:$I12,1,MATCH(Quarantine_Input!$B$23,PQT_No_Test!$G$2:$I$2))+(1-Quarantine_Input!$B$26)*(1-Quarantine_Input!G$19)*INDEX($L12:$N12,1,MATCH(Quarantine_Input!$B$23,PQT_No_Test!$L$2:$N$2))</f>
        <v>1.1295312438321889E-2</v>
      </c>
    </row>
    <row r="34" spans="1:7" x14ac:dyDescent="0.25">
      <c r="A34" s="3">
        <v>10</v>
      </c>
      <c r="B34">
        <f>Quarantine_Input!B$19*INDEX($B13:$D13,1,MATCH(Quarantine_Input!$B$23,PQT_No_Test!$B$2:$D$2))+Quarantine_Input!$B$26*(1-Quarantine_Input!B$19)*INDEX($G13:$I13,1,MATCH(Quarantine_Input!$B$23,PQT_No_Test!$G$2:$I$2))+(1-Quarantine_Input!$B$26)*(1-Quarantine_Input!B$19)*INDEX($L13:$N13,1,MATCH(Quarantine_Input!$B$23,PQT_No_Test!$L$2:$N$2))</f>
        <v>1.1289995805414078E-2</v>
      </c>
      <c r="C34">
        <f>Quarantine_Input!C$19*INDEX($B13:$D13,1,MATCH(Quarantine_Input!$B$23,PQT_No_Test!$B$2:$D$2))+Quarantine_Input!$B$26*(1-Quarantine_Input!C$19)*INDEX($G13:$I13,1,MATCH(Quarantine_Input!$B$23,PQT_No_Test!$G$2:$I$2))+(1-Quarantine_Input!$B$26)*(1-Quarantine_Input!C$19)*INDEX($L13:$N13,1,MATCH(Quarantine_Input!$B$23,PQT_No_Test!$L$2:$N$2))</f>
        <v>1.0694552246881678E-2</v>
      </c>
      <c r="D34">
        <f>Quarantine_Input!D$19*INDEX($B13:$D13,1,MATCH(Quarantine_Input!$B$23,PQT_No_Test!$B$2:$D$2))+Quarantine_Input!$B$26*(1-Quarantine_Input!D$19)*INDEX($G13:$I13,1,MATCH(Quarantine_Input!$B$23,PQT_No_Test!$G$2:$I$2))+(1-Quarantine_Input!$B$26)*(1-Quarantine_Input!D$19)*INDEX($L13:$N13,1,MATCH(Quarantine_Input!$B$23,PQT_No_Test!$L$2:$N$2))</f>
        <v>1.0694552246881678E-2</v>
      </c>
      <c r="E34">
        <f>Quarantine_Input!E$19*INDEX($B13:$D13,1,MATCH(Quarantine_Input!$B$23,PQT_No_Test!$B$2:$D$2))+Quarantine_Input!$B$26*(1-Quarantine_Input!E$19)*INDEX($G13:$I13,1,MATCH(Quarantine_Input!$B$23,PQT_No_Test!$G$2:$I$2))+(1-Quarantine_Input!$B$26)*(1-Quarantine_Input!E$19)*INDEX($L13:$N13,1,MATCH(Quarantine_Input!$B$23,PQT_No_Test!$L$2:$N$2))</f>
        <v>9.5739605499213995E-3</v>
      </c>
      <c r="F34">
        <f>Quarantine_Input!F$19*INDEX($B13:$D13,1,MATCH(Quarantine_Input!$B$23,PQT_No_Test!$B$2:$D$2))+Quarantine_Input!$B$26*(1-Quarantine_Input!F$19)*INDEX($G13:$I13,1,MATCH(Quarantine_Input!$B$23,PQT_No_Test!$G$2:$I$2))+(1-Quarantine_Input!$B$26)*(1-Quarantine_Input!F$19)*INDEX($L13:$N13,1,MATCH(Quarantine_Input!$B$23,PQT_No_Test!$L$2:$N$2))</f>
        <v>9.5739605499213995E-3</v>
      </c>
      <c r="G34">
        <f>Quarantine_Input!G$19*INDEX($B13:$D13,1,MATCH(Quarantine_Input!$B$23,PQT_No_Test!$B$2:$D$2))+Quarantine_Input!$B$26*(1-Quarantine_Input!G$19)*INDEX($G13:$I13,1,MATCH(Quarantine_Input!$B$23,PQT_No_Test!$G$2:$I$2))+(1-Quarantine_Input!$B$26)*(1-Quarantine_Input!G$19)*INDEX($L13:$N13,1,MATCH(Quarantine_Input!$B$23,PQT_No_Test!$L$2:$N$2))</f>
        <v>8.0605063762985187E-3</v>
      </c>
    </row>
    <row r="35" spans="1:7" x14ac:dyDescent="0.25">
      <c r="A35" s="3">
        <v>11</v>
      </c>
      <c r="B35">
        <f>Quarantine_Input!B$19*INDEX($B14:$D14,1,MATCH(Quarantine_Input!$B$23,PQT_No_Test!$B$2:$D$2))+Quarantine_Input!$B$26*(1-Quarantine_Input!B$19)*INDEX($G14:$I14,1,MATCH(Quarantine_Input!$B$23,PQT_No_Test!$G$2:$I$2))+(1-Quarantine_Input!$B$26)*(1-Quarantine_Input!B$19)*INDEX($L14:$N14,1,MATCH(Quarantine_Input!$B$23,PQT_No_Test!$L$2:$N$2))</f>
        <v>8.0206680992953062E-3</v>
      </c>
      <c r="C35">
        <f>Quarantine_Input!C$19*INDEX($B14:$D14,1,MATCH(Quarantine_Input!$B$23,PQT_No_Test!$B$2:$D$2))+Quarantine_Input!$B$26*(1-Quarantine_Input!C$19)*INDEX($G14:$I14,1,MATCH(Quarantine_Input!$B$23,PQT_No_Test!$G$2:$I$2))+(1-Quarantine_Input!$B$26)*(1-Quarantine_Input!C$19)*INDEX($L14:$N14,1,MATCH(Quarantine_Input!$B$23,PQT_No_Test!$L$2:$N$2))</f>
        <v>7.5976515422332162E-3</v>
      </c>
      <c r="D35">
        <f>Quarantine_Input!D$19*INDEX($B14:$D14,1,MATCH(Quarantine_Input!$B$23,PQT_No_Test!$B$2:$D$2))+Quarantine_Input!$B$26*(1-Quarantine_Input!D$19)*INDEX($G14:$I14,1,MATCH(Quarantine_Input!$B$23,PQT_No_Test!$G$2:$I$2))+(1-Quarantine_Input!$B$26)*(1-Quarantine_Input!D$19)*INDEX($L14:$N14,1,MATCH(Quarantine_Input!$B$23,PQT_No_Test!$L$2:$N$2))</f>
        <v>7.5976515422332162E-3</v>
      </c>
      <c r="E35">
        <f>Quarantine_Input!E$19*INDEX($B14:$D14,1,MATCH(Quarantine_Input!$B$23,PQT_No_Test!$B$2:$D$2))+Quarantine_Input!$B$26*(1-Quarantine_Input!E$19)*INDEX($G14:$I14,1,MATCH(Quarantine_Input!$B$23,PQT_No_Test!$G$2:$I$2))+(1-Quarantine_Input!$B$26)*(1-Quarantine_Input!E$19)*INDEX($L14:$N14,1,MATCH(Quarantine_Input!$B$23,PQT_No_Test!$L$2:$N$2))</f>
        <v>6.8015578827622008E-3</v>
      </c>
      <c r="F35">
        <f>Quarantine_Input!F$19*INDEX($B14:$D14,1,MATCH(Quarantine_Input!$B$23,PQT_No_Test!$B$2:$D$2))+Quarantine_Input!$B$26*(1-Quarantine_Input!F$19)*INDEX($G14:$I14,1,MATCH(Quarantine_Input!$B$23,PQT_No_Test!$G$2:$I$2))+(1-Quarantine_Input!$B$26)*(1-Quarantine_Input!F$19)*INDEX($L14:$N14,1,MATCH(Quarantine_Input!$B$23,PQT_No_Test!$L$2:$N$2))</f>
        <v>6.8015578827622008E-3</v>
      </c>
      <c r="G35">
        <f>Quarantine_Input!G$19*INDEX($B14:$D14,1,MATCH(Quarantine_Input!$B$23,PQT_No_Test!$B$2:$D$2))+Quarantine_Input!$B$26*(1-Quarantine_Input!G$19)*INDEX($G14:$I14,1,MATCH(Quarantine_Input!$B$23,PQT_No_Test!$G$2:$I$2))+(1-Quarantine_Input!$B$26)*(1-Quarantine_Input!G$19)*INDEX($L14:$N14,1,MATCH(Quarantine_Input!$B$23,PQT_No_Test!$L$2:$N$2))</f>
        <v>5.7263658437801141E-3</v>
      </c>
    </row>
    <row r="36" spans="1:7" x14ac:dyDescent="0.25">
      <c r="A36" s="3">
        <v>12</v>
      </c>
      <c r="B36">
        <f>Quarantine_Input!B$19*INDEX($B15:$D15,1,MATCH(Quarantine_Input!$B$23,PQT_No_Test!$B$2:$D$2))+Quarantine_Input!$B$26*(1-Quarantine_Input!B$19)*INDEX($G15:$I15,1,MATCH(Quarantine_Input!$B$23,PQT_No_Test!$G$2:$I$2))+(1-Quarantine_Input!$B$26)*(1-Quarantine_Input!B$19)*INDEX($L15:$N15,1,MATCH(Quarantine_Input!$B$23,PQT_No_Test!$L$2:$N$2))</f>
        <v>5.6697320471453417E-3</v>
      </c>
      <c r="C36">
        <f>Quarantine_Input!C$19*INDEX($B15:$D15,1,MATCH(Quarantine_Input!$B$23,PQT_No_Test!$B$2:$D$2))+Quarantine_Input!$B$26*(1-Quarantine_Input!C$19)*INDEX($G15:$I15,1,MATCH(Quarantine_Input!$B$23,PQT_No_Test!$G$2:$I$2))+(1-Quarantine_Input!$B$26)*(1-Quarantine_Input!C$19)*INDEX($L15:$N15,1,MATCH(Quarantine_Input!$B$23,PQT_No_Test!$L$2:$N$2))</f>
        <v>5.3707057689904416E-3</v>
      </c>
      <c r="D36">
        <f>Quarantine_Input!D$19*INDEX($B15:$D15,1,MATCH(Quarantine_Input!$B$23,PQT_No_Test!$B$2:$D$2))+Quarantine_Input!$B$26*(1-Quarantine_Input!D$19)*INDEX($G15:$I15,1,MATCH(Quarantine_Input!$B$23,PQT_No_Test!$G$2:$I$2))+(1-Quarantine_Input!$B$26)*(1-Quarantine_Input!D$19)*INDEX($L15:$N15,1,MATCH(Quarantine_Input!$B$23,PQT_No_Test!$L$2:$N$2))</f>
        <v>5.3707057689904416E-3</v>
      </c>
      <c r="E36">
        <f>Quarantine_Input!E$19*INDEX($B15:$D15,1,MATCH(Quarantine_Input!$B$23,PQT_No_Test!$B$2:$D$2))+Quarantine_Input!$B$26*(1-Quarantine_Input!E$19)*INDEX($G15:$I15,1,MATCH(Quarantine_Input!$B$23,PQT_No_Test!$G$2:$I$2))+(1-Quarantine_Input!$B$26)*(1-Quarantine_Input!E$19)*INDEX($L15:$N15,1,MATCH(Quarantine_Input!$B$23,PQT_No_Test!$L$2:$N$2))</f>
        <v>4.8079549260739273E-3</v>
      </c>
      <c r="F36">
        <f>Quarantine_Input!F$19*INDEX($B15:$D15,1,MATCH(Quarantine_Input!$B$23,PQT_No_Test!$B$2:$D$2))+Quarantine_Input!$B$26*(1-Quarantine_Input!F$19)*INDEX($G15:$I15,1,MATCH(Quarantine_Input!$B$23,PQT_No_Test!$G$2:$I$2))+(1-Quarantine_Input!$B$26)*(1-Quarantine_Input!F$19)*INDEX($L15:$N15,1,MATCH(Quarantine_Input!$B$23,PQT_No_Test!$L$2:$N$2))</f>
        <v>4.8079549260739273E-3</v>
      </c>
      <c r="G36">
        <f>Quarantine_Input!G$19*INDEX($B15:$D15,1,MATCH(Quarantine_Input!$B$23,PQT_No_Test!$B$2:$D$2))+Quarantine_Input!$B$26*(1-Quarantine_Input!G$19)*INDEX($G15:$I15,1,MATCH(Quarantine_Input!$B$23,PQT_No_Test!$G$2:$I$2))+(1-Quarantine_Input!$B$26)*(1-Quarantine_Input!G$19)*INDEX($L15:$N15,1,MATCH(Quarantine_Input!$B$23,PQT_No_Test!$L$2:$N$2))</f>
        <v>4.04791216095965E-3</v>
      </c>
    </row>
    <row r="37" spans="1:7" x14ac:dyDescent="0.25">
      <c r="A37" s="3">
        <v>13</v>
      </c>
      <c r="B37">
        <f>Quarantine_Input!B$19*INDEX($B16:$D16,1,MATCH(Quarantine_Input!$B$23,PQT_No_Test!$B$2:$D$2))+Quarantine_Input!$B$26*(1-Quarantine_Input!B$19)*INDEX($G16:$I16,1,MATCH(Quarantine_Input!$B$23,PQT_No_Test!$G$2:$I$2))+(1-Quarantine_Input!$B$26)*(1-Quarantine_Input!B$19)*INDEX($L16:$N16,1,MATCH(Quarantine_Input!$B$23,PQT_No_Test!$L$2:$N$2))</f>
        <v>3.9846168496359725E-3</v>
      </c>
      <c r="C37">
        <f>Quarantine_Input!C$19*INDEX($B16:$D16,1,MATCH(Quarantine_Input!$B$23,PQT_No_Test!$B$2:$D$2))+Quarantine_Input!$B$26*(1-Quarantine_Input!C$19)*INDEX($G16:$I16,1,MATCH(Quarantine_Input!$B$23,PQT_No_Test!$G$2:$I$2))+(1-Quarantine_Input!$B$26)*(1-Quarantine_Input!C$19)*INDEX($L16:$N16,1,MATCH(Quarantine_Input!$B$23,PQT_No_Test!$L$2:$N$2))</f>
        <v>3.774464917143879E-3</v>
      </c>
      <c r="D37">
        <f>Quarantine_Input!D$19*INDEX($B16:$D16,1,MATCH(Quarantine_Input!$B$23,PQT_No_Test!$B$2:$D$2))+Quarantine_Input!$B$26*(1-Quarantine_Input!D$19)*INDEX($G16:$I16,1,MATCH(Quarantine_Input!$B$23,PQT_No_Test!$G$2:$I$2))+(1-Quarantine_Input!$B$26)*(1-Quarantine_Input!D$19)*INDEX($L16:$N16,1,MATCH(Quarantine_Input!$B$23,PQT_No_Test!$L$2:$N$2))</f>
        <v>3.774464917143879E-3</v>
      </c>
      <c r="E37">
        <f>Quarantine_Input!E$19*INDEX($B16:$D16,1,MATCH(Quarantine_Input!$B$23,PQT_No_Test!$B$2:$D$2))+Quarantine_Input!$B$26*(1-Quarantine_Input!E$19)*INDEX($G16:$I16,1,MATCH(Quarantine_Input!$B$23,PQT_No_Test!$G$2:$I$2))+(1-Quarantine_Input!$B$26)*(1-Quarantine_Input!E$19)*INDEX($L16:$N16,1,MATCH(Quarantine_Input!$B$23,PQT_No_Test!$L$2:$N$2))</f>
        <v>3.3789706553011187E-3</v>
      </c>
      <c r="F37">
        <f>Quarantine_Input!F$19*INDEX($B16:$D16,1,MATCH(Quarantine_Input!$B$23,PQT_No_Test!$B$2:$D$2))+Quarantine_Input!$B$26*(1-Quarantine_Input!F$19)*INDEX($G16:$I16,1,MATCH(Quarantine_Input!$B$23,PQT_No_Test!$G$2:$I$2))+(1-Quarantine_Input!$B$26)*(1-Quarantine_Input!F$19)*INDEX($L16:$N16,1,MATCH(Quarantine_Input!$B$23,PQT_No_Test!$L$2:$N$2))</f>
        <v>3.3789706553011187E-3</v>
      </c>
      <c r="G37">
        <f>Quarantine_Input!G$19*INDEX($B16:$D16,1,MATCH(Quarantine_Input!$B$23,PQT_No_Test!$B$2:$D$2))+Quarantine_Input!$B$26*(1-Quarantine_Input!G$19)*INDEX($G16:$I16,1,MATCH(Quarantine_Input!$B$23,PQT_No_Test!$G$2:$I$2))+(1-Quarantine_Input!$B$26)*(1-Quarantine_Input!G$19)*INDEX($L16:$N16,1,MATCH(Quarantine_Input!$B$23,PQT_No_Test!$L$2:$N$2))</f>
        <v>2.8448220953452602E-3</v>
      </c>
    </row>
    <row r="38" spans="1:7" x14ac:dyDescent="0.25">
      <c r="A38" s="3">
        <v>14</v>
      </c>
      <c r="B38">
        <f>Quarantine_Input!B$19*INDEX($B17:$D17,1,MATCH(Quarantine_Input!$B$23,PQT_No_Test!$B$2:$D$2))+Quarantine_Input!$B$26*(1-Quarantine_Input!B$19)*INDEX($G17:$I17,1,MATCH(Quarantine_Input!$B$23,PQT_No_Test!$G$2:$I$2))+(1-Quarantine_Input!$B$26)*(1-Quarantine_Input!B$19)*INDEX($L17:$N17,1,MATCH(Quarantine_Input!$B$23,PQT_No_Test!$L$2:$N$2))</f>
        <v>2.7806233231673183E-3</v>
      </c>
      <c r="C38">
        <f>Quarantine_Input!C$19*INDEX($B17:$D17,1,MATCH(Quarantine_Input!$B$23,PQT_No_Test!$B$2:$D$2))+Quarantine_Input!$B$26*(1-Quarantine_Input!C$19)*INDEX($G17:$I17,1,MATCH(Quarantine_Input!$B$23,PQT_No_Test!$G$2:$I$2))+(1-Quarantine_Input!$B$26)*(1-Quarantine_Input!C$19)*INDEX($L17:$N17,1,MATCH(Quarantine_Input!$B$23,PQT_No_Test!$L$2:$N$2))</f>
        <v>2.63397098821331E-3</v>
      </c>
      <c r="D38">
        <f>Quarantine_Input!D$19*INDEX($B17:$D17,1,MATCH(Quarantine_Input!$B$23,PQT_No_Test!$B$2:$D$2))+Quarantine_Input!$B$26*(1-Quarantine_Input!D$19)*INDEX($G17:$I17,1,MATCH(Quarantine_Input!$B$23,PQT_No_Test!$G$2:$I$2))+(1-Quarantine_Input!$B$26)*(1-Quarantine_Input!D$19)*INDEX($L17:$N17,1,MATCH(Quarantine_Input!$B$23,PQT_No_Test!$L$2:$N$2))</f>
        <v>2.63397098821331E-3</v>
      </c>
      <c r="E38">
        <f>Quarantine_Input!E$19*INDEX($B17:$D17,1,MATCH(Quarantine_Input!$B$23,PQT_No_Test!$B$2:$D$2))+Quarantine_Input!$B$26*(1-Quarantine_Input!E$19)*INDEX($G17:$I17,1,MATCH(Quarantine_Input!$B$23,PQT_No_Test!$G$2:$I$2))+(1-Quarantine_Input!$B$26)*(1-Quarantine_Input!E$19)*INDEX($L17:$N17,1,MATCH(Quarantine_Input!$B$23,PQT_No_Test!$L$2:$N$2))</f>
        <v>2.3579794411818082E-3</v>
      </c>
      <c r="F38">
        <f>Quarantine_Input!F$19*INDEX($B17:$D17,1,MATCH(Quarantine_Input!$B$23,PQT_No_Test!$B$2:$D$2))+Quarantine_Input!$B$26*(1-Quarantine_Input!F$19)*INDEX($G17:$I17,1,MATCH(Quarantine_Input!$B$23,PQT_No_Test!$G$2:$I$2))+(1-Quarantine_Input!$B$26)*(1-Quarantine_Input!F$19)*INDEX($L17:$N17,1,MATCH(Quarantine_Input!$B$23,PQT_No_Test!$L$2:$N$2))</f>
        <v>2.3579794411818082E-3</v>
      </c>
      <c r="G38">
        <f>Quarantine_Input!G$19*INDEX($B17:$D17,1,MATCH(Quarantine_Input!$B$23,PQT_No_Test!$B$2:$D$2))+Quarantine_Input!$B$26*(1-Quarantine_Input!G$19)*INDEX($G17:$I17,1,MATCH(Quarantine_Input!$B$23,PQT_No_Test!$G$2:$I$2))+(1-Quarantine_Input!$B$26)*(1-Quarantine_Input!G$19)*INDEX($L17:$N17,1,MATCH(Quarantine_Input!$B$23,PQT_No_Test!$L$2:$N$2))</f>
        <v>1.9852294378821965E-3</v>
      </c>
    </row>
  </sheetData>
  <mergeCells count="6">
    <mergeCell ref="B23:G23"/>
    <mergeCell ref="E3:E17"/>
    <mergeCell ref="J3:J17"/>
    <mergeCell ref="B1:D1"/>
    <mergeCell ref="G1:I1"/>
    <mergeCell ref="L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FA93-C3C8-456C-A28A-5BA0C5176528}">
  <dimension ref="A1:N38"/>
  <sheetViews>
    <sheetView topLeftCell="A2"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18" t="s">
        <v>25</v>
      </c>
      <c r="C1" s="18"/>
      <c r="D1" s="18"/>
      <c r="G1" s="18" t="s">
        <v>25</v>
      </c>
      <c r="H1" s="18"/>
      <c r="I1" s="18"/>
      <c r="L1" s="18" t="s">
        <v>25</v>
      </c>
      <c r="M1" s="18"/>
      <c r="N1" s="18"/>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0.12032039868165405</v>
      </c>
      <c r="C3">
        <v>0.19111002742270963</v>
      </c>
      <c r="D3">
        <v>0.28845353385684525</v>
      </c>
      <c r="E3" s="18"/>
      <c r="F3" s="3">
        <v>0</v>
      </c>
      <c r="G3">
        <v>0.23926035646016172</v>
      </c>
      <c r="H3">
        <v>0.28799626332145767</v>
      </c>
      <c r="I3">
        <v>0.32348033466341058</v>
      </c>
      <c r="J3" s="18"/>
      <c r="K3" s="3">
        <v>0</v>
      </c>
      <c r="L3">
        <v>0.45199742420363204</v>
      </c>
      <c r="M3">
        <v>0.60985521153671807</v>
      </c>
      <c r="N3">
        <v>0.74524503439389023</v>
      </c>
    </row>
    <row r="4" spans="1:14" x14ac:dyDescent="0.25">
      <c r="A4" s="3">
        <v>1</v>
      </c>
      <c r="B4">
        <v>8.144538208682961E-2</v>
      </c>
      <c r="C4">
        <v>0.15576197410980175</v>
      </c>
      <c r="D4">
        <v>0.25686945861913252</v>
      </c>
      <c r="E4" s="18"/>
      <c r="F4" s="3">
        <v>1</v>
      </c>
      <c r="G4">
        <v>0.14566821339174821</v>
      </c>
      <c r="H4">
        <v>0.22959894015820417</v>
      </c>
      <c r="I4">
        <v>0.2846622972642977</v>
      </c>
      <c r="J4" s="18"/>
      <c r="K4" s="3">
        <v>1</v>
      </c>
      <c r="L4">
        <v>0.27726708458483956</v>
      </c>
      <c r="M4">
        <v>0.48922794229155014</v>
      </c>
      <c r="N4">
        <v>0.65949350224689718</v>
      </c>
    </row>
    <row r="5" spans="1:14" x14ac:dyDescent="0.25">
      <c r="A5" s="3">
        <v>2</v>
      </c>
      <c r="B5">
        <v>4.4868578418419347E-2</v>
      </c>
      <c r="C5">
        <v>0.1204142858008304</v>
      </c>
      <c r="D5">
        <v>0.22528550627781876</v>
      </c>
      <c r="E5" s="18"/>
      <c r="F5" s="3">
        <v>2</v>
      </c>
      <c r="G5">
        <v>5.7705582760723295E-2</v>
      </c>
      <c r="H5">
        <v>0.1712028588963769</v>
      </c>
      <c r="I5">
        <v>0.24584506494328892</v>
      </c>
      <c r="J5" s="18"/>
      <c r="K5" s="3">
        <v>2</v>
      </c>
      <c r="L5">
        <v>0.11286636453312911</v>
      </c>
      <c r="M5">
        <v>0.36860272860665216</v>
      </c>
      <c r="N5">
        <v>0.57374205248342014</v>
      </c>
    </row>
    <row r="6" spans="1:14" x14ac:dyDescent="0.25">
      <c r="A6" s="3">
        <v>3</v>
      </c>
      <c r="B6">
        <v>2.499993883834219E-2</v>
      </c>
      <c r="C6">
        <v>8.5314836509846739E-2</v>
      </c>
      <c r="D6">
        <v>0.19370164605381046</v>
      </c>
      <c r="E6" s="18"/>
      <c r="F6" s="3">
        <v>3</v>
      </c>
      <c r="G6">
        <v>1.0361005073964548E-2</v>
      </c>
      <c r="H6">
        <v>0.1132197689666906</v>
      </c>
      <c r="I6">
        <v>0.20701779957509317</v>
      </c>
      <c r="J6" s="18"/>
      <c r="K6" s="3">
        <v>3</v>
      </c>
      <c r="L6">
        <v>2.3563378536800347E-2</v>
      </c>
      <c r="M6">
        <v>0.24882422321749495</v>
      </c>
      <c r="N6">
        <v>0.48799089873510737</v>
      </c>
    </row>
    <row r="7" spans="1:14" x14ac:dyDescent="0.25">
      <c r="A7" s="3">
        <v>4</v>
      </c>
      <c r="B7">
        <v>2.0393062313479742E-2</v>
      </c>
      <c r="C7">
        <v>5.320829158700633E-2</v>
      </c>
      <c r="D7">
        <v>0.16213489004854581</v>
      </c>
      <c r="E7" s="18"/>
      <c r="F7" s="3">
        <v>4</v>
      </c>
      <c r="G7">
        <v>4.8865315184839131E-4</v>
      </c>
      <c r="H7">
        <v>6.0366448071095959E-2</v>
      </c>
      <c r="I7">
        <v>0.16822957295127461</v>
      </c>
      <c r="J7" s="18"/>
      <c r="K7" s="3">
        <v>4</v>
      </c>
      <c r="L7">
        <v>2.8570277277708491E-3</v>
      </c>
      <c r="M7">
        <v>0.13925911208366532</v>
      </c>
      <c r="N7">
        <v>0.40228621262609182</v>
      </c>
    </row>
    <row r="8" spans="1:14" x14ac:dyDescent="0.25">
      <c r="A8" s="3">
        <v>5</v>
      </c>
      <c r="B8">
        <v>2.0169286980226086E-2</v>
      </c>
      <c r="C8">
        <v>2.9772207297216736E-2</v>
      </c>
      <c r="D8">
        <v>0.13081624991421065</v>
      </c>
      <c r="E8" s="18"/>
      <c r="F8" s="3">
        <v>5</v>
      </c>
      <c r="G8">
        <v>1.3867145099249442E-4</v>
      </c>
      <c r="H8">
        <v>2.3092446781205211E-2</v>
      </c>
      <c r="I8">
        <v>0.12973024394041296</v>
      </c>
      <c r="J8" s="18"/>
      <c r="K8" s="3">
        <v>5</v>
      </c>
      <c r="L8">
        <v>1.8512536920865517E-3</v>
      </c>
      <c r="M8">
        <v>5.9282446792967812E-2</v>
      </c>
      <c r="N8">
        <v>0.31725511335402667</v>
      </c>
    </row>
    <row r="9" spans="1:14" x14ac:dyDescent="0.25">
      <c r="A9" s="3">
        <v>6</v>
      </c>
      <c r="B9">
        <v>1.9419442417850052E-2</v>
      </c>
      <c r="C9">
        <v>1.7371240043849014E-2</v>
      </c>
      <c r="D9">
        <v>0.10068105466608766</v>
      </c>
      <c r="E9" s="18"/>
      <c r="F9" s="3">
        <v>6</v>
      </c>
      <c r="G9">
        <v>0</v>
      </c>
      <c r="H9">
        <v>5.3608573325848114E-3</v>
      </c>
      <c r="I9">
        <v>9.2726449998477303E-2</v>
      </c>
      <c r="J9" s="18"/>
      <c r="K9" s="3">
        <v>6</v>
      </c>
      <c r="L9">
        <v>0</v>
      </c>
      <c r="M9">
        <v>1.6963520138868479E-2</v>
      </c>
      <c r="N9">
        <v>0.23543709418413636</v>
      </c>
    </row>
    <row r="10" spans="1:14" x14ac:dyDescent="0.25">
      <c r="A10" s="3">
        <v>7</v>
      </c>
      <c r="B10">
        <v>1.7457688072584968E-2</v>
      </c>
      <c r="C10">
        <v>1.3071254162206189E-2</v>
      </c>
      <c r="D10">
        <v>7.3494629033133488E-2</v>
      </c>
      <c r="E10" s="18"/>
      <c r="F10" s="3">
        <v>7</v>
      </c>
      <c r="G10">
        <v>0</v>
      </c>
      <c r="H10">
        <v>4.744508054311885E-4</v>
      </c>
      <c r="I10">
        <v>5.9578557226012276E-2</v>
      </c>
      <c r="J10" s="18"/>
      <c r="K10" s="3">
        <v>7</v>
      </c>
      <c r="L10">
        <v>0</v>
      </c>
      <c r="M10">
        <v>2.2896685895696088E-3</v>
      </c>
      <c r="N10">
        <v>0.16162515027807547</v>
      </c>
    </row>
    <row r="11" spans="1:14" x14ac:dyDescent="0.25">
      <c r="A11" s="3">
        <v>8</v>
      </c>
      <c r="B11">
        <v>1.4790614000854093E-2</v>
      </c>
      <c r="C11">
        <v>1.240351787157927E-2</v>
      </c>
      <c r="D11">
        <v>5.1160336063054333E-2</v>
      </c>
      <c r="E11" s="18"/>
      <c r="F11" s="3">
        <v>8</v>
      </c>
      <c r="G11">
        <v>0</v>
      </c>
      <c r="H11">
        <v>6.1081314839536098E-7</v>
      </c>
      <c r="I11">
        <v>3.3106690774492499E-2</v>
      </c>
      <c r="J11" s="18"/>
      <c r="K11" s="3">
        <v>8</v>
      </c>
      <c r="L11">
        <v>0</v>
      </c>
      <c r="M11">
        <v>1.1005148667856077E-5</v>
      </c>
      <c r="N11">
        <v>0.10098687525398643</v>
      </c>
    </row>
    <row r="12" spans="1:14" x14ac:dyDescent="0.25">
      <c r="A12" s="3">
        <v>9</v>
      </c>
      <c r="B12">
        <v>1.1980254120588472E-2</v>
      </c>
      <c r="C12">
        <v>1.2302967377328415E-2</v>
      </c>
      <c r="D12">
        <v>3.4713736296970617E-2</v>
      </c>
      <c r="E12" s="18"/>
      <c r="F12" s="3">
        <v>9</v>
      </c>
      <c r="G12">
        <v>0</v>
      </c>
      <c r="H12">
        <v>0</v>
      </c>
      <c r="I12">
        <v>1.50186788073991E-2</v>
      </c>
      <c r="J12" s="18"/>
      <c r="K12" s="3">
        <v>9</v>
      </c>
      <c r="L12">
        <v>0</v>
      </c>
      <c r="M12">
        <v>0</v>
      </c>
      <c r="N12">
        <v>5.6333863619631858E-2</v>
      </c>
    </row>
    <row r="13" spans="1:14" x14ac:dyDescent="0.25">
      <c r="A13" s="3">
        <v>10</v>
      </c>
      <c r="B13">
        <v>9.3821786780605328E-3</v>
      </c>
      <c r="C13">
        <v>1.1554564434999789E-2</v>
      </c>
      <c r="D13">
        <v>2.3797951345538082E-2</v>
      </c>
      <c r="E13" s="18"/>
      <c r="F13" s="3">
        <v>10</v>
      </c>
      <c r="G13">
        <v>0</v>
      </c>
      <c r="H13">
        <v>0</v>
      </c>
      <c r="I13">
        <v>4.8924909218653499E-3</v>
      </c>
      <c r="J13" s="18"/>
      <c r="K13" s="3">
        <v>10</v>
      </c>
      <c r="L13">
        <v>0</v>
      </c>
      <c r="M13">
        <v>0</v>
      </c>
      <c r="N13">
        <v>2.6697168689077507E-2</v>
      </c>
    </row>
    <row r="14" spans="1:14" x14ac:dyDescent="0.25">
      <c r="A14" s="3">
        <v>11</v>
      </c>
      <c r="B14">
        <v>7.1594399755966166E-3</v>
      </c>
      <c r="C14">
        <v>1.0087127701253707E-2</v>
      </c>
      <c r="D14">
        <v>1.7004344524663779E-2</v>
      </c>
      <c r="E14" s="18"/>
      <c r="F14" s="3">
        <v>11</v>
      </c>
      <c r="G14">
        <v>0</v>
      </c>
      <c r="H14">
        <v>0</v>
      </c>
      <c r="I14">
        <v>6.5586919666799992E-4</v>
      </c>
      <c r="J14" s="18"/>
      <c r="K14" s="3">
        <v>11</v>
      </c>
      <c r="L14">
        <v>0</v>
      </c>
      <c r="M14">
        <v>0</v>
      </c>
      <c r="N14">
        <v>8.2523338296965187E-3</v>
      </c>
    </row>
    <row r="15" spans="1:14" x14ac:dyDescent="0.25">
      <c r="A15" s="3">
        <v>12</v>
      </c>
      <c r="B15">
        <v>5.3507516232096418E-3</v>
      </c>
      <c r="C15">
        <v>8.2456097232544955E-3</v>
      </c>
      <c r="D15">
        <v>1.2697932999033728E-2</v>
      </c>
      <c r="E15" s="18"/>
      <c r="F15" s="3">
        <v>12</v>
      </c>
      <c r="G15">
        <v>0</v>
      </c>
      <c r="H15">
        <v>0</v>
      </c>
      <c r="I15">
        <v>0</v>
      </c>
      <c r="J15" s="18"/>
      <c r="K15" s="3">
        <v>12</v>
      </c>
      <c r="L15">
        <v>0</v>
      </c>
      <c r="M15">
        <v>0</v>
      </c>
      <c r="N15">
        <v>0</v>
      </c>
    </row>
    <row r="16" spans="1:14" x14ac:dyDescent="0.25">
      <c r="A16" s="3">
        <v>13</v>
      </c>
      <c r="B16">
        <v>3.9289531648108418E-3</v>
      </c>
      <c r="C16">
        <v>6.3853189014311217E-3</v>
      </c>
      <c r="D16">
        <v>9.6595070880193361E-3</v>
      </c>
      <c r="E16" s="18"/>
      <c r="F16" s="3">
        <v>13</v>
      </c>
      <c r="G16">
        <v>0</v>
      </c>
      <c r="H16">
        <v>0</v>
      </c>
      <c r="I16">
        <v>0</v>
      </c>
      <c r="J16" s="18"/>
      <c r="K16" s="3">
        <v>13</v>
      </c>
      <c r="L16">
        <v>0</v>
      </c>
      <c r="M16">
        <v>0</v>
      </c>
      <c r="N16">
        <v>0</v>
      </c>
    </row>
    <row r="17" spans="1:14" x14ac:dyDescent="0.25">
      <c r="A17" s="3">
        <v>14</v>
      </c>
      <c r="B17">
        <v>2.8390080954377554E-3</v>
      </c>
      <c r="C17">
        <v>4.7333399127644114E-3</v>
      </c>
      <c r="D17">
        <v>7.2522362899079817E-3</v>
      </c>
      <c r="E17" s="18"/>
      <c r="F17" s="3">
        <v>14</v>
      </c>
      <c r="G17">
        <v>0</v>
      </c>
      <c r="H17">
        <v>0</v>
      </c>
      <c r="I17">
        <v>0</v>
      </c>
      <c r="J17" s="18"/>
      <c r="K17" s="3">
        <v>14</v>
      </c>
      <c r="L17">
        <v>0</v>
      </c>
      <c r="M17">
        <v>0</v>
      </c>
      <c r="N17">
        <v>0</v>
      </c>
    </row>
    <row r="22" spans="1:14" x14ac:dyDescent="0.25">
      <c r="B22" t="s">
        <v>9</v>
      </c>
      <c r="C22" t="s">
        <v>10</v>
      </c>
      <c r="D22" t="s">
        <v>11</v>
      </c>
      <c r="E22" t="s">
        <v>12</v>
      </c>
      <c r="F22" t="s">
        <v>13</v>
      </c>
      <c r="G22" t="s">
        <v>14</v>
      </c>
    </row>
    <row r="23" spans="1:14" x14ac:dyDescent="0.25">
      <c r="A23" t="s">
        <v>48</v>
      </c>
      <c r="B23" s="18" t="s">
        <v>61</v>
      </c>
      <c r="C23" s="18"/>
      <c r="D23" s="18"/>
      <c r="E23" s="18"/>
      <c r="F23" s="18"/>
      <c r="G23" s="18"/>
    </row>
    <row r="24" spans="1:14" x14ac:dyDescent="0.25">
      <c r="A24" s="3">
        <v>0</v>
      </c>
      <c r="B24">
        <f>Quarantine_Input!B$19*INDEX($B3:$D3,1,MATCH(Quarantine_Input!$B$23,PQT_RTPCR_Exit!$B$2:$D$2))+Quarantine_Input!$B$26*(1-Quarantine_Input!B$19)*INDEX($G3:$I3,1,MATCH(Quarantine_Input!$B$23,PQT_RTPCR_Exit!$G$2:$I$2))+(1-Quarantine_Input!$B$26)*(1-Quarantine_Input!B$19)*INDEX($L3:$N3,1,MATCH(Quarantine_Input!$B$23,PQT_RTPCR_Exit!$L$2:$N$2))</f>
        <v>0.14183663704378607</v>
      </c>
      <c r="C24">
        <f>Quarantine_Input!C$19*INDEX($B3:$D3,1,MATCH(Quarantine_Input!$B$23,PQT_RTPCR_Exit!$B$2:$D$2))+Quarantine_Input!$B$26*(1-Quarantine_Input!C$19)*INDEX($G3:$I3,1,MATCH(Quarantine_Input!$B$23,PQT_RTPCR_Exit!$G$2:$I$2))+(1-Quarantine_Input!$B$26)*(1-Quarantine_Input!C$19)*INDEX($L3:$N3,1,MATCH(Quarantine_Input!$B$23,PQT_RTPCR_Exit!$L$2:$N$2))</f>
        <v>0.1469748432198176</v>
      </c>
      <c r="D24">
        <f>Quarantine_Input!D$19*INDEX($B3:$D3,1,MATCH(Quarantine_Input!$B$23,PQT_RTPCR_Exit!$B$2:$D$2))+Quarantine_Input!$B$26*(1-Quarantine_Input!D$19)*INDEX($G3:$I3,1,MATCH(Quarantine_Input!$B$23,PQT_RTPCR_Exit!$G$2:$I$2))+(1-Quarantine_Input!$B$26)*(1-Quarantine_Input!D$19)*INDEX($L3:$N3,1,MATCH(Quarantine_Input!$B$23,PQT_RTPCR_Exit!$L$2:$N$2))</f>
        <v>0.1469748432198176</v>
      </c>
      <c r="E24">
        <f>Quarantine_Input!E$19*INDEX($B3:$D3,1,MATCH(Quarantine_Input!$B$23,PQT_RTPCR_Exit!$B$2:$D$2))+Quarantine_Input!$B$26*(1-Quarantine_Input!E$19)*INDEX($G3:$I3,1,MATCH(Quarantine_Input!$B$23,PQT_RTPCR_Exit!$G$2:$I$2))+(1-Quarantine_Input!$B$26)*(1-Quarantine_Input!E$19)*INDEX($L3:$N3,1,MATCH(Quarantine_Input!$B$23,PQT_RTPCR_Exit!$L$2:$N$2))</f>
        <v>0.15664466178721029</v>
      </c>
      <c r="F24">
        <f>Quarantine_Input!F$19*INDEX($B3:$D3,1,MATCH(Quarantine_Input!$B$23,PQT_RTPCR_Exit!$B$2:$D$2))+Quarantine_Input!$B$26*(1-Quarantine_Input!F$19)*INDEX($G3:$I3,1,MATCH(Quarantine_Input!$B$23,PQT_RTPCR_Exit!$G$2:$I$2))+(1-Quarantine_Input!$B$26)*(1-Quarantine_Input!F$19)*INDEX($L3:$N3,1,MATCH(Quarantine_Input!$B$23,PQT_RTPCR_Exit!$L$2:$N$2))</f>
        <v>0.15664466178721029</v>
      </c>
      <c r="G24">
        <f>Quarantine_Input!G$19*INDEX($B3:$D3,1,MATCH(Quarantine_Input!$B$23,PQT_RTPCR_Exit!$B$2:$D$2))+Quarantine_Input!$B$26*(1-Quarantine_Input!G$19)*INDEX($G3:$I3,1,MATCH(Quarantine_Input!$B$23,PQT_RTPCR_Exit!$G$2:$I$2))+(1-Quarantine_Input!$B$26)*(1-Quarantine_Input!G$19)*INDEX($L3:$N3,1,MATCH(Quarantine_Input!$B$23,PQT_RTPCR_Exit!$L$2:$N$2))</f>
        <v>0.16970457228689984</v>
      </c>
    </row>
    <row r="25" spans="1:14" x14ac:dyDescent="0.25">
      <c r="A25" s="3">
        <v>1</v>
      </c>
      <c r="B25">
        <f>Quarantine_Input!B$19*INDEX($B4:$D4,1,MATCH(Quarantine_Input!$B$23,PQT_RTPCR_Exit!$B$2:$D$2))+Quarantine_Input!$B$26*(1-Quarantine_Input!B$19)*INDEX($G4:$I4,1,MATCH(Quarantine_Input!$B$23,PQT_RTPCR_Exit!$G$2:$I$2))+(1-Quarantine_Input!$B$26)*(1-Quarantine_Input!B$19)*INDEX($L4:$N4,1,MATCH(Quarantine_Input!$B$23,PQT_RTPCR_Exit!$L$2:$N$2))</f>
        <v>9.3063292269889381E-2</v>
      </c>
      <c r="C25">
        <f>Quarantine_Input!C$19*INDEX($B4:$D4,1,MATCH(Quarantine_Input!$B$23,PQT_RTPCR_Exit!$B$2:$D$2))+Quarantine_Input!$B$26*(1-Quarantine_Input!C$19)*INDEX($G4:$I4,1,MATCH(Quarantine_Input!$B$23,PQT_RTPCR_Exit!$G$2:$I$2))+(1-Quarantine_Input!$B$26)*(1-Quarantine_Input!C$19)*INDEX($L4:$N4,1,MATCH(Quarantine_Input!$B$23,PQT_RTPCR_Exit!$L$2:$N$2))</f>
        <v>9.5837718582261866E-2</v>
      </c>
      <c r="D25">
        <f>Quarantine_Input!D$19*INDEX($B4:$D4,1,MATCH(Quarantine_Input!$B$23,PQT_RTPCR_Exit!$B$2:$D$2))+Quarantine_Input!$B$26*(1-Quarantine_Input!D$19)*INDEX($G4:$I4,1,MATCH(Quarantine_Input!$B$23,PQT_RTPCR_Exit!$G$2:$I$2))+(1-Quarantine_Input!$B$26)*(1-Quarantine_Input!D$19)*INDEX($L4:$N4,1,MATCH(Quarantine_Input!$B$23,PQT_RTPCR_Exit!$L$2:$N$2))</f>
        <v>9.5837718582261866E-2</v>
      </c>
      <c r="E25">
        <f>Quarantine_Input!E$19*INDEX($B4:$D4,1,MATCH(Quarantine_Input!$B$23,PQT_RTPCR_Exit!$B$2:$D$2))+Quarantine_Input!$B$26*(1-Quarantine_Input!E$19)*INDEX($G4:$I4,1,MATCH(Quarantine_Input!$B$23,PQT_RTPCR_Exit!$G$2:$I$2))+(1-Quarantine_Input!$B$26)*(1-Quarantine_Input!E$19)*INDEX($L4:$N4,1,MATCH(Quarantine_Input!$B$23,PQT_RTPCR_Exit!$L$2:$N$2))</f>
        <v>0.10105903476735176</v>
      </c>
      <c r="F25">
        <f>Quarantine_Input!F$19*INDEX($B4:$D4,1,MATCH(Quarantine_Input!$B$23,PQT_RTPCR_Exit!$B$2:$D$2))+Quarantine_Input!$B$26*(1-Quarantine_Input!F$19)*INDEX($G4:$I4,1,MATCH(Quarantine_Input!$B$23,PQT_RTPCR_Exit!$G$2:$I$2))+(1-Quarantine_Input!$B$26)*(1-Quarantine_Input!F$19)*INDEX($L4:$N4,1,MATCH(Quarantine_Input!$B$23,PQT_RTPCR_Exit!$L$2:$N$2))</f>
        <v>0.10105903476735176</v>
      </c>
      <c r="G25">
        <f>Quarantine_Input!G$19*INDEX($B4:$D4,1,MATCH(Quarantine_Input!$B$23,PQT_RTPCR_Exit!$B$2:$D$2))+Quarantine_Input!$B$26*(1-Quarantine_Input!G$19)*INDEX($G4:$I4,1,MATCH(Quarantine_Input!$B$23,PQT_RTPCR_Exit!$G$2:$I$2))+(1-Quarantine_Input!$B$26)*(1-Quarantine_Input!G$19)*INDEX($L4:$N4,1,MATCH(Quarantine_Input!$B$23,PQT_RTPCR_Exit!$L$2:$N$2))</f>
        <v>0.10811086532576528</v>
      </c>
    </row>
    <row r="26" spans="1:14" x14ac:dyDescent="0.25">
      <c r="A26" s="3">
        <v>2</v>
      </c>
      <c r="B26">
        <f>Quarantine_Input!B$19*INDEX($B5:$D5,1,MATCH(Quarantine_Input!$B$23,PQT_RTPCR_Exit!$B$2:$D$2))+Quarantine_Input!$B$26*(1-Quarantine_Input!B$19)*INDEX($G5:$I5,1,MATCH(Quarantine_Input!$B$23,PQT_RTPCR_Exit!$G$2:$I$2))+(1-Quarantine_Input!$B$26)*(1-Quarantine_Input!B$19)*INDEX($L5:$N5,1,MATCH(Quarantine_Input!$B$23,PQT_RTPCR_Exit!$L$2:$N$2))</f>
        <v>4.7190792503942133E-2</v>
      </c>
      <c r="C26">
        <f>Quarantine_Input!C$19*INDEX($B5:$D5,1,MATCH(Quarantine_Input!$B$23,PQT_RTPCR_Exit!$B$2:$D$2))+Quarantine_Input!$B$26*(1-Quarantine_Input!C$19)*INDEX($G5:$I5,1,MATCH(Quarantine_Input!$B$23,PQT_RTPCR_Exit!$G$2:$I$2))+(1-Quarantine_Input!$B$26)*(1-Quarantine_Input!C$19)*INDEX($L5:$N5,1,MATCH(Quarantine_Input!$B$23,PQT_RTPCR_Exit!$L$2:$N$2))</f>
        <v>4.7745351091529664E-2</v>
      </c>
      <c r="D26">
        <f>Quarantine_Input!D$19*INDEX($B5:$D5,1,MATCH(Quarantine_Input!$B$23,PQT_RTPCR_Exit!$B$2:$D$2))+Quarantine_Input!$B$26*(1-Quarantine_Input!D$19)*INDEX($G5:$I5,1,MATCH(Quarantine_Input!$B$23,PQT_RTPCR_Exit!$G$2:$I$2))+(1-Quarantine_Input!$B$26)*(1-Quarantine_Input!D$19)*INDEX($L5:$N5,1,MATCH(Quarantine_Input!$B$23,PQT_RTPCR_Exit!$L$2:$N$2))</f>
        <v>4.7745351091529664E-2</v>
      </c>
      <c r="E26">
        <f>Quarantine_Input!E$19*INDEX($B5:$D5,1,MATCH(Quarantine_Input!$B$23,PQT_RTPCR_Exit!$B$2:$D$2))+Quarantine_Input!$B$26*(1-Quarantine_Input!E$19)*INDEX($G5:$I5,1,MATCH(Quarantine_Input!$B$23,PQT_RTPCR_Exit!$G$2:$I$2))+(1-Quarantine_Input!$B$26)*(1-Quarantine_Input!E$19)*INDEX($L5:$N5,1,MATCH(Quarantine_Input!$B$23,PQT_RTPCR_Exit!$L$2:$N$2))</f>
        <v>4.8788999544558967E-2</v>
      </c>
      <c r="F26">
        <f>Quarantine_Input!F$19*INDEX($B5:$D5,1,MATCH(Quarantine_Input!$B$23,PQT_RTPCR_Exit!$B$2:$D$2))+Quarantine_Input!$B$26*(1-Quarantine_Input!F$19)*INDEX($G5:$I5,1,MATCH(Quarantine_Input!$B$23,PQT_RTPCR_Exit!$G$2:$I$2))+(1-Quarantine_Input!$B$26)*(1-Quarantine_Input!F$19)*INDEX($L5:$N5,1,MATCH(Quarantine_Input!$B$23,PQT_RTPCR_Exit!$L$2:$N$2))</f>
        <v>4.8788999544558967E-2</v>
      </c>
      <c r="G26">
        <f>Quarantine_Input!G$19*INDEX($B5:$D5,1,MATCH(Quarantine_Input!$B$23,PQT_RTPCR_Exit!$B$2:$D$2))+Quarantine_Input!$B$26*(1-Quarantine_Input!G$19)*INDEX($G5:$I5,1,MATCH(Quarantine_Input!$B$23,PQT_RTPCR_Exit!$G$2:$I$2))+(1-Quarantine_Input!$B$26)*(1-Quarantine_Input!G$19)*INDEX($L5:$N5,1,MATCH(Quarantine_Input!$B$23,PQT_RTPCR_Exit!$L$2:$N$2))</f>
        <v>5.0198535338298003E-2</v>
      </c>
    </row>
    <row r="27" spans="1:14" x14ac:dyDescent="0.25">
      <c r="A27" s="3">
        <v>3</v>
      </c>
      <c r="B27">
        <f>Quarantine_Input!B$19*INDEX($B6:$D6,1,MATCH(Quarantine_Input!$B$23,PQT_RTPCR_Exit!$B$2:$D$2))+Quarantine_Input!$B$26*(1-Quarantine_Input!B$19)*INDEX($G6:$I6,1,MATCH(Quarantine_Input!$B$23,PQT_RTPCR_Exit!$G$2:$I$2))+(1-Quarantine_Input!$B$26)*(1-Quarantine_Input!B$19)*INDEX($L6:$N6,1,MATCH(Quarantine_Input!$B$23,PQT_RTPCR_Exit!$L$2:$N$2))</f>
        <v>2.2351755720366275E-2</v>
      </c>
      <c r="C27">
        <f>Quarantine_Input!C$19*INDEX($B6:$D6,1,MATCH(Quarantine_Input!$B$23,PQT_RTPCR_Exit!$B$2:$D$2))+Quarantine_Input!$B$26*(1-Quarantine_Input!C$19)*INDEX($G6:$I6,1,MATCH(Quarantine_Input!$B$23,PQT_RTPCR_Exit!$G$2:$I$2))+(1-Quarantine_Input!$B$26)*(1-Quarantine_Input!C$19)*INDEX($L6:$N6,1,MATCH(Quarantine_Input!$B$23,PQT_RTPCR_Exit!$L$2:$N$2))</f>
        <v>2.1719353781745162E-2</v>
      </c>
      <c r="D27">
        <f>Quarantine_Input!D$19*INDEX($B6:$D6,1,MATCH(Quarantine_Input!$B$23,PQT_RTPCR_Exit!$B$2:$D$2))+Quarantine_Input!$B$26*(1-Quarantine_Input!D$19)*INDEX($G6:$I6,1,MATCH(Quarantine_Input!$B$23,PQT_RTPCR_Exit!$G$2:$I$2))+(1-Quarantine_Input!$B$26)*(1-Quarantine_Input!D$19)*INDEX($L6:$N6,1,MATCH(Quarantine_Input!$B$23,PQT_RTPCR_Exit!$L$2:$N$2))</f>
        <v>2.1719353781745162E-2</v>
      </c>
      <c r="E27">
        <f>Quarantine_Input!E$19*INDEX($B6:$D6,1,MATCH(Quarantine_Input!$B$23,PQT_RTPCR_Exit!$B$2:$D$2))+Quarantine_Input!$B$26*(1-Quarantine_Input!E$19)*INDEX($G6:$I6,1,MATCH(Quarantine_Input!$B$23,PQT_RTPCR_Exit!$G$2:$I$2))+(1-Quarantine_Input!$B$26)*(1-Quarantine_Input!E$19)*INDEX($L6:$N6,1,MATCH(Quarantine_Input!$B$23,PQT_RTPCR_Exit!$L$2:$N$2))</f>
        <v>2.0529208466701258E-2</v>
      </c>
      <c r="F27">
        <f>Quarantine_Input!F$19*INDEX($B6:$D6,1,MATCH(Quarantine_Input!$B$23,PQT_RTPCR_Exit!$B$2:$D$2))+Quarantine_Input!$B$26*(1-Quarantine_Input!F$19)*INDEX($G6:$I6,1,MATCH(Quarantine_Input!$B$23,PQT_RTPCR_Exit!$G$2:$I$2))+(1-Quarantine_Input!$B$26)*(1-Quarantine_Input!F$19)*INDEX($L6:$N6,1,MATCH(Quarantine_Input!$B$23,PQT_RTPCR_Exit!$L$2:$N$2))</f>
        <v>2.0529208466701258E-2</v>
      </c>
      <c r="G27">
        <f>Quarantine_Input!G$19*INDEX($B6:$D6,1,MATCH(Quarantine_Input!$B$23,PQT_RTPCR_Exit!$B$2:$D$2))+Quarantine_Input!$B$26*(1-Quarantine_Input!G$19)*INDEX($G6:$I6,1,MATCH(Quarantine_Input!$B$23,PQT_RTPCR_Exit!$G$2:$I$2))+(1-Quarantine_Input!$B$26)*(1-Quarantine_Input!G$19)*INDEX($L6:$N6,1,MATCH(Quarantine_Input!$B$23,PQT_RTPCR_Exit!$L$2:$N$2))</f>
        <v>1.8921816229941935E-2</v>
      </c>
    </row>
    <row r="28" spans="1:14" x14ac:dyDescent="0.25">
      <c r="A28" s="3">
        <v>4</v>
      </c>
      <c r="B28">
        <f>Quarantine_Input!B$19*INDEX($B7:$D7,1,MATCH(Quarantine_Input!$B$23,PQT_RTPCR_Exit!$B$2:$D$2))+Quarantine_Input!$B$26*(1-Quarantine_Input!B$19)*INDEX($G7:$I7,1,MATCH(Quarantine_Input!$B$23,PQT_RTPCR_Exit!$G$2:$I$2))+(1-Quarantine_Input!$B$26)*(1-Quarantine_Input!B$19)*INDEX($L7:$N7,1,MATCH(Quarantine_Input!$B$23,PQT_RTPCR_Exit!$L$2:$N$2))</f>
        <v>1.679235469614063E-2</v>
      </c>
      <c r="C28">
        <f>Quarantine_Input!C$19*INDEX($B7:$D7,1,MATCH(Quarantine_Input!$B$23,PQT_RTPCR_Exit!$B$2:$D$2))+Quarantine_Input!$B$26*(1-Quarantine_Input!C$19)*INDEX($G7:$I7,1,MATCH(Quarantine_Input!$B$23,PQT_RTPCR_Exit!$G$2:$I$2))+(1-Quarantine_Input!$B$26)*(1-Quarantine_Input!C$19)*INDEX($L7:$N7,1,MATCH(Quarantine_Input!$B$23,PQT_RTPCR_Exit!$L$2:$N$2))</f>
        <v>1.5932484220358156E-2</v>
      </c>
      <c r="D28">
        <f>Quarantine_Input!D$19*INDEX($B7:$D7,1,MATCH(Quarantine_Input!$B$23,PQT_RTPCR_Exit!$B$2:$D$2))+Quarantine_Input!$B$26*(1-Quarantine_Input!D$19)*INDEX($G7:$I7,1,MATCH(Quarantine_Input!$B$23,PQT_RTPCR_Exit!$G$2:$I$2))+(1-Quarantine_Input!$B$26)*(1-Quarantine_Input!D$19)*INDEX($L7:$N7,1,MATCH(Quarantine_Input!$B$23,PQT_RTPCR_Exit!$L$2:$N$2))</f>
        <v>1.5932484220358156E-2</v>
      </c>
      <c r="E28">
        <f>Quarantine_Input!E$19*INDEX($B7:$D7,1,MATCH(Quarantine_Input!$B$23,PQT_RTPCR_Exit!$B$2:$D$2))+Quarantine_Input!$B$26*(1-Quarantine_Input!E$19)*INDEX($G7:$I7,1,MATCH(Quarantine_Input!$B$23,PQT_RTPCR_Exit!$G$2:$I$2))+(1-Quarantine_Input!$B$26)*(1-Quarantine_Input!E$19)*INDEX($L7:$N7,1,MATCH(Quarantine_Input!$B$23,PQT_RTPCR_Exit!$L$2:$N$2))</f>
        <v>1.4314255755517528E-2</v>
      </c>
      <c r="F28">
        <f>Quarantine_Input!F$19*INDEX($B7:$D7,1,MATCH(Quarantine_Input!$B$23,PQT_RTPCR_Exit!$B$2:$D$2))+Quarantine_Input!$B$26*(1-Quarantine_Input!F$19)*INDEX($G7:$I7,1,MATCH(Quarantine_Input!$B$23,PQT_RTPCR_Exit!$G$2:$I$2))+(1-Quarantine_Input!$B$26)*(1-Quarantine_Input!F$19)*INDEX($L7:$N7,1,MATCH(Quarantine_Input!$B$23,PQT_RTPCR_Exit!$L$2:$N$2))</f>
        <v>1.4314255755517528E-2</v>
      </c>
      <c r="G28">
        <f>Quarantine_Input!G$19*INDEX($B7:$D7,1,MATCH(Quarantine_Input!$B$23,PQT_RTPCR_Exit!$B$2:$D$2))+Quarantine_Input!$B$26*(1-Quarantine_Input!G$19)*INDEX($G7:$I7,1,MATCH(Quarantine_Input!$B$23,PQT_RTPCR_Exit!$G$2:$I$2))+(1-Quarantine_Input!$B$26)*(1-Quarantine_Input!G$19)*INDEX($L7:$N7,1,MATCH(Quarantine_Input!$B$23,PQT_RTPCR_Exit!$L$2:$N$2))</f>
        <v>1.2128700900317483E-2</v>
      </c>
    </row>
    <row r="29" spans="1:14" x14ac:dyDescent="0.25">
      <c r="A29" s="3">
        <v>5</v>
      </c>
      <c r="B29">
        <f>Quarantine_Input!B$19*INDEX($B8:$D8,1,MATCH(Quarantine_Input!$B$23,PQT_RTPCR_Exit!$B$2:$D$2))+Quarantine_Input!$B$26*(1-Quarantine_Input!B$19)*INDEX($G8:$I8,1,MATCH(Quarantine_Input!$B$23,PQT_RTPCR_Exit!$G$2:$I$2))+(1-Quarantine_Input!$B$26)*(1-Quarantine_Input!B$19)*INDEX($L8:$N8,1,MATCH(Quarantine_Input!$B$23,PQT_RTPCR_Exit!$L$2:$N$2))</f>
        <v>1.654574863098773E-2</v>
      </c>
      <c r="C29">
        <f>Quarantine_Input!C$19*INDEX($B8:$D8,1,MATCH(Quarantine_Input!$B$23,PQT_RTPCR_Exit!$B$2:$D$2))+Quarantine_Input!$B$26*(1-Quarantine_Input!C$19)*INDEX($G8:$I8,1,MATCH(Quarantine_Input!$B$23,PQT_RTPCR_Exit!$G$2:$I$2))+(1-Quarantine_Input!$B$26)*(1-Quarantine_Input!C$19)*INDEX($L8:$N8,1,MATCH(Quarantine_Input!$B$23,PQT_RTPCR_Exit!$L$2:$N$2))</f>
        <v>1.5680426040124838E-2</v>
      </c>
      <c r="D29">
        <f>Quarantine_Input!D$19*INDEX($B8:$D8,1,MATCH(Quarantine_Input!$B$23,PQT_RTPCR_Exit!$B$2:$D$2))+Quarantine_Input!$B$26*(1-Quarantine_Input!D$19)*INDEX($G8:$I8,1,MATCH(Quarantine_Input!$B$23,PQT_RTPCR_Exit!$G$2:$I$2))+(1-Quarantine_Input!$B$26)*(1-Quarantine_Input!D$19)*INDEX($L8:$N8,1,MATCH(Quarantine_Input!$B$23,PQT_RTPCR_Exit!$L$2:$N$2))</f>
        <v>1.5680426040124838E-2</v>
      </c>
      <c r="E29">
        <f>Quarantine_Input!E$19*INDEX($B8:$D8,1,MATCH(Quarantine_Input!$B$23,PQT_RTPCR_Exit!$B$2:$D$2))+Quarantine_Input!$B$26*(1-Quarantine_Input!E$19)*INDEX($G8:$I8,1,MATCH(Quarantine_Input!$B$23,PQT_RTPCR_Exit!$G$2:$I$2))+(1-Quarantine_Input!$B$26)*(1-Quarantine_Input!E$19)*INDEX($L8:$N8,1,MATCH(Quarantine_Input!$B$23,PQT_RTPCR_Exit!$L$2:$N$2))</f>
        <v>1.4051936997598147E-2</v>
      </c>
      <c r="F29">
        <f>Quarantine_Input!F$19*INDEX($B8:$D8,1,MATCH(Quarantine_Input!$B$23,PQT_RTPCR_Exit!$B$2:$D$2))+Quarantine_Input!$B$26*(1-Quarantine_Input!F$19)*INDEX($G8:$I8,1,MATCH(Quarantine_Input!$B$23,PQT_RTPCR_Exit!$G$2:$I$2))+(1-Quarantine_Input!$B$26)*(1-Quarantine_Input!F$19)*INDEX($L8:$N8,1,MATCH(Quarantine_Input!$B$23,PQT_RTPCR_Exit!$L$2:$N$2))</f>
        <v>1.4051936997598147E-2</v>
      </c>
      <c r="G29">
        <f>Quarantine_Input!G$19*INDEX($B8:$D8,1,MATCH(Quarantine_Input!$B$23,PQT_RTPCR_Exit!$B$2:$D$2))+Quarantine_Input!$B$26*(1-Quarantine_Input!G$19)*INDEX($G8:$I8,1,MATCH(Quarantine_Input!$B$23,PQT_RTPCR_Exit!$G$2:$I$2))+(1-Quarantine_Input!$B$26)*(1-Quarantine_Input!G$19)*INDEX($L8:$N8,1,MATCH(Quarantine_Input!$B$23,PQT_RTPCR_Exit!$L$2:$N$2))</f>
        <v>1.1852524361580276E-2</v>
      </c>
    </row>
    <row r="30" spans="1:14" x14ac:dyDescent="0.25">
      <c r="A30" s="3">
        <v>6</v>
      </c>
      <c r="B30">
        <f>Quarantine_Input!B$19*INDEX($B9:$D9,1,MATCH(Quarantine_Input!$B$23,PQT_RTPCR_Exit!$B$2:$D$2))+Quarantine_Input!$B$26*(1-Quarantine_Input!B$19)*INDEX($G9:$I9,1,MATCH(Quarantine_Input!$B$23,PQT_RTPCR_Exit!$G$2:$I$2))+(1-Quarantine_Input!$B$26)*(1-Quarantine_Input!B$19)*INDEX($L9:$N9,1,MATCH(Quarantine_Input!$B$23,PQT_RTPCR_Exit!$L$2:$N$2))</f>
        <v>1.5906465284460977E-2</v>
      </c>
      <c r="C30">
        <f>Quarantine_Input!C$19*INDEX($B9:$D9,1,MATCH(Quarantine_Input!$B$23,PQT_RTPCR_Exit!$B$2:$D$2))+Quarantine_Input!$B$26*(1-Quarantine_Input!C$19)*INDEX($G9:$I9,1,MATCH(Quarantine_Input!$B$23,PQT_RTPCR_Exit!$G$2:$I$2))+(1-Quarantine_Input!$B$26)*(1-Quarantine_Input!C$19)*INDEX($L9:$N9,1,MATCH(Quarantine_Input!$B$23,PQT_RTPCR_Exit!$L$2:$N$2))</f>
        <v>1.5067545372009855E-2</v>
      </c>
      <c r="D30">
        <f>Quarantine_Input!D$19*INDEX($B9:$D9,1,MATCH(Quarantine_Input!$B$23,PQT_RTPCR_Exit!$B$2:$D$2))+Quarantine_Input!$B$26*(1-Quarantine_Input!D$19)*INDEX($G9:$I9,1,MATCH(Quarantine_Input!$B$23,PQT_RTPCR_Exit!$G$2:$I$2))+(1-Quarantine_Input!$B$26)*(1-Quarantine_Input!D$19)*INDEX($L9:$N9,1,MATCH(Quarantine_Input!$B$23,PQT_RTPCR_Exit!$L$2:$N$2))</f>
        <v>1.5067545372009855E-2</v>
      </c>
      <c r="E30">
        <f>Quarantine_Input!E$19*INDEX($B9:$D9,1,MATCH(Quarantine_Input!$B$23,PQT_RTPCR_Exit!$B$2:$D$2))+Quarantine_Input!$B$26*(1-Quarantine_Input!E$19)*INDEX($G9:$I9,1,MATCH(Quarantine_Input!$B$23,PQT_RTPCR_Exit!$G$2:$I$2))+(1-Quarantine_Input!$B$26)*(1-Quarantine_Input!E$19)*INDEX($L9:$N9,1,MATCH(Quarantine_Input!$B$23,PQT_RTPCR_Exit!$L$2:$N$2))</f>
        <v>1.3488744703438646E-2</v>
      </c>
      <c r="F30">
        <f>Quarantine_Input!F$19*INDEX($B9:$D9,1,MATCH(Quarantine_Input!$B$23,PQT_RTPCR_Exit!$B$2:$D$2))+Quarantine_Input!$B$26*(1-Quarantine_Input!F$19)*INDEX($G9:$I9,1,MATCH(Quarantine_Input!$B$23,PQT_RTPCR_Exit!$G$2:$I$2))+(1-Quarantine_Input!$B$26)*(1-Quarantine_Input!F$19)*INDEX($L9:$N9,1,MATCH(Quarantine_Input!$B$23,PQT_RTPCR_Exit!$L$2:$N$2))</f>
        <v>1.3488744703438646E-2</v>
      </c>
      <c r="G30">
        <f>Quarantine_Input!G$19*INDEX($B9:$D9,1,MATCH(Quarantine_Input!$B$23,PQT_RTPCR_Exit!$B$2:$D$2))+Quarantine_Input!$B$26*(1-Quarantine_Input!G$19)*INDEX($G9:$I9,1,MATCH(Quarantine_Input!$B$23,PQT_RTPCR_Exit!$G$2:$I$2))+(1-Quarantine_Input!$B$26)*(1-Quarantine_Input!G$19)*INDEX($L9:$N9,1,MATCH(Quarantine_Input!$B$23,PQT_RTPCR_Exit!$L$2:$N$2))</f>
        <v>1.1356440432713368E-2</v>
      </c>
    </row>
    <row r="31" spans="1:14" x14ac:dyDescent="0.25">
      <c r="A31" s="3">
        <v>7</v>
      </c>
      <c r="B31">
        <f>Quarantine_Input!B$19*INDEX($B10:$D10,1,MATCH(Quarantine_Input!$B$23,PQT_RTPCR_Exit!$B$2:$D$2))+Quarantine_Input!$B$26*(1-Quarantine_Input!B$19)*INDEX($G10:$I10,1,MATCH(Quarantine_Input!$B$23,PQT_RTPCR_Exit!$G$2:$I$2))+(1-Quarantine_Input!$B$26)*(1-Quarantine_Input!B$19)*INDEX($L10:$N10,1,MATCH(Quarantine_Input!$B$23,PQT_RTPCR_Exit!$L$2:$N$2))</f>
        <v>1.4299592300254349E-2</v>
      </c>
      <c r="C31">
        <f>Quarantine_Input!C$19*INDEX($B10:$D10,1,MATCH(Quarantine_Input!$B$23,PQT_RTPCR_Exit!$B$2:$D$2))+Quarantine_Input!$B$26*(1-Quarantine_Input!C$19)*INDEX($G10:$I10,1,MATCH(Quarantine_Input!$B$23,PQT_RTPCR_Exit!$G$2:$I$2))+(1-Quarantine_Input!$B$26)*(1-Quarantine_Input!C$19)*INDEX($L10:$N10,1,MATCH(Quarantine_Input!$B$23,PQT_RTPCR_Exit!$L$2:$N$2))</f>
        <v>1.3545420175518677E-2</v>
      </c>
      <c r="D31">
        <f>Quarantine_Input!D$19*INDEX($B10:$D10,1,MATCH(Quarantine_Input!$B$23,PQT_RTPCR_Exit!$B$2:$D$2))+Quarantine_Input!$B$26*(1-Quarantine_Input!D$19)*INDEX($G10:$I10,1,MATCH(Quarantine_Input!$B$23,PQT_RTPCR_Exit!$G$2:$I$2))+(1-Quarantine_Input!$B$26)*(1-Quarantine_Input!D$19)*INDEX($L10:$N10,1,MATCH(Quarantine_Input!$B$23,PQT_RTPCR_Exit!$L$2:$N$2))</f>
        <v>1.3545420175518677E-2</v>
      </c>
      <c r="E31">
        <f>Quarantine_Input!E$19*INDEX($B10:$D10,1,MATCH(Quarantine_Input!$B$23,PQT_RTPCR_Exit!$B$2:$D$2))+Quarantine_Input!$B$26*(1-Quarantine_Input!E$19)*INDEX($G10:$I10,1,MATCH(Quarantine_Input!$B$23,PQT_RTPCR_Exit!$G$2:$I$2))+(1-Quarantine_Input!$B$26)*(1-Quarantine_Input!E$19)*INDEX($L10:$N10,1,MATCH(Quarantine_Input!$B$23,PQT_RTPCR_Exit!$L$2:$N$2))</f>
        <v>1.2126110135217518E-2</v>
      </c>
      <c r="F31">
        <f>Quarantine_Input!F$19*INDEX($B10:$D10,1,MATCH(Quarantine_Input!$B$23,PQT_RTPCR_Exit!$B$2:$D$2))+Quarantine_Input!$B$26*(1-Quarantine_Input!F$19)*INDEX($G10:$I10,1,MATCH(Quarantine_Input!$B$23,PQT_RTPCR_Exit!$G$2:$I$2))+(1-Quarantine_Input!$B$26)*(1-Quarantine_Input!F$19)*INDEX($L10:$N10,1,MATCH(Quarantine_Input!$B$23,PQT_RTPCR_Exit!$L$2:$N$2))</f>
        <v>1.2126110135217518E-2</v>
      </c>
      <c r="G31">
        <f>Quarantine_Input!G$19*INDEX($B10:$D10,1,MATCH(Quarantine_Input!$B$23,PQT_RTPCR_Exit!$B$2:$D$2))+Quarantine_Input!$B$26*(1-Quarantine_Input!G$19)*INDEX($G10:$I10,1,MATCH(Quarantine_Input!$B$23,PQT_RTPCR_Exit!$G$2:$I$2))+(1-Quarantine_Input!$B$26)*(1-Quarantine_Input!G$19)*INDEX($L10:$N10,1,MATCH(Quarantine_Input!$B$23,PQT_RTPCR_Exit!$L$2:$N$2))</f>
        <v>1.0209211491415782E-2</v>
      </c>
    </row>
    <row r="32" spans="1:14" x14ac:dyDescent="0.25">
      <c r="A32" s="3">
        <v>8</v>
      </c>
      <c r="B32">
        <f>Quarantine_Input!B$19*INDEX($B11:$D11,1,MATCH(Quarantine_Input!$B$23,PQT_RTPCR_Exit!$B$2:$D$2))+Quarantine_Input!$B$26*(1-Quarantine_Input!B$19)*INDEX($G11:$I11,1,MATCH(Quarantine_Input!$B$23,PQT_RTPCR_Exit!$G$2:$I$2))+(1-Quarantine_Input!$B$26)*(1-Quarantine_Input!B$19)*INDEX($L11:$N11,1,MATCH(Quarantine_Input!$B$23,PQT_RTPCR_Exit!$L$2:$N$2))</f>
        <v>1.2114991928099589E-2</v>
      </c>
      <c r="C32">
        <f>Quarantine_Input!C$19*INDEX($B11:$D11,1,MATCH(Quarantine_Input!$B$23,PQT_RTPCR_Exit!$B$2:$D$2))+Quarantine_Input!$B$26*(1-Quarantine_Input!C$19)*INDEX($G11:$I11,1,MATCH(Quarantine_Input!$B$23,PQT_RTPCR_Exit!$G$2:$I$2))+(1-Quarantine_Input!$B$26)*(1-Quarantine_Input!C$19)*INDEX($L11:$N11,1,MATCH(Quarantine_Input!$B$23,PQT_RTPCR_Exit!$L$2:$N$2))</f>
        <v>1.1476037403262692E-2</v>
      </c>
      <c r="D32">
        <f>Quarantine_Input!D$19*INDEX($B11:$D11,1,MATCH(Quarantine_Input!$B$23,PQT_RTPCR_Exit!$B$2:$D$2))+Quarantine_Input!$B$26*(1-Quarantine_Input!D$19)*INDEX($G11:$I11,1,MATCH(Quarantine_Input!$B$23,PQT_RTPCR_Exit!$G$2:$I$2))+(1-Quarantine_Input!$B$26)*(1-Quarantine_Input!D$19)*INDEX($L11:$N11,1,MATCH(Quarantine_Input!$B$23,PQT_RTPCR_Exit!$L$2:$N$2))</f>
        <v>1.1476037403262692E-2</v>
      </c>
      <c r="E32">
        <f>Quarantine_Input!E$19*INDEX($B11:$D11,1,MATCH(Quarantine_Input!$B$23,PQT_RTPCR_Exit!$B$2:$D$2))+Quarantine_Input!$B$26*(1-Quarantine_Input!E$19)*INDEX($G11:$I11,1,MATCH(Quarantine_Input!$B$23,PQT_RTPCR_Exit!$G$2:$I$2))+(1-Quarantine_Input!$B$26)*(1-Quarantine_Input!E$19)*INDEX($L11:$N11,1,MATCH(Quarantine_Input!$B$23,PQT_RTPCR_Exit!$L$2:$N$2))</f>
        <v>1.0273560484993253E-2</v>
      </c>
      <c r="F32">
        <f>Quarantine_Input!F$19*INDEX($B11:$D11,1,MATCH(Quarantine_Input!$B$23,PQT_RTPCR_Exit!$B$2:$D$2))+Quarantine_Input!$B$26*(1-Quarantine_Input!F$19)*INDEX($G11:$I11,1,MATCH(Quarantine_Input!$B$23,PQT_RTPCR_Exit!$G$2:$I$2))+(1-Quarantine_Input!$B$26)*(1-Quarantine_Input!F$19)*INDEX($L11:$N11,1,MATCH(Quarantine_Input!$B$23,PQT_RTPCR_Exit!$L$2:$N$2))</f>
        <v>1.0273560484993253E-2</v>
      </c>
      <c r="G32">
        <f>Quarantine_Input!G$19*INDEX($B11:$D11,1,MATCH(Quarantine_Input!$B$23,PQT_RTPCR_Exit!$B$2:$D$2))+Quarantine_Input!$B$26*(1-Quarantine_Input!G$19)*INDEX($G11:$I11,1,MATCH(Quarantine_Input!$B$23,PQT_RTPCR_Exit!$G$2:$I$2))+(1-Quarantine_Input!$B$26)*(1-Quarantine_Input!G$19)*INDEX($L11:$N11,1,MATCH(Quarantine_Input!$B$23,PQT_RTPCR_Exit!$L$2:$N$2))</f>
        <v>8.6495133716898882E-3</v>
      </c>
    </row>
    <row r="33" spans="1:7" x14ac:dyDescent="0.25">
      <c r="A33" s="3">
        <v>9</v>
      </c>
      <c r="B33">
        <f>Quarantine_Input!B$19*INDEX($B12:$D12,1,MATCH(Quarantine_Input!$B$23,PQT_RTPCR_Exit!$B$2:$D$2))+Quarantine_Input!$B$26*(1-Quarantine_Input!B$19)*INDEX($G12:$I12,1,MATCH(Quarantine_Input!$B$23,PQT_RTPCR_Exit!$G$2:$I$2))+(1-Quarantine_Input!$B$26)*(1-Quarantine_Input!B$19)*INDEX($L12:$N12,1,MATCH(Quarantine_Input!$B$23,PQT_RTPCR_Exit!$L$2:$N$2))</f>
        <v>9.8130261501740181E-3</v>
      </c>
      <c r="C33">
        <f>Quarantine_Input!C$19*INDEX($B12:$D12,1,MATCH(Quarantine_Input!$B$23,PQT_RTPCR_Exit!$B$2:$D$2))+Quarantine_Input!$B$26*(1-Quarantine_Input!C$19)*INDEX($G12:$I12,1,MATCH(Quarantine_Input!$B$23,PQT_RTPCR_Exit!$G$2:$I$2))+(1-Quarantine_Input!$B$26)*(1-Quarantine_Input!C$19)*INDEX($L12:$N12,1,MATCH(Quarantine_Input!$B$23,PQT_RTPCR_Exit!$L$2:$N$2))</f>
        <v>9.2954791721645957E-3</v>
      </c>
      <c r="D33">
        <f>Quarantine_Input!D$19*INDEX($B12:$D12,1,MATCH(Quarantine_Input!$B$23,PQT_RTPCR_Exit!$B$2:$D$2))+Quarantine_Input!$B$26*(1-Quarantine_Input!D$19)*INDEX($G12:$I12,1,MATCH(Quarantine_Input!$B$23,PQT_RTPCR_Exit!$G$2:$I$2))+(1-Quarantine_Input!$B$26)*(1-Quarantine_Input!D$19)*INDEX($L12:$N12,1,MATCH(Quarantine_Input!$B$23,PQT_RTPCR_Exit!$L$2:$N$2))</f>
        <v>9.2954791721645957E-3</v>
      </c>
      <c r="E33">
        <f>Quarantine_Input!E$19*INDEX($B12:$D12,1,MATCH(Quarantine_Input!$B$23,PQT_RTPCR_Exit!$B$2:$D$2))+Quarantine_Input!$B$26*(1-Quarantine_Input!E$19)*INDEX($G12:$I12,1,MATCH(Quarantine_Input!$B$23,PQT_RTPCR_Exit!$G$2:$I$2))+(1-Quarantine_Input!$B$26)*(1-Quarantine_Input!E$19)*INDEX($L12:$N12,1,MATCH(Quarantine_Input!$B$23,PQT_RTPCR_Exit!$L$2:$N$2))</f>
        <v>8.3214845121607536E-3</v>
      </c>
      <c r="F33">
        <f>Quarantine_Input!F$19*INDEX($B12:$D12,1,MATCH(Quarantine_Input!$B$23,PQT_RTPCR_Exit!$B$2:$D$2))+Quarantine_Input!$B$26*(1-Quarantine_Input!F$19)*INDEX($G12:$I12,1,MATCH(Quarantine_Input!$B$23,PQT_RTPCR_Exit!$G$2:$I$2))+(1-Quarantine_Input!$B$26)*(1-Quarantine_Input!F$19)*INDEX($L12:$N12,1,MATCH(Quarantine_Input!$B$23,PQT_RTPCR_Exit!$L$2:$N$2))</f>
        <v>8.3214845121607536E-3</v>
      </c>
      <c r="G33">
        <f>Quarantine_Input!G$19*INDEX($B12:$D12,1,MATCH(Quarantine_Input!$B$23,PQT_RTPCR_Exit!$B$2:$D$2))+Quarantine_Input!$B$26*(1-Quarantine_Input!G$19)*INDEX($G12:$I12,1,MATCH(Quarantine_Input!$B$23,PQT_RTPCR_Exit!$G$2:$I$2))+(1-Quarantine_Input!$B$26)*(1-Quarantine_Input!G$19)*INDEX($L12:$N12,1,MATCH(Quarantine_Input!$B$23,PQT_RTPCR_Exit!$L$2:$N$2))</f>
        <v>7.0060220763173923E-3</v>
      </c>
    </row>
    <row r="34" spans="1:7" x14ac:dyDescent="0.25">
      <c r="A34" s="3">
        <v>10</v>
      </c>
      <c r="B34">
        <f>Quarantine_Input!B$19*INDEX($B13:$D13,1,MATCH(Quarantine_Input!$B$23,PQT_RTPCR_Exit!$B$2:$D$2))+Quarantine_Input!$B$26*(1-Quarantine_Input!B$19)*INDEX($G13:$I13,1,MATCH(Quarantine_Input!$B$23,PQT_RTPCR_Exit!$G$2:$I$2))+(1-Quarantine_Input!$B$26)*(1-Quarantine_Input!B$19)*INDEX($L13:$N13,1,MATCH(Quarantine_Input!$B$23,PQT_RTPCR_Exit!$L$2:$N$2))</f>
        <v>7.6849425551993832E-3</v>
      </c>
      <c r="C34">
        <f>Quarantine_Input!C$19*INDEX($B13:$D13,1,MATCH(Quarantine_Input!$B$23,PQT_RTPCR_Exit!$B$2:$D$2))+Quarantine_Input!$B$26*(1-Quarantine_Input!C$19)*INDEX($G13:$I13,1,MATCH(Quarantine_Input!$B$23,PQT_RTPCR_Exit!$G$2:$I$2))+(1-Quarantine_Input!$B$26)*(1-Quarantine_Input!C$19)*INDEX($L13:$N13,1,MATCH(Quarantine_Input!$B$23,PQT_RTPCR_Exit!$L$2:$N$2))</f>
        <v>7.2796324363071678E-3</v>
      </c>
      <c r="D34">
        <f>Quarantine_Input!D$19*INDEX($B13:$D13,1,MATCH(Quarantine_Input!$B$23,PQT_RTPCR_Exit!$B$2:$D$2))+Quarantine_Input!$B$26*(1-Quarantine_Input!D$19)*INDEX($G13:$I13,1,MATCH(Quarantine_Input!$B$23,PQT_RTPCR_Exit!$G$2:$I$2))+(1-Quarantine_Input!$B$26)*(1-Quarantine_Input!D$19)*INDEX($L13:$N13,1,MATCH(Quarantine_Input!$B$23,PQT_RTPCR_Exit!$L$2:$N$2))</f>
        <v>7.2796324363071678E-3</v>
      </c>
      <c r="E34">
        <f>Quarantine_Input!E$19*INDEX($B13:$D13,1,MATCH(Quarantine_Input!$B$23,PQT_RTPCR_Exit!$B$2:$D$2))+Quarantine_Input!$B$26*(1-Quarantine_Input!E$19)*INDEX($G13:$I13,1,MATCH(Quarantine_Input!$B$23,PQT_RTPCR_Exit!$G$2:$I$2))+(1-Quarantine_Input!$B$26)*(1-Quarantine_Input!E$19)*INDEX($L13:$N13,1,MATCH(Quarantine_Input!$B$23,PQT_RTPCR_Exit!$L$2:$N$2))</f>
        <v>6.5168613097808456E-3</v>
      </c>
      <c r="F34">
        <f>Quarantine_Input!F$19*INDEX($B13:$D13,1,MATCH(Quarantine_Input!$B$23,PQT_RTPCR_Exit!$B$2:$D$2))+Quarantine_Input!$B$26*(1-Quarantine_Input!F$19)*INDEX($G13:$I13,1,MATCH(Quarantine_Input!$B$23,PQT_RTPCR_Exit!$G$2:$I$2))+(1-Quarantine_Input!$B$26)*(1-Quarantine_Input!F$19)*INDEX($L13:$N13,1,MATCH(Quarantine_Input!$B$23,PQT_RTPCR_Exit!$L$2:$N$2))</f>
        <v>6.5168613097808456E-3</v>
      </c>
      <c r="G34">
        <f>Quarantine_Input!G$19*INDEX($B13:$D13,1,MATCH(Quarantine_Input!$B$23,PQT_RTPCR_Exit!$B$2:$D$2))+Quarantine_Input!$B$26*(1-Quarantine_Input!G$19)*INDEX($G13:$I13,1,MATCH(Quarantine_Input!$B$23,PQT_RTPCR_Exit!$G$2:$I$2))+(1-Quarantine_Input!$B$26)*(1-Quarantine_Input!G$19)*INDEX($L13:$N13,1,MATCH(Quarantine_Input!$B$23,PQT_RTPCR_Exit!$L$2:$N$2))</f>
        <v>5.4866741790964334E-3</v>
      </c>
    </row>
    <row r="35" spans="1:7" x14ac:dyDescent="0.25">
      <c r="A35" s="3">
        <v>11</v>
      </c>
      <c r="B35">
        <f>Quarantine_Input!B$19*INDEX($B14:$D14,1,MATCH(Quarantine_Input!$B$23,PQT_RTPCR_Exit!$B$2:$D$2))+Quarantine_Input!$B$26*(1-Quarantine_Input!B$19)*INDEX($G14:$I14,1,MATCH(Quarantine_Input!$B$23,PQT_RTPCR_Exit!$G$2:$I$2))+(1-Quarantine_Input!$B$26)*(1-Quarantine_Input!B$19)*INDEX($L14:$N14,1,MATCH(Quarantine_Input!$B$23,PQT_RTPCR_Exit!$L$2:$N$2))</f>
        <v>5.8642972840111888E-3</v>
      </c>
      <c r="C35">
        <f>Quarantine_Input!C$19*INDEX($B14:$D14,1,MATCH(Quarantine_Input!$B$23,PQT_RTPCR_Exit!$B$2:$D$2))+Quarantine_Input!$B$26*(1-Quarantine_Input!C$19)*INDEX($G14:$I14,1,MATCH(Quarantine_Input!$B$23,PQT_RTPCR_Exit!$G$2:$I$2))+(1-Quarantine_Input!$B$26)*(1-Quarantine_Input!C$19)*INDEX($L14:$N14,1,MATCH(Quarantine_Input!$B$23,PQT_RTPCR_Exit!$L$2:$N$2))</f>
        <v>5.5550094770654155E-3</v>
      </c>
      <c r="D35">
        <f>Quarantine_Input!D$19*INDEX($B14:$D14,1,MATCH(Quarantine_Input!$B$23,PQT_RTPCR_Exit!$B$2:$D$2))+Quarantine_Input!$B$26*(1-Quarantine_Input!D$19)*INDEX($G14:$I14,1,MATCH(Quarantine_Input!$B$23,PQT_RTPCR_Exit!$G$2:$I$2))+(1-Quarantine_Input!$B$26)*(1-Quarantine_Input!D$19)*INDEX($L14:$N14,1,MATCH(Quarantine_Input!$B$23,PQT_RTPCR_Exit!$L$2:$N$2))</f>
        <v>5.5550094770654155E-3</v>
      </c>
      <c r="E35">
        <f>Quarantine_Input!E$19*INDEX($B14:$D14,1,MATCH(Quarantine_Input!$B$23,PQT_RTPCR_Exit!$B$2:$D$2))+Quarantine_Input!$B$26*(1-Quarantine_Input!E$19)*INDEX($G14:$I14,1,MATCH(Quarantine_Input!$B$23,PQT_RTPCR_Exit!$G$2:$I$2))+(1-Quarantine_Input!$B$26)*(1-Quarantine_Input!E$19)*INDEX($L14:$N14,1,MATCH(Quarantine_Input!$B$23,PQT_RTPCR_Exit!$L$2:$N$2))</f>
        <v>4.9729470070494098E-3</v>
      </c>
      <c r="F35">
        <f>Quarantine_Input!F$19*INDEX($B14:$D14,1,MATCH(Quarantine_Input!$B$23,PQT_RTPCR_Exit!$B$2:$D$2))+Quarantine_Input!$B$26*(1-Quarantine_Input!F$19)*INDEX($G14:$I14,1,MATCH(Quarantine_Input!$B$23,PQT_RTPCR_Exit!$G$2:$I$2))+(1-Quarantine_Input!$B$26)*(1-Quarantine_Input!F$19)*INDEX($L14:$N14,1,MATCH(Quarantine_Input!$B$23,PQT_RTPCR_Exit!$L$2:$N$2))</f>
        <v>4.9729470070494098E-3</v>
      </c>
      <c r="G35">
        <f>Quarantine_Input!G$19*INDEX($B14:$D14,1,MATCH(Quarantine_Input!$B$23,PQT_RTPCR_Exit!$B$2:$D$2))+Quarantine_Input!$B$26*(1-Quarantine_Input!G$19)*INDEX($G14:$I14,1,MATCH(Quarantine_Input!$B$23,PQT_RTPCR_Exit!$G$2:$I$2))+(1-Quarantine_Input!$B$26)*(1-Quarantine_Input!G$19)*INDEX($L14:$N14,1,MATCH(Quarantine_Input!$B$23,PQT_RTPCR_Exit!$L$2:$N$2))</f>
        <v>4.186822250865186E-3</v>
      </c>
    </row>
    <row r="36" spans="1:7" x14ac:dyDescent="0.25">
      <c r="A36" s="3">
        <v>12</v>
      </c>
      <c r="B36">
        <f>Quarantine_Input!B$19*INDEX($B15:$D15,1,MATCH(Quarantine_Input!$B$23,PQT_RTPCR_Exit!$B$2:$D$2))+Quarantine_Input!$B$26*(1-Quarantine_Input!B$19)*INDEX($G15:$I15,1,MATCH(Quarantine_Input!$B$23,PQT_RTPCR_Exit!$G$2:$I$2))+(1-Quarantine_Input!$B$26)*(1-Quarantine_Input!B$19)*INDEX($L15:$N15,1,MATCH(Quarantine_Input!$B$23,PQT_RTPCR_Exit!$L$2:$N$2))</f>
        <v>4.3828006545710181E-3</v>
      </c>
      <c r="C36">
        <f>Quarantine_Input!C$19*INDEX($B15:$D15,1,MATCH(Quarantine_Input!$B$23,PQT_RTPCR_Exit!$B$2:$D$2))+Quarantine_Input!$B$26*(1-Quarantine_Input!C$19)*INDEX($G15:$I15,1,MATCH(Quarantine_Input!$B$23,PQT_RTPCR_Exit!$G$2:$I$2))+(1-Quarantine_Input!$B$26)*(1-Quarantine_Input!C$19)*INDEX($L15:$N15,1,MATCH(Quarantine_Input!$B$23,PQT_RTPCR_Exit!$L$2:$N$2))</f>
        <v>4.1516481844483611E-3</v>
      </c>
      <c r="D36">
        <f>Quarantine_Input!D$19*INDEX($B15:$D15,1,MATCH(Quarantine_Input!$B$23,PQT_RTPCR_Exit!$B$2:$D$2))+Quarantine_Input!$B$26*(1-Quarantine_Input!D$19)*INDEX($G15:$I15,1,MATCH(Quarantine_Input!$B$23,PQT_RTPCR_Exit!$G$2:$I$2))+(1-Quarantine_Input!$B$26)*(1-Quarantine_Input!D$19)*INDEX($L15:$N15,1,MATCH(Quarantine_Input!$B$23,PQT_RTPCR_Exit!$L$2:$N$2))</f>
        <v>4.1516481844483611E-3</v>
      </c>
      <c r="E36">
        <f>Quarantine_Input!E$19*INDEX($B15:$D15,1,MATCH(Quarantine_Input!$B$23,PQT_RTPCR_Exit!$B$2:$D$2))+Quarantine_Input!$B$26*(1-Quarantine_Input!E$19)*INDEX($G15:$I15,1,MATCH(Quarantine_Input!$B$23,PQT_RTPCR_Exit!$G$2:$I$2))+(1-Quarantine_Input!$B$26)*(1-Quarantine_Input!E$19)*INDEX($L15:$N15,1,MATCH(Quarantine_Input!$B$23,PQT_RTPCR_Exit!$L$2:$N$2))</f>
        <v>3.7166320774814172E-3</v>
      </c>
      <c r="F36">
        <f>Quarantine_Input!F$19*INDEX($B15:$D15,1,MATCH(Quarantine_Input!$B$23,PQT_RTPCR_Exit!$B$2:$D$2))+Quarantine_Input!$B$26*(1-Quarantine_Input!F$19)*INDEX($G15:$I15,1,MATCH(Quarantine_Input!$B$23,PQT_RTPCR_Exit!$G$2:$I$2))+(1-Quarantine_Input!$B$26)*(1-Quarantine_Input!F$19)*INDEX($L15:$N15,1,MATCH(Quarantine_Input!$B$23,PQT_RTPCR_Exit!$L$2:$N$2))</f>
        <v>3.7166320774814172E-3</v>
      </c>
      <c r="G36">
        <f>Quarantine_Input!G$19*INDEX($B15:$D15,1,MATCH(Quarantine_Input!$B$23,PQT_RTPCR_Exit!$B$2:$D$2))+Quarantine_Input!$B$26*(1-Quarantine_Input!G$19)*INDEX($G15:$I15,1,MATCH(Quarantine_Input!$B$23,PQT_RTPCR_Exit!$G$2:$I$2))+(1-Quarantine_Input!$B$26)*(1-Quarantine_Input!G$19)*INDEX($L15:$N15,1,MATCH(Quarantine_Input!$B$23,PQT_RTPCR_Exit!$L$2:$N$2))</f>
        <v>3.1291059120919949E-3</v>
      </c>
    </row>
    <row r="37" spans="1:7" x14ac:dyDescent="0.25">
      <c r="A37" s="3">
        <v>13</v>
      </c>
      <c r="B37">
        <f>Quarantine_Input!B$19*INDEX($B16:$D16,1,MATCH(Quarantine_Input!$B$23,PQT_RTPCR_Exit!$B$2:$D$2))+Quarantine_Input!$B$26*(1-Quarantine_Input!B$19)*INDEX($G16:$I16,1,MATCH(Quarantine_Input!$B$23,PQT_RTPCR_Exit!$G$2:$I$2))+(1-Quarantine_Input!$B$26)*(1-Quarantine_Input!B$19)*INDEX($L16:$N16,1,MATCH(Quarantine_Input!$B$23,PQT_RTPCR_Exit!$L$2:$N$2))</f>
        <v>3.2182055372965606E-3</v>
      </c>
      <c r="C37">
        <f>Quarantine_Input!C$19*INDEX($B16:$D16,1,MATCH(Quarantine_Input!$B$23,PQT_RTPCR_Exit!$B$2:$D$2))+Quarantine_Input!$B$26*(1-Quarantine_Input!C$19)*INDEX($G16:$I16,1,MATCH(Quarantine_Input!$B$23,PQT_RTPCR_Exit!$G$2:$I$2))+(1-Quarantine_Input!$B$26)*(1-Quarantine_Input!C$19)*INDEX($L16:$N16,1,MATCH(Quarantine_Input!$B$23,PQT_RTPCR_Exit!$L$2:$N$2))</f>
        <v>3.0484747605767325E-3</v>
      </c>
      <c r="D37">
        <f>Quarantine_Input!D$19*INDEX($B16:$D16,1,MATCH(Quarantine_Input!$B$23,PQT_RTPCR_Exit!$B$2:$D$2))+Quarantine_Input!$B$26*(1-Quarantine_Input!D$19)*INDEX($G16:$I16,1,MATCH(Quarantine_Input!$B$23,PQT_RTPCR_Exit!$G$2:$I$2))+(1-Quarantine_Input!$B$26)*(1-Quarantine_Input!D$19)*INDEX($L16:$N16,1,MATCH(Quarantine_Input!$B$23,PQT_RTPCR_Exit!$L$2:$N$2))</f>
        <v>3.0484747605767325E-3</v>
      </c>
      <c r="E37">
        <f>Quarantine_Input!E$19*INDEX($B16:$D16,1,MATCH(Quarantine_Input!$B$23,PQT_RTPCR_Exit!$B$2:$D$2))+Quarantine_Input!$B$26*(1-Quarantine_Input!E$19)*INDEX($G16:$I16,1,MATCH(Quarantine_Input!$B$23,PQT_RTPCR_Exit!$G$2:$I$2))+(1-Quarantine_Input!$B$26)*(1-Quarantine_Input!E$19)*INDEX($L16:$N16,1,MATCH(Quarantine_Input!$B$23,PQT_RTPCR_Exit!$L$2:$N$2))</f>
        <v>2.7290508682776106E-3</v>
      </c>
      <c r="F37">
        <f>Quarantine_Input!F$19*INDEX($B16:$D16,1,MATCH(Quarantine_Input!$B$23,PQT_RTPCR_Exit!$B$2:$D$2))+Quarantine_Input!$B$26*(1-Quarantine_Input!F$19)*INDEX($G16:$I16,1,MATCH(Quarantine_Input!$B$23,PQT_RTPCR_Exit!$G$2:$I$2))+(1-Quarantine_Input!$B$26)*(1-Quarantine_Input!F$19)*INDEX($L16:$N16,1,MATCH(Quarantine_Input!$B$23,PQT_RTPCR_Exit!$L$2:$N$2))</f>
        <v>2.7290508682776106E-3</v>
      </c>
      <c r="G37">
        <f>Quarantine_Input!G$19*INDEX($B16:$D16,1,MATCH(Quarantine_Input!$B$23,PQT_RTPCR_Exit!$B$2:$D$2))+Quarantine_Input!$B$26*(1-Quarantine_Input!G$19)*INDEX($G16:$I16,1,MATCH(Quarantine_Input!$B$23,PQT_RTPCR_Exit!$G$2:$I$2))+(1-Quarantine_Input!$B$26)*(1-Quarantine_Input!G$19)*INDEX($L16:$N16,1,MATCH(Quarantine_Input!$B$23,PQT_RTPCR_Exit!$L$2:$N$2))</f>
        <v>2.2976417972784824E-3</v>
      </c>
    </row>
    <row r="38" spans="1:7" x14ac:dyDescent="0.25">
      <c r="A38" s="3">
        <v>14</v>
      </c>
      <c r="B38">
        <f>Quarantine_Input!B$19*INDEX($B17:$D17,1,MATCH(Quarantine_Input!$B$23,PQT_RTPCR_Exit!$B$2:$D$2))+Quarantine_Input!$B$26*(1-Quarantine_Input!B$19)*INDEX($G17:$I17,1,MATCH(Quarantine_Input!$B$23,PQT_RTPCR_Exit!$G$2:$I$2))+(1-Quarantine_Input!$B$26)*(1-Quarantine_Input!B$19)*INDEX($L17:$N17,1,MATCH(Quarantine_Input!$B$23,PQT_RTPCR_Exit!$L$2:$N$2))</f>
        <v>2.3254315309730656E-3</v>
      </c>
      <c r="C38">
        <f>Quarantine_Input!C$19*INDEX($B17:$D17,1,MATCH(Quarantine_Input!$B$23,PQT_RTPCR_Exit!$B$2:$D$2))+Quarantine_Input!$B$26*(1-Quarantine_Input!C$19)*INDEX($G17:$I17,1,MATCH(Quarantine_Input!$B$23,PQT_RTPCR_Exit!$G$2:$I$2))+(1-Quarantine_Input!$B$26)*(1-Quarantine_Input!C$19)*INDEX($L17:$N17,1,MATCH(Quarantine_Input!$B$23,PQT_RTPCR_Exit!$L$2:$N$2))</f>
        <v>2.2027863812501547E-3</v>
      </c>
      <c r="D38">
        <f>Quarantine_Input!D$19*INDEX($B17:$D17,1,MATCH(Quarantine_Input!$B$23,PQT_RTPCR_Exit!$B$2:$D$2))+Quarantine_Input!$B$26*(1-Quarantine_Input!D$19)*INDEX($G17:$I17,1,MATCH(Quarantine_Input!$B$23,PQT_RTPCR_Exit!$G$2:$I$2))+(1-Quarantine_Input!$B$26)*(1-Quarantine_Input!D$19)*INDEX($L17:$N17,1,MATCH(Quarantine_Input!$B$23,PQT_RTPCR_Exit!$L$2:$N$2))</f>
        <v>2.2027863812501547E-3</v>
      </c>
      <c r="E38">
        <f>Quarantine_Input!E$19*INDEX($B17:$D17,1,MATCH(Quarantine_Input!$B$23,PQT_RTPCR_Exit!$B$2:$D$2))+Quarantine_Input!$B$26*(1-Quarantine_Input!E$19)*INDEX($G17:$I17,1,MATCH(Quarantine_Input!$B$23,PQT_RTPCR_Exit!$G$2:$I$2))+(1-Quarantine_Input!$B$26)*(1-Quarantine_Input!E$19)*INDEX($L17:$N17,1,MATCH(Quarantine_Input!$B$23,PQT_RTPCR_Exit!$L$2:$N$2))</f>
        <v>1.971975023091065E-3</v>
      </c>
      <c r="F38">
        <f>Quarantine_Input!F$19*INDEX($B17:$D17,1,MATCH(Quarantine_Input!$B$23,PQT_RTPCR_Exit!$B$2:$D$2))+Quarantine_Input!$B$26*(1-Quarantine_Input!F$19)*INDEX($G17:$I17,1,MATCH(Quarantine_Input!$B$23,PQT_RTPCR_Exit!$G$2:$I$2))+(1-Quarantine_Input!$B$26)*(1-Quarantine_Input!F$19)*INDEX($L17:$N17,1,MATCH(Quarantine_Input!$B$23,PQT_RTPCR_Exit!$L$2:$N$2))</f>
        <v>1.971975023091065E-3</v>
      </c>
      <c r="G38">
        <f>Quarantine_Input!G$19*INDEX($B17:$D17,1,MATCH(Quarantine_Input!$B$23,PQT_RTPCR_Exit!$B$2:$D$2))+Quarantine_Input!$B$26*(1-Quarantine_Input!G$19)*INDEX($G17:$I17,1,MATCH(Quarantine_Input!$B$23,PQT_RTPCR_Exit!$G$2:$I$2))+(1-Quarantine_Input!$B$26)*(1-Quarantine_Input!G$19)*INDEX($L17:$N17,1,MATCH(Quarantine_Input!$B$23,PQT_RTPCR_Exit!$L$2:$N$2))</f>
        <v>1.6602446985910595E-3</v>
      </c>
    </row>
  </sheetData>
  <mergeCells count="6">
    <mergeCell ref="B23:G23"/>
    <mergeCell ref="E3:E17"/>
    <mergeCell ref="J3:J17"/>
    <mergeCell ref="B1:D1"/>
    <mergeCell ref="G1:I1"/>
    <mergeCell ref="L1:N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5CB8-091D-457F-B3DD-456C4EF6A093}">
  <dimension ref="A1:N38"/>
  <sheetViews>
    <sheetView topLeftCell="A13"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18" t="s">
        <v>25</v>
      </c>
      <c r="C1" s="18"/>
      <c r="D1" s="18"/>
      <c r="G1" s="18" t="s">
        <v>25</v>
      </c>
      <c r="H1" s="18"/>
      <c r="I1" s="18"/>
      <c r="L1" s="18" t="s">
        <v>25</v>
      </c>
      <c r="M1" s="18"/>
      <c r="N1" s="18"/>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0.12962219530446187</v>
      </c>
      <c r="C3">
        <v>0.19207776587700698</v>
      </c>
      <c r="D3">
        <v>0.29631823083691672</v>
      </c>
      <c r="E3" s="18"/>
      <c r="F3" s="3">
        <v>0</v>
      </c>
      <c r="G3">
        <v>0.23062996106290937</v>
      </c>
      <c r="H3">
        <v>0.27144697344267932</v>
      </c>
      <c r="I3">
        <v>0.32437278300793621</v>
      </c>
      <c r="J3" s="18"/>
      <c r="K3" s="3">
        <v>0</v>
      </c>
      <c r="L3">
        <v>0.44646109157045166</v>
      </c>
      <c r="M3">
        <v>0.5744821751053435</v>
      </c>
      <c r="N3">
        <v>0.74784169682685409</v>
      </c>
    </row>
    <row r="4" spans="1:14" x14ac:dyDescent="0.25">
      <c r="A4" s="3">
        <v>1</v>
      </c>
      <c r="B4">
        <v>9.0757776221210965E-2</v>
      </c>
      <c r="C4">
        <v>0.15672960395781552</v>
      </c>
      <c r="D4">
        <v>0.26473425841857368</v>
      </c>
      <c r="E4" s="18"/>
      <c r="F4" s="3">
        <v>1</v>
      </c>
      <c r="G4">
        <v>0.13706257085853682</v>
      </c>
      <c r="H4">
        <v>0.21304963264739676</v>
      </c>
      <c r="I4">
        <v>0.28556336919821196</v>
      </c>
      <c r="J4" s="18"/>
      <c r="K4" s="3">
        <v>1</v>
      </c>
      <c r="L4">
        <v>0.27177840122607466</v>
      </c>
      <c r="M4">
        <v>0.4538549530878222</v>
      </c>
      <c r="N4">
        <v>0.66209004003334404</v>
      </c>
    </row>
    <row r="5" spans="1:14" x14ac:dyDescent="0.25">
      <c r="A5" s="3">
        <v>2</v>
      </c>
      <c r="B5">
        <v>5.3600494495262115E-2</v>
      </c>
      <c r="C5">
        <v>0.12138165219061277</v>
      </c>
      <c r="D5">
        <v>0.23315019215960345</v>
      </c>
      <c r="E5" s="18"/>
      <c r="F5" s="3">
        <v>2</v>
      </c>
      <c r="G5">
        <v>4.770530826476594E-2</v>
      </c>
      <c r="H5">
        <v>0.15465296611314705</v>
      </c>
      <c r="I5">
        <v>0.2467365619867106</v>
      </c>
      <c r="J5" s="18"/>
      <c r="K5" s="3">
        <v>2</v>
      </c>
      <c r="L5">
        <v>0.10476864214273407</v>
      </c>
      <c r="M5">
        <v>0.33322859438602992</v>
      </c>
      <c r="N5">
        <v>0.57633861575366252</v>
      </c>
    </row>
    <row r="6" spans="1:14" x14ac:dyDescent="0.25">
      <c r="A6" s="3">
        <v>3</v>
      </c>
      <c r="B6">
        <v>3.6684956994039987E-2</v>
      </c>
      <c r="C6">
        <v>8.6108150981152529E-2</v>
      </c>
      <c r="D6">
        <v>0.20156624690930622</v>
      </c>
      <c r="E6" s="18"/>
      <c r="F6" s="3">
        <v>3</v>
      </c>
      <c r="G6">
        <v>7.3037684671321858E-3</v>
      </c>
      <c r="H6">
        <v>9.6382439579226195E-2</v>
      </c>
      <c r="I6">
        <v>0.20791866853145344</v>
      </c>
      <c r="J6" s="18"/>
      <c r="K6" s="3">
        <v>3</v>
      </c>
      <c r="L6">
        <v>2.8738928285483415E-2</v>
      </c>
      <c r="M6">
        <v>0.21285615940085326</v>
      </c>
      <c r="N6">
        <v>0.49058704216978777</v>
      </c>
    </row>
    <row r="7" spans="1:14" x14ac:dyDescent="0.25">
      <c r="A7" s="3">
        <v>4</v>
      </c>
      <c r="B7">
        <v>3.5038789228884551E-2</v>
      </c>
      <c r="C7">
        <v>5.4773750484685579E-2</v>
      </c>
      <c r="D7">
        <v>0.16998293306910076</v>
      </c>
      <c r="E7" s="18"/>
      <c r="F7" s="3">
        <v>4</v>
      </c>
      <c r="G7">
        <v>3.8447424946010307E-3</v>
      </c>
      <c r="H7">
        <v>4.4792750823043709E-2</v>
      </c>
      <c r="I7">
        <v>0.16910997117507195</v>
      </c>
      <c r="J7" s="18"/>
      <c r="K7" s="3">
        <v>4</v>
      </c>
      <c r="L7">
        <v>2.1339953474988613E-2</v>
      </c>
      <c r="M7">
        <v>0.10592601927002553</v>
      </c>
      <c r="N7">
        <v>0.40483722372441172</v>
      </c>
    </row>
    <row r="8" spans="1:14" x14ac:dyDescent="0.25">
      <c r="A8" s="3">
        <v>5</v>
      </c>
      <c r="B8">
        <v>3.2884678061348864E-2</v>
      </c>
      <c r="C8">
        <v>3.6156491891399821E-2</v>
      </c>
      <c r="D8">
        <v>0.13845753365920516</v>
      </c>
      <c r="E8" s="18"/>
      <c r="F8" s="3">
        <v>5</v>
      </c>
      <c r="G8">
        <v>1.1094460525238666E-3</v>
      </c>
      <c r="H8">
        <v>1.5145089700191633E-2</v>
      </c>
      <c r="I8">
        <v>0.1303564878079185</v>
      </c>
      <c r="J8" s="18"/>
      <c r="K8" s="3">
        <v>5</v>
      </c>
      <c r="L8">
        <v>1.1657951778081044E-2</v>
      </c>
      <c r="M8">
        <v>4.2393903099433396E-2</v>
      </c>
      <c r="N8">
        <v>0.31924450651806274</v>
      </c>
    </row>
    <row r="9" spans="1:14" x14ac:dyDescent="0.25">
      <c r="A9" s="3">
        <v>6</v>
      </c>
      <c r="B9">
        <v>2.9122140118936057E-2</v>
      </c>
      <c r="C9">
        <v>2.8178390072934264E-2</v>
      </c>
      <c r="D9">
        <v>0.10766450417759532</v>
      </c>
      <c r="E9" s="18"/>
      <c r="F9" s="3">
        <v>6</v>
      </c>
      <c r="G9">
        <v>0</v>
      </c>
      <c r="H9">
        <v>3.7099207335695677E-3</v>
      </c>
      <c r="I9">
        <v>9.2545187818156169E-2</v>
      </c>
      <c r="J9" s="18"/>
      <c r="K9" s="3">
        <v>6</v>
      </c>
      <c r="L9">
        <v>0</v>
      </c>
      <c r="M9">
        <v>1.5168244571919733E-2</v>
      </c>
      <c r="N9">
        <v>0.23564097909257506</v>
      </c>
    </row>
    <row r="10" spans="1:14" x14ac:dyDescent="0.25">
      <c r="A10" s="3">
        <v>7</v>
      </c>
      <c r="B10">
        <v>2.4478868282223995E-2</v>
      </c>
      <c r="C10">
        <v>2.5614969304720164E-2</v>
      </c>
      <c r="D10">
        <v>7.9834024278512744E-2</v>
      </c>
      <c r="E10" s="18"/>
      <c r="F10" s="3">
        <v>7</v>
      </c>
      <c r="G10">
        <v>0</v>
      </c>
      <c r="H10">
        <v>8.1115238883464004E-4</v>
      </c>
      <c r="I10">
        <v>5.8611427821771124E-2</v>
      </c>
      <c r="J10" s="18"/>
      <c r="K10" s="3">
        <v>7</v>
      </c>
      <c r="L10">
        <v>0</v>
      </c>
      <c r="M10">
        <v>6.4204088726241178E-3</v>
      </c>
      <c r="N10">
        <v>0.16008036212599155</v>
      </c>
    </row>
    <row r="11" spans="1:14" x14ac:dyDescent="0.25">
      <c r="A11" s="3">
        <v>8</v>
      </c>
      <c r="B11">
        <v>1.9747142142604319E-2</v>
      </c>
      <c r="C11">
        <v>2.42716550494292E-2</v>
      </c>
      <c r="D11">
        <v>5.756442954500917E-2</v>
      </c>
      <c r="E11" s="18"/>
      <c r="F11" s="3">
        <v>8</v>
      </c>
      <c r="G11">
        <v>0</v>
      </c>
      <c r="H11">
        <v>6.3142312532725258E-5</v>
      </c>
      <c r="I11">
        <v>3.221249617111932E-2</v>
      </c>
      <c r="J11" s="18"/>
      <c r="K11" s="3">
        <v>8</v>
      </c>
      <c r="L11">
        <v>0</v>
      </c>
      <c r="M11">
        <v>1.8363638437882896E-3</v>
      </c>
      <c r="N11">
        <v>9.9617678095928752E-2</v>
      </c>
    </row>
    <row r="12" spans="1:14" x14ac:dyDescent="0.25">
      <c r="A12" s="3">
        <v>9</v>
      </c>
      <c r="B12">
        <v>1.5428076377906179E-2</v>
      </c>
      <c r="C12">
        <v>2.2019235470968308E-2</v>
      </c>
      <c r="D12">
        <v>4.1686674041101525E-2</v>
      </c>
      <c r="E12" s="18"/>
      <c r="F12" s="3">
        <v>9</v>
      </c>
      <c r="G12">
        <v>0</v>
      </c>
      <c r="H12">
        <v>0</v>
      </c>
      <c r="I12">
        <v>1.474631057504458E-2</v>
      </c>
      <c r="J12" s="18"/>
      <c r="K12" s="3">
        <v>9</v>
      </c>
      <c r="L12">
        <v>0</v>
      </c>
      <c r="M12">
        <v>0</v>
      </c>
      <c r="N12">
        <v>5.6509146688925427E-2</v>
      </c>
    </row>
    <row r="13" spans="1:14" x14ac:dyDescent="0.25">
      <c r="A13" s="3">
        <v>10</v>
      </c>
      <c r="B13">
        <v>1.1749825231778305E-2</v>
      </c>
      <c r="C13">
        <v>1.8812854176373267E-2</v>
      </c>
      <c r="D13">
        <v>3.1183614520524372E-2</v>
      </c>
      <c r="E13" s="18"/>
      <c r="F13" s="3">
        <v>10</v>
      </c>
      <c r="G13">
        <v>0</v>
      </c>
      <c r="H13">
        <v>0</v>
      </c>
      <c r="I13">
        <v>5.0077813705254369E-3</v>
      </c>
      <c r="J13" s="18"/>
      <c r="K13" s="3">
        <v>10</v>
      </c>
      <c r="L13">
        <v>0</v>
      </c>
      <c r="M13">
        <v>0</v>
      </c>
      <c r="N13">
        <v>2.7992996454115779E-2</v>
      </c>
    </row>
    <row r="14" spans="1:14" x14ac:dyDescent="0.25">
      <c r="A14" s="3">
        <v>11</v>
      </c>
      <c r="B14">
        <v>8.7619800856197205E-3</v>
      </c>
      <c r="C14">
        <v>1.5175554485648958E-2</v>
      </c>
      <c r="D14">
        <v>2.4279694183419399E-2</v>
      </c>
      <c r="E14" s="18"/>
      <c r="F14" s="3">
        <v>11</v>
      </c>
      <c r="G14">
        <v>0</v>
      </c>
      <c r="H14">
        <v>0</v>
      </c>
      <c r="I14">
        <v>7.2241353100333536E-4</v>
      </c>
      <c r="J14" s="18"/>
      <c r="K14" s="3">
        <v>11</v>
      </c>
      <c r="L14">
        <v>0</v>
      </c>
      <c r="M14">
        <v>0</v>
      </c>
      <c r="N14">
        <v>9.2486395848792053E-3</v>
      </c>
    </row>
    <row r="15" spans="1:14" x14ac:dyDescent="0.25">
      <c r="A15" s="3">
        <v>12</v>
      </c>
      <c r="B15">
        <v>6.4172090068196968E-3</v>
      </c>
      <c r="C15">
        <v>1.1643776226857689E-2</v>
      </c>
      <c r="D15">
        <v>1.9286681315953905E-2</v>
      </c>
      <c r="E15" s="18"/>
      <c r="F15" s="3">
        <v>12</v>
      </c>
      <c r="G15">
        <v>0</v>
      </c>
      <c r="H15">
        <v>0</v>
      </c>
      <c r="I15">
        <v>0</v>
      </c>
      <c r="J15" s="18"/>
      <c r="K15" s="3">
        <v>12</v>
      </c>
      <c r="L15">
        <v>0</v>
      </c>
      <c r="M15">
        <v>0</v>
      </c>
      <c r="N15">
        <v>0</v>
      </c>
    </row>
    <row r="16" spans="1:14" x14ac:dyDescent="0.25">
      <c r="A16" s="3">
        <v>13</v>
      </c>
      <c r="B16">
        <v>4.6253438354995043E-3</v>
      </c>
      <c r="C16">
        <v>8.5638136852711107E-3</v>
      </c>
      <c r="D16">
        <v>1.4955556112472936E-2</v>
      </c>
      <c r="E16" s="18"/>
      <c r="F16" s="3">
        <v>13</v>
      </c>
      <c r="G16">
        <v>0</v>
      </c>
      <c r="H16">
        <v>0</v>
      </c>
      <c r="I16">
        <v>0</v>
      </c>
      <c r="J16" s="18"/>
      <c r="K16" s="3">
        <v>13</v>
      </c>
      <c r="L16">
        <v>0</v>
      </c>
      <c r="M16">
        <v>0</v>
      </c>
      <c r="N16">
        <v>0</v>
      </c>
    </row>
    <row r="17" spans="1:14" x14ac:dyDescent="0.25">
      <c r="A17" s="3">
        <v>14</v>
      </c>
      <c r="B17">
        <v>3.2847602523058688E-3</v>
      </c>
      <c r="C17">
        <v>6.0789881236271723E-3</v>
      </c>
      <c r="D17">
        <v>1.1116545607490527E-2</v>
      </c>
      <c r="E17" s="18"/>
      <c r="F17" s="3">
        <v>14</v>
      </c>
      <c r="G17">
        <v>0</v>
      </c>
      <c r="H17">
        <v>0</v>
      </c>
      <c r="I17">
        <v>0</v>
      </c>
      <c r="J17" s="18"/>
      <c r="K17" s="3">
        <v>14</v>
      </c>
      <c r="L17">
        <v>0</v>
      </c>
      <c r="M17">
        <v>0</v>
      </c>
      <c r="N17">
        <v>0</v>
      </c>
    </row>
    <row r="22" spans="1:14" x14ac:dyDescent="0.25">
      <c r="B22" t="s">
        <v>9</v>
      </c>
      <c r="C22" t="s">
        <v>10</v>
      </c>
      <c r="D22" t="s">
        <v>11</v>
      </c>
      <c r="E22" t="s">
        <v>12</v>
      </c>
      <c r="F22" t="s">
        <v>13</v>
      </c>
      <c r="G22" t="s">
        <v>14</v>
      </c>
    </row>
    <row r="23" spans="1:14" x14ac:dyDescent="0.25">
      <c r="A23" t="s">
        <v>48</v>
      </c>
      <c r="B23" s="18" t="s">
        <v>61</v>
      </c>
      <c r="C23" s="18"/>
      <c r="D23" s="18"/>
      <c r="E23" s="18"/>
      <c r="F23" s="18"/>
      <c r="G23" s="18"/>
    </row>
    <row r="24" spans="1:14" x14ac:dyDescent="0.25">
      <c r="A24" s="3">
        <v>0</v>
      </c>
      <c r="B24">
        <f>Quarantine_Input!B$19*INDEX($B3:$D3,1,MATCH(Quarantine_Input!$B$23,PQT_RAg_Exit!$B$2:$D$2))+Quarantine_Input!$B$26*(1-Quarantine_Input!B$19)*INDEX($G3:$I3,1,MATCH(Quarantine_Input!$B$23,PQT_RAg_Exit!$G$2:$I$2))+(1-Quarantine_Input!$B$26)*(1-Quarantine_Input!B$19)*INDEX($L3:$N3,1,MATCH(Quarantine_Input!$B$23,PQT_RAg_Exit!$L$2:$N$2))</f>
        <v>0.14789450013016503</v>
      </c>
      <c r="C24">
        <f>Quarantine_Input!C$19*INDEX($B3:$D3,1,MATCH(Quarantine_Input!$B$23,PQT_RAg_Exit!$B$2:$D$2))+Quarantine_Input!$B$26*(1-Quarantine_Input!C$19)*INDEX($G3:$I3,1,MATCH(Quarantine_Input!$B$23,PQT_RAg_Exit!$G$2:$I$2))+(1-Quarantine_Input!$B$26)*(1-Quarantine_Input!C$19)*INDEX($L3:$N3,1,MATCH(Quarantine_Input!$B$23,PQT_RAg_Exit!$L$2:$N$2))</f>
        <v>0.15225803561092993</v>
      </c>
      <c r="D24">
        <f>Quarantine_Input!D$19*INDEX($B3:$D3,1,MATCH(Quarantine_Input!$B$23,PQT_RAg_Exit!$B$2:$D$2))+Quarantine_Input!$B$26*(1-Quarantine_Input!D$19)*INDEX($G3:$I3,1,MATCH(Quarantine_Input!$B$23,PQT_RAg_Exit!$G$2:$I$2))+(1-Quarantine_Input!$B$26)*(1-Quarantine_Input!D$19)*INDEX($L3:$N3,1,MATCH(Quarantine_Input!$B$23,PQT_RAg_Exit!$L$2:$N$2))</f>
        <v>0.15225803561092993</v>
      </c>
      <c r="E24">
        <f>Quarantine_Input!E$19*INDEX($B3:$D3,1,MATCH(Quarantine_Input!$B$23,PQT_RAg_Exit!$B$2:$D$2))+Quarantine_Input!$B$26*(1-Quarantine_Input!E$19)*INDEX($G3:$I3,1,MATCH(Quarantine_Input!$B$23,PQT_RAg_Exit!$G$2:$I$2))+(1-Quarantine_Input!$B$26)*(1-Quarantine_Input!E$19)*INDEX($L3:$N3,1,MATCH(Quarantine_Input!$B$23,PQT_RAg_Exit!$L$2:$N$2))</f>
        <v>0.16046996696709173</v>
      </c>
      <c r="F24">
        <f>Quarantine_Input!F$19*INDEX($B3:$D3,1,MATCH(Quarantine_Input!$B$23,PQT_RAg_Exit!$B$2:$D$2))+Quarantine_Input!$B$26*(1-Quarantine_Input!F$19)*INDEX($G3:$I3,1,MATCH(Quarantine_Input!$B$23,PQT_RAg_Exit!$G$2:$I$2))+(1-Quarantine_Input!$B$26)*(1-Quarantine_Input!F$19)*INDEX($L3:$N3,1,MATCH(Quarantine_Input!$B$23,PQT_RAg_Exit!$L$2:$N$2))</f>
        <v>0.16046996696709173</v>
      </c>
      <c r="G24">
        <f>Quarantine_Input!G$19*INDEX($B3:$D3,1,MATCH(Quarantine_Input!$B$23,PQT_RAg_Exit!$B$2:$D$2))+Quarantine_Input!$B$26*(1-Quarantine_Input!G$19)*INDEX($G3:$I3,1,MATCH(Quarantine_Input!$B$23,PQT_RAg_Exit!$G$2:$I$2))+(1-Quarantine_Input!$B$26)*(1-Quarantine_Input!G$19)*INDEX($L3:$N3,1,MATCH(Quarantine_Input!$B$23,PQT_RAg_Exit!$L$2:$N$2))</f>
        <v>0.17156087708020512</v>
      </c>
    </row>
    <row r="25" spans="1:14" x14ac:dyDescent="0.25">
      <c r="A25" s="3">
        <v>1</v>
      </c>
      <c r="B25">
        <f>Quarantine_Input!B$19*INDEX($B4:$D4,1,MATCH(Quarantine_Input!$B$23,PQT_RAg_Exit!$B$2:$D$2))+Quarantine_Input!$B$26*(1-Quarantine_Input!B$19)*INDEX($G4:$I4,1,MATCH(Quarantine_Input!$B$23,PQT_RAg_Exit!$G$2:$I$2))+(1-Quarantine_Input!$B$26)*(1-Quarantine_Input!B$19)*INDEX($L4:$N4,1,MATCH(Quarantine_Input!$B$23,PQT_RAg_Exit!$L$2:$N$2))</f>
        <v>9.9134313571103208E-2</v>
      </c>
      <c r="C25">
        <f>Quarantine_Input!C$19*INDEX($B4:$D4,1,MATCH(Quarantine_Input!$B$23,PQT_RAg_Exit!$B$2:$D$2))+Quarantine_Input!$B$26*(1-Quarantine_Input!C$19)*INDEX($G4:$I4,1,MATCH(Quarantine_Input!$B$23,PQT_RAg_Exit!$G$2:$I$2))+(1-Quarantine_Input!$B$26)*(1-Quarantine_Input!C$19)*INDEX($L4:$N4,1,MATCH(Quarantine_Input!$B$23,PQT_RAg_Exit!$L$2:$N$2))</f>
        <v>0.10113468069943568</v>
      </c>
      <c r="D25">
        <f>Quarantine_Input!D$19*INDEX($B4:$D4,1,MATCH(Quarantine_Input!$B$23,PQT_RAg_Exit!$B$2:$D$2))+Quarantine_Input!$B$26*(1-Quarantine_Input!D$19)*INDEX($G4:$I4,1,MATCH(Quarantine_Input!$B$23,PQT_RAg_Exit!$G$2:$I$2))+(1-Quarantine_Input!$B$26)*(1-Quarantine_Input!D$19)*INDEX($L4:$N4,1,MATCH(Quarantine_Input!$B$23,PQT_RAg_Exit!$L$2:$N$2))</f>
        <v>0.10113468069943568</v>
      </c>
      <c r="E25">
        <f>Quarantine_Input!E$19*INDEX($B4:$D4,1,MATCH(Quarantine_Input!$B$23,PQT_RAg_Exit!$B$2:$D$2))+Quarantine_Input!$B$26*(1-Quarantine_Input!E$19)*INDEX($G4:$I4,1,MATCH(Quarantine_Input!$B$23,PQT_RAg_Exit!$G$2:$I$2))+(1-Quarantine_Input!$B$26)*(1-Quarantine_Input!E$19)*INDEX($L4:$N4,1,MATCH(Quarantine_Input!$B$23,PQT_RAg_Exit!$L$2:$N$2))</f>
        <v>0.10489926050345028</v>
      </c>
      <c r="F25">
        <f>Quarantine_Input!F$19*INDEX($B4:$D4,1,MATCH(Quarantine_Input!$B$23,PQT_RAg_Exit!$B$2:$D$2))+Quarantine_Input!$B$26*(1-Quarantine_Input!F$19)*INDEX($G4:$I4,1,MATCH(Quarantine_Input!$B$23,PQT_RAg_Exit!$G$2:$I$2))+(1-Quarantine_Input!$B$26)*(1-Quarantine_Input!F$19)*INDEX($L4:$N4,1,MATCH(Quarantine_Input!$B$23,PQT_RAg_Exit!$L$2:$N$2))</f>
        <v>0.10489926050345028</v>
      </c>
      <c r="G25">
        <f>Quarantine_Input!G$19*INDEX($B4:$D4,1,MATCH(Quarantine_Input!$B$23,PQT_RAg_Exit!$B$2:$D$2))+Quarantine_Input!$B$26*(1-Quarantine_Input!G$19)*INDEX($G4:$I4,1,MATCH(Quarantine_Input!$B$23,PQT_RAg_Exit!$G$2:$I$2))+(1-Quarantine_Input!$B$26)*(1-Quarantine_Input!G$19)*INDEX($L4:$N4,1,MATCH(Quarantine_Input!$B$23,PQT_RAg_Exit!$L$2:$N$2))</f>
        <v>0.10998364496906554</v>
      </c>
    </row>
    <row r="26" spans="1:14" x14ac:dyDescent="0.25">
      <c r="A26" s="3">
        <v>2</v>
      </c>
      <c r="B26">
        <f>Quarantine_Input!B$19*INDEX($B5:$D5,1,MATCH(Quarantine_Input!$B$23,PQT_RAg_Exit!$B$2:$D$2))+Quarantine_Input!$B$26*(1-Quarantine_Input!B$19)*INDEX($G5:$I5,1,MATCH(Quarantine_Input!$B$23,PQT_RAg_Exit!$G$2:$I$2))+(1-Quarantine_Input!$B$26)*(1-Quarantine_Input!B$19)*INDEX($L5:$N5,1,MATCH(Quarantine_Input!$B$23,PQT_RAg_Exit!$L$2:$N$2))</f>
        <v>5.2534055306165353E-2</v>
      </c>
      <c r="C26">
        <f>Quarantine_Input!C$19*INDEX($B5:$D5,1,MATCH(Quarantine_Input!$B$23,PQT_RAg_Exit!$B$2:$D$2))+Quarantine_Input!$B$26*(1-Quarantine_Input!C$19)*INDEX($G5:$I5,1,MATCH(Quarantine_Input!$B$23,PQT_RAg_Exit!$G$2:$I$2))+(1-Quarantine_Input!$B$26)*(1-Quarantine_Input!C$19)*INDEX($L5:$N5,1,MATCH(Quarantine_Input!$B$23,PQT_RAg_Exit!$L$2:$N$2))</f>
        <v>5.2279383261007922E-2</v>
      </c>
      <c r="D26">
        <f>Quarantine_Input!D$19*INDEX($B5:$D5,1,MATCH(Quarantine_Input!$B$23,PQT_RAg_Exit!$B$2:$D$2))+Quarantine_Input!$B$26*(1-Quarantine_Input!D$19)*INDEX($G5:$I5,1,MATCH(Quarantine_Input!$B$23,PQT_RAg_Exit!$G$2:$I$2))+(1-Quarantine_Input!$B$26)*(1-Quarantine_Input!D$19)*INDEX($L5:$N5,1,MATCH(Quarantine_Input!$B$23,PQT_RAg_Exit!$L$2:$N$2))</f>
        <v>5.2279383261007922E-2</v>
      </c>
      <c r="E26">
        <f>Quarantine_Input!E$19*INDEX($B5:$D5,1,MATCH(Quarantine_Input!$B$23,PQT_RAg_Exit!$B$2:$D$2))+Quarantine_Input!$B$26*(1-Quarantine_Input!E$19)*INDEX($G5:$I5,1,MATCH(Quarantine_Input!$B$23,PQT_RAg_Exit!$G$2:$I$2))+(1-Quarantine_Input!$B$26)*(1-Quarantine_Input!E$19)*INDEX($L5:$N5,1,MATCH(Quarantine_Input!$B$23,PQT_RAg_Exit!$L$2:$N$2))</f>
        <v>5.1800104620468586E-2</v>
      </c>
      <c r="F26">
        <f>Quarantine_Input!F$19*INDEX($B5:$D5,1,MATCH(Quarantine_Input!$B$23,PQT_RAg_Exit!$B$2:$D$2))+Quarantine_Input!$B$26*(1-Quarantine_Input!F$19)*INDEX($G5:$I5,1,MATCH(Quarantine_Input!$B$23,PQT_RAg_Exit!$G$2:$I$2))+(1-Quarantine_Input!$B$26)*(1-Quarantine_Input!F$19)*INDEX($L5:$N5,1,MATCH(Quarantine_Input!$B$23,PQT_RAg_Exit!$L$2:$N$2))</f>
        <v>5.1800104620468586E-2</v>
      </c>
      <c r="G26">
        <f>Quarantine_Input!G$19*INDEX($B5:$D5,1,MATCH(Quarantine_Input!$B$23,PQT_RAg_Exit!$B$2:$D$2))+Quarantine_Input!$B$26*(1-Quarantine_Input!G$19)*INDEX($G5:$I5,1,MATCH(Quarantine_Input!$B$23,PQT_RAg_Exit!$G$2:$I$2))+(1-Quarantine_Input!$B$26)*(1-Quarantine_Input!G$19)*INDEX($L5:$N5,1,MATCH(Quarantine_Input!$B$23,PQT_RAg_Exit!$L$2:$N$2))</f>
        <v>5.1152798147629103E-2</v>
      </c>
    </row>
    <row r="27" spans="1:14" x14ac:dyDescent="0.25">
      <c r="A27" s="3">
        <v>3</v>
      </c>
      <c r="B27">
        <f>Quarantine_Input!B$19*INDEX($B6:$D6,1,MATCH(Quarantine_Input!$B$23,PQT_RAg_Exit!$B$2:$D$2))+Quarantine_Input!$B$26*(1-Quarantine_Input!B$19)*INDEX($G6:$I6,1,MATCH(Quarantine_Input!$B$23,PQT_RAg_Exit!$G$2:$I$2))+(1-Quarantine_Input!$B$26)*(1-Quarantine_Input!B$19)*INDEX($L6:$N6,1,MATCH(Quarantine_Input!$B$23,PQT_RAg_Exit!$L$2:$N$2))</f>
        <v>3.1369899989522367E-2</v>
      </c>
      <c r="C27">
        <f>Quarantine_Input!C$19*INDEX($B6:$D6,1,MATCH(Quarantine_Input!$B$23,PQT_RAg_Exit!$B$2:$D$2))+Quarantine_Input!$B$26*(1-Quarantine_Input!C$19)*INDEX($G6:$I6,1,MATCH(Quarantine_Input!$B$23,PQT_RAg_Exit!$G$2:$I$2))+(1-Quarantine_Input!$B$26)*(1-Quarantine_Input!C$19)*INDEX($L6:$N6,1,MATCH(Quarantine_Input!$B$23,PQT_RAg_Exit!$L$2:$N$2))</f>
        <v>3.0100632645159948E-2</v>
      </c>
      <c r="D27">
        <f>Quarantine_Input!D$19*INDEX($B6:$D6,1,MATCH(Quarantine_Input!$B$23,PQT_RAg_Exit!$B$2:$D$2))+Quarantine_Input!$B$26*(1-Quarantine_Input!D$19)*INDEX($G6:$I6,1,MATCH(Quarantine_Input!$B$23,PQT_RAg_Exit!$G$2:$I$2))+(1-Quarantine_Input!$B$26)*(1-Quarantine_Input!D$19)*INDEX($L6:$N6,1,MATCH(Quarantine_Input!$B$23,PQT_RAg_Exit!$L$2:$N$2))</f>
        <v>3.0100632645159948E-2</v>
      </c>
      <c r="E27">
        <f>Quarantine_Input!E$19*INDEX($B6:$D6,1,MATCH(Quarantine_Input!$B$23,PQT_RAg_Exit!$B$2:$D$2))+Quarantine_Input!$B$26*(1-Quarantine_Input!E$19)*INDEX($G6:$I6,1,MATCH(Quarantine_Input!$B$23,PQT_RAg_Exit!$G$2:$I$2))+(1-Quarantine_Input!$B$26)*(1-Quarantine_Input!E$19)*INDEX($L6:$N6,1,MATCH(Quarantine_Input!$B$23,PQT_RAg_Exit!$L$2:$N$2))</f>
        <v>2.7711942017922347E-2</v>
      </c>
      <c r="F27">
        <f>Quarantine_Input!F$19*INDEX($B6:$D6,1,MATCH(Quarantine_Input!$B$23,PQT_RAg_Exit!$B$2:$D$2))+Quarantine_Input!$B$26*(1-Quarantine_Input!F$19)*INDEX($G6:$I6,1,MATCH(Quarantine_Input!$B$23,PQT_RAg_Exit!$G$2:$I$2))+(1-Quarantine_Input!$B$26)*(1-Quarantine_Input!F$19)*INDEX($L6:$N6,1,MATCH(Quarantine_Input!$B$23,PQT_RAg_Exit!$L$2:$N$2))</f>
        <v>2.7711942017922347E-2</v>
      </c>
      <c r="G27">
        <f>Quarantine_Input!G$19*INDEX($B6:$D6,1,MATCH(Quarantine_Input!$B$23,PQT_RAg_Exit!$B$2:$D$2))+Quarantine_Input!$B$26*(1-Quarantine_Input!G$19)*INDEX($G6:$I6,1,MATCH(Quarantine_Input!$B$23,PQT_RAg_Exit!$G$2:$I$2))+(1-Quarantine_Input!$B$26)*(1-Quarantine_Input!G$19)*INDEX($L6:$N6,1,MATCH(Quarantine_Input!$B$23,PQT_RAg_Exit!$L$2:$N$2))</f>
        <v>2.4485812635478107E-2</v>
      </c>
    </row>
    <row r="28" spans="1:14" x14ac:dyDescent="0.25">
      <c r="A28" s="3">
        <v>4</v>
      </c>
      <c r="B28">
        <f>Quarantine_Input!B$19*INDEX($B7:$D7,1,MATCH(Quarantine_Input!$B$23,PQT_RAg_Exit!$B$2:$D$2))+Quarantine_Input!$B$26*(1-Quarantine_Input!B$19)*INDEX($G7:$I7,1,MATCH(Quarantine_Input!$B$23,PQT_RAg_Exit!$G$2:$I$2))+(1-Quarantine_Input!$B$26)*(1-Quarantine_Input!B$19)*INDEX($L7:$N7,1,MATCH(Quarantine_Input!$B$23,PQT_RAg_Exit!$L$2:$N$2))</f>
        <v>2.9395786174652664E-2</v>
      </c>
      <c r="C28">
        <f>Quarantine_Input!C$19*INDEX($B7:$D7,1,MATCH(Quarantine_Input!$B$23,PQT_RAg_Exit!$B$2:$D$2))+Quarantine_Input!$B$26*(1-Quarantine_Input!C$19)*INDEX($G7:$I7,1,MATCH(Quarantine_Input!$B$23,PQT_RAg_Exit!$G$2:$I$2))+(1-Quarantine_Input!$B$26)*(1-Quarantine_Input!C$19)*INDEX($L7:$N7,1,MATCH(Quarantine_Input!$B$23,PQT_RAg_Exit!$L$2:$N$2))</f>
        <v>2.8048203355731615E-2</v>
      </c>
      <c r="D28">
        <f>Quarantine_Input!D$19*INDEX($B7:$D7,1,MATCH(Quarantine_Input!$B$23,PQT_RAg_Exit!$B$2:$D$2))+Quarantine_Input!$B$26*(1-Quarantine_Input!D$19)*INDEX($G7:$I7,1,MATCH(Quarantine_Input!$B$23,PQT_RAg_Exit!$G$2:$I$2))+(1-Quarantine_Input!$B$26)*(1-Quarantine_Input!D$19)*INDEX($L7:$N7,1,MATCH(Quarantine_Input!$B$23,PQT_RAg_Exit!$L$2:$N$2))</f>
        <v>2.8048203355731615E-2</v>
      </c>
      <c r="E28">
        <f>Quarantine_Input!E$19*INDEX($B7:$D7,1,MATCH(Quarantine_Input!$B$23,PQT_RAg_Exit!$B$2:$D$2))+Quarantine_Input!$B$26*(1-Quarantine_Input!E$19)*INDEX($G7:$I7,1,MATCH(Quarantine_Input!$B$23,PQT_RAg_Exit!$G$2:$I$2))+(1-Quarantine_Input!$B$26)*(1-Quarantine_Input!E$19)*INDEX($L7:$N7,1,MATCH(Quarantine_Input!$B$23,PQT_RAg_Exit!$L$2:$N$2))</f>
        <v>2.551212735623436E-2</v>
      </c>
      <c r="F28">
        <f>Quarantine_Input!F$19*INDEX($B7:$D7,1,MATCH(Quarantine_Input!$B$23,PQT_RAg_Exit!$B$2:$D$2))+Quarantine_Input!$B$26*(1-Quarantine_Input!F$19)*INDEX($G7:$I7,1,MATCH(Quarantine_Input!$B$23,PQT_RAg_Exit!$G$2:$I$2))+(1-Quarantine_Input!$B$26)*(1-Quarantine_Input!F$19)*INDEX($L7:$N7,1,MATCH(Quarantine_Input!$B$23,PQT_RAg_Exit!$L$2:$N$2))</f>
        <v>2.551212735623436E-2</v>
      </c>
      <c r="G28">
        <f>Quarantine_Input!G$19*INDEX($B7:$D7,1,MATCH(Quarantine_Input!$B$23,PQT_RAg_Exit!$B$2:$D$2))+Quarantine_Input!$B$26*(1-Quarantine_Input!G$19)*INDEX($G7:$I7,1,MATCH(Quarantine_Input!$B$23,PQT_RAg_Exit!$G$2:$I$2))+(1-Quarantine_Input!$B$26)*(1-Quarantine_Input!G$19)*INDEX($L7:$N7,1,MATCH(Quarantine_Input!$B$23,PQT_RAg_Exit!$L$2:$N$2))</f>
        <v>2.2086941522290085E-2</v>
      </c>
    </row>
    <row r="29" spans="1:14" x14ac:dyDescent="0.25">
      <c r="A29" s="3">
        <v>5</v>
      </c>
      <c r="B29">
        <f>Quarantine_Input!B$19*INDEX($B8:$D8,1,MATCH(Quarantine_Input!$B$23,PQT_RAg_Exit!$B$2:$D$2))+Quarantine_Input!$B$26*(1-Quarantine_Input!B$19)*INDEX($G8:$I8,1,MATCH(Quarantine_Input!$B$23,PQT_RAg_Exit!$G$2:$I$2))+(1-Quarantine_Input!$B$26)*(1-Quarantine_Input!B$19)*INDEX($L8:$N8,1,MATCH(Quarantine_Input!$B$23,PQT_RAg_Exit!$L$2:$N$2))</f>
        <v>2.7136538590952424E-2</v>
      </c>
      <c r="C29">
        <f>Quarantine_Input!C$19*INDEX($B8:$D8,1,MATCH(Quarantine_Input!$B$23,PQT_RAg_Exit!$B$2:$D$2))+Quarantine_Input!$B$26*(1-Quarantine_Input!C$19)*INDEX($G8:$I8,1,MATCH(Quarantine_Input!$B$23,PQT_RAg_Exit!$G$2:$I$2))+(1-Quarantine_Input!$B$26)*(1-Quarantine_Input!C$19)*INDEX($L8:$N8,1,MATCH(Quarantine_Input!$B$23,PQT_RAg_Exit!$L$2:$N$2))</f>
        <v>2.5763848568171183E-2</v>
      </c>
      <c r="D29">
        <f>Quarantine_Input!D$19*INDEX($B8:$D8,1,MATCH(Quarantine_Input!$B$23,PQT_RAg_Exit!$B$2:$D$2))+Quarantine_Input!$B$26*(1-Quarantine_Input!D$19)*INDEX($G8:$I8,1,MATCH(Quarantine_Input!$B$23,PQT_RAg_Exit!$G$2:$I$2))+(1-Quarantine_Input!$B$26)*(1-Quarantine_Input!D$19)*INDEX($L8:$N8,1,MATCH(Quarantine_Input!$B$23,PQT_RAg_Exit!$L$2:$N$2))</f>
        <v>2.5763848568171183E-2</v>
      </c>
      <c r="E29">
        <f>Quarantine_Input!E$19*INDEX($B8:$D8,1,MATCH(Quarantine_Input!$B$23,PQT_RAg_Exit!$B$2:$D$2))+Quarantine_Input!$B$26*(1-Quarantine_Input!E$19)*INDEX($G8:$I8,1,MATCH(Quarantine_Input!$B$23,PQT_RAg_Exit!$G$2:$I$2))+(1-Quarantine_Input!$B$26)*(1-Quarantine_Input!E$19)*INDEX($L8:$N8,1,MATCH(Quarantine_Input!$B$23,PQT_RAg_Exit!$L$2:$N$2))</f>
        <v>2.3180522205853708E-2</v>
      </c>
      <c r="F29">
        <f>Quarantine_Input!F$19*INDEX($B8:$D8,1,MATCH(Quarantine_Input!$B$23,PQT_RAg_Exit!$B$2:$D$2))+Quarantine_Input!$B$26*(1-Quarantine_Input!F$19)*INDEX($G8:$I8,1,MATCH(Quarantine_Input!$B$23,PQT_RAg_Exit!$G$2:$I$2))+(1-Quarantine_Input!$B$26)*(1-Quarantine_Input!F$19)*INDEX($L8:$N8,1,MATCH(Quarantine_Input!$B$23,PQT_RAg_Exit!$L$2:$N$2))</f>
        <v>2.3180522205853708E-2</v>
      </c>
      <c r="G29">
        <f>Quarantine_Input!G$19*INDEX($B8:$D8,1,MATCH(Quarantine_Input!$B$23,PQT_RAg_Exit!$B$2:$D$2))+Quarantine_Input!$B$26*(1-Quarantine_Input!G$19)*INDEX($G8:$I8,1,MATCH(Quarantine_Input!$B$23,PQT_RAg_Exit!$G$2:$I$2))+(1-Quarantine_Input!$B$26)*(1-Quarantine_Input!G$19)*INDEX($L8:$N8,1,MATCH(Quarantine_Input!$B$23,PQT_RAg_Exit!$L$2:$N$2))</f>
        <v>1.9691520747530413E-2</v>
      </c>
    </row>
    <row r="30" spans="1:14" x14ac:dyDescent="0.25">
      <c r="A30" s="3">
        <v>6</v>
      </c>
      <c r="B30">
        <f>Quarantine_Input!B$19*INDEX($B9:$D9,1,MATCH(Quarantine_Input!$B$23,PQT_RAg_Exit!$B$2:$D$2))+Quarantine_Input!$B$26*(1-Quarantine_Input!B$19)*INDEX($G9:$I9,1,MATCH(Quarantine_Input!$B$23,PQT_RAg_Exit!$G$2:$I$2))+(1-Quarantine_Input!$B$26)*(1-Quarantine_Input!B$19)*INDEX($L9:$N9,1,MATCH(Quarantine_Input!$B$23,PQT_RAg_Exit!$L$2:$N$2))</f>
        <v>2.3853944971420526E-2</v>
      </c>
      <c r="C30">
        <f>Quarantine_Input!C$19*INDEX($B9:$D9,1,MATCH(Quarantine_Input!$B$23,PQT_RAg_Exit!$B$2:$D$2))+Quarantine_Input!$B$26*(1-Quarantine_Input!C$19)*INDEX($G9:$I9,1,MATCH(Quarantine_Input!$B$23,PQT_RAg_Exit!$G$2:$I$2))+(1-Quarantine_Input!$B$26)*(1-Quarantine_Input!C$19)*INDEX($L9:$N9,1,MATCH(Quarantine_Input!$B$23,PQT_RAg_Exit!$L$2:$N$2))</f>
        <v>2.2595868518282488E-2</v>
      </c>
      <c r="D30">
        <f>Quarantine_Input!D$19*INDEX($B9:$D9,1,MATCH(Quarantine_Input!$B$23,PQT_RAg_Exit!$B$2:$D$2))+Quarantine_Input!$B$26*(1-Quarantine_Input!D$19)*INDEX($G9:$I9,1,MATCH(Quarantine_Input!$B$23,PQT_RAg_Exit!$G$2:$I$2))+(1-Quarantine_Input!$B$26)*(1-Quarantine_Input!D$19)*INDEX($L9:$N9,1,MATCH(Quarantine_Input!$B$23,PQT_RAg_Exit!$L$2:$N$2))</f>
        <v>2.2595868518282488E-2</v>
      </c>
      <c r="E30">
        <f>Quarantine_Input!E$19*INDEX($B9:$D9,1,MATCH(Quarantine_Input!$B$23,PQT_RAg_Exit!$B$2:$D$2))+Quarantine_Input!$B$26*(1-Quarantine_Input!E$19)*INDEX($G9:$I9,1,MATCH(Quarantine_Input!$B$23,PQT_RAg_Exit!$G$2:$I$2))+(1-Quarantine_Input!$B$26)*(1-Quarantine_Input!E$19)*INDEX($L9:$N9,1,MATCH(Quarantine_Input!$B$23,PQT_RAg_Exit!$L$2:$N$2))</f>
        <v>2.0228238526612985E-2</v>
      </c>
      <c r="F30">
        <f>Quarantine_Input!F$19*INDEX($B9:$D9,1,MATCH(Quarantine_Input!$B$23,PQT_RAg_Exit!$B$2:$D$2))+Quarantine_Input!$B$26*(1-Quarantine_Input!F$19)*INDEX($G9:$I9,1,MATCH(Quarantine_Input!$B$23,PQT_RAg_Exit!$G$2:$I$2))+(1-Quarantine_Input!$B$26)*(1-Quarantine_Input!F$19)*INDEX($L9:$N9,1,MATCH(Quarantine_Input!$B$23,PQT_RAg_Exit!$L$2:$N$2))</f>
        <v>2.0228238526612985E-2</v>
      </c>
      <c r="G30">
        <f>Quarantine_Input!G$19*INDEX($B9:$D9,1,MATCH(Quarantine_Input!$B$23,PQT_RAg_Exit!$B$2:$D$2))+Quarantine_Input!$B$26*(1-Quarantine_Input!G$19)*INDEX($G9:$I9,1,MATCH(Quarantine_Input!$B$23,PQT_RAg_Exit!$G$2:$I$2))+(1-Quarantine_Input!$B$26)*(1-Quarantine_Input!G$19)*INDEX($L9:$N9,1,MATCH(Quarantine_Input!$B$23,PQT_RAg_Exit!$L$2:$N$2))</f>
        <v>1.7030553319586212E-2</v>
      </c>
    </row>
    <row r="31" spans="1:14" x14ac:dyDescent="0.25">
      <c r="A31" s="3">
        <v>7</v>
      </c>
      <c r="B31">
        <f>Quarantine_Input!B$19*INDEX($B10:$D10,1,MATCH(Quarantine_Input!$B$23,PQT_RAg_Exit!$B$2:$D$2))+Quarantine_Input!$B$26*(1-Quarantine_Input!B$19)*INDEX($G10:$I10,1,MATCH(Quarantine_Input!$B$23,PQT_RAg_Exit!$G$2:$I$2))+(1-Quarantine_Input!$B$26)*(1-Quarantine_Input!B$19)*INDEX($L10:$N10,1,MATCH(Quarantine_Input!$B$23,PQT_RAg_Exit!$L$2:$N$2))</f>
        <v>2.0050641009969675E-2</v>
      </c>
      <c r="C31">
        <f>Quarantine_Input!C$19*INDEX($B10:$D10,1,MATCH(Quarantine_Input!$B$23,PQT_RAg_Exit!$B$2:$D$2))+Quarantine_Input!$B$26*(1-Quarantine_Input!C$19)*INDEX($G10:$I10,1,MATCH(Quarantine_Input!$B$23,PQT_RAg_Exit!$G$2:$I$2))+(1-Quarantine_Input!$B$26)*(1-Quarantine_Input!C$19)*INDEX($L10:$N10,1,MATCH(Quarantine_Input!$B$23,PQT_RAg_Exit!$L$2:$N$2))</f>
        <v>1.8993153900177598E-2</v>
      </c>
      <c r="D31">
        <f>Quarantine_Input!D$19*INDEX($B10:$D10,1,MATCH(Quarantine_Input!$B$23,PQT_RAg_Exit!$B$2:$D$2))+Quarantine_Input!$B$26*(1-Quarantine_Input!D$19)*INDEX($G10:$I10,1,MATCH(Quarantine_Input!$B$23,PQT_RAg_Exit!$G$2:$I$2))+(1-Quarantine_Input!$B$26)*(1-Quarantine_Input!D$19)*INDEX($L10:$N10,1,MATCH(Quarantine_Input!$B$23,PQT_RAg_Exit!$L$2:$N$2))</f>
        <v>1.8993153900177598E-2</v>
      </c>
      <c r="E31">
        <f>Quarantine_Input!E$19*INDEX($B10:$D10,1,MATCH(Quarantine_Input!$B$23,PQT_RAg_Exit!$B$2:$D$2))+Quarantine_Input!$B$26*(1-Quarantine_Input!E$19)*INDEX($G10:$I10,1,MATCH(Quarantine_Input!$B$23,PQT_RAg_Exit!$G$2:$I$2))+(1-Quarantine_Input!$B$26)*(1-Quarantine_Input!E$19)*INDEX($L10:$N10,1,MATCH(Quarantine_Input!$B$23,PQT_RAg_Exit!$L$2:$N$2))</f>
        <v>1.7003021908832787E-2</v>
      </c>
      <c r="F31">
        <f>Quarantine_Input!F$19*INDEX($B10:$D10,1,MATCH(Quarantine_Input!$B$23,PQT_RAg_Exit!$B$2:$D$2))+Quarantine_Input!$B$26*(1-Quarantine_Input!F$19)*INDEX($G10:$I10,1,MATCH(Quarantine_Input!$B$23,PQT_RAg_Exit!$G$2:$I$2))+(1-Quarantine_Input!$B$26)*(1-Quarantine_Input!F$19)*INDEX($L10:$N10,1,MATCH(Quarantine_Input!$B$23,PQT_RAg_Exit!$L$2:$N$2))</f>
        <v>1.7003021908832787E-2</v>
      </c>
      <c r="G31">
        <f>Quarantine_Input!G$19*INDEX($B10:$D10,1,MATCH(Quarantine_Input!$B$23,PQT_RAg_Exit!$B$2:$D$2))+Quarantine_Input!$B$26*(1-Quarantine_Input!G$19)*INDEX($G10:$I10,1,MATCH(Quarantine_Input!$B$23,PQT_RAg_Exit!$G$2:$I$2))+(1-Quarantine_Input!$B$26)*(1-Quarantine_Input!G$19)*INDEX($L10:$N10,1,MATCH(Quarantine_Input!$B$23,PQT_RAg_Exit!$L$2:$N$2))</f>
        <v>1.4315179783523892E-2</v>
      </c>
    </row>
    <row r="32" spans="1:14" x14ac:dyDescent="0.25">
      <c r="A32" s="3">
        <v>8</v>
      </c>
      <c r="B32">
        <f>Quarantine_Input!B$19*INDEX($B11:$D11,1,MATCH(Quarantine_Input!$B$23,PQT_RAg_Exit!$B$2:$D$2))+Quarantine_Input!$B$26*(1-Quarantine_Input!B$19)*INDEX($G11:$I11,1,MATCH(Quarantine_Input!$B$23,PQT_RAg_Exit!$G$2:$I$2))+(1-Quarantine_Input!$B$26)*(1-Quarantine_Input!B$19)*INDEX($L11:$N11,1,MATCH(Quarantine_Input!$B$23,PQT_RAg_Exit!$L$2:$N$2))</f>
        <v>1.6174884129007198E-2</v>
      </c>
      <c r="C32">
        <f>Quarantine_Input!C$19*INDEX($B11:$D11,1,MATCH(Quarantine_Input!$B$23,PQT_RAg_Exit!$B$2:$D$2))+Quarantine_Input!$B$26*(1-Quarantine_Input!C$19)*INDEX($G11:$I11,1,MATCH(Quarantine_Input!$B$23,PQT_RAg_Exit!$G$2:$I$2))+(1-Quarantine_Input!$B$26)*(1-Quarantine_Input!C$19)*INDEX($L11:$N11,1,MATCH(Quarantine_Input!$B$23,PQT_RAg_Exit!$L$2:$N$2))</f>
        <v>1.5321807588446692E-2</v>
      </c>
      <c r="D32">
        <f>Quarantine_Input!D$19*INDEX($B11:$D11,1,MATCH(Quarantine_Input!$B$23,PQT_RAg_Exit!$B$2:$D$2))+Quarantine_Input!$B$26*(1-Quarantine_Input!D$19)*INDEX($G11:$I11,1,MATCH(Quarantine_Input!$B$23,PQT_RAg_Exit!$G$2:$I$2))+(1-Quarantine_Input!$B$26)*(1-Quarantine_Input!D$19)*INDEX($L11:$N11,1,MATCH(Quarantine_Input!$B$23,PQT_RAg_Exit!$L$2:$N$2))</f>
        <v>1.5321807588446692E-2</v>
      </c>
      <c r="E32">
        <f>Quarantine_Input!E$19*INDEX($B11:$D11,1,MATCH(Quarantine_Input!$B$23,PQT_RAg_Exit!$B$2:$D$2))+Quarantine_Input!$B$26*(1-Quarantine_Input!E$19)*INDEX($G11:$I11,1,MATCH(Quarantine_Input!$B$23,PQT_RAg_Exit!$G$2:$I$2))+(1-Quarantine_Input!$B$26)*(1-Quarantine_Input!E$19)*INDEX($L11:$N11,1,MATCH(Quarantine_Input!$B$23,PQT_RAg_Exit!$L$2:$N$2))</f>
        <v>1.3716364932252961E-2</v>
      </c>
      <c r="F32">
        <f>Quarantine_Input!F$19*INDEX($B11:$D11,1,MATCH(Quarantine_Input!$B$23,PQT_RAg_Exit!$B$2:$D$2))+Quarantine_Input!$B$26*(1-Quarantine_Input!F$19)*INDEX($G11:$I11,1,MATCH(Quarantine_Input!$B$23,PQT_RAg_Exit!$G$2:$I$2))+(1-Quarantine_Input!$B$26)*(1-Quarantine_Input!F$19)*INDEX($L11:$N11,1,MATCH(Quarantine_Input!$B$23,PQT_RAg_Exit!$L$2:$N$2))</f>
        <v>1.3716364932252961E-2</v>
      </c>
      <c r="G32">
        <f>Quarantine_Input!G$19*INDEX($B11:$D11,1,MATCH(Quarantine_Input!$B$23,PQT_RAg_Exit!$B$2:$D$2))+Quarantine_Input!$B$26*(1-Quarantine_Input!G$19)*INDEX($G11:$I11,1,MATCH(Quarantine_Input!$B$23,PQT_RAg_Exit!$G$2:$I$2))+(1-Quarantine_Input!$B$26)*(1-Quarantine_Input!G$19)*INDEX($L11:$N11,1,MATCH(Quarantine_Input!$B$23,PQT_RAg_Exit!$L$2:$N$2))</f>
        <v>1.1548078396559728E-2</v>
      </c>
    </row>
    <row r="33" spans="1:7" x14ac:dyDescent="0.25">
      <c r="A33" s="3">
        <v>9</v>
      </c>
      <c r="B33">
        <f>Quarantine_Input!B$19*INDEX($B12:$D12,1,MATCH(Quarantine_Input!$B$23,PQT_RAg_Exit!$B$2:$D$2))+Quarantine_Input!$B$26*(1-Quarantine_Input!B$19)*INDEX($G12:$I12,1,MATCH(Quarantine_Input!$B$23,PQT_RAg_Exit!$G$2:$I$2))+(1-Quarantine_Input!$B$26)*(1-Quarantine_Input!B$19)*INDEX($L12:$N12,1,MATCH(Quarantine_Input!$B$23,PQT_RAg_Exit!$L$2:$N$2))</f>
        <v>1.2637137361142952E-2</v>
      </c>
      <c r="C33">
        <f>Quarantine_Input!C$19*INDEX($B12:$D12,1,MATCH(Quarantine_Input!$B$23,PQT_RAg_Exit!$B$2:$D$2))+Quarantine_Input!$B$26*(1-Quarantine_Input!C$19)*INDEX($G12:$I12,1,MATCH(Quarantine_Input!$B$23,PQT_RAg_Exit!$G$2:$I$2))+(1-Quarantine_Input!$B$26)*(1-Quarantine_Input!C$19)*INDEX($L12:$N12,1,MATCH(Quarantine_Input!$B$23,PQT_RAg_Exit!$L$2:$N$2))</f>
        <v>1.1970644461617405E-2</v>
      </c>
      <c r="D33">
        <f>Quarantine_Input!D$19*INDEX($B12:$D12,1,MATCH(Quarantine_Input!$B$23,PQT_RAg_Exit!$B$2:$D$2))+Quarantine_Input!$B$26*(1-Quarantine_Input!D$19)*INDEX($G12:$I12,1,MATCH(Quarantine_Input!$B$23,PQT_RAg_Exit!$G$2:$I$2))+(1-Quarantine_Input!$B$26)*(1-Quarantine_Input!D$19)*INDEX($L12:$N12,1,MATCH(Quarantine_Input!$B$23,PQT_RAg_Exit!$L$2:$N$2))</f>
        <v>1.1970644461617405E-2</v>
      </c>
      <c r="E33">
        <f>Quarantine_Input!E$19*INDEX($B12:$D12,1,MATCH(Quarantine_Input!$B$23,PQT_RAg_Exit!$B$2:$D$2))+Quarantine_Input!$B$26*(1-Quarantine_Input!E$19)*INDEX($G12:$I12,1,MATCH(Quarantine_Input!$B$23,PQT_RAg_Exit!$G$2:$I$2))+(1-Quarantine_Input!$B$26)*(1-Quarantine_Input!E$19)*INDEX($L12:$N12,1,MATCH(Quarantine_Input!$B$23,PQT_RAg_Exit!$L$2:$N$2))</f>
        <v>1.0716341852093633E-2</v>
      </c>
      <c r="F33">
        <f>Quarantine_Input!F$19*INDEX($B12:$D12,1,MATCH(Quarantine_Input!$B$23,PQT_RAg_Exit!$B$2:$D$2))+Quarantine_Input!$B$26*(1-Quarantine_Input!F$19)*INDEX($G12:$I12,1,MATCH(Quarantine_Input!$B$23,PQT_RAg_Exit!$G$2:$I$2))+(1-Quarantine_Input!$B$26)*(1-Quarantine_Input!F$19)*INDEX($L12:$N12,1,MATCH(Quarantine_Input!$B$23,PQT_RAg_Exit!$L$2:$N$2))</f>
        <v>1.0716341852093633E-2</v>
      </c>
      <c r="G33">
        <f>Quarantine_Input!G$19*INDEX($B12:$D12,1,MATCH(Quarantine_Input!$B$23,PQT_RAg_Exit!$B$2:$D$2))+Quarantine_Input!$B$26*(1-Quarantine_Input!G$19)*INDEX($G12:$I12,1,MATCH(Quarantine_Input!$B$23,PQT_RAg_Exit!$G$2:$I$2))+(1-Quarantine_Input!$B$26)*(1-Quarantine_Input!G$19)*INDEX($L12:$N12,1,MATCH(Quarantine_Input!$B$23,PQT_RAg_Exit!$L$2:$N$2))</f>
        <v>9.0222997451252888E-3</v>
      </c>
    </row>
    <row r="34" spans="1:7" x14ac:dyDescent="0.25">
      <c r="A34" s="3">
        <v>10</v>
      </c>
      <c r="B34">
        <f>Quarantine_Input!B$19*INDEX($B13:$D13,1,MATCH(Quarantine_Input!$B$23,PQT_RAg_Exit!$B$2:$D$2))+Quarantine_Input!$B$26*(1-Quarantine_Input!B$19)*INDEX($G13:$I13,1,MATCH(Quarantine_Input!$B$23,PQT_RAg_Exit!$G$2:$I$2))+(1-Quarantine_Input!$B$26)*(1-Quarantine_Input!B$19)*INDEX($L13:$N13,1,MATCH(Quarantine_Input!$B$23,PQT_RAg_Exit!$L$2:$N$2))</f>
        <v>9.6242818473496108E-3</v>
      </c>
      <c r="C34">
        <f>Quarantine_Input!C$19*INDEX($B13:$D13,1,MATCH(Quarantine_Input!$B$23,PQT_RAg_Exit!$B$2:$D$2))+Quarantine_Input!$B$26*(1-Quarantine_Input!C$19)*INDEX($G13:$I13,1,MATCH(Quarantine_Input!$B$23,PQT_RAg_Exit!$G$2:$I$2))+(1-Quarantine_Input!$B$26)*(1-Quarantine_Input!C$19)*INDEX($L13:$N13,1,MATCH(Quarantine_Input!$B$23,PQT_RAg_Exit!$L$2:$N$2))</f>
        <v>9.1166893973367875E-3</v>
      </c>
      <c r="D34">
        <f>Quarantine_Input!D$19*INDEX($B13:$D13,1,MATCH(Quarantine_Input!$B$23,PQT_RAg_Exit!$B$2:$D$2))+Quarantine_Input!$B$26*(1-Quarantine_Input!D$19)*INDEX($G13:$I13,1,MATCH(Quarantine_Input!$B$23,PQT_RAg_Exit!$G$2:$I$2))+(1-Quarantine_Input!$B$26)*(1-Quarantine_Input!D$19)*INDEX($L13:$N13,1,MATCH(Quarantine_Input!$B$23,PQT_RAg_Exit!$L$2:$N$2))</f>
        <v>9.1166893973367875E-3</v>
      </c>
      <c r="E34">
        <f>Quarantine_Input!E$19*INDEX($B13:$D13,1,MATCH(Quarantine_Input!$B$23,PQT_RAg_Exit!$B$2:$D$2))+Quarantine_Input!$B$26*(1-Quarantine_Input!E$19)*INDEX($G13:$I13,1,MATCH(Quarantine_Input!$B$23,PQT_RAg_Exit!$G$2:$I$2))+(1-Quarantine_Input!$B$26)*(1-Quarantine_Input!E$19)*INDEX($L13:$N13,1,MATCH(Quarantine_Input!$B$23,PQT_RAg_Exit!$L$2:$N$2))</f>
        <v>8.1614286059932106E-3</v>
      </c>
      <c r="F34">
        <f>Quarantine_Input!F$19*INDEX($B13:$D13,1,MATCH(Quarantine_Input!$B$23,PQT_RAg_Exit!$B$2:$D$2))+Quarantine_Input!$B$26*(1-Quarantine_Input!F$19)*INDEX($G13:$I13,1,MATCH(Quarantine_Input!$B$23,PQT_RAg_Exit!$G$2:$I$2))+(1-Quarantine_Input!$B$26)*(1-Quarantine_Input!F$19)*INDEX($L13:$N13,1,MATCH(Quarantine_Input!$B$23,PQT_RAg_Exit!$L$2:$N$2))</f>
        <v>8.1614286059932106E-3</v>
      </c>
      <c r="G34">
        <f>Quarantine_Input!G$19*INDEX($B13:$D13,1,MATCH(Quarantine_Input!$B$23,PQT_RAg_Exit!$B$2:$D$2))+Quarantine_Input!$B$26*(1-Quarantine_Input!G$19)*INDEX($G13:$I13,1,MATCH(Quarantine_Input!$B$23,PQT_RAg_Exit!$G$2:$I$2))+(1-Quarantine_Input!$B$26)*(1-Quarantine_Input!G$19)*INDEX($L13:$N13,1,MATCH(Quarantine_Input!$B$23,PQT_RAg_Exit!$L$2:$N$2))</f>
        <v>6.8712678494224104E-3</v>
      </c>
    </row>
    <row r="35" spans="1:7" x14ac:dyDescent="0.25">
      <c r="A35" s="3">
        <v>11</v>
      </c>
      <c r="B35">
        <f>Quarantine_Input!B$19*INDEX($B14:$D14,1,MATCH(Quarantine_Input!$B$23,PQT_RAg_Exit!$B$2:$D$2))+Quarantine_Input!$B$26*(1-Quarantine_Input!B$19)*INDEX($G14:$I14,1,MATCH(Quarantine_Input!$B$23,PQT_RAg_Exit!$G$2:$I$2))+(1-Quarantine_Input!$B$26)*(1-Quarantine_Input!B$19)*INDEX($L14:$N14,1,MATCH(Quarantine_Input!$B$23,PQT_RAg_Exit!$L$2:$N$2))</f>
        <v>7.1769378881311133E-3</v>
      </c>
      <c r="C35">
        <f>Quarantine_Input!C$19*INDEX($B14:$D14,1,MATCH(Quarantine_Input!$B$23,PQT_RAg_Exit!$B$2:$D$2))+Quarantine_Input!$B$26*(1-Quarantine_Input!C$19)*INDEX($G14:$I14,1,MATCH(Quarantine_Input!$B$23,PQT_RAg_Exit!$G$2:$I$2))+(1-Quarantine_Input!$B$26)*(1-Quarantine_Input!C$19)*INDEX($L14:$N14,1,MATCH(Quarantine_Input!$B$23,PQT_RAg_Exit!$L$2:$N$2))</f>
        <v>6.7984203484323415E-3</v>
      </c>
      <c r="D35">
        <f>Quarantine_Input!D$19*INDEX($B14:$D14,1,MATCH(Quarantine_Input!$B$23,PQT_RAg_Exit!$B$2:$D$2))+Quarantine_Input!$B$26*(1-Quarantine_Input!D$19)*INDEX($G14:$I14,1,MATCH(Quarantine_Input!$B$23,PQT_RAg_Exit!$G$2:$I$2))+(1-Quarantine_Input!$B$26)*(1-Quarantine_Input!D$19)*INDEX($L14:$N14,1,MATCH(Quarantine_Input!$B$23,PQT_RAg_Exit!$L$2:$N$2))</f>
        <v>6.7984203484323415E-3</v>
      </c>
      <c r="E35">
        <f>Quarantine_Input!E$19*INDEX($B14:$D14,1,MATCH(Quarantine_Input!$B$23,PQT_RAg_Exit!$B$2:$D$2))+Quarantine_Input!$B$26*(1-Quarantine_Input!E$19)*INDEX($G14:$I14,1,MATCH(Quarantine_Input!$B$23,PQT_RAg_Exit!$G$2:$I$2))+(1-Quarantine_Input!$B$26)*(1-Quarantine_Input!E$19)*INDEX($L14:$N14,1,MATCH(Quarantine_Input!$B$23,PQT_RAg_Exit!$L$2:$N$2))</f>
        <v>6.086071367471458E-3</v>
      </c>
      <c r="F35">
        <f>Quarantine_Input!F$19*INDEX($B14:$D14,1,MATCH(Quarantine_Input!$B$23,PQT_RAg_Exit!$B$2:$D$2))+Quarantine_Input!$B$26*(1-Quarantine_Input!F$19)*INDEX($G14:$I14,1,MATCH(Quarantine_Input!$B$23,PQT_RAg_Exit!$G$2:$I$2))+(1-Quarantine_Input!$B$26)*(1-Quarantine_Input!F$19)*INDEX($L14:$N14,1,MATCH(Quarantine_Input!$B$23,PQT_RAg_Exit!$L$2:$N$2))</f>
        <v>6.086071367471458E-3</v>
      </c>
      <c r="G35">
        <f>Quarantine_Input!G$19*INDEX($B14:$D14,1,MATCH(Quarantine_Input!$B$23,PQT_RAg_Exit!$B$2:$D$2))+Quarantine_Input!$B$26*(1-Quarantine_Input!G$19)*INDEX($G14:$I14,1,MATCH(Quarantine_Input!$B$23,PQT_RAg_Exit!$G$2:$I$2))+(1-Quarantine_Input!$B$26)*(1-Quarantine_Input!G$19)*INDEX($L14:$N14,1,MATCH(Quarantine_Input!$B$23,PQT_RAg_Exit!$L$2:$N$2))</f>
        <v>5.1239836229024661E-3</v>
      </c>
    </row>
    <row r="36" spans="1:7" x14ac:dyDescent="0.25">
      <c r="A36" s="3">
        <v>12</v>
      </c>
      <c r="B36">
        <f>Quarantine_Input!B$19*INDEX($B15:$D15,1,MATCH(Quarantine_Input!$B$23,PQT_RAg_Exit!$B$2:$D$2))+Quarantine_Input!$B$26*(1-Quarantine_Input!B$19)*INDEX($G15:$I15,1,MATCH(Quarantine_Input!$B$23,PQT_RAg_Exit!$G$2:$I$2))+(1-Quarantine_Input!$B$26)*(1-Quarantine_Input!B$19)*INDEX($L15:$N15,1,MATCH(Quarantine_Input!$B$23,PQT_RAg_Exit!$L$2:$N$2))</f>
        <v>5.2563358974860143E-3</v>
      </c>
      <c r="C36">
        <f>Quarantine_Input!C$19*INDEX($B15:$D15,1,MATCH(Quarantine_Input!$B$23,PQT_RAg_Exit!$B$2:$D$2))+Quarantine_Input!$B$26*(1-Quarantine_Input!C$19)*INDEX($G15:$I15,1,MATCH(Quarantine_Input!$B$23,PQT_RAg_Exit!$G$2:$I$2))+(1-Quarantine_Input!$B$26)*(1-Quarantine_Input!C$19)*INDEX($L15:$N15,1,MATCH(Quarantine_Input!$B$23,PQT_RAg_Exit!$L$2:$N$2))</f>
        <v>4.9791124683914029E-3</v>
      </c>
      <c r="D36">
        <f>Quarantine_Input!D$19*INDEX($B15:$D15,1,MATCH(Quarantine_Input!$B$23,PQT_RAg_Exit!$B$2:$D$2))+Quarantine_Input!$B$26*(1-Quarantine_Input!D$19)*INDEX($G15:$I15,1,MATCH(Quarantine_Input!$B$23,PQT_RAg_Exit!$G$2:$I$2))+(1-Quarantine_Input!$B$26)*(1-Quarantine_Input!D$19)*INDEX($L15:$N15,1,MATCH(Quarantine_Input!$B$23,PQT_RAg_Exit!$L$2:$N$2))</f>
        <v>4.9791124683914029E-3</v>
      </c>
      <c r="E36">
        <f>Quarantine_Input!E$19*INDEX($B15:$D15,1,MATCH(Quarantine_Input!$B$23,PQT_RAg_Exit!$B$2:$D$2))+Quarantine_Input!$B$26*(1-Quarantine_Input!E$19)*INDEX($G15:$I15,1,MATCH(Quarantine_Input!$B$23,PQT_RAg_Exit!$G$2:$I$2))+(1-Quarantine_Input!$B$26)*(1-Quarantine_Input!E$19)*INDEX($L15:$N15,1,MATCH(Quarantine_Input!$B$23,PQT_RAg_Exit!$L$2:$N$2))</f>
        <v>4.4573933761369615E-3</v>
      </c>
      <c r="F36">
        <f>Quarantine_Input!F$19*INDEX($B15:$D15,1,MATCH(Quarantine_Input!$B$23,PQT_RAg_Exit!$B$2:$D$2))+Quarantine_Input!$B$26*(1-Quarantine_Input!F$19)*INDEX($G15:$I15,1,MATCH(Quarantine_Input!$B$23,PQT_RAg_Exit!$G$2:$I$2))+(1-Quarantine_Input!$B$26)*(1-Quarantine_Input!F$19)*INDEX($L15:$N15,1,MATCH(Quarantine_Input!$B$23,PQT_RAg_Exit!$L$2:$N$2))</f>
        <v>4.4573933761369615E-3</v>
      </c>
      <c r="G36">
        <f>Quarantine_Input!G$19*INDEX($B15:$D15,1,MATCH(Quarantine_Input!$B$23,PQT_RAg_Exit!$B$2:$D$2))+Quarantine_Input!$B$26*(1-Quarantine_Input!G$19)*INDEX($G15:$I15,1,MATCH(Quarantine_Input!$B$23,PQT_RAg_Exit!$G$2:$I$2))+(1-Quarantine_Input!$B$26)*(1-Quarantine_Input!G$19)*INDEX($L15:$N15,1,MATCH(Quarantine_Input!$B$23,PQT_RAg_Exit!$L$2:$N$2))</f>
        <v>3.7527674720069463E-3</v>
      </c>
    </row>
    <row r="37" spans="1:7" x14ac:dyDescent="0.25">
      <c r="A37" s="3">
        <v>13</v>
      </c>
      <c r="B37">
        <f>Quarantine_Input!B$19*INDEX($B16:$D16,1,MATCH(Quarantine_Input!$B$23,PQT_RAg_Exit!$B$2:$D$2))+Quarantine_Input!$B$26*(1-Quarantine_Input!B$19)*INDEX($G16:$I16,1,MATCH(Quarantine_Input!$B$23,PQT_RAg_Exit!$G$2:$I$2))+(1-Quarantine_Input!$B$26)*(1-Quarantine_Input!B$19)*INDEX($L16:$N16,1,MATCH(Quarantine_Input!$B$23,PQT_RAg_Exit!$L$2:$N$2))</f>
        <v>3.788619135657644E-3</v>
      </c>
      <c r="C37">
        <f>Quarantine_Input!C$19*INDEX($B16:$D16,1,MATCH(Quarantine_Input!$B$23,PQT_RAg_Exit!$B$2:$D$2))+Quarantine_Input!$B$26*(1-Quarantine_Input!C$19)*INDEX($G16:$I16,1,MATCH(Quarantine_Input!$B$23,PQT_RAg_Exit!$G$2:$I$2))+(1-Quarantine_Input!$B$26)*(1-Quarantine_Input!C$19)*INDEX($L16:$N16,1,MATCH(Quarantine_Input!$B$23,PQT_RAg_Exit!$L$2:$N$2))</f>
        <v>3.5888042819640655E-3</v>
      </c>
      <c r="D37">
        <f>Quarantine_Input!D$19*INDEX($B16:$D16,1,MATCH(Quarantine_Input!$B$23,PQT_RAg_Exit!$B$2:$D$2))+Quarantine_Input!$B$26*(1-Quarantine_Input!D$19)*INDEX($G16:$I16,1,MATCH(Quarantine_Input!$B$23,PQT_RAg_Exit!$G$2:$I$2))+(1-Quarantine_Input!$B$26)*(1-Quarantine_Input!D$19)*INDEX($L16:$N16,1,MATCH(Quarantine_Input!$B$23,PQT_RAg_Exit!$L$2:$N$2))</f>
        <v>3.5888042819640655E-3</v>
      </c>
      <c r="E37">
        <f>Quarantine_Input!E$19*INDEX($B16:$D16,1,MATCH(Quarantine_Input!$B$23,PQT_RAg_Exit!$B$2:$D$2))+Quarantine_Input!$B$26*(1-Quarantine_Input!E$19)*INDEX($G16:$I16,1,MATCH(Quarantine_Input!$B$23,PQT_RAg_Exit!$G$2:$I$2))+(1-Quarantine_Input!$B$26)*(1-Quarantine_Input!E$19)*INDEX($L16:$N16,1,MATCH(Quarantine_Input!$B$23,PQT_RAg_Exit!$L$2:$N$2))</f>
        <v>3.2127638281379558E-3</v>
      </c>
      <c r="F37">
        <f>Quarantine_Input!F$19*INDEX($B16:$D16,1,MATCH(Quarantine_Input!$B$23,PQT_RAg_Exit!$B$2:$D$2))+Quarantine_Input!$B$26*(1-Quarantine_Input!F$19)*INDEX($G16:$I16,1,MATCH(Quarantine_Input!$B$23,PQT_RAg_Exit!$G$2:$I$2))+(1-Quarantine_Input!$B$26)*(1-Quarantine_Input!F$19)*INDEX($L16:$N16,1,MATCH(Quarantine_Input!$B$23,PQT_RAg_Exit!$L$2:$N$2))</f>
        <v>3.2127638281379558E-3</v>
      </c>
      <c r="G37">
        <f>Quarantine_Input!G$19*INDEX($B16:$D16,1,MATCH(Quarantine_Input!$B$23,PQT_RAg_Exit!$B$2:$D$2))+Quarantine_Input!$B$26*(1-Quarantine_Input!G$19)*INDEX($G16:$I16,1,MATCH(Quarantine_Input!$B$23,PQT_RAg_Exit!$G$2:$I$2))+(1-Quarantine_Input!$B$26)*(1-Quarantine_Input!G$19)*INDEX($L16:$N16,1,MATCH(Quarantine_Input!$B$23,PQT_RAg_Exit!$L$2:$N$2))</f>
        <v>2.7048892866453097E-3</v>
      </c>
    </row>
    <row r="38" spans="1:7" x14ac:dyDescent="0.25">
      <c r="A38" s="3">
        <v>14</v>
      </c>
      <c r="B38">
        <f>Quarantine_Input!B$19*INDEX($B17:$D17,1,MATCH(Quarantine_Input!$B$23,PQT_RAg_Exit!$B$2:$D$2))+Quarantine_Input!$B$26*(1-Quarantine_Input!B$19)*INDEX($G17:$I17,1,MATCH(Quarantine_Input!$B$23,PQT_RAg_Exit!$G$2:$I$2))+(1-Quarantine_Input!$B$26)*(1-Quarantine_Input!B$19)*INDEX($L17:$N17,1,MATCH(Quarantine_Input!$B$23,PQT_RAg_Exit!$L$2:$N$2))</f>
        <v>2.6905471226637374E-3</v>
      </c>
      <c r="C38">
        <f>Quarantine_Input!C$19*INDEX($B17:$D17,1,MATCH(Quarantine_Input!$B$23,PQT_RAg_Exit!$B$2:$D$2))+Quarantine_Input!$B$26*(1-Quarantine_Input!C$19)*INDEX($G17:$I17,1,MATCH(Quarantine_Input!$B$23,PQT_RAg_Exit!$G$2:$I$2))+(1-Quarantine_Input!$B$26)*(1-Quarantine_Input!C$19)*INDEX($L17:$N17,1,MATCH(Quarantine_Input!$B$23,PQT_RAg_Exit!$L$2:$N$2))</f>
        <v>2.5486454797641238E-3</v>
      </c>
      <c r="D38">
        <f>Quarantine_Input!D$19*INDEX($B17:$D17,1,MATCH(Quarantine_Input!$B$23,PQT_RAg_Exit!$B$2:$D$2))+Quarantine_Input!$B$26*(1-Quarantine_Input!D$19)*INDEX($G17:$I17,1,MATCH(Quarantine_Input!$B$23,PQT_RAg_Exit!$G$2:$I$2))+(1-Quarantine_Input!$B$26)*(1-Quarantine_Input!D$19)*INDEX($L17:$N17,1,MATCH(Quarantine_Input!$B$23,PQT_RAg_Exit!$L$2:$N$2))</f>
        <v>2.5486454797641238E-3</v>
      </c>
      <c r="E38">
        <f>Quarantine_Input!E$19*INDEX($B17:$D17,1,MATCH(Quarantine_Input!$B$23,PQT_RAg_Exit!$B$2:$D$2))+Quarantine_Input!$B$26*(1-Quarantine_Input!E$19)*INDEX($G17:$I17,1,MATCH(Quarantine_Input!$B$23,PQT_RAg_Exit!$G$2:$I$2))+(1-Quarantine_Input!$B$26)*(1-Quarantine_Input!E$19)*INDEX($L17:$N17,1,MATCH(Quarantine_Input!$B$23,PQT_RAg_Exit!$L$2:$N$2))</f>
        <v>2.2815944712516563E-3</v>
      </c>
      <c r="F38">
        <f>Quarantine_Input!F$19*INDEX($B17:$D17,1,MATCH(Quarantine_Input!$B$23,PQT_RAg_Exit!$B$2:$D$2))+Quarantine_Input!$B$26*(1-Quarantine_Input!F$19)*INDEX($G17:$I17,1,MATCH(Quarantine_Input!$B$23,PQT_RAg_Exit!$G$2:$I$2))+(1-Quarantine_Input!$B$26)*(1-Quarantine_Input!F$19)*INDEX($L17:$N17,1,MATCH(Quarantine_Input!$B$23,PQT_RAg_Exit!$L$2:$N$2))</f>
        <v>2.2815944712516563E-3</v>
      </c>
      <c r="G38">
        <f>Quarantine_Input!G$19*INDEX($B17:$D17,1,MATCH(Quarantine_Input!$B$23,PQT_RAg_Exit!$B$2:$D$2))+Quarantine_Input!$B$26*(1-Quarantine_Input!G$19)*INDEX($G17:$I17,1,MATCH(Quarantine_Input!$B$23,PQT_RAg_Exit!$G$2:$I$2))+(1-Quarantine_Input!$B$26)*(1-Quarantine_Input!G$19)*INDEX($L17:$N17,1,MATCH(Quarantine_Input!$B$23,PQT_RAg_Exit!$L$2:$N$2))</f>
        <v>1.9209194238639735E-3</v>
      </c>
    </row>
  </sheetData>
  <mergeCells count="6">
    <mergeCell ref="B23:G23"/>
    <mergeCell ref="E3:E17"/>
    <mergeCell ref="J3:J17"/>
    <mergeCell ref="B1:D1"/>
    <mergeCell ref="G1:I1"/>
    <mergeCell ref="L1:N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FAF7-7FA9-416C-AF52-ACA6D8A5C7ED}">
  <dimension ref="A1:N38"/>
  <sheetViews>
    <sheetView topLeftCell="A5"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18" t="s">
        <v>25</v>
      </c>
      <c r="C1" s="18"/>
      <c r="D1" s="18"/>
      <c r="G1" s="18" t="s">
        <v>25</v>
      </c>
      <c r="H1" s="18"/>
      <c r="I1" s="18"/>
      <c r="L1" s="18" t="s">
        <v>25</v>
      </c>
      <c r="M1" s="18"/>
      <c r="N1" s="18"/>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0.10368939650979909</v>
      </c>
      <c r="C3">
        <v>0.16049451370555964</v>
      </c>
      <c r="D3">
        <v>0.25535552486899588</v>
      </c>
      <c r="E3" s="18"/>
      <c r="F3" s="3">
        <v>0</v>
      </c>
      <c r="G3">
        <v>0.20248544301830276</v>
      </c>
      <c r="H3">
        <v>0.24154713150393847</v>
      </c>
      <c r="I3">
        <v>0.29546704851426625</v>
      </c>
      <c r="J3" s="18"/>
      <c r="K3" s="3">
        <v>0</v>
      </c>
      <c r="L3">
        <v>0.38075006439637932</v>
      </c>
      <c r="M3">
        <v>0.50198182649464129</v>
      </c>
      <c r="N3">
        <v>0.66498820588222596</v>
      </c>
    </row>
    <row r="4" spans="1:14" x14ac:dyDescent="0.25">
      <c r="A4" s="3">
        <v>1</v>
      </c>
      <c r="B4">
        <v>7.0977283014014167E-2</v>
      </c>
      <c r="C4">
        <v>0.13519029672207183</v>
      </c>
      <c r="D4">
        <v>0.23434086077470392</v>
      </c>
      <c r="E4" s="18"/>
      <c r="F4" s="3">
        <v>1</v>
      </c>
      <c r="G4">
        <v>0.13089458847054616</v>
      </c>
      <c r="H4">
        <v>0.20255812384224325</v>
      </c>
      <c r="I4">
        <v>0.26980594750433262</v>
      </c>
      <c r="J4" s="18"/>
      <c r="K4" s="3">
        <v>1</v>
      </c>
      <c r="L4">
        <v>0.24642077894661996</v>
      </c>
      <c r="M4">
        <v>0.42380229583108958</v>
      </c>
      <c r="N4">
        <v>0.6116955349490043</v>
      </c>
    </row>
    <row r="5" spans="1:14" x14ac:dyDescent="0.25">
      <c r="A5" s="3">
        <v>2</v>
      </c>
      <c r="B5">
        <v>3.2652120955559472E-2</v>
      </c>
      <c r="C5">
        <v>0.10314266652591682</v>
      </c>
      <c r="D5">
        <v>0.21033226434985633</v>
      </c>
      <c r="E5" s="18"/>
      <c r="F5" s="3">
        <v>2</v>
      </c>
      <c r="G5">
        <v>4.4992342527315078E-2</v>
      </c>
      <c r="H5">
        <v>0.15184732210227264</v>
      </c>
      <c r="I5">
        <v>0.23932760257445265</v>
      </c>
      <c r="J5" s="18"/>
      <c r="K5" s="3">
        <v>2</v>
      </c>
      <c r="L5">
        <v>8.7499718449125255E-2</v>
      </c>
      <c r="M5">
        <v>0.32200348907017023</v>
      </c>
      <c r="N5">
        <v>0.5487207780523421</v>
      </c>
    </row>
    <row r="6" spans="1:14" x14ac:dyDescent="0.25">
      <c r="A6" s="3">
        <v>3</v>
      </c>
      <c r="B6">
        <v>1.5724094503502352E-2</v>
      </c>
      <c r="C6">
        <v>6.836443636120576E-2</v>
      </c>
      <c r="D6">
        <v>0.18403858755373281</v>
      </c>
      <c r="E6" s="18"/>
      <c r="F6" s="3">
        <v>3</v>
      </c>
      <c r="G6">
        <v>6.7739053092281398E-3</v>
      </c>
      <c r="H6">
        <v>9.5780331893816364E-2</v>
      </c>
      <c r="I6">
        <v>0.20505202394808716</v>
      </c>
      <c r="J6" s="18"/>
      <c r="K6" s="3">
        <v>3</v>
      </c>
      <c r="L6">
        <v>2.2738191585707241E-2</v>
      </c>
      <c r="M6">
        <v>0.20872800244002343</v>
      </c>
      <c r="N6">
        <v>0.47746015384399437</v>
      </c>
    </row>
    <row r="7" spans="1:14" x14ac:dyDescent="0.25">
      <c r="A7" s="3">
        <v>4</v>
      </c>
      <c r="B7">
        <v>1.5779304037026706E-2</v>
      </c>
      <c r="C7">
        <v>3.7439281974142043E-2</v>
      </c>
      <c r="D7">
        <v>0.1562879452230069</v>
      </c>
      <c r="E7" s="18"/>
      <c r="F7" s="3">
        <v>4</v>
      </c>
      <c r="G7">
        <v>3.8319830557655057E-3</v>
      </c>
      <c r="H7">
        <v>4.4701112986167392E-2</v>
      </c>
      <c r="I7">
        <v>0.16827253989545474</v>
      </c>
      <c r="J7" s="18"/>
      <c r="K7" s="3">
        <v>4</v>
      </c>
      <c r="L7">
        <v>2.110298035056896E-2</v>
      </c>
      <c r="M7">
        <v>0.10475956080732225</v>
      </c>
      <c r="N7">
        <v>0.39984488098253584</v>
      </c>
    </row>
    <row r="8" spans="1:14" x14ac:dyDescent="0.25">
      <c r="A8" s="3">
        <v>5</v>
      </c>
      <c r="B8">
        <v>1.6317019787392712E-2</v>
      </c>
      <c r="C8">
        <v>2.0209060217669064E-2</v>
      </c>
      <c r="D8">
        <v>0.12778035449324682</v>
      </c>
      <c r="E8" s="18"/>
      <c r="F8" s="3">
        <v>5</v>
      </c>
      <c r="G8">
        <v>1.1094316369062E-3</v>
      </c>
      <c r="H8">
        <v>1.5142813166246759E-2</v>
      </c>
      <c r="I8">
        <v>0.13019870317192028</v>
      </c>
      <c r="J8" s="18"/>
      <c r="K8" s="3">
        <v>5</v>
      </c>
      <c r="L8">
        <v>1.1657408302914155E-2</v>
      </c>
      <c r="M8">
        <v>4.2340968021895943E-2</v>
      </c>
      <c r="N8">
        <v>0.31794742101867096</v>
      </c>
    </row>
    <row r="9" spans="1:14" x14ac:dyDescent="0.25">
      <c r="A9" s="3">
        <v>6</v>
      </c>
      <c r="B9">
        <v>1.5541464177564109E-2</v>
      </c>
      <c r="C9">
        <v>1.4480191893570282E-2</v>
      </c>
      <c r="D9">
        <v>9.9535225433354191E-2</v>
      </c>
      <c r="E9" s="18"/>
      <c r="F9" s="3">
        <v>6</v>
      </c>
      <c r="G9">
        <v>0</v>
      </c>
      <c r="H9">
        <v>3.7099118302591273E-3</v>
      </c>
      <c r="I9">
        <v>9.2530644288693967E-2</v>
      </c>
      <c r="J9" s="18"/>
      <c r="K9" s="3">
        <v>6</v>
      </c>
      <c r="L9">
        <v>0</v>
      </c>
      <c r="M9">
        <v>1.5167987404124795E-2</v>
      </c>
      <c r="N9">
        <v>0.23546736175260488</v>
      </c>
    </row>
    <row r="10" spans="1:14" x14ac:dyDescent="0.25">
      <c r="A10" s="3">
        <v>7</v>
      </c>
      <c r="B10">
        <v>1.3739806356431307E-2</v>
      </c>
      <c r="C10">
        <v>1.4546755410596435E-2</v>
      </c>
      <c r="D10">
        <v>7.3879102905091712E-2</v>
      </c>
      <c r="E10" s="18"/>
      <c r="F10" s="3">
        <v>7</v>
      </c>
      <c r="G10">
        <v>0</v>
      </c>
      <c r="H10">
        <v>8.1115238600180516E-4</v>
      </c>
      <c r="I10">
        <v>5.8611035400966467E-2</v>
      </c>
      <c r="J10" s="18"/>
      <c r="K10" s="3">
        <v>7</v>
      </c>
      <c r="L10">
        <v>0</v>
      </c>
      <c r="M10">
        <v>6.420408740644902E-3</v>
      </c>
      <c r="N10">
        <v>0.16007305173071401</v>
      </c>
    </row>
    <row r="11" spans="1:14" x14ac:dyDescent="0.25">
      <c r="A11" s="3">
        <v>8</v>
      </c>
      <c r="B11">
        <v>1.1487606499320277E-2</v>
      </c>
      <c r="C11">
        <v>1.5777374394943432E-2</v>
      </c>
      <c r="D11">
        <v>5.3395335829701164E-2</v>
      </c>
      <c r="E11" s="18"/>
      <c r="F11" s="3">
        <v>8</v>
      </c>
      <c r="G11">
        <v>0</v>
      </c>
      <c r="H11">
        <v>6.3142312532725258E-5</v>
      </c>
      <c r="I11">
        <v>3.2212495189285172E-2</v>
      </c>
      <c r="J11" s="18"/>
      <c r="K11" s="3">
        <v>8</v>
      </c>
      <c r="L11">
        <v>0</v>
      </c>
      <c r="M11">
        <v>1.8363638437882896E-3</v>
      </c>
      <c r="N11">
        <v>9.9617649173815326E-2</v>
      </c>
    </row>
    <row r="12" spans="1:14" x14ac:dyDescent="0.25">
      <c r="A12" s="3">
        <v>9</v>
      </c>
      <c r="B12">
        <v>9.2153597017078301E-3</v>
      </c>
      <c r="C12">
        <v>1.5772735405618798E-2</v>
      </c>
      <c r="D12">
        <v>3.8901041615809664E-2</v>
      </c>
      <c r="E12" s="18"/>
      <c r="F12" s="3">
        <v>9</v>
      </c>
      <c r="G12">
        <v>0</v>
      </c>
      <c r="H12">
        <v>0</v>
      </c>
      <c r="I12">
        <v>1.4746310574669548E-2</v>
      </c>
      <c r="J12" s="18"/>
      <c r="K12" s="3">
        <v>9</v>
      </c>
      <c r="L12">
        <v>0</v>
      </c>
      <c r="M12">
        <v>0</v>
      </c>
      <c r="N12">
        <v>5.6509146675609322E-2</v>
      </c>
    </row>
    <row r="13" spans="1:14" x14ac:dyDescent="0.25">
      <c r="A13" s="3">
        <v>10</v>
      </c>
      <c r="B13">
        <v>7.162209760816946E-3</v>
      </c>
      <c r="C13">
        <v>1.4378645917944258E-2</v>
      </c>
      <c r="D13">
        <v>2.9405131771681008E-2</v>
      </c>
      <c r="E13" s="18"/>
      <c r="F13" s="3">
        <v>10</v>
      </c>
      <c r="G13">
        <v>0</v>
      </c>
      <c r="H13">
        <v>0</v>
      </c>
      <c r="I13">
        <v>5.0077813705254283E-3</v>
      </c>
      <c r="J13" s="18"/>
      <c r="K13" s="3">
        <v>10</v>
      </c>
      <c r="L13">
        <v>0</v>
      </c>
      <c r="M13">
        <v>0</v>
      </c>
      <c r="N13">
        <v>2.7992996454115283E-2</v>
      </c>
    </row>
    <row r="14" spans="1:14" x14ac:dyDescent="0.25">
      <c r="A14" s="3">
        <v>11</v>
      </c>
      <c r="B14">
        <v>5.4277061992096289E-3</v>
      </c>
      <c r="C14">
        <v>1.2118560658703837E-2</v>
      </c>
      <c r="D14">
        <v>2.3191792971129579E-2</v>
      </c>
      <c r="E14" s="18"/>
      <c r="F14" s="3">
        <v>11</v>
      </c>
      <c r="G14">
        <v>0</v>
      </c>
      <c r="H14">
        <v>0</v>
      </c>
      <c r="I14">
        <v>7.2241353100333536E-4</v>
      </c>
      <c r="J14" s="18"/>
      <c r="K14" s="3">
        <v>11</v>
      </c>
      <c r="L14">
        <v>0</v>
      </c>
      <c r="M14">
        <v>0</v>
      </c>
      <c r="N14">
        <v>9.2486395848792053E-3</v>
      </c>
    </row>
    <row r="15" spans="1:14" x14ac:dyDescent="0.25">
      <c r="A15" s="3">
        <v>12</v>
      </c>
      <c r="B15">
        <v>4.0282421792043124E-3</v>
      </c>
      <c r="C15">
        <v>9.587148524538085E-3</v>
      </c>
      <c r="D15">
        <v>1.8646849467599026E-2</v>
      </c>
      <c r="E15" s="18"/>
      <c r="F15" s="3">
        <v>12</v>
      </c>
      <c r="G15">
        <v>0</v>
      </c>
      <c r="H15">
        <v>0</v>
      </c>
      <c r="I15">
        <v>0</v>
      </c>
      <c r="J15" s="18"/>
      <c r="K15" s="3">
        <v>12</v>
      </c>
      <c r="L15">
        <v>0</v>
      </c>
      <c r="M15">
        <v>0</v>
      </c>
      <c r="N15">
        <v>0</v>
      </c>
    </row>
    <row r="16" spans="1:14" x14ac:dyDescent="0.25">
      <c r="A16" s="3">
        <v>13</v>
      </c>
      <c r="B16">
        <v>2.9371056142330145E-3</v>
      </c>
      <c r="C16">
        <v>7.2088221478843586E-3</v>
      </c>
      <c r="D16">
        <v>1.4592350976545576E-2</v>
      </c>
      <c r="E16" s="18"/>
      <c r="F16" s="3">
        <v>13</v>
      </c>
      <c r="G16">
        <v>0</v>
      </c>
      <c r="H16">
        <v>0</v>
      </c>
      <c r="I16">
        <v>0</v>
      </c>
      <c r="J16" s="18"/>
      <c r="K16" s="3">
        <v>13</v>
      </c>
      <c r="L16">
        <v>0</v>
      </c>
      <c r="M16">
        <v>0</v>
      </c>
      <c r="N16">
        <v>0</v>
      </c>
    </row>
    <row r="17" spans="1:14" x14ac:dyDescent="0.25">
      <c r="A17" s="3">
        <v>14</v>
      </c>
      <c r="B17">
        <v>2.1089960440506439E-3</v>
      </c>
      <c r="C17">
        <v>5.2030095198817659E-3</v>
      </c>
      <c r="D17">
        <v>1.0916805596572045E-2</v>
      </c>
      <c r="E17" s="18"/>
      <c r="F17" s="3">
        <v>14</v>
      </c>
      <c r="G17">
        <v>0</v>
      </c>
      <c r="H17">
        <v>0</v>
      </c>
      <c r="I17">
        <v>0</v>
      </c>
      <c r="J17" s="18"/>
      <c r="K17" s="3">
        <v>14</v>
      </c>
      <c r="L17">
        <v>0</v>
      </c>
      <c r="M17">
        <v>0</v>
      </c>
      <c r="N17">
        <v>0</v>
      </c>
    </row>
    <row r="22" spans="1:14" x14ac:dyDescent="0.25">
      <c r="B22" t="s">
        <v>9</v>
      </c>
      <c r="C22" t="s">
        <v>10</v>
      </c>
      <c r="D22" t="s">
        <v>11</v>
      </c>
      <c r="E22" t="s">
        <v>12</v>
      </c>
      <c r="F22" t="s">
        <v>13</v>
      </c>
      <c r="G22" t="s">
        <v>14</v>
      </c>
    </row>
    <row r="23" spans="1:14" x14ac:dyDescent="0.25">
      <c r="A23" t="s">
        <v>48</v>
      </c>
      <c r="B23" s="18" t="s">
        <v>61</v>
      </c>
      <c r="C23" s="18"/>
      <c r="D23" s="18"/>
      <c r="E23" s="18"/>
      <c r="F23" s="18"/>
      <c r="G23" s="18"/>
    </row>
    <row r="24" spans="1:14" x14ac:dyDescent="0.25">
      <c r="A24" s="3">
        <v>0</v>
      </c>
      <c r="B24">
        <f>Quarantine_Input!B$19*INDEX($B3:$D3,1,MATCH(Quarantine_Input!$B$23,PQT_RAg_Entry_Exit!$B$2:$D$2))+Quarantine_Input!$B$26*(1-Quarantine_Input!B$19)*INDEX($G3:$I3,1,MATCH(Quarantine_Input!$B$23,PQT_RAg_Entry_Exit!$G$2:$I$2))+(1-Quarantine_Input!$B$26)*(1-Quarantine_Input!B$19)*INDEX($L3:$N3,1,MATCH(Quarantine_Input!$B$23,PQT_RAg_Entry_Exit!$L$2:$N$2))</f>
        <v>0.12156160132318741</v>
      </c>
      <c r="C24">
        <f>Quarantine_Input!C$19*INDEX($B3:$D3,1,MATCH(Quarantine_Input!$B$23,PQT_RAg_Entry_Exit!$B$2:$D$2))+Quarantine_Input!$B$26*(1-Quarantine_Input!C$19)*INDEX($G3:$I3,1,MATCH(Quarantine_Input!$B$23,PQT_RAg_Entry_Exit!$G$2:$I$2))+(1-Quarantine_Input!$B$26)*(1-Quarantine_Input!C$19)*INDEX($L3:$N3,1,MATCH(Quarantine_Input!$B$23,PQT_RAg_Entry_Exit!$L$2:$N$2))</f>
        <v>0.12582959053235476</v>
      </c>
      <c r="D24">
        <f>Quarantine_Input!D$19*INDEX($B3:$D3,1,MATCH(Quarantine_Input!$B$23,PQT_RAg_Entry_Exit!$B$2:$D$2))+Quarantine_Input!$B$26*(1-Quarantine_Input!D$19)*INDEX($G3:$I3,1,MATCH(Quarantine_Input!$B$23,PQT_RAg_Entry_Exit!$G$2:$I$2))+(1-Quarantine_Input!$B$26)*(1-Quarantine_Input!D$19)*INDEX($L3:$N3,1,MATCH(Quarantine_Input!$B$23,PQT_RAg_Entry_Exit!$L$2:$N$2))</f>
        <v>0.12582959053235476</v>
      </c>
      <c r="E24">
        <f>Quarantine_Input!E$19*INDEX($B3:$D3,1,MATCH(Quarantine_Input!$B$23,PQT_RAg_Entry_Exit!$B$2:$D$2))+Quarantine_Input!$B$26*(1-Quarantine_Input!E$19)*INDEX($G3:$I3,1,MATCH(Quarantine_Input!$B$23,PQT_RAg_Entry_Exit!$G$2:$I$2))+(1-Quarantine_Input!$B$26)*(1-Quarantine_Input!E$19)*INDEX($L3:$N3,1,MATCH(Quarantine_Input!$B$23,PQT_RAg_Entry_Exit!$L$2:$N$2))</f>
        <v>0.13386170911349612</v>
      </c>
      <c r="F24">
        <f>Quarantine_Input!F$19*INDEX($B3:$D3,1,MATCH(Quarantine_Input!$B$23,PQT_RAg_Entry_Exit!$B$2:$D$2))+Quarantine_Input!$B$26*(1-Quarantine_Input!F$19)*INDEX($G3:$I3,1,MATCH(Quarantine_Input!$B$23,PQT_RAg_Entry_Exit!$G$2:$I$2))+(1-Quarantine_Input!$B$26)*(1-Quarantine_Input!F$19)*INDEX($L3:$N3,1,MATCH(Quarantine_Input!$B$23,PQT_RAg_Entry_Exit!$L$2:$N$2))</f>
        <v>0.13386170911349612</v>
      </c>
      <c r="G24">
        <f>Quarantine_Input!G$19*INDEX($B3:$D3,1,MATCH(Quarantine_Input!$B$23,PQT_RAg_Entry_Exit!$B$2:$D$2))+Quarantine_Input!$B$26*(1-Quarantine_Input!G$19)*INDEX($G3:$I3,1,MATCH(Quarantine_Input!$B$23,PQT_RAg_Entry_Exit!$G$2:$I$2))+(1-Quarantine_Input!$B$26)*(1-Quarantine_Input!G$19)*INDEX($L3:$N3,1,MATCH(Quarantine_Input!$B$23,PQT_RAg_Entry_Exit!$L$2:$N$2))</f>
        <v>0.14470976681608066</v>
      </c>
    </row>
    <row r="25" spans="1:14" x14ac:dyDescent="0.25">
      <c r="A25" s="3">
        <v>1</v>
      </c>
      <c r="B25">
        <f>Quarantine_Input!B$19*INDEX($B4:$D4,1,MATCH(Quarantine_Input!$B$23,PQT_RAg_Entry_Exit!$B$2:$D$2))+Quarantine_Input!$B$26*(1-Quarantine_Input!B$19)*INDEX($G4:$I4,1,MATCH(Quarantine_Input!$B$23,PQT_RAg_Entry_Exit!$G$2:$I$2))+(1-Quarantine_Input!$B$26)*(1-Quarantine_Input!B$19)*INDEX($L4:$N4,1,MATCH(Quarantine_Input!$B$23,PQT_RAg_Entry_Exit!$L$2:$N$2))</f>
        <v>8.1816323571100802E-2</v>
      </c>
      <c r="C25">
        <f>Quarantine_Input!C$19*INDEX($B4:$D4,1,MATCH(Quarantine_Input!$B$23,PQT_RAg_Entry_Exit!$B$2:$D$2))+Quarantine_Input!$B$26*(1-Quarantine_Input!C$19)*INDEX($G4:$I4,1,MATCH(Quarantine_Input!$B$23,PQT_RAg_Entry_Exit!$G$2:$I$2))+(1-Quarantine_Input!$B$26)*(1-Quarantine_Input!C$19)*INDEX($L4:$N4,1,MATCH(Quarantine_Input!$B$23,PQT_RAg_Entry_Exit!$L$2:$N$2))</f>
        <v>8.4404751166822986E-2</v>
      </c>
      <c r="D25">
        <f>Quarantine_Input!D$19*INDEX($B4:$D4,1,MATCH(Quarantine_Input!$B$23,PQT_RAg_Entry_Exit!$B$2:$D$2))+Quarantine_Input!$B$26*(1-Quarantine_Input!D$19)*INDEX($G4:$I4,1,MATCH(Quarantine_Input!$B$23,PQT_RAg_Entry_Exit!$G$2:$I$2))+(1-Quarantine_Input!$B$26)*(1-Quarantine_Input!D$19)*INDEX($L4:$N4,1,MATCH(Quarantine_Input!$B$23,PQT_RAg_Entry_Exit!$L$2:$N$2))</f>
        <v>8.4404751166822986E-2</v>
      </c>
      <c r="E25">
        <f>Quarantine_Input!E$19*INDEX($B4:$D4,1,MATCH(Quarantine_Input!$B$23,PQT_RAg_Entry_Exit!$B$2:$D$2))+Quarantine_Input!$B$26*(1-Quarantine_Input!E$19)*INDEX($G4:$I4,1,MATCH(Quarantine_Input!$B$23,PQT_RAg_Entry_Exit!$G$2:$I$2))+(1-Quarantine_Input!$B$26)*(1-Quarantine_Input!E$19)*INDEX($L4:$N4,1,MATCH(Quarantine_Input!$B$23,PQT_RAg_Entry_Exit!$L$2:$N$2))</f>
        <v>8.9276028100439039E-2</v>
      </c>
      <c r="F25">
        <f>Quarantine_Input!F$19*INDEX($B4:$D4,1,MATCH(Quarantine_Input!$B$23,PQT_RAg_Entry_Exit!$B$2:$D$2))+Quarantine_Input!$B$26*(1-Quarantine_Input!F$19)*INDEX($G4:$I4,1,MATCH(Quarantine_Input!$B$23,PQT_RAg_Entry_Exit!$G$2:$I$2))+(1-Quarantine_Input!$B$26)*(1-Quarantine_Input!F$19)*INDEX($L4:$N4,1,MATCH(Quarantine_Input!$B$23,PQT_RAg_Entry_Exit!$L$2:$N$2))</f>
        <v>8.9276028100439039E-2</v>
      </c>
      <c r="G25">
        <f>Quarantine_Input!G$19*INDEX($B4:$D4,1,MATCH(Quarantine_Input!$B$23,PQT_RAg_Entry_Exit!$B$2:$D$2))+Quarantine_Input!$B$26*(1-Quarantine_Input!G$19)*INDEX($G4:$I4,1,MATCH(Quarantine_Input!$B$23,PQT_RAg_Entry_Exit!$G$2:$I$2))+(1-Quarantine_Input!$B$26)*(1-Quarantine_Input!G$19)*INDEX($L4:$N4,1,MATCH(Quarantine_Input!$B$23,PQT_RAg_Entry_Exit!$L$2:$N$2))</f>
        <v>9.5855100947447119E-2</v>
      </c>
    </row>
    <row r="26" spans="1:14" x14ac:dyDescent="0.25">
      <c r="A26" s="3">
        <v>2</v>
      </c>
      <c r="B26">
        <f>Quarantine_Input!B$19*INDEX($B5:$D5,1,MATCH(Quarantine_Input!$B$23,PQT_RAg_Entry_Exit!$B$2:$D$2))+Quarantine_Input!$B$26*(1-Quarantine_Input!B$19)*INDEX($G5:$I5,1,MATCH(Quarantine_Input!$B$23,PQT_RAg_Entry_Exit!$G$2:$I$2))+(1-Quarantine_Input!$B$26)*(1-Quarantine_Input!B$19)*INDEX($L5:$N5,1,MATCH(Quarantine_Input!$B$23,PQT_RAg_Entry_Exit!$L$2:$N$2))</f>
        <v>3.4884467037890061E-2</v>
      </c>
      <c r="C26">
        <f>Quarantine_Input!C$19*INDEX($B5:$D5,1,MATCH(Quarantine_Input!$B$23,PQT_RAg_Entry_Exit!$B$2:$D$2))+Quarantine_Input!$B$26*(1-Quarantine_Input!C$19)*INDEX($G5:$I5,1,MATCH(Quarantine_Input!$B$23,PQT_RAg_Entry_Exit!$G$2:$I$2))+(1-Quarantine_Input!$B$26)*(1-Quarantine_Input!C$19)*INDEX($L5:$N5,1,MATCH(Quarantine_Input!$B$23,PQT_RAg_Entry_Exit!$L$2:$N$2))</f>
        <v>3.5417564609789905E-2</v>
      </c>
      <c r="D26">
        <f>Quarantine_Input!D$19*INDEX($B5:$D5,1,MATCH(Quarantine_Input!$B$23,PQT_RAg_Entry_Exit!$B$2:$D$2))+Quarantine_Input!$B$26*(1-Quarantine_Input!D$19)*INDEX($G5:$I5,1,MATCH(Quarantine_Input!$B$23,PQT_RAg_Entry_Exit!$G$2:$I$2))+(1-Quarantine_Input!$B$26)*(1-Quarantine_Input!D$19)*INDEX($L5:$N5,1,MATCH(Quarantine_Input!$B$23,PQT_RAg_Entry_Exit!$L$2:$N$2))</f>
        <v>3.5417564609789905E-2</v>
      </c>
      <c r="E26">
        <f>Quarantine_Input!E$19*INDEX($B5:$D5,1,MATCH(Quarantine_Input!$B$23,PQT_RAg_Entry_Exit!$B$2:$D$2))+Quarantine_Input!$B$26*(1-Quarantine_Input!E$19)*INDEX($G5:$I5,1,MATCH(Quarantine_Input!$B$23,PQT_RAg_Entry_Exit!$G$2:$I$2))+(1-Quarantine_Input!$B$26)*(1-Quarantine_Input!E$19)*INDEX($L5:$N5,1,MATCH(Quarantine_Input!$B$23,PQT_RAg_Entry_Exit!$L$2:$N$2))</f>
        <v>3.6420824623573635E-2</v>
      </c>
      <c r="F26">
        <f>Quarantine_Input!F$19*INDEX($B5:$D5,1,MATCH(Quarantine_Input!$B$23,PQT_RAg_Entry_Exit!$B$2:$D$2))+Quarantine_Input!$B$26*(1-Quarantine_Input!F$19)*INDEX($G5:$I5,1,MATCH(Quarantine_Input!$B$23,PQT_RAg_Entry_Exit!$G$2:$I$2))+(1-Quarantine_Input!$B$26)*(1-Quarantine_Input!F$19)*INDEX($L5:$N5,1,MATCH(Quarantine_Input!$B$23,PQT_RAg_Entry_Exit!$L$2:$N$2))</f>
        <v>3.6420824623573635E-2</v>
      </c>
      <c r="G26">
        <f>Quarantine_Input!G$19*INDEX($B5:$D5,1,MATCH(Quarantine_Input!$B$23,PQT_RAg_Entry_Exit!$B$2:$D$2))+Quarantine_Input!$B$26*(1-Quarantine_Input!G$19)*INDEX($G5:$I5,1,MATCH(Quarantine_Input!$B$23,PQT_RAg_Entry_Exit!$G$2:$I$2))+(1-Quarantine_Input!$B$26)*(1-Quarantine_Input!G$19)*INDEX($L5:$N5,1,MATCH(Quarantine_Input!$B$23,PQT_RAg_Entry_Exit!$L$2:$N$2))</f>
        <v>3.7775812402984027E-2</v>
      </c>
    </row>
    <row r="27" spans="1:14" x14ac:dyDescent="0.25">
      <c r="A27" s="3">
        <v>3</v>
      </c>
      <c r="B27">
        <f>Quarantine_Input!B$19*INDEX($B6:$D6,1,MATCH(Quarantine_Input!$B$23,PQT_RAg_Entry_Exit!$B$2:$D$2))+Quarantine_Input!$B$26*(1-Quarantine_Input!B$19)*INDEX($G6:$I6,1,MATCH(Quarantine_Input!$B$23,PQT_RAg_Entry_Exit!$G$2:$I$2))+(1-Quarantine_Input!$B$26)*(1-Quarantine_Input!B$19)*INDEX($L6:$N6,1,MATCH(Quarantine_Input!$B$23,PQT_RAg_Entry_Exit!$L$2:$N$2))</f>
        <v>1.4105005278258148E-2</v>
      </c>
      <c r="C27">
        <f>Quarantine_Input!C$19*INDEX($B6:$D6,1,MATCH(Quarantine_Input!$B$23,PQT_RAg_Entry_Exit!$B$2:$D$2))+Quarantine_Input!$B$26*(1-Quarantine_Input!C$19)*INDEX($G6:$I6,1,MATCH(Quarantine_Input!$B$23,PQT_RAg_Entry_Exit!$G$2:$I$2))+(1-Quarantine_Input!$B$26)*(1-Quarantine_Input!C$19)*INDEX($L6:$N6,1,MATCH(Quarantine_Input!$B$23,PQT_RAg_Entry_Exit!$L$2:$N$2))</f>
        <v>1.3718357105065502E-2</v>
      </c>
      <c r="D27">
        <f>Quarantine_Input!D$19*INDEX($B6:$D6,1,MATCH(Quarantine_Input!$B$23,PQT_RAg_Entry_Exit!$B$2:$D$2))+Quarantine_Input!$B$26*(1-Quarantine_Input!D$19)*INDEX($G6:$I6,1,MATCH(Quarantine_Input!$B$23,PQT_RAg_Entry_Exit!$G$2:$I$2))+(1-Quarantine_Input!$B$26)*(1-Quarantine_Input!D$19)*INDEX($L6:$N6,1,MATCH(Quarantine_Input!$B$23,PQT_RAg_Entry_Exit!$L$2:$N$2))</f>
        <v>1.3718357105065502E-2</v>
      </c>
      <c r="E27">
        <f>Quarantine_Input!E$19*INDEX($B6:$D6,1,MATCH(Quarantine_Input!$B$23,PQT_RAg_Entry_Exit!$B$2:$D$2))+Quarantine_Input!$B$26*(1-Quarantine_Input!E$19)*INDEX($G6:$I6,1,MATCH(Quarantine_Input!$B$23,PQT_RAg_Entry_Exit!$G$2:$I$2))+(1-Quarantine_Input!$B$26)*(1-Quarantine_Input!E$19)*INDEX($L6:$N6,1,MATCH(Quarantine_Input!$B$23,PQT_RAg_Entry_Exit!$L$2:$N$2))</f>
        <v>1.2990706723571006E-2</v>
      </c>
      <c r="F27">
        <f>Quarantine_Input!F$19*INDEX($B6:$D6,1,MATCH(Quarantine_Input!$B$23,PQT_RAg_Entry_Exit!$B$2:$D$2))+Quarantine_Input!$B$26*(1-Quarantine_Input!F$19)*INDEX($G6:$I6,1,MATCH(Quarantine_Input!$B$23,PQT_RAg_Entry_Exit!$G$2:$I$2))+(1-Quarantine_Input!$B$26)*(1-Quarantine_Input!F$19)*INDEX($L6:$N6,1,MATCH(Quarantine_Input!$B$23,PQT_RAg_Entry_Exit!$L$2:$N$2))</f>
        <v>1.2990706723571006E-2</v>
      </c>
      <c r="G27">
        <f>Quarantine_Input!G$19*INDEX($B6:$D6,1,MATCH(Quarantine_Input!$B$23,PQT_RAg_Entry_Exit!$B$2:$D$2))+Quarantine_Input!$B$26*(1-Quarantine_Input!G$19)*INDEX($G6:$I6,1,MATCH(Quarantine_Input!$B$23,PQT_RAg_Entry_Exit!$G$2:$I$2))+(1-Quarantine_Input!$B$26)*(1-Quarantine_Input!G$19)*INDEX($L6:$N6,1,MATCH(Quarantine_Input!$B$23,PQT_RAg_Entry_Exit!$L$2:$N$2))</f>
        <v>1.2007953139193738E-2</v>
      </c>
    </row>
    <row r="28" spans="1:14" x14ac:dyDescent="0.25">
      <c r="A28" s="3">
        <v>4</v>
      </c>
      <c r="B28">
        <f>Quarantine_Input!B$19*INDEX($B7:$D7,1,MATCH(Quarantine_Input!$B$23,PQT_RAg_Entry_Exit!$B$2:$D$2))+Quarantine_Input!$B$26*(1-Quarantine_Input!B$19)*INDEX($G7:$I7,1,MATCH(Quarantine_Input!$B$23,PQT_RAg_Entry_Exit!$G$2:$I$2))+(1-Quarantine_Input!$B$26)*(1-Quarantine_Input!B$19)*INDEX($L7:$N7,1,MATCH(Quarantine_Input!$B$23,PQT_RAg_Entry_Exit!$L$2:$N$2))</f>
        <v>1.3618033671516554E-2</v>
      </c>
      <c r="C28">
        <f>Quarantine_Input!C$19*INDEX($B7:$D7,1,MATCH(Quarantine_Input!$B$23,PQT_RAg_Entry_Exit!$B$2:$D$2))+Quarantine_Input!$B$26*(1-Quarantine_Input!C$19)*INDEX($G7:$I7,1,MATCH(Quarantine_Input!$B$23,PQT_RAg_Entry_Exit!$G$2:$I$2))+(1-Quarantine_Input!$B$26)*(1-Quarantine_Input!C$19)*INDEX($L7:$N7,1,MATCH(Quarantine_Input!$B$23,PQT_RAg_Entry_Exit!$L$2:$N$2))</f>
        <v>1.310190940512607E-2</v>
      </c>
      <c r="D28">
        <f>Quarantine_Input!D$19*INDEX($B7:$D7,1,MATCH(Quarantine_Input!$B$23,PQT_RAg_Entry_Exit!$B$2:$D$2))+Quarantine_Input!$B$26*(1-Quarantine_Input!D$19)*INDEX($G7:$I7,1,MATCH(Quarantine_Input!$B$23,PQT_RAg_Entry_Exit!$G$2:$I$2))+(1-Quarantine_Input!$B$26)*(1-Quarantine_Input!D$19)*INDEX($L7:$N7,1,MATCH(Quarantine_Input!$B$23,PQT_RAg_Entry_Exit!$L$2:$N$2))</f>
        <v>1.310190940512607E-2</v>
      </c>
      <c r="E28">
        <f>Quarantine_Input!E$19*INDEX($B7:$D7,1,MATCH(Quarantine_Input!$B$23,PQT_RAg_Entry_Exit!$B$2:$D$2))+Quarantine_Input!$B$26*(1-Quarantine_Input!E$19)*INDEX($G7:$I7,1,MATCH(Quarantine_Input!$B$23,PQT_RAg_Entry_Exit!$G$2:$I$2))+(1-Quarantine_Input!$B$26)*(1-Quarantine_Input!E$19)*INDEX($L7:$N7,1,MATCH(Quarantine_Input!$B$23,PQT_RAg_Entry_Exit!$L$2:$N$2))</f>
        <v>1.2130592209349537E-2</v>
      </c>
      <c r="F28">
        <f>Quarantine_Input!F$19*INDEX($B7:$D7,1,MATCH(Quarantine_Input!$B$23,PQT_RAg_Entry_Exit!$B$2:$D$2))+Quarantine_Input!$B$26*(1-Quarantine_Input!F$19)*INDEX($G7:$I7,1,MATCH(Quarantine_Input!$B$23,PQT_RAg_Entry_Exit!$G$2:$I$2))+(1-Quarantine_Input!$B$26)*(1-Quarantine_Input!F$19)*INDEX($L7:$N7,1,MATCH(Quarantine_Input!$B$23,PQT_RAg_Entry_Exit!$L$2:$N$2))</f>
        <v>1.2130592209349537E-2</v>
      </c>
      <c r="G28">
        <f>Quarantine_Input!G$19*INDEX($B7:$D7,1,MATCH(Quarantine_Input!$B$23,PQT_RAg_Entry_Exit!$B$2:$D$2))+Quarantine_Input!$B$26*(1-Quarantine_Input!G$19)*INDEX($G7:$I7,1,MATCH(Quarantine_Input!$B$23,PQT_RAg_Entry_Exit!$G$2:$I$2))+(1-Quarantine_Input!$B$26)*(1-Quarantine_Input!G$19)*INDEX($L7:$N7,1,MATCH(Quarantine_Input!$B$23,PQT_RAg_Entry_Exit!$L$2:$N$2))</f>
        <v>1.0818745916139157E-2</v>
      </c>
    </row>
    <row r="29" spans="1:14" x14ac:dyDescent="0.25">
      <c r="A29" s="3">
        <v>5</v>
      </c>
      <c r="B29">
        <f>Quarantine_Input!B$19*INDEX($B8:$D8,1,MATCH(Quarantine_Input!$B$23,PQT_RAg_Entry_Exit!$B$2:$D$2))+Quarantine_Input!$B$26*(1-Quarantine_Input!B$19)*INDEX($G8:$I8,1,MATCH(Quarantine_Input!$B$23,PQT_RAg_Entry_Exit!$G$2:$I$2))+(1-Quarantine_Input!$B$26)*(1-Quarantine_Input!B$19)*INDEX($L8:$N8,1,MATCH(Quarantine_Input!$B$23,PQT_RAg_Entry_Exit!$L$2:$N$2))</f>
        <v>1.3565967090969702E-2</v>
      </c>
      <c r="C29">
        <f>Quarantine_Input!C$19*INDEX($B8:$D8,1,MATCH(Quarantine_Input!$B$23,PQT_RAg_Entry_Exit!$B$2:$D$2))+Quarantine_Input!$B$26*(1-Quarantine_Input!C$19)*INDEX($G8:$I8,1,MATCH(Quarantine_Input!$B$23,PQT_RAg_Entry_Exit!$G$2:$I$2))+(1-Quarantine_Input!$B$26)*(1-Quarantine_Input!C$19)*INDEX($L8:$N8,1,MATCH(Quarantine_Input!$B$23,PQT_RAg_Entry_Exit!$L$2:$N$2))</f>
        <v>1.2908999282868684E-2</v>
      </c>
      <c r="D29">
        <f>Quarantine_Input!D$19*INDEX($B8:$D8,1,MATCH(Quarantine_Input!$B$23,PQT_RAg_Entry_Exit!$B$2:$D$2))+Quarantine_Input!$B$26*(1-Quarantine_Input!D$19)*INDEX($G8:$I8,1,MATCH(Quarantine_Input!$B$23,PQT_RAg_Entry_Exit!$G$2:$I$2))+(1-Quarantine_Input!$B$26)*(1-Quarantine_Input!D$19)*INDEX($L8:$N8,1,MATCH(Quarantine_Input!$B$23,PQT_RAg_Entry_Exit!$L$2:$N$2))</f>
        <v>1.2908999282868684E-2</v>
      </c>
      <c r="E29">
        <f>Quarantine_Input!E$19*INDEX($B8:$D8,1,MATCH(Quarantine_Input!$B$23,PQT_RAg_Entry_Exit!$B$2:$D$2))+Quarantine_Input!$B$26*(1-Quarantine_Input!E$19)*INDEX($G8:$I8,1,MATCH(Quarantine_Input!$B$23,PQT_RAg_Entry_Exit!$G$2:$I$2))+(1-Quarantine_Input!$B$26)*(1-Quarantine_Input!E$19)*INDEX($L8:$N8,1,MATCH(Quarantine_Input!$B$23,PQT_RAg_Entry_Exit!$L$2:$N$2))</f>
        <v>1.1672622366234132E-2</v>
      </c>
      <c r="F29">
        <f>Quarantine_Input!F$19*INDEX($B8:$D8,1,MATCH(Quarantine_Input!$B$23,PQT_RAg_Entry_Exit!$B$2:$D$2))+Quarantine_Input!$B$26*(1-Quarantine_Input!F$19)*INDEX($G8:$I8,1,MATCH(Quarantine_Input!$B$23,PQT_RAg_Entry_Exit!$G$2:$I$2))+(1-Quarantine_Input!$B$26)*(1-Quarantine_Input!F$19)*INDEX($L8:$N8,1,MATCH(Quarantine_Input!$B$23,PQT_RAg_Entry_Exit!$L$2:$N$2))</f>
        <v>1.1672622366234132E-2</v>
      </c>
      <c r="G29">
        <f>Quarantine_Input!G$19*INDEX($B8:$D8,1,MATCH(Quarantine_Input!$B$23,PQT_RAg_Entry_Exit!$B$2:$D$2))+Quarantine_Input!$B$26*(1-Quarantine_Input!G$19)*INDEX($G8:$I8,1,MATCH(Quarantine_Input!$B$23,PQT_RAg_Entry_Exit!$G$2:$I$2))+(1-Quarantine_Input!$B$26)*(1-Quarantine_Input!G$19)*INDEX($L8:$N8,1,MATCH(Quarantine_Input!$B$23,PQT_RAg_Entry_Exit!$L$2:$N$2))</f>
        <v>1.0002790428582464E-2</v>
      </c>
    </row>
    <row r="30" spans="1:14" x14ac:dyDescent="0.25">
      <c r="A30" s="3">
        <v>6</v>
      </c>
      <c r="B30">
        <f>Quarantine_Input!B$19*INDEX($B9:$D9,1,MATCH(Quarantine_Input!$B$23,PQT_RAg_Entry_Exit!$B$2:$D$2))+Quarantine_Input!$B$26*(1-Quarantine_Input!B$19)*INDEX($G9:$I9,1,MATCH(Quarantine_Input!$B$23,PQT_RAg_Entry_Exit!$G$2:$I$2))+(1-Quarantine_Input!$B$26)*(1-Quarantine_Input!B$19)*INDEX($L9:$N9,1,MATCH(Quarantine_Input!$B$23,PQT_RAg_Entry_Exit!$L$2:$N$2))</f>
        <v>1.2730013307842762E-2</v>
      </c>
      <c r="C30">
        <f>Quarantine_Input!C$19*INDEX($B9:$D9,1,MATCH(Quarantine_Input!$B$23,PQT_RAg_Entry_Exit!$B$2:$D$2))+Quarantine_Input!$B$26*(1-Quarantine_Input!C$19)*INDEX($G9:$I9,1,MATCH(Quarantine_Input!$B$23,PQT_RAg_Entry_Exit!$G$2:$I$2))+(1-Quarantine_Input!$B$26)*(1-Quarantine_Input!C$19)*INDEX($L9:$N9,1,MATCH(Quarantine_Input!$B$23,PQT_RAg_Entry_Exit!$L$2:$N$2))</f>
        <v>1.2058622055371993E-2</v>
      </c>
      <c r="D30">
        <f>Quarantine_Input!D$19*INDEX($B9:$D9,1,MATCH(Quarantine_Input!$B$23,PQT_RAg_Entry_Exit!$B$2:$D$2))+Quarantine_Input!$B$26*(1-Quarantine_Input!D$19)*INDEX($G9:$I9,1,MATCH(Quarantine_Input!$B$23,PQT_RAg_Entry_Exit!$G$2:$I$2))+(1-Quarantine_Input!$B$26)*(1-Quarantine_Input!D$19)*INDEX($L9:$N9,1,MATCH(Quarantine_Input!$B$23,PQT_RAg_Entry_Exit!$L$2:$N$2))</f>
        <v>1.2058622055371993E-2</v>
      </c>
      <c r="E30">
        <f>Quarantine_Input!E$19*INDEX($B9:$D9,1,MATCH(Quarantine_Input!$B$23,PQT_RAg_Entry_Exit!$B$2:$D$2))+Quarantine_Input!$B$26*(1-Quarantine_Input!E$19)*INDEX($G9:$I9,1,MATCH(Quarantine_Input!$B$23,PQT_RAg_Entry_Exit!$G$2:$I$2))+(1-Quarantine_Input!$B$26)*(1-Quarantine_Input!E$19)*INDEX($L9:$N9,1,MATCH(Quarantine_Input!$B$23,PQT_RAg_Entry_Exit!$L$2:$N$2))</f>
        <v>1.0795101017736029E-2</v>
      </c>
      <c r="F30">
        <f>Quarantine_Input!F$19*INDEX($B9:$D9,1,MATCH(Quarantine_Input!$B$23,PQT_RAg_Entry_Exit!$B$2:$D$2))+Quarantine_Input!$B$26*(1-Quarantine_Input!F$19)*INDEX($G9:$I9,1,MATCH(Quarantine_Input!$B$23,PQT_RAg_Entry_Exit!$G$2:$I$2))+(1-Quarantine_Input!$B$26)*(1-Quarantine_Input!F$19)*INDEX($L9:$N9,1,MATCH(Quarantine_Input!$B$23,PQT_RAg_Entry_Exit!$L$2:$N$2))</f>
        <v>1.0795101017736029E-2</v>
      </c>
      <c r="G30">
        <f>Quarantine_Input!G$19*INDEX($B9:$D9,1,MATCH(Quarantine_Input!$B$23,PQT_RAg_Entry_Exit!$B$2:$D$2))+Quarantine_Input!$B$26*(1-Quarantine_Input!G$19)*INDEX($G9:$I9,1,MATCH(Quarantine_Input!$B$23,PQT_RAg_Entry_Exit!$G$2:$I$2))+(1-Quarantine_Input!$B$26)*(1-Quarantine_Input!G$19)*INDEX($L9:$N9,1,MATCH(Quarantine_Input!$B$23,PQT_RAg_Entry_Exit!$L$2:$N$2))</f>
        <v>9.0886086413801102E-3</v>
      </c>
    </row>
    <row r="31" spans="1:14" x14ac:dyDescent="0.25">
      <c r="A31" s="3">
        <v>7</v>
      </c>
      <c r="B31">
        <f>Quarantine_Input!B$19*INDEX($B10:$D10,1,MATCH(Quarantine_Input!$B$23,PQT_RAg_Entry_Exit!$B$2:$D$2))+Quarantine_Input!$B$26*(1-Quarantine_Input!B$19)*INDEX($G10:$I10,1,MATCH(Quarantine_Input!$B$23,PQT_RAg_Entry_Exit!$G$2:$I$2))+(1-Quarantine_Input!$B$26)*(1-Quarantine_Input!B$19)*INDEX($L10:$N10,1,MATCH(Quarantine_Input!$B$23,PQT_RAg_Entry_Exit!$L$2:$N$2))</f>
        <v>1.1254275386552885E-2</v>
      </c>
      <c r="C31">
        <f>Quarantine_Input!C$19*INDEX($B10:$D10,1,MATCH(Quarantine_Input!$B$23,PQT_RAg_Entry_Exit!$B$2:$D$2))+Quarantine_Input!$B$26*(1-Quarantine_Input!C$19)*INDEX($G10:$I10,1,MATCH(Quarantine_Input!$B$23,PQT_RAg_Entry_Exit!$G$2:$I$2))+(1-Quarantine_Input!$B$26)*(1-Quarantine_Input!C$19)*INDEX($L10:$N10,1,MATCH(Quarantine_Input!$B$23,PQT_RAg_Entry_Exit!$L$2:$N$2))</f>
        <v>1.0660715751955051E-2</v>
      </c>
      <c r="D31">
        <f>Quarantine_Input!D$19*INDEX($B10:$D10,1,MATCH(Quarantine_Input!$B$23,PQT_RAg_Entry_Exit!$B$2:$D$2))+Quarantine_Input!$B$26*(1-Quarantine_Input!D$19)*INDEX($G10:$I10,1,MATCH(Quarantine_Input!$B$23,PQT_RAg_Entry_Exit!$G$2:$I$2))+(1-Quarantine_Input!$B$26)*(1-Quarantine_Input!D$19)*INDEX($L10:$N10,1,MATCH(Quarantine_Input!$B$23,PQT_RAg_Entry_Exit!$L$2:$N$2))</f>
        <v>1.0660715751955051E-2</v>
      </c>
      <c r="E31">
        <f>Quarantine_Input!E$19*INDEX($B10:$D10,1,MATCH(Quarantine_Input!$B$23,PQT_RAg_Entry_Exit!$B$2:$D$2))+Quarantine_Input!$B$26*(1-Quarantine_Input!E$19)*INDEX($G10:$I10,1,MATCH(Quarantine_Input!$B$23,PQT_RAg_Entry_Exit!$G$2:$I$2))+(1-Quarantine_Input!$B$26)*(1-Quarantine_Input!E$19)*INDEX($L10:$N10,1,MATCH(Quarantine_Input!$B$23,PQT_RAg_Entry_Exit!$L$2:$N$2))</f>
        <v>9.5436694951771851E-3</v>
      </c>
      <c r="F31">
        <f>Quarantine_Input!F$19*INDEX($B10:$D10,1,MATCH(Quarantine_Input!$B$23,PQT_RAg_Entry_Exit!$B$2:$D$2))+Quarantine_Input!$B$26*(1-Quarantine_Input!F$19)*INDEX($G10:$I10,1,MATCH(Quarantine_Input!$B$23,PQT_RAg_Entry_Exit!$G$2:$I$2))+(1-Quarantine_Input!$B$26)*(1-Quarantine_Input!F$19)*INDEX($L10:$N10,1,MATCH(Quarantine_Input!$B$23,PQT_RAg_Entry_Exit!$L$2:$N$2))</f>
        <v>9.5436694951771851E-3</v>
      </c>
      <c r="G31">
        <f>Quarantine_Input!G$19*INDEX($B10:$D10,1,MATCH(Quarantine_Input!$B$23,PQT_RAg_Entry_Exit!$B$2:$D$2))+Quarantine_Input!$B$26*(1-Quarantine_Input!G$19)*INDEX($G10:$I10,1,MATCH(Quarantine_Input!$B$23,PQT_RAg_Entry_Exit!$G$2:$I$2))+(1-Quarantine_Input!$B$26)*(1-Quarantine_Input!G$19)*INDEX($L10:$N10,1,MATCH(Quarantine_Input!$B$23,PQT_RAg_Entry_Exit!$L$2:$N$2))</f>
        <v>8.0350037393660378E-3</v>
      </c>
    </row>
    <row r="32" spans="1:14" x14ac:dyDescent="0.25">
      <c r="A32" s="3">
        <v>8</v>
      </c>
      <c r="B32">
        <f>Quarantine_Input!B$19*INDEX($B11:$D11,1,MATCH(Quarantine_Input!$B$23,PQT_RAg_Entry_Exit!$B$2:$D$2))+Quarantine_Input!$B$26*(1-Quarantine_Input!B$19)*INDEX($G11:$I11,1,MATCH(Quarantine_Input!$B$23,PQT_RAg_Entry_Exit!$G$2:$I$2))+(1-Quarantine_Input!$B$26)*(1-Quarantine_Input!B$19)*INDEX($L11:$N11,1,MATCH(Quarantine_Input!$B$23,PQT_RAg_Entry_Exit!$L$2:$N$2))</f>
        <v>9.4094984835932389E-3</v>
      </c>
      <c r="C32">
        <f>Quarantine_Input!C$19*INDEX($B11:$D11,1,MATCH(Quarantine_Input!$B$23,PQT_RAg_Entry_Exit!$B$2:$D$2))+Quarantine_Input!$B$26*(1-Quarantine_Input!C$19)*INDEX($G11:$I11,1,MATCH(Quarantine_Input!$B$23,PQT_RAg_Entry_Exit!$G$2:$I$2))+(1-Quarantine_Input!$B$26)*(1-Quarantine_Input!C$19)*INDEX($L11:$N11,1,MATCH(Quarantine_Input!$B$23,PQT_RAg_Entry_Exit!$L$2:$N$2))</f>
        <v>8.9132338828226028E-3</v>
      </c>
      <c r="D32">
        <f>Quarantine_Input!D$19*INDEX($B11:$D11,1,MATCH(Quarantine_Input!$B$23,PQT_RAg_Entry_Exit!$B$2:$D$2))+Quarantine_Input!$B$26*(1-Quarantine_Input!D$19)*INDEX($G11:$I11,1,MATCH(Quarantine_Input!$B$23,PQT_RAg_Entry_Exit!$G$2:$I$2))+(1-Quarantine_Input!$B$26)*(1-Quarantine_Input!D$19)*INDEX($L11:$N11,1,MATCH(Quarantine_Input!$B$23,PQT_RAg_Entry_Exit!$L$2:$N$2))</f>
        <v>8.9132338828226028E-3</v>
      </c>
      <c r="E32">
        <f>Quarantine_Input!E$19*INDEX($B11:$D11,1,MATCH(Quarantine_Input!$B$23,PQT_RAg_Entry_Exit!$B$2:$D$2))+Quarantine_Input!$B$26*(1-Quarantine_Input!E$19)*INDEX($G11:$I11,1,MATCH(Quarantine_Input!$B$23,PQT_RAg_Entry_Exit!$G$2:$I$2))+(1-Quarantine_Input!$B$26)*(1-Quarantine_Input!E$19)*INDEX($L11:$N11,1,MATCH(Quarantine_Input!$B$23,PQT_RAg_Entry_Exit!$L$2:$N$2))</f>
        <v>7.9792914744278645E-3</v>
      </c>
      <c r="F32">
        <f>Quarantine_Input!F$19*INDEX($B11:$D11,1,MATCH(Quarantine_Input!$B$23,PQT_RAg_Entry_Exit!$B$2:$D$2))+Quarantine_Input!$B$26*(1-Quarantine_Input!F$19)*INDEX($G11:$I11,1,MATCH(Quarantine_Input!$B$23,PQT_RAg_Entry_Exit!$G$2:$I$2))+(1-Quarantine_Input!$B$26)*(1-Quarantine_Input!F$19)*INDEX($L11:$N11,1,MATCH(Quarantine_Input!$B$23,PQT_RAg_Entry_Exit!$L$2:$N$2))</f>
        <v>7.9792914744278645E-3</v>
      </c>
      <c r="G32">
        <f>Quarantine_Input!G$19*INDEX($B11:$D11,1,MATCH(Quarantine_Input!$B$23,PQT_RAg_Entry_Exit!$B$2:$D$2))+Quarantine_Input!$B$26*(1-Quarantine_Input!G$19)*INDEX($G11:$I11,1,MATCH(Quarantine_Input!$B$23,PQT_RAg_Entry_Exit!$G$2:$I$2))+(1-Quarantine_Input!$B$26)*(1-Quarantine_Input!G$19)*INDEX($L11:$N11,1,MATCH(Quarantine_Input!$B$23,PQT_RAg_Entry_Exit!$L$2:$N$2))</f>
        <v>6.7179230029831543E-3</v>
      </c>
    </row>
    <row r="33" spans="1:7" x14ac:dyDescent="0.25">
      <c r="A33" s="3">
        <v>9</v>
      </c>
      <c r="B33">
        <f>Quarantine_Input!B$19*INDEX($B12:$D12,1,MATCH(Quarantine_Input!$B$23,PQT_RAg_Entry_Exit!$B$2:$D$2))+Quarantine_Input!$B$26*(1-Quarantine_Input!B$19)*INDEX($G12:$I12,1,MATCH(Quarantine_Input!$B$23,PQT_RAg_Entry_Exit!$G$2:$I$2))+(1-Quarantine_Input!$B$26)*(1-Quarantine_Input!B$19)*INDEX($L12:$N12,1,MATCH(Quarantine_Input!$B$23,PQT_RAg_Entry_Exit!$L$2:$N$2))</f>
        <v>7.5483011316688844E-3</v>
      </c>
      <c r="C33">
        <f>Quarantine_Input!C$19*INDEX($B12:$D12,1,MATCH(Quarantine_Input!$B$23,PQT_RAg_Entry_Exit!$B$2:$D$2))+Quarantine_Input!$B$26*(1-Quarantine_Input!C$19)*INDEX($G12:$I12,1,MATCH(Quarantine_Input!$B$23,PQT_RAg_Entry_Exit!$G$2:$I$2))+(1-Quarantine_Input!$B$26)*(1-Quarantine_Input!C$19)*INDEX($L12:$N12,1,MATCH(Quarantine_Input!$B$23,PQT_RAg_Entry_Exit!$L$2:$N$2))</f>
        <v>7.1501975925551053E-3</v>
      </c>
      <c r="D33">
        <f>Quarantine_Input!D$19*INDEX($B12:$D12,1,MATCH(Quarantine_Input!$B$23,PQT_RAg_Entry_Exit!$B$2:$D$2))+Quarantine_Input!$B$26*(1-Quarantine_Input!D$19)*INDEX($G12:$I12,1,MATCH(Quarantine_Input!$B$23,PQT_RAg_Entry_Exit!$G$2:$I$2))+(1-Quarantine_Input!$B$26)*(1-Quarantine_Input!D$19)*INDEX($L12:$N12,1,MATCH(Quarantine_Input!$B$23,PQT_RAg_Entry_Exit!$L$2:$N$2))</f>
        <v>7.1501975925551053E-3</v>
      </c>
      <c r="E33">
        <f>Quarantine_Input!E$19*INDEX($B12:$D12,1,MATCH(Quarantine_Input!$B$23,PQT_RAg_Entry_Exit!$B$2:$D$2))+Quarantine_Input!$B$26*(1-Quarantine_Input!E$19)*INDEX($G12:$I12,1,MATCH(Quarantine_Input!$B$23,PQT_RAg_Entry_Exit!$G$2:$I$2))+(1-Quarantine_Input!$B$26)*(1-Quarantine_Input!E$19)*INDEX($L12:$N12,1,MATCH(Quarantine_Input!$B$23,PQT_RAg_Entry_Exit!$L$2:$N$2))</f>
        <v>6.4009888488062586E-3</v>
      </c>
      <c r="F33">
        <f>Quarantine_Input!F$19*INDEX($B12:$D12,1,MATCH(Quarantine_Input!$B$23,PQT_RAg_Entry_Exit!$B$2:$D$2))+Quarantine_Input!$B$26*(1-Quarantine_Input!F$19)*INDEX($G12:$I12,1,MATCH(Quarantine_Input!$B$23,PQT_RAg_Entry_Exit!$G$2:$I$2))+(1-Quarantine_Input!$B$26)*(1-Quarantine_Input!F$19)*INDEX($L12:$N12,1,MATCH(Quarantine_Input!$B$23,PQT_RAg_Entry_Exit!$L$2:$N$2))</f>
        <v>6.4009888488062586E-3</v>
      </c>
      <c r="G33">
        <f>Quarantine_Input!G$19*INDEX($B12:$D12,1,MATCH(Quarantine_Input!$B$23,PQT_RAg_Entry_Exit!$B$2:$D$2))+Quarantine_Input!$B$26*(1-Quarantine_Input!G$19)*INDEX($G12:$I12,1,MATCH(Quarantine_Input!$B$23,PQT_RAg_Entry_Exit!$G$2:$I$2))+(1-Quarantine_Input!$B$26)*(1-Quarantine_Input!G$19)*INDEX($L12:$N12,1,MATCH(Quarantine_Input!$B$23,PQT_RAg_Entry_Exit!$L$2:$N$2))</f>
        <v>5.3891188668875557E-3</v>
      </c>
    </row>
    <row r="34" spans="1:7" x14ac:dyDescent="0.25">
      <c r="A34" s="3">
        <v>10</v>
      </c>
      <c r="B34">
        <f>Quarantine_Input!B$19*INDEX($B13:$D13,1,MATCH(Quarantine_Input!$B$23,PQT_RAg_Entry_Exit!$B$2:$D$2))+Quarantine_Input!$B$26*(1-Quarantine_Input!B$19)*INDEX($G13:$I13,1,MATCH(Quarantine_Input!$B$23,PQT_RAg_Entry_Exit!$G$2:$I$2))+(1-Quarantine_Input!$B$26)*(1-Quarantine_Input!B$19)*INDEX($L13:$N13,1,MATCH(Quarantine_Input!$B$23,PQT_RAg_Entry_Exit!$L$2:$N$2))</f>
        <v>5.8665660150851607E-3</v>
      </c>
      <c r="C34">
        <f>Quarantine_Input!C$19*INDEX($B13:$D13,1,MATCH(Quarantine_Input!$B$23,PQT_RAg_Entry_Exit!$B$2:$D$2))+Quarantine_Input!$B$26*(1-Quarantine_Input!C$19)*INDEX($G13:$I13,1,MATCH(Quarantine_Input!$B$23,PQT_RAg_Entry_Exit!$G$2:$I$2))+(1-Quarantine_Input!$B$26)*(1-Quarantine_Input!C$19)*INDEX($L13:$N13,1,MATCH(Quarantine_Input!$B$23,PQT_RAg_Entry_Exit!$L$2:$N$2))</f>
        <v>5.5571585534178684E-3</v>
      </c>
      <c r="D34">
        <f>Quarantine_Input!D$19*INDEX($B13:$D13,1,MATCH(Quarantine_Input!$B$23,PQT_RAg_Entry_Exit!$B$2:$D$2))+Quarantine_Input!$B$26*(1-Quarantine_Input!D$19)*INDEX($G13:$I13,1,MATCH(Quarantine_Input!$B$23,PQT_RAg_Entry_Exit!$G$2:$I$2))+(1-Quarantine_Input!$B$26)*(1-Quarantine_Input!D$19)*INDEX($L13:$N13,1,MATCH(Quarantine_Input!$B$23,PQT_RAg_Entry_Exit!$L$2:$N$2))</f>
        <v>5.5571585534178684E-3</v>
      </c>
      <c r="E34">
        <f>Quarantine_Input!E$19*INDEX($B13:$D13,1,MATCH(Quarantine_Input!$B$23,PQT_RAg_Entry_Exit!$B$2:$D$2))+Quarantine_Input!$B$26*(1-Quarantine_Input!E$19)*INDEX($G13:$I13,1,MATCH(Quarantine_Input!$B$23,PQT_RAg_Entry_Exit!$G$2:$I$2))+(1-Quarantine_Input!$B$26)*(1-Quarantine_Input!E$19)*INDEX($L13:$N13,1,MATCH(Quarantine_Input!$B$23,PQT_RAg_Entry_Exit!$L$2:$N$2))</f>
        <v>4.9748708998634504E-3</v>
      </c>
      <c r="F34">
        <f>Quarantine_Input!F$19*INDEX($B13:$D13,1,MATCH(Quarantine_Input!$B$23,PQT_RAg_Entry_Exit!$B$2:$D$2))+Quarantine_Input!$B$26*(1-Quarantine_Input!F$19)*INDEX($G13:$I13,1,MATCH(Quarantine_Input!$B$23,PQT_RAg_Entry_Exit!$G$2:$I$2))+(1-Quarantine_Input!$B$26)*(1-Quarantine_Input!F$19)*INDEX($L13:$N13,1,MATCH(Quarantine_Input!$B$23,PQT_RAg_Entry_Exit!$L$2:$N$2))</f>
        <v>4.9748708998634504E-3</v>
      </c>
      <c r="G34">
        <f>Quarantine_Input!G$19*INDEX($B13:$D13,1,MATCH(Quarantine_Input!$B$23,PQT_RAg_Entry_Exit!$B$2:$D$2))+Quarantine_Input!$B$26*(1-Quarantine_Input!G$19)*INDEX($G13:$I13,1,MATCH(Quarantine_Input!$B$23,PQT_RAg_Entry_Exit!$G$2:$I$2))+(1-Quarantine_Input!$B$26)*(1-Quarantine_Input!G$19)*INDEX($L13:$N13,1,MATCH(Quarantine_Input!$B$23,PQT_RAg_Entry_Exit!$L$2:$N$2))</f>
        <v>4.1884420142028382E-3</v>
      </c>
    </row>
    <row r="35" spans="1:7" x14ac:dyDescent="0.25">
      <c r="A35" s="3">
        <v>11</v>
      </c>
      <c r="B35">
        <f>Quarantine_Input!B$19*INDEX($B14:$D14,1,MATCH(Quarantine_Input!$B$23,PQT_RAg_Entry_Exit!$B$2:$D$2))+Quarantine_Input!$B$26*(1-Quarantine_Input!B$19)*INDEX($G14:$I14,1,MATCH(Quarantine_Input!$B$23,PQT_RAg_Entry_Exit!$G$2:$I$2))+(1-Quarantine_Input!$B$26)*(1-Quarantine_Input!B$19)*INDEX($L14:$N14,1,MATCH(Quarantine_Input!$B$23,PQT_RAg_Entry_Exit!$L$2:$N$2))</f>
        <v>4.4458341477726076E-3</v>
      </c>
      <c r="C35">
        <f>Quarantine_Input!C$19*INDEX($B14:$D14,1,MATCH(Quarantine_Input!$B$23,PQT_RAg_Entry_Exit!$B$2:$D$2))+Quarantine_Input!$B$26*(1-Quarantine_Input!C$19)*INDEX($G14:$I14,1,MATCH(Quarantine_Input!$B$23,PQT_RAg_Entry_Exit!$G$2:$I$2))+(1-Quarantine_Input!$B$26)*(1-Quarantine_Input!C$19)*INDEX($L14:$N14,1,MATCH(Quarantine_Input!$B$23,PQT_RAg_Entry_Exit!$L$2:$N$2))</f>
        <v>4.2113572399667511E-3</v>
      </c>
      <c r="D35">
        <f>Quarantine_Input!D$19*INDEX($B14:$D14,1,MATCH(Quarantine_Input!$B$23,PQT_RAg_Entry_Exit!$B$2:$D$2))+Quarantine_Input!$B$26*(1-Quarantine_Input!D$19)*INDEX($G14:$I14,1,MATCH(Quarantine_Input!$B$23,PQT_RAg_Entry_Exit!$G$2:$I$2))+(1-Quarantine_Input!$B$26)*(1-Quarantine_Input!D$19)*INDEX($L14:$N14,1,MATCH(Quarantine_Input!$B$23,PQT_RAg_Entry_Exit!$L$2:$N$2))</f>
        <v>4.2113572399667511E-3</v>
      </c>
      <c r="E35">
        <f>Quarantine_Input!E$19*INDEX($B14:$D14,1,MATCH(Quarantine_Input!$B$23,PQT_RAg_Entry_Exit!$B$2:$D$2))+Quarantine_Input!$B$26*(1-Quarantine_Input!E$19)*INDEX($G14:$I14,1,MATCH(Quarantine_Input!$B$23,PQT_RAg_Entry_Exit!$G$2:$I$2))+(1-Quarantine_Input!$B$26)*(1-Quarantine_Input!E$19)*INDEX($L14:$N14,1,MATCH(Quarantine_Input!$B$23,PQT_RAg_Entry_Exit!$L$2:$N$2))</f>
        <v>3.7700847259710081E-3</v>
      </c>
      <c r="F35">
        <f>Quarantine_Input!F$19*INDEX($B14:$D14,1,MATCH(Quarantine_Input!$B$23,PQT_RAg_Entry_Exit!$B$2:$D$2))+Quarantine_Input!$B$26*(1-Quarantine_Input!F$19)*INDEX($G14:$I14,1,MATCH(Quarantine_Input!$B$23,PQT_RAg_Entry_Exit!$G$2:$I$2))+(1-Quarantine_Input!$B$26)*(1-Quarantine_Input!F$19)*INDEX($L14:$N14,1,MATCH(Quarantine_Input!$B$23,PQT_RAg_Entry_Exit!$L$2:$N$2))</f>
        <v>3.7700847259710081E-3</v>
      </c>
      <c r="G35">
        <f>Quarantine_Input!G$19*INDEX($B14:$D14,1,MATCH(Quarantine_Input!$B$23,PQT_RAg_Entry_Exit!$B$2:$D$2))+Quarantine_Input!$B$26*(1-Quarantine_Input!G$19)*INDEX($G14:$I14,1,MATCH(Quarantine_Input!$B$23,PQT_RAg_Entry_Exit!$G$2:$I$2))+(1-Quarantine_Input!$B$26)*(1-Quarantine_Input!G$19)*INDEX($L14:$N14,1,MATCH(Quarantine_Input!$B$23,PQT_RAg_Entry_Exit!$L$2:$N$2))</f>
        <v>3.174108752006969E-3</v>
      </c>
    </row>
    <row r="36" spans="1:7" x14ac:dyDescent="0.25">
      <c r="A36" s="3">
        <v>12</v>
      </c>
      <c r="B36">
        <f>Quarantine_Input!B$19*INDEX($B15:$D15,1,MATCH(Quarantine_Input!$B$23,PQT_RAg_Entry_Exit!$B$2:$D$2))+Quarantine_Input!$B$26*(1-Quarantine_Input!B$19)*INDEX($G15:$I15,1,MATCH(Quarantine_Input!$B$23,PQT_RAg_Entry_Exit!$G$2:$I$2))+(1-Quarantine_Input!$B$26)*(1-Quarantine_Input!B$19)*INDEX($L15:$N15,1,MATCH(Quarantine_Input!$B$23,PQT_RAg_Entry_Exit!$L$2:$N$2))</f>
        <v>3.2995331689862524E-3</v>
      </c>
      <c r="C36">
        <f>Quarantine_Input!C$19*INDEX($B15:$D15,1,MATCH(Quarantine_Input!$B$23,PQT_RAg_Entry_Exit!$B$2:$D$2))+Quarantine_Input!$B$26*(1-Quarantine_Input!C$19)*INDEX($G15:$I15,1,MATCH(Quarantine_Input!$B$23,PQT_RAg_Entry_Exit!$G$2:$I$2))+(1-Quarantine_Input!$B$26)*(1-Quarantine_Input!C$19)*INDEX($L15:$N15,1,MATCH(Quarantine_Input!$B$23,PQT_RAg_Entry_Exit!$L$2:$N$2))</f>
        <v>3.1255131068446264E-3</v>
      </c>
      <c r="D36">
        <f>Quarantine_Input!D$19*INDEX($B15:$D15,1,MATCH(Quarantine_Input!$B$23,PQT_RAg_Entry_Exit!$B$2:$D$2))+Quarantine_Input!$B$26*(1-Quarantine_Input!D$19)*INDEX($G15:$I15,1,MATCH(Quarantine_Input!$B$23,PQT_RAg_Entry_Exit!$G$2:$I$2))+(1-Quarantine_Input!$B$26)*(1-Quarantine_Input!D$19)*INDEX($L15:$N15,1,MATCH(Quarantine_Input!$B$23,PQT_RAg_Entry_Exit!$L$2:$N$2))</f>
        <v>3.1255131068446264E-3</v>
      </c>
      <c r="E36">
        <f>Quarantine_Input!E$19*INDEX($B15:$D15,1,MATCH(Quarantine_Input!$B$23,PQT_RAg_Entry_Exit!$B$2:$D$2))+Quarantine_Input!$B$26*(1-Quarantine_Input!E$19)*INDEX($G15:$I15,1,MATCH(Quarantine_Input!$B$23,PQT_RAg_Entry_Exit!$G$2:$I$2))+(1-Quarantine_Input!$B$26)*(1-Quarantine_Input!E$19)*INDEX($L15:$N15,1,MATCH(Quarantine_Input!$B$23,PQT_RAg_Entry_Exit!$L$2:$N$2))</f>
        <v>2.7980170176753155E-3</v>
      </c>
      <c r="F36">
        <f>Quarantine_Input!F$19*INDEX($B15:$D15,1,MATCH(Quarantine_Input!$B$23,PQT_RAg_Entry_Exit!$B$2:$D$2))+Quarantine_Input!$B$26*(1-Quarantine_Input!F$19)*INDEX($G15:$I15,1,MATCH(Quarantine_Input!$B$23,PQT_RAg_Entry_Exit!$G$2:$I$2))+(1-Quarantine_Input!$B$26)*(1-Quarantine_Input!F$19)*INDEX($L15:$N15,1,MATCH(Quarantine_Input!$B$23,PQT_RAg_Entry_Exit!$L$2:$N$2))</f>
        <v>2.7980170176753155E-3</v>
      </c>
      <c r="G36">
        <f>Quarantine_Input!G$19*INDEX($B15:$D15,1,MATCH(Quarantine_Input!$B$23,PQT_RAg_Entry_Exit!$B$2:$D$2))+Quarantine_Input!$B$26*(1-Quarantine_Input!G$19)*INDEX($G15:$I15,1,MATCH(Quarantine_Input!$B$23,PQT_RAg_Entry_Exit!$G$2:$I$2))+(1-Quarantine_Input!$B$26)*(1-Quarantine_Input!G$19)*INDEX($L15:$N15,1,MATCH(Quarantine_Input!$B$23,PQT_RAg_Entry_Exit!$L$2:$N$2))</f>
        <v>2.3557057598434334E-3</v>
      </c>
    </row>
    <row r="37" spans="1:7" x14ac:dyDescent="0.25">
      <c r="A37" s="3">
        <v>13</v>
      </c>
      <c r="B37">
        <f>Quarantine_Input!B$19*INDEX($B16:$D16,1,MATCH(Quarantine_Input!$B$23,PQT_RAg_Entry_Exit!$B$2:$D$2))+Quarantine_Input!$B$26*(1-Quarantine_Input!B$19)*INDEX($G16:$I16,1,MATCH(Quarantine_Input!$B$23,PQT_RAg_Entry_Exit!$G$2:$I$2))+(1-Quarantine_Input!$B$26)*(1-Quarantine_Input!B$19)*INDEX($L16:$N16,1,MATCH(Quarantine_Input!$B$23,PQT_RAg_Entry_Exit!$L$2:$N$2))</f>
        <v>2.4057832086182623E-3</v>
      </c>
      <c r="C37">
        <f>Quarantine_Input!C$19*INDEX($B16:$D16,1,MATCH(Quarantine_Input!$B$23,PQT_RAg_Entry_Exit!$B$2:$D$2))+Quarantine_Input!$B$26*(1-Quarantine_Input!C$19)*INDEX($G16:$I16,1,MATCH(Quarantine_Input!$B$23,PQT_RAg_Entry_Exit!$G$2:$I$2))+(1-Quarantine_Input!$B$26)*(1-Quarantine_Input!C$19)*INDEX($L16:$N16,1,MATCH(Quarantine_Input!$B$23,PQT_RAg_Entry_Exit!$L$2:$N$2))</f>
        <v>2.2789002460833962E-3</v>
      </c>
      <c r="D37">
        <f>Quarantine_Input!D$19*INDEX($B16:$D16,1,MATCH(Quarantine_Input!$B$23,PQT_RAg_Entry_Exit!$B$2:$D$2))+Quarantine_Input!$B$26*(1-Quarantine_Input!D$19)*INDEX($G16:$I16,1,MATCH(Quarantine_Input!$B$23,PQT_RAg_Entry_Exit!$G$2:$I$2))+(1-Quarantine_Input!$B$26)*(1-Quarantine_Input!D$19)*INDEX($L16:$N16,1,MATCH(Quarantine_Input!$B$23,PQT_RAg_Entry_Exit!$L$2:$N$2))</f>
        <v>2.2789002460833962E-3</v>
      </c>
      <c r="E37">
        <f>Quarantine_Input!E$19*INDEX($B16:$D16,1,MATCH(Quarantine_Input!$B$23,PQT_RAg_Entry_Exit!$B$2:$D$2))+Quarantine_Input!$B$26*(1-Quarantine_Input!E$19)*INDEX($G16:$I16,1,MATCH(Quarantine_Input!$B$23,PQT_RAg_Entry_Exit!$G$2:$I$2))+(1-Quarantine_Input!$B$26)*(1-Quarantine_Input!E$19)*INDEX($L16:$N16,1,MATCH(Quarantine_Input!$B$23,PQT_RAg_Entry_Exit!$L$2:$N$2))</f>
        <v>2.0401135596462517E-3</v>
      </c>
      <c r="F37">
        <f>Quarantine_Input!F$19*INDEX($B16:$D16,1,MATCH(Quarantine_Input!$B$23,PQT_RAg_Entry_Exit!$B$2:$D$2))+Quarantine_Input!$B$26*(1-Quarantine_Input!F$19)*INDEX($G16:$I16,1,MATCH(Quarantine_Input!$B$23,PQT_RAg_Entry_Exit!$G$2:$I$2))+(1-Quarantine_Input!$B$26)*(1-Quarantine_Input!F$19)*INDEX($L16:$N16,1,MATCH(Quarantine_Input!$B$23,PQT_RAg_Entry_Exit!$L$2:$N$2))</f>
        <v>2.0401135596462517E-3</v>
      </c>
      <c r="G37">
        <f>Quarantine_Input!G$19*INDEX($B16:$D16,1,MATCH(Quarantine_Input!$B$23,PQT_RAg_Entry_Exit!$B$2:$D$2))+Quarantine_Input!$B$26*(1-Quarantine_Input!G$19)*INDEX($G16:$I16,1,MATCH(Quarantine_Input!$B$23,PQT_RAg_Entry_Exit!$G$2:$I$2))+(1-Quarantine_Input!$B$26)*(1-Quarantine_Input!G$19)*INDEX($L16:$N16,1,MATCH(Quarantine_Input!$B$23,PQT_RAg_Entry_Exit!$L$2:$N$2))</f>
        <v>1.7176118775668746E-3</v>
      </c>
    </row>
    <row r="38" spans="1:7" x14ac:dyDescent="0.25">
      <c r="A38" s="3">
        <v>14</v>
      </c>
      <c r="B38">
        <f>Quarantine_Input!B$19*INDEX($B17:$D17,1,MATCH(Quarantine_Input!$B$23,PQT_RAg_Entry_Exit!$B$2:$D$2))+Quarantine_Input!$B$26*(1-Quarantine_Input!B$19)*INDEX($G17:$I17,1,MATCH(Quarantine_Input!$B$23,PQT_RAg_Entry_Exit!$G$2:$I$2))+(1-Quarantine_Input!$B$26)*(1-Quarantine_Input!B$19)*INDEX($L17:$N17,1,MATCH(Quarantine_Input!$B$23,PQT_RAg_Entry_Exit!$L$2:$N$2))</f>
        <v>1.7274786596818824E-3</v>
      </c>
      <c r="C38">
        <f>Quarantine_Input!C$19*INDEX($B17:$D17,1,MATCH(Quarantine_Input!$B$23,PQT_RAg_Entry_Exit!$B$2:$D$2))+Quarantine_Input!$B$26*(1-Quarantine_Input!C$19)*INDEX($G17:$I17,1,MATCH(Quarantine_Input!$B$23,PQT_RAg_Entry_Exit!$G$2:$I$2))+(1-Quarantine_Input!$B$26)*(1-Quarantine_Input!C$19)*INDEX($L17:$N17,1,MATCH(Quarantine_Input!$B$23,PQT_RAg_Entry_Exit!$L$2:$N$2))</f>
        <v>1.6363700305788947E-3</v>
      </c>
      <c r="D38">
        <f>Quarantine_Input!D$19*INDEX($B17:$D17,1,MATCH(Quarantine_Input!$B$23,PQT_RAg_Entry_Exit!$B$2:$D$2))+Quarantine_Input!$B$26*(1-Quarantine_Input!D$19)*INDEX($G17:$I17,1,MATCH(Quarantine_Input!$B$23,PQT_RAg_Entry_Exit!$G$2:$I$2))+(1-Quarantine_Input!$B$26)*(1-Quarantine_Input!D$19)*INDEX($L17:$N17,1,MATCH(Quarantine_Input!$B$23,PQT_RAg_Entry_Exit!$L$2:$N$2))</f>
        <v>1.6363700305788947E-3</v>
      </c>
      <c r="E38">
        <f>Quarantine_Input!E$19*INDEX($B17:$D17,1,MATCH(Quarantine_Input!$B$23,PQT_RAg_Entry_Exit!$B$2:$D$2))+Quarantine_Input!$B$26*(1-Quarantine_Input!E$19)*INDEX($G17:$I17,1,MATCH(Quarantine_Input!$B$23,PQT_RAg_Entry_Exit!$G$2:$I$2))+(1-Quarantine_Input!$B$26)*(1-Quarantine_Input!E$19)*INDEX($L17:$N17,1,MATCH(Quarantine_Input!$B$23,PQT_RAg_Entry_Exit!$L$2:$N$2))</f>
        <v>1.4649086521975772E-3</v>
      </c>
      <c r="F38">
        <f>Quarantine_Input!F$19*INDEX($B17:$D17,1,MATCH(Quarantine_Input!$B$23,PQT_RAg_Entry_Exit!$B$2:$D$2))+Quarantine_Input!$B$26*(1-Quarantine_Input!F$19)*INDEX($G17:$I17,1,MATCH(Quarantine_Input!$B$23,PQT_RAg_Entry_Exit!$G$2:$I$2))+(1-Quarantine_Input!$B$26)*(1-Quarantine_Input!F$19)*INDEX($L17:$N17,1,MATCH(Quarantine_Input!$B$23,PQT_RAg_Entry_Exit!$L$2:$N$2))</f>
        <v>1.4649086521975772E-3</v>
      </c>
      <c r="G38">
        <f>Quarantine_Input!G$19*INDEX($B17:$D17,1,MATCH(Quarantine_Input!$B$23,PQT_RAg_Entry_Exit!$B$2:$D$2))+Quarantine_Input!$B$26*(1-Quarantine_Input!G$19)*INDEX($G17:$I17,1,MATCH(Quarantine_Input!$B$23,PQT_RAg_Entry_Exit!$G$2:$I$2))+(1-Quarantine_Input!$B$26)*(1-Quarantine_Input!G$19)*INDEX($L17:$N17,1,MATCH(Quarantine_Input!$B$23,PQT_RAg_Entry_Exit!$L$2:$N$2))</f>
        <v>1.2333355114807092E-3</v>
      </c>
    </row>
  </sheetData>
  <mergeCells count="6">
    <mergeCell ref="B23:G23"/>
    <mergeCell ref="E3:E17"/>
    <mergeCell ref="J3:J17"/>
    <mergeCell ref="L1:N1"/>
    <mergeCell ref="G1:I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Quarantine_Input</vt:lpstr>
      <vt:lpstr>Background_Calculations</vt:lpstr>
      <vt:lpstr>Calculation_PQT</vt:lpstr>
      <vt:lpstr>Inequality_Components_Lambda_j</vt:lpstr>
      <vt:lpstr>PQT_No_Test</vt:lpstr>
      <vt:lpstr>PQT_RTPCR_Exit</vt:lpstr>
      <vt:lpstr>PQT_RAg_Exit</vt:lpstr>
      <vt:lpstr>PQT_RAg_Entry_Exit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Wells</dc:creator>
  <cp:lastModifiedBy>Chad Wells</cp:lastModifiedBy>
  <dcterms:created xsi:type="dcterms:W3CDTF">2021-12-12T15:40:24Z</dcterms:created>
  <dcterms:modified xsi:type="dcterms:W3CDTF">2021-12-15T20:00:31Z</dcterms:modified>
</cp:coreProperties>
</file>