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C19AE4A5-262A-410A-BC45-F1D4D571FC3E}" xr6:coauthVersionLast="47" xr6:coauthVersionMax="47" xr10:uidLastSave="{00000000-0000-0000-0000-000000000000}"/>
  <bookViews>
    <workbookView xWindow="17760" yWindow="3960" windowWidth="7500" windowHeight="6000" xr2:uid="{18B9F9EB-996F-4521-A977-EAA48887E5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E3" i="1"/>
  <c r="D3" i="1"/>
  <c r="E2" i="1" l="1"/>
  <c r="D2" i="1"/>
  <c r="C2" i="1"/>
  <c r="C8" i="1"/>
  <c r="C7" i="1"/>
  <c r="C5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tc={0E50055A-DA59-4DB9-A28E-D5BC306C424D}</author>
  </authors>
  <commentList>
    <comment ref="J8" authorId="0" shapeId="0" xr:uid="{0E50055A-DA59-4DB9-A28E-D5BC306C424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the probability of death</t>
      </text>
    </comment>
  </commentList>
</comments>
</file>

<file path=xl/sharedStrings.xml><?xml version="1.0" encoding="utf-8"?>
<sst xmlns="http://schemas.openxmlformats.org/spreadsheetml/2006/main" count="44" uniqueCount="32">
  <si>
    <t>TB</t>
  </si>
  <si>
    <t>Disease</t>
  </si>
  <si>
    <t>TB_DR</t>
  </si>
  <si>
    <t>Description</t>
  </si>
  <si>
    <t>Tuberculosis</t>
  </si>
  <si>
    <t>Drug resistant tuberculosis</t>
  </si>
  <si>
    <t>Cases</t>
  </si>
  <si>
    <t>Source</t>
  </si>
  <si>
    <t>https://www.stoptb.org/static_pages/UKR_Dashboard.html</t>
  </si>
  <si>
    <t>Accessed</t>
  </si>
  <si>
    <t>Year</t>
  </si>
  <si>
    <t>HIV</t>
  </si>
  <si>
    <t>https://www.unaids.org/en/regionscountries/countries/ukraine</t>
  </si>
  <si>
    <t>HIV Treatment</t>
  </si>
  <si>
    <t>HIV_T</t>
  </si>
  <si>
    <t>Diabetes</t>
  </si>
  <si>
    <t>https://idf.org/our-network/regions-members/europe/members/164-ukraine.html</t>
  </si>
  <si>
    <t>Cancer</t>
  </si>
  <si>
    <t>https://gco.iarc.fr/today/data/factsheets/populations/804-ukraine-fact-sheets.pdf</t>
  </si>
  <si>
    <t>CVD</t>
  </si>
  <si>
    <t>Cardiovascular disease</t>
  </si>
  <si>
    <t>Second source</t>
  </si>
  <si>
    <t>https://www.bmj.com/content/323/7304/75.long</t>
  </si>
  <si>
    <t>https://socialdata.org.ua/projects/mortality/</t>
  </si>
  <si>
    <t>https://heart.bmj.com/content/102/1/63</t>
  </si>
  <si>
    <t>search_name</t>
  </si>
  <si>
    <t>Cardiovascular</t>
  </si>
  <si>
    <t>LB_Cases</t>
  </si>
  <si>
    <t>UB_Cases</t>
  </si>
  <si>
    <t>https://www.euro.who.int/__data/assets/pdf_file/0007/308473/Prevention-control-care-TBC-Ukraine.pdf</t>
  </si>
  <si>
    <t>https://www.euro.who.int/__data/assets/pdf_file/0007/274633/Tuberculosis-country-work-summary-Ukraine-en.pdf</t>
  </si>
  <si>
    <t>https://diabetesatlas.org/idfawp/resource-files/2021/07/IDF_Atlas_10th_Edition_2021.pdf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</si>
</sst>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d Wells" id="{6C56F859-A50C-4F4B-A6E2-7C8364B89A28}" userId="263e6c96784ab76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8" dT="2022-03-04T21:07:30.92" personId="{6C56F859-A50C-4F4B-A6E2-7C8364B89A28}" id="{0E50055A-DA59-4DB9-A28E-D5BC306C424D}">
    <text>for the probability of death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iabetesatlas.org/idfawp/resource-files/2021/07/IDF_Atlas_10th_Edition_2021.pdf" TargetMode="External"/><Relationship Id="rId3" Type="http://schemas.openxmlformats.org/officeDocument/2006/relationships/hyperlink" Target="https://www.unaids.org/en/regionscountries/countries/ukraine" TargetMode="External"/><Relationship Id="rId7" Type="http://schemas.openxmlformats.org/officeDocument/2006/relationships/hyperlink" Target="https://www.euro.who.int/__data/assets/pdf_file/0007/274633/Tuberculosis-country-work-summary-Ukraine-en.pdf" TargetMode="External"/><Relationship Id="rId12" Type="http://schemas.microsoft.com/office/2017/10/relationships/threadedComment" Target="../threadedComments/threadedComment1.xml"/><Relationship Id="rId2" Type="http://schemas.openxmlformats.org/officeDocument/2006/relationships/hyperlink" Target="https://www.stoptb.org/static_pages/UKR_Dashboard.html" TargetMode="External"/><Relationship Id="rId1" Type="http://schemas.openxmlformats.org/officeDocument/2006/relationships/hyperlink" Target="https://www.bmj.com/content/323/7304/75.long" TargetMode="External"/><Relationship Id="rId6" Type="http://schemas.openxmlformats.org/officeDocument/2006/relationships/hyperlink" Target="https://socialdata.org.ua/projects/mortality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euro.who.int/__data/assets/pdf_file/0007/308473/Prevention-control-care-TBC-Ukraine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gco.iarc.fr/today/data/factsheets/populations/804-ukraine-fact-sheets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6836-C682-4EB6-A0C6-AECE6478D8E8}">
  <dimension ref="A1:L8"/>
  <sheetViews>
    <sheetView tabSelected="1" topLeftCell="I1" workbookViewId="0">
      <selection activeCell="J6" sqref="J6"/>
    </sheetView>
  </sheetViews>
  <sheetFormatPr defaultRowHeight="15" x14ac:dyDescent="0.25"/>
  <cols>
    <col min="1" max="1" width="25" bestFit="1" customWidth="1"/>
    <col min="2" max="2" width="7.85546875" bestFit="1" customWidth="1"/>
    <col min="3" max="3" width="11" bestFit="1" customWidth="1"/>
    <col min="4" max="5" width="11" customWidth="1"/>
    <col min="6" max="6" width="77.5703125" bestFit="1" customWidth="1"/>
    <col min="8" max="8" width="77.140625" bestFit="1" customWidth="1"/>
    <col min="9" max="9" width="12.85546875" style="1" bestFit="1" customWidth="1"/>
    <col min="10" max="10" width="45.7109375" bestFit="1" customWidth="1"/>
    <col min="11" max="11" width="12.85546875" bestFit="1" customWidth="1"/>
  </cols>
  <sheetData>
    <row r="1" spans="1:12" x14ac:dyDescent="0.25">
      <c r="A1" t="s">
        <v>3</v>
      </c>
      <c r="B1" t="s">
        <v>1</v>
      </c>
      <c r="C1" t="s">
        <v>6</v>
      </c>
      <c r="D1" t="s">
        <v>27</v>
      </c>
      <c r="E1" t="s">
        <v>28</v>
      </c>
      <c r="F1" t="s">
        <v>25</v>
      </c>
      <c r="G1" t="s">
        <v>10</v>
      </c>
      <c r="H1" t="s">
        <v>7</v>
      </c>
      <c r="I1" s="1" t="s">
        <v>9</v>
      </c>
      <c r="J1" t="s">
        <v>21</v>
      </c>
      <c r="K1" s="1" t="s">
        <v>9</v>
      </c>
    </row>
    <row r="2" spans="1:12" x14ac:dyDescent="0.25">
      <c r="A2" t="s">
        <v>4</v>
      </c>
      <c r="B2" t="s">
        <v>0</v>
      </c>
      <c r="C2">
        <f>32000+17533</f>
        <v>49533</v>
      </c>
      <c r="D2">
        <f>ROUND(39000*$C$2/44000,0)</f>
        <v>43904</v>
      </c>
      <c r="E2">
        <f>ROUND(50000*$C$2/44000,0)</f>
        <v>56288</v>
      </c>
      <c r="F2" t="s">
        <v>4</v>
      </c>
      <c r="G2">
        <v>2020</v>
      </c>
      <c r="H2" s="2" t="s">
        <v>8</v>
      </c>
      <c r="I2" s="1">
        <v>44624</v>
      </c>
      <c r="J2" s="2" t="s">
        <v>29</v>
      </c>
    </row>
    <row r="3" spans="1:12" x14ac:dyDescent="0.25">
      <c r="A3" t="s">
        <v>5</v>
      </c>
      <c r="B3" t="s">
        <v>2</v>
      </c>
      <c r="C3">
        <f>13000+6452</f>
        <v>19452</v>
      </c>
      <c r="D3">
        <f>ROUND(C3*3.9/4.1,0)</f>
        <v>18503</v>
      </c>
      <c r="E3">
        <f>ROUND(C3*4.3/4.1,0)</f>
        <v>20401</v>
      </c>
      <c r="F3" t="s">
        <v>4</v>
      </c>
      <c r="G3">
        <v>2018</v>
      </c>
      <c r="H3" t="s">
        <v>8</v>
      </c>
      <c r="I3" s="1">
        <v>44624</v>
      </c>
      <c r="J3" s="2" t="s">
        <v>30</v>
      </c>
    </row>
    <row r="4" spans="1:12" x14ac:dyDescent="0.25">
      <c r="A4" t="s">
        <v>11</v>
      </c>
      <c r="B4" t="s">
        <v>11</v>
      </c>
      <c r="C4">
        <v>260000</v>
      </c>
      <c r="D4">
        <v>210000</v>
      </c>
      <c r="E4">
        <v>330000</v>
      </c>
      <c r="F4" t="s">
        <v>11</v>
      </c>
      <c r="G4">
        <v>2020</v>
      </c>
      <c r="H4" s="2" t="s">
        <v>12</v>
      </c>
      <c r="I4" s="1">
        <v>44624</v>
      </c>
    </row>
    <row r="5" spans="1:12" x14ac:dyDescent="0.25">
      <c r="A5" t="s">
        <v>13</v>
      </c>
      <c r="B5" t="s">
        <v>14</v>
      </c>
      <c r="C5">
        <f>146488</f>
        <v>146488</v>
      </c>
      <c r="D5">
        <v>103206</v>
      </c>
      <c r="E5">
        <v>200443</v>
      </c>
      <c r="F5" t="s">
        <v>11</v>
      </c>
      <c r="G5">
        <v>2020</v>
      </c>
      <c r="H5" t="s">
        <v>12</v>
      </c>
      <c r="I5" s="1">
        <v>44624</v>
      </c>
    </row>
    <row r="6" spans="1:12" x14ac:dyDescent="0.25">
      <c r="A6" t="s">
        <v>15</v>
      </c>
      <c r="B6" t="s">
        <v>15</v>
      </c>
      <c r="C6">
        <v>2325000</v>
      </c>
      <c r="D6">
        <v>2101700</v>
      </c>
      <c r="E6">
        <v>2492600</v>
      </c>
      <c r="F6" t="s">
        <v>15</v>
      </c>
      <c r="G6">
        <v>2022</v>
      </c>
      <c r="H6" t="s">
        <v>16</v>
      </c>
      <c r="I6" s="1">
        <v>44624</v>
      </c>
      <c r="J6" s="2" t="s">
        <v>31</v>
      </c>
    </row>
    <row r="7" spans="1:12" x14ac:dyDescent="0.25">
      <c r="A7" t="s">
        <v>17</v>
      </c>
      <c r="B7" t="s">
        <v>17</v>
      </c>
      <c r="C7">
        <f>405693</f>
        <v>405693</v>
      </c>
      <c r="D7">
        <f>405693</f>
        <v>405693</v>
      </c>
      <c r="E7">
        <f>405693</f>
        <v>405693</v>
      </c>
      <c r="F7" t="s">
        <v>17</v>
      </c>
      <c r="G7">
        <v>2020</v>
      </c>
      <c r="H7" s="2" t="s">
        <v>18</v>
      </c>
      <c r="I7" s="1">
        <v>44624</v>
      </c>
    </row>
    <row r="8" spans="1:12" x14ac:dyDescent="0.25">
      <c r="A8" t="s">
        <v>20</v>
      </c>
      <c r="B8" t="s">
        <v>19</v>
      </c>
      <c r="C8">
        <f>ROUND(403114/0.035657251296841,0)</f>
        <v>11305246</v>
      </c>
      <c r="D8">
        <v>10382816</v>
      </c>
      <c r="E8">
        <v>12317289</v>
      </c>
      <c r="F8" t="s">
        <v>26</v>
      </c>
      <c r="G8">
        <v>2020</v>
      </c>
      <c r="H8" s="2" t="s">
        <v>23</v>
      </c>
      <c r="I8" s="1">
        <v>44624</v>
      </c>
      <c r="J8" s="2" t="s">
        <v>22</v>
      </c>
      <c r="K8" s="1">
        <v>44624</v>
      </c>
      <c r="L8" t="s">
        <v>24</v>
      </c>
    </row>
  </sheetData>
  <hyperlinks>
    <hyperlink ref="J8" r:id="rId1" xr:uid="{A7043275-A81F-424B-9F2C-DEA261161A56}"/>
    <hyperlink ref="H2" r:id="rId2" xr:uid="{D3B8842E-B429-447E-8C1B-8D49C527A726}"/>
    <hyperlink ref="H4" r:id="rId3" xr:uid="{A065E223-C495-4A09-88DC-82A3B8C5BF01}"/>
    <hyperlink ref="H7" r:id="rId4" xr:uid="{1FA0F9DD-303E-454D-B23E-DB34E0FEBB3F}"/>
    <hyperlink ref="J2" r:id="rId5" xr:uid="{867C97DC-52CB-4570-AFCE-992A7831122E}"/>
    <hyperlink ref="H8" r:id="rId6" xr:uid="{8300167A-C61E-4FFC-A2E0-3ED5DC20D5BD}"/>
    <hyperlink ref="J3" r:id="rId7" xr:uid="{8CBAD02D-45CC-4058-969F-8278C8EFE894}"/>
    <hyperlink ref="J6" r:id="rId8" xr:uid="{8AAA8049-6092-4258-B47F-696867E9F0CA}"/>
  </hyperlinks>
  <pageMargins left="0.7" right="0.7" top="0.75" bottom="0.75" header="0.3" footer="0.3"/>
  <pageSetup orientation="portrait"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2022-03-04T18:53:43Z</dcterms:created>
  <dcterms:modified xsi:type="dcterms:W3CDTF">2022-04-21T01:20:14Z</dcterms:modified>
</cp:coreProperties>
</file>