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Antecipacao\"/>
    </mc:Choice>
  </mc:AlternateContent>
  <xr:revisionPtr revIDLastSave="0" documentId="13_ncr:1_{7D49897F-345D-4948-B83D-C78493799336}" xr6:coauthVersionLast="47" xr6:coauthVersionMax="47" xr10:uidLastSave="{00000000-0000-0000-0000-000000000000}"/>
  <bookViews>
    <workbookView xWindow="32025" yWindow="12570" windowWidth="15990" windowHeight="15300" xr2:uid="{702DC5E7-951B-4331-8240-E292C0DE46CB}"/>
  </bookViews>
  <sheets>
    <sheet name="Sheet1" sheetId="1" r:id="rId1"/>
    <sheet name="Alocacao Ordem Cliente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L7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2" i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K31" i="3" l="1"/>
  <c r="O31" i="3" s="1"/>
  <c r="K11" i="3"/>
  <c r="O11" i="3" s="1"/>
  <c r="K34" i="3"/>
  <c r="O34" i="3" s="1"/>
  <c r="K30" i="3"/>
  <c r="O30" i="3" s="1"/>
  <c r="K26" i="3"/>
  <c r="O26" i="3" s="1"/>
  <c r="K22" i="3"/>
  <c r="O22" i="3" s="1"/>
  <c r="K18" i="3"/>
  <c r="O18" i="3" s="1"/>
  <c r="K14" i="3"/>
  <c r="O14" i="3" s="1"/>
  <c r="K10" i="3"/>
  <c r="O10" i="3" s="1"/>
  <c r="K35" i="3"/>
  <c r="O35" i="3" s="1"/>
  <c r="K23" i="3"/>
  <c r="O23" i="3" s="1"/>
  <c r="K19" i="3"/>
  <c r="O19" i="3" s="1"/>
  <c r="K37" i="3"/>
  <c r="O37" i="3" s="1"/>
  <c r="K33" i="3"/>
  <c r="O33" i="3" s="1"/>
  <c r="K29" i="3"/>
  <c r="O29" i="3" s="1"/>
  <c r="K25" i="3"/>
  <c r="O25" i="3" s="1"/>
  <c r="K21" i="3"/>
  <c r="O21" i="3" s="1"/>
  <c r="K17" i="3"/>
  <c r="O17" i="3" s="1"/>
  <c r="K13" i="3"/>
  <c r="O13" i="3" s="1"/>
  <c r="K9" i="3"/>
  <c r="O9" i="3" s="1"/>
  <c r="K27" i="3"/>
  <c r="O27" i="3" s="1"/>
  <c r="K15" i="3"/>
  <c r="O15" i="3" s="1"/>
  <c r="K36" i="3"/>
  <c r="O36" i="3" s="1"/>
  <c r="K32" i="3"/>
  <c r="O32" i="3" s="1"/>
  <c r="K28" i="3"/>
  <c r="O28" i="3" s="1"/>
  <c r="K24" i="3"/>
  <c r="O24" i="3" s="1"/>
  <c r="K20" i="3"/>
  <c r="O20" i="3" s="1"/>
  <c r="K16" i="3"/>
  <c r="O16" i="3" s="1"/>
  <c r="K12" i="3"/>
  <c r="O12" i="3" s="1"/>
  <c r="K8" i="3"/>
  <c r="O8" i="3" s="1"/>
  <c r="K7" i="3"/>
  <c r="O7" i="3" s="1"/>
  <c r="M22" i="3" l="1"/>
  <c r="N22" i="3" s="1"/>
  <c r="P22" i="3" s="1"/>
  <c r="M12" i="3"/>
  <c r="N12" i="3" s="1"/>
  <c r="P12" i="3" s="1"/>
  <c r="M28" i="3"/>
  <c r="N28" i="3" s="1"/>
  <c r="P28" i="3" s="1"/>
  <c r="M15" i="3"/>
  <c r="N15" i="3" s="1"/>
  <c r="P15" i="3" s="1"/>
  <c r="M13" i="3"/>
  <c r="N13" i="3" s="1"/>
  <c r="P13" i="3" s="1"/>
  <c r="M29" i="3"/>
  <c r="N29" i="3" s="1"/>
  <c r="P29" i="3" s="1"/>
  <c r="M19" i="3"/>
  <c r="N19" i="3" s="1"/>
  <c r="P19" i="3" s="1"/>
  <c r="M14" i="3"/>
  <c r="N14" i="3" s="1"/>
  <c r="P14" i="3" s="1"/>
  <c r="M30" i="3"/>
  <c r="N30" i="3" s="1"/>
  <c r="P30" i="3" s="1"/>
  <c r="M11" i="3"/>
  <c r="N11" i="3" s="1"/>
  <c r="P11" i="3" s="1"/>
  <c r="M16" i="3"/>
  <c r="N16" i="3" s="1"/>
  <c r="P16" i="3" s="1"/>
  <c r="M32" i="3"/>
  <c r="N32" i="3" s="1"/>
  <c r="P32" i="3" s="1"/>
  <c r="M27" i="3"/>
  <c r="N27" i="3" s="1"/>
  <c r="P27" i="3" s="1"/>
  <c r="M17" i="3"/>
  <c r="N17" i="3" s="1"/>
  <c r="P17" i="3" s="1"/>
  <c r="M33" i="3"/>
  <c r="N33" i="3" s="1"/>
  <c r="P33" i="3" s="1"/>
  <c r="M23" i="3"/>
  <c r="N23" i="3" s="1"/>
  <c r="P23" i="3" s="1"/>
  <c r="M18" i="3"/>
  <c r="N18" i="3" s="1"/>
  <c r="P18" i="3" s="1"/>
  <c r="M34" i="3"/>
  <c r="N34" i="3" s="1"/>
  <c r="P34" i="3" s="1"/>
  <c r="M31" i="3"/>
  <c r="N31" i="3" s="1"/>
  <c r="P31" i="3" s="1"/>
  <c r="M20" i="3"/>
  <c r="N20" i="3" s="1"/>
  <c r="P20" i="3" s="1"/>
  <c r="M36" i="3"/>
  <c r="N36" i="3" s="1"/>
  <c r="P36" i="3" s="1"/>
  <c r="M21" i="3"/>
  <c r="N21" i="3" s="1"/>
  <c r="P21" i="3" s="1"/>
  <c r="M37" i="3"/>
  <c r="N37" i="3" s="1"/>
  <c r="P37" i="3" s="1"/>
  <c r="M35" i="3"/>
  <c r="N35" i="3" s="1"/>
  <c r="P35" i="3" s="1"/>
  <c r="M8" i="3"/>
  <c r="N8" i="3" s="1"/>
  <c r="P8" i="3" s="1"/>
  <c r="M24" i="3"/>
  <c r="N24" i="3" s="1"/>
  <c r="P24" i="3" s="1"/>
  <c r="M9" i="3"/>
  <c r="N9" i="3" s="1"/>
  <c r="P9" i="3" s="1"/>
  <c r="M25" i="3"/>
  <c r="N25" i="3" s="1"/>
  <c r="P25" i="3" s="1"/>
  <c r="M10" i="3"/>
  <c r="N10" i="3" s="1"/>
  <c r="P10" i="3" s="1"/>
  <c r="M26" i="3"/>
  <c r="N26" i="3" s="1"/>
  <c r="P26" i="3" s="1"/>
  <c r="M7" i="3"/>
  <c r="N7" i="3" l="1"/>
  <c r="P7" i="3" s="1"/>
</calcChain>
</file>

<file path=xl/sharedStrings.xml><?xml version="1.0" encoding="utf-8"?>
<sst xmlns="http://schemas.openxmlformats.org/spreadsheetml/2006/main" count="3068" uniqueCount="661">
  <si>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</si>
  <si>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</si>
  <si>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</si>
  <si>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</si>
  <si>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</si>
  <si>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</si>
  <si>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</si>
  <si>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</si>
  <si>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</si>
  <si>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</si>
  <si>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</si>
  <si>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</si>
  <si>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</si>
  <si>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</si>
  <si>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</si>
  <si>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</si>
  <si>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</si>
  <si>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</si>
  <si>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</si>
  <si>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</si>
  <si>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</si>
  <si>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</si>
  <si>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</si>
  <si>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</si>
  <si>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</si>
  <si>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</si>
  <si>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</si>
  <si>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</si>
  <si>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</si>
  <si>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</si>
  <si>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</si>
  <si>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</si>
  <si>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</si>
  <si>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</si>
  <si>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</si>
  <si>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</si>
  <si>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</si>
  <si>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</si>
  <si>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</si>
  <si>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</si>
  <si>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</si>
  <si>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</si>
  <si>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</si>
  <si>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</si>
  <si>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</si>
  <si>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</si>
  <si>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</si>
  <si>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</si>
  <si>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</si>
  <si>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</si>
  <si>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</si>
  <si>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</si>
  <si>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</si>
  <si>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</si>
  <si>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</si>
  <si>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</si>
  <si>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</si>
  <si>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</si>
  <si>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</si>
  <si>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</si>
  <si>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</si>
  <si>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</si>
  <si>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</si>
  <si>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</si>
  <si>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</si>
  <si>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</si>
  <si>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</si>
  <si>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</si>
  <si>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</si>
  <si>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</si>
  <si>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</si>
  <si>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</si>
  <si>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</si>
  <si>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</si>
  <si>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</si>
  <si>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</si>
  <si>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</si>
  <si>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</si>
  <si>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</si>
  <si>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</si>
  <si>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</si>
  <si>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</si>
  <si>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</si>
  <si>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</si>
  <si>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</si>
  <si>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</si>
  <si>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</si>
  <si>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</si>
  <si>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</si>
  <si>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</si>
  <si>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</si>
  <si>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</si>
  <si>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</si>
  <si>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</si>
  <si>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</si>
  <si>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</si>
  <si>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</si>
  <si>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</si>
  <si>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</si>
  <si>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</si>
  <si>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</si>
  <si>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</si>
  <si>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</si>
  <si>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</si>
  <si>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</si>
  <si>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</si>
  <si>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</si>
  <si>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</si>
  <si>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</si>
  <si>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</si>
  <si>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</si>
  <si>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</si>
  <si>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</si>
  <si>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</si>
  <si>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</si>
  <si>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</si>
  <si>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</si>
  <si>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</si>
  <si>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</si>
  <si>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</si>
  <si>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</si>
  <si>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</si>
  <si>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</si>
  <si>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</si>
  <si>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</si>
  <si>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</si>
  <si>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</si>
  <si>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</si>
  <si>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</si>
  <si>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</si>
  <si>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</si>
  <si>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</si>
  <si>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</si>
  <si>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</si>
  <si>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</si>
  <si>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</si>
  <si>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</si>
  <si>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</si>
  <si>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</si>
  <si>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</si>
  <si>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</si>
  <si>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</si>
  <si>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</si>
  <si>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</si>
  <si>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</si>
  <si>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</si>
  <si>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</si>
  <si>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</si>
  <si>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</si>
  <si>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</si>
  <si>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</si>
  <si>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</si>
  <si>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</si>
  <si>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</si>
  <si>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</si>
  <si>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</si>
  <si>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</si>
  <si>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</si>
  <si>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</si>
  <si>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</si>
  <si>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</si>
  <si>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</si>
  <si>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</si>
  <si>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</si>
  <si>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</si>
  <si>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</si>
  <si>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</si>
  <si>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</si>
  <si>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</si>
  <si>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</si>
  <si>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</si>
  <si>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</si>
  <si>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</si>
  <si>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</si>
  <si>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</si>
  <si>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</si>
  <si>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</si>
  <si>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</si>
  <si>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</si>
  <si>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</si>
  <si>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</si>
  <si>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</si>
  <si>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</si>
  <si>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</si>
  <si>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</si>
  <si>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</si>
  <si>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</si>
  <si>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</si>
  <si>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</si>
  <si>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</si>
  <si>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</si>
  <si>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</si>
  <si>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</si>
  <si>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</si>
  <si>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</si>
  <si>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</si>
  <si>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</si>
  <si>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</si>
  <si>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</si>
  <si>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</si>
  <si>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</si>
  <si>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</si>
  <si>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</si>
  <si>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</si>
  <si>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</si>
  <si>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</si>
  <si>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</si>
  <si>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</si>
  <si>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</si>
  <si>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</si>
  <si>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</si>
  <si>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</si>
  <si>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</si>
  <si>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</si>
  <si>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</si>
  <si>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</si>
  <si>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</si>
  <si>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</si>
  <si>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</si>
  <si>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</si>
  <si>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</si>
  <si>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</si>
  <si>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</si>
  <si>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</si>
  <si>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</si>
  <si>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</si>
  <si>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</si>
  <si>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</si>
  <si>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</si>
  <si>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</si>
  <si>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</si>
  <si>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</si>
  <si>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</si>
  <si>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</si>
  <si>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</si>
  <si>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</si>
  <si>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</si>
  <si>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</si>
  <si>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</si>
  <si>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</si>
  <si>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</si>
  <si>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</si>
  <si>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</si>
  <si>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</si>
  <si>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</si>
  <si>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</si>
  <si>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</si>
  <si>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</si>
  <si>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</si>
  <si>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</si>
  <si>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</si>
  <si>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</si>
  <si>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</si>
  <si>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</si>
  <si>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</si>
  <si>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</si>
  <si>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</si>
  <si>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</si>
  <si>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</si>
  <si>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</si>
  <si>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</si>
  <si>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</si>
  <si>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</si>
  <si>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</si>
  <si>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</si>
  <si>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</si>
  <si>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</si>
  <si>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</si>
  <si>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</si>
  <si>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</si>
  <si>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</si>
  <si>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</si>
  <si>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</si>
  <si>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</si>
  <si>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</si>
  <si>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</si>
  <si>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</si>
  <si>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</si>
  <si>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</si>
  <si>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</si>
  <si>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</si>
  <si>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</si>
  <si>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</si>
  <si>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</si>
  <si>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</si>
  <si>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</si>
  <si>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</si>
  <si>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</si>
  <si>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</si>
  <si>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</si>
  <si>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</si>
  <si>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</si>
  <si>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</si>
  <si>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</si>
  <si>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</si>
  <si>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</si>
  <si>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</si>
  <si>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</si>
  <si>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</si>
  <si>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</si>
  <si>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</si>
  <si>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</si>
  <si>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</si>
  <si>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</si>
  <si>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</si>
  <si>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</si>
  <si>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</si>
  <si>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</si>
  <si>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</si>
  <si>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</si>
  <si>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</si>
  <si>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</si>
  <si>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</si>
  <si>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</si>
  <si>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</si>
  <si>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</si>
  <si>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</si>
  <si>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</si>
  <si>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</si>
  <si>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</si>
  <si>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</si>
  <si>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</si>
  <si>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</si>
  <si>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</si>
  <si>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</si>
  <si>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</si>
  <si>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</si>
  <si>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</si>
  <si>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</si>
  <si>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</si>
  <si>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</si>
  <si>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</si>
  <si>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</si>
  <si>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</si>
  <si>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</si>
  <si>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</si>
  <si>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</si>
  <si>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</si>
  <si>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</si>
  <si>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</si>
  <si>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</si>
  <si>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</si>
  <si>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</si>
  <si>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</si>
  <si>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</si>
  <si>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</si>
  <si>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</si>
  <si>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</si>
  <si>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</si>
  <si>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</si>
  <si>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</si>
  <si>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</si>
  <si>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</si>
  <si>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</si>
  <si>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</si>
  <si>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</si>
  <si>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</si>
  <si>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</si>
  <si>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</si>
  <si>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</si>
  <si>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</si>
  <si>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</si>
  <si>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</si>
  <si>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</si>
  <si>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</si>
  <si>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</si>
  <si>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</si>
  <si>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</si>
  <si>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</si>
  <si>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</si>
  <si>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</si>
  <si>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</si>
  <si>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</si>
  <si>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</si>
  <si>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</si>
  <si>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</si>
  <si>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</si>
  <si>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</si>
  <si>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</si>
  <si>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</si>
  <si>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</si>
  <si>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</si>
  <si>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</si>
  <si>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</si>
  <si>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</si>
  <si>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</si>
  <si>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</si>
  <si>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</si>
  <si>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</si>
  <si>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</si>
  <si>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</si>
  <si>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</si>
  <si>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</si>
  <si>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</si>
  <si>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</si>
  <si>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</si>
  <si>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</si>
  <si>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</si>
  <si>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</si>
  <si>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</si>
  <si>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</si>
  <si>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</si>
  <si>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</si>
  <si>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</si>
  <si>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</si>
  <si>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</si>
  <si>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</si>
  <si>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</si>
  <si>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</si>
  <si>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</si>
  <si>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</si>
  <si>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</si>
  <si>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</si>
  <si>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</si>
  <si>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</si>
  <si>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</si>
  <si>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</si>
  <si>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</si>
  <si>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</si>
  <si>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</si>
  <si>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</si>
  <si>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</si>
  <si>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</si>
  <si>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</si>
  <si>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</si>
  <si>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</si>
  <si>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</si>
  <si>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</si>
  <si>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</si>
  <si>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</si>
  <si>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</si>
  <si>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</si>
  <si>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</si>
  <si>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</si>
  <si>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</si>
  <si>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</si>
  <si>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</si>
  <si>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</si>
  <si>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</si>
  <si>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</si>
  <si>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</si>
  <si>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</si>
  <si>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</si>
  <si>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</si>
  <si>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</si>
  <si>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</si>
  <si>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</si>
  <si>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</si>
  <si>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</si>
  <si>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</si>
  <si>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</si>
  <si>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</si>
  <si>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</si>
  <si>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</si>
  <si>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</si>
  <si>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</si>
  <si>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</si>
  <si>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</si>
  <si>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</si>
  <si>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</si>
  <si>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</si>
  <si>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</si>
  <si>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</si>
  <si>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</si>
  <si>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</si>
  <si>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</si>
  <si>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</si>
  <si>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</si>
  <si>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</si>
  <si>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</si>
  <si>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</si>
  <si>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</si>
  <si>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</si>
  <si>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</si>
  <si>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</si>
  <si>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</si>
  <si>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</si>
  <si>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</si>
  <si>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</si>
  <si>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</si>
  <si>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</si>
  <si>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</si>
  <si>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</si>
  <si>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</si>
  <si>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</si>
  <si>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</si>
  <si>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</si>
  <si>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</si>
  <si>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</si>
  <si>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</si>
  <si>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</si>
  <si>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</si>
  <si>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</si>
  <si>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</si>
  <si>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</si>
  <si>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</si>
  <si>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</si>
  <si>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</si>
  <si>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</si>
  <si>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</si>
  <si>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</si>
  <si>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</si>
  <si>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</si>
  <si>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</si>
  <si>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</si>
  <si>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</si>
  <si>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</si>
  <si>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</si>
  <si>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</si>
  <si>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</si>
  <si>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</si>
  <si>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</si>
  <si>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</si>
  <si>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</si>
  <si>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</si>
  <si>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</si>
  <si>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</si>
  <si>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</si>
  <si>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</si>
  <si>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</si>
  <si>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</si>
  <si>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</si>
  <si>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</si>
  <si>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</si>
  <si>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</si>
  <si>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</si>
  <si>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</si>
  <si>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</si>
  <si>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</si>
  <si>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</si>
  <si>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</si>
  <si>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</si>
  <si>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</si>
  <si>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</si>
  <si>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</si>
  <si>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</si>
  <si>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</si>
  <si>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</si>
  <si>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</si>
  <si>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</si>
  <si>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</si>
  <si>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</si>
  <si>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</si>
  <si>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</si>
  <si>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</si>
  <si>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</si>
  <si>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</si>
  <si>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</si>
  <si>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</si>
  <si>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</si>
  <si>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</si>
  <si>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</si>
  <si>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</si>
  <si>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</si>
  <si>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</si>
  <si>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</si>
  <si>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</si>
  <si>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</si>
  <si>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</si>
  <si>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</si>
  <si>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</si>
  <si>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</si>
  <si>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</si>
  <si>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</si>
  <si>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</si>
  <si>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</si>
  <si>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</si>
  <si>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</si>
  <si>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</si>
  <si>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</si>
  <si>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</si>
  <si>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</si>
  <si>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</si>
  <si>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</si>
  <si>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</si>
  <si>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</si>
  <si>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</si>
  <si>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</si>
  <si>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</si>
  <si>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</si>
  <si>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</si>
  <si>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</si>
  <si>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</si>
  <si>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</si>
  <si>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</si>
  <si>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</si>
  <si>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</si>
  <si>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</si>
  <si>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</si>
  <si>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</si>
  <si>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</si>
  <si>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</si>
  <si>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</si>
  <si>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</si>
  <si>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</si>
  <si>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</si>
  <si>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</si>
  <si>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</si>
  <si>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</si>
  <si>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</si>
  <si>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</si>
  <si>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</si>
  <si>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</si>
  <si>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</si>
  <si>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</si>
  <si>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</si>
  <si>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</si>
  <si>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</si>
  <si>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</si>
  <si>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</si>
  <si>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</si>
  <si>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</si>
  <si>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</si>
  <si>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</si>
  <si>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</si>
  <si>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</si>
  <si>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</si>
  <si>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</si>
  <si>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</si>
  <si>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</si>
  <si>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</si>
  <si>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</si>
  <si>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</si>
  <si>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</si>
  <si>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</si>
  <si>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</si>
  <si>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</si>
  <si>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</si>
  <si>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</si>
  <si>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</si>
  <si>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</si>
  <si>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</si>
  <si>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</si>
  <si>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</si>
  <si>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</si>
  <si>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</si>
  <si>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</si>
  <si>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</si>
  <si>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</si>
  <si>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</si>
  <si>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</si>
  <si>
    <t>Qtde Bob 15k</t>
  </si>
  <si>
    <t>21/ago</t>
  </si>
  <si>
    <t>22/ago</t>
  </si>
  <si>
    <t>28/ago</t>
  </si>
  <si>
    <t>29/ago</t>
  </si>
  <si>
    <t>03/set</t>
  </si>
  <si>
    <t>04/set</t>
  </si>
  <si>
    <t>05/set</t>
  </si>
  <si>
    <t>11/set</t>
  </si>
  <si>
    <t>12/set</t>
  </si>
  <si>
    <t>Velocidade AXE1 e 2</t>
  </si>
  <si>
    <t>Velocidade Axe1/2 (ft/min)</t>
  </si>
  <si>
    <t>Velocidade ATLAS (ft/min)</t>
  </si>
  <si>
    <t>Veloc. Ponderada</t>
  </si>
  <si>
    <t>Ft total /dia</t>
  </si>
  <si>
    <t>Setup Total (min)</t>
  </si>
  <si>
    <t>Tempo total (min)</t>
  </si>
  <si>
    <t>Soma de LarguraOrdem (pol)</t>
  </si>
  <si>
    <t>Largura da Bobina Mãe (pol)</t>
  </si>
  <si>
    <t>Alocação Total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</si>
</sst>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87.624021180556" createdVersion="8" refreshedVersion="8" minRefreshableVersion="3" recordCount="595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48"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8-02T00:00:00" u="1"/>
        <d v="2025-08-03T00:00:00" u="1"/>
        <d v="2025-08-04T00:00:00" u="1"/>
        <d v="2025-08-05T00:00:00" u="1"/>
        <d v="2025-08-10T00:00:00" u="1"/>
        <d v="2025-08-11T00:00:00" u="1"/>
        <d v="2025-08-12T00:00:00" u="1"/>
        <d v="2025-08-13T00:00:00" u="1"/>
        <d v="2025-08-16T00:00:00" u="1"/>
        <d v="2025-08-17T00:00:00" u="1"/>
        <d v="2025-09-17T00:00:00" u="1"/>
        <d v="2025-09-20T00:00:00" u="1"/>
        <d v="2025-09-22T00:00:00" u="1"/>
        <d v="2025-09-27T00:00:00" u="1"/>
        <d v="2025-08-06T00:00:00" u="1"/>
        <d v="2025-08-09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2" maxValue="20"/>
    </cacheField>
    <cacheField name="LarguraCorte" numFmtId="0">
      <sharedItems containsSemiMixedTypes="0" containsString="0" containsNumber="1" minValue="4" maxValue="60"/>
    </cacheField>
    <cacheField name="slit_disposition" numFmtId="0">
      <sharedItems/>
    </cacheField>
    <cacheField name="LarguraOrdem" numFmtId="0">
      <sharedItems containsSemiMixedTypes="0" containsString="0" containsNumber="1" minValue="9" maxValue="157.5"/>
    </cacheField>
    <cacheField name="Dias (DataEntrega)" numFmtId="0" databaseField="0">
      <fieldGroup base="7">
        <rangePr groupBy="days" startDate="2025-08-18T00:00:00" endDate="2025-09-17T00:00:00"/>
        <groupItems count="368">
          <s v="&lt;18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09/2025"/>
        </groupItems>
      </fieldGroup>
    </cacheField>
    <cacheField name="Meses (DataEntrega)" numFmtId="0" databaseField="0">
      <fieldGroup base="7">
        <rangePr groupBy="months" startDate="2025-08-18T00:00:00" endDate="2025-09-17T00:00:00"/>
        <groupItems count="14">
          <s v="&lt;18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SM51445350"/>
    <n v="851952"/>
    <x v="0"/>
    <n v="79"/>
    <s v="DAY"/>
    <s v="MAIN"/>
    <s v="C"/>
    <x v="0"/>
    <n v="12"/>
    <n v="10"/>
    <s v="Ship"/>
    <n v="120"/>
  </r>
  <r>
    <s v="SM51445351"/>
    <n v="851952"/>
    <x v="0"/>
    <n v="79"/>
    <s v="DAY"/>
    <s v="MAIN"/>
    <s v="C"/>
    <x v="0"/>
    <n v="2"/>
    <n v="17.5"/>
    <s v="Stock"/>
    <n v="35"/>
  </r>
  <r>
    <s v="SM51445352"/>
    <n v="62018"/>
    <x v="0"/>
    <n v="26.5"/>
    <s v="DAY"/>
    <s v="MAIN"/>
    <s v="C"/>
    <x v="0"/>
    <n v="6"/>
    <n v="8.625"/>
    <s v="Ship"/>
    <n v="51.75"/>
  </r>
  <r>
    <s v="SM51445353"/>
    <n v="62018"/>
    <x v="0"/>
    <n v="6.75"/>
    <s v="DAY"/>
    <s v="MAIN"/>
    <s v="C"/>
    <x v="0"/>
    <n v="2"/>
    <n v="4.625"/>
    <s v="Ship"/>
    <n v="9.25"/>
  </r>
  <r>
    <s v="SM51445354"/>
    <n v="88020"/>
    <x v="0"/>
    <n v="79"/>
    <s v="DAY"/>
    <s v="MAIN"/>
    <s v="C"/>
    <x v="0"/>
    <n v="12"/>
    <n v="13"/>
    <s v="Ship"/>
    <n v="156"/>
  </r>
  <r>
    <s v="SM51445355"/>
    <n v="88020"/>
    <x v="0"/>
    <n v="13"/>
    <s v="DAY"/>
    <s v="MAIN"/>
    <s v="C"/>
    <x v="0"/>
    <n v="2"/>
    <n v="13"/>
    <s v="Ship"/>
    <n v="26"/>
  </r>
  <r>
    <s v="SM51445356"/>
    <n v="851952"/>
    <x v="0"/>
    <n v="26"/>
    <s v="DAY"/>
    <s v="MAIN"/>
    <s v="C"/>
    <x v="0"/>
    <n v="4"/>
    <n v="13"/>
    <s v="Ship"/>
    <n v="52"/>
  </r>
  <r>
    <s v="SM51445357"/>
    <n v="851952"/>
    <x v="0"/>
    <n v="17"/>
    <s v="DAY"/>
    <s v="MAIN"/>
    <s v="C"/>
    <x v="0"/>
    <n v="2"/>
    <n v="9"/>
    <s v="Ship"/>
    <n v="18"/>
  </r>
  <r>
    <s v="SM51445358"/>
    <n v="851952"/>
    <x v="0"/>
    <n v="17"/>
    <s v="DAY"/>
    <s v="MAIN"/>
    <s v="C"/>
    <x v="0"/>
    <n v="2"/>
    <n v="7"/>
    <s v="Ship"/>
    <n v="14"/>
  </r>
  <r>
    <s v="SM51445359"/>
    <n v="851952"/>
    <x v="0"/>
    <n v="79"/>
    <s v="DAY"/>
    <s v="MAIN"/>
    <s v="C"/>
    <x v="0"/>
    <n v="12"/>
    <n v="13"/>
    <s v="Ship"/>
    <n v="156"/>
  </r>
  <r>
    <s v="SM51445360"/>
    <n v="851952"/>
    <x v="0"/>
    <n v="79"/>
    <s v="DAY"/>
    <s v="MAIN"/>
    <s v="C"/>
    <x v="0"/>
    <n v="12"/>
    <n v="13"/>
    <s v="Ship"/>
    <n v="156"/>
  </r>
  <r>
    <s v="SM51445361"/>
    <n v="851952"/>
    <x v="0"/>
    <n v="13"/>
    <s v="DAY"/>
    <s v="MAIN"/>
    <s v="C"/>
    <x v="0"/>
    <n v="2"/>
    <n v="13"/>
    <s v="Ship"/>
    <n v="26"/>
  </r>
  <r>
    <s v="SM51445362"/>
    <n v="88020"/>
    <x v="0"/>
    <n v="9"/>
    <s v="DAY"/>
    <s v="MAIN"/>
    <s v="C"/>
    <x v="0"/>
    <n v="2"/>
    <n v="9"/>
    <s v="Ship"/>
    <n v="18"/>
  </r>
  <r>
    <s v="SM51445363"/>
    <n v="88020"/>
    <x v="0"/>
    <n v="11.25"/>
    <s v="DAY"/>
    <s v="MAIN"/>
    <s v="C"/>
    <x v="0"/>
    <n v="2"/>
    <n v="11"/>
    <s v="Ship"/>
    <n v="22"/>
  </r>
  <r>
    <s v="SM51445364"/>
    <n v="851952"/>
    <x v="1"/>
    <n v="79"/>
    <s v="DAY"/>
    <s v="MAIN"/>
    <s v="C"/>
    <x v="0"/>
    <n v="6"/>
    <n v="16.75"/>
    <s v="Ship"/>
    <n v="100.5"/>
  </r>
  <r>
    <s v="SM51445365"/>
    <n v="851952"/>
    <x v="1"/>
    <n v="18"/>
    <s v="DAY"/>
    <s v="MAIN"/>
    <s v="C"/>
    <x v="0"/>
    <n v="2"/>
    <n v="16.75"/>
    <s v="Ship"/>
    <n v="33.5"/>
  </r>
  <r>
    <s v="SM51445366"/>
    <n v="851952"/>
    <x v="1"/>
    <n v="17"/>
    <s v="DAY"/>
    <s v="MAIN"/>
    <s v="C"/>
    <x v="0"/>
    <n v="2"/>
    <n v="16.75"/>
    <s v="Ship"/>
    <n v="33.5"/>
  </r>
  <r>
    <s v="SM51445367"/>
    <n v="851952"/>
    <x v="1"/>
    <n v="16.75"/>
    <s v="DAY"/>
    <s v="MAIN"/>
    <s v="C"/>
    <x v="0"/>
    <n v="2"/>
    <n v="16.75"/>
    <s v="Ship"/>
    <n v="33.5"/>
  </r>
  <r>
    <s v="SM51445368"/>
    <n v="851952"/>
    <x v="1"/>
    <n v="79"/>
    <s v="DAY"/>
    <s v="MAIN"/>
    <s v="C"/>
    <x v="0"/>
    <n v="4"/>
    <n v="13.5"/>
    <s v="Stock"/>
    <n v="54"/>
  </r>
  <r>
    <s v="SM51445369"/>
    <n v="88020"/>
    <x v="0"/>
    <n v="79"/>
    <s v="DAY"/>
    <s v="MAIN"/>
    <s v="C"/>
    <x v="0"/>
    <n v="8"/>
    <n v="16.125"/>
    <s v="Ship"/>
    <n v="129"/>
  </r>
  <r>
    <s v="SM51445370"/>
    <n v="88020"/>
    <x v="0"/>
    <n v="79"/>
    <s v="DAY"/>
    <s v="MAIN"/>
    <s v="C"/>
    <x v="1"/>
    <n v="2"/>
    <n v="13"/>
    <s v="Stock"/>
    <n v="26"/>
  </r>
  <r>
    <s v="SM51445371"/>
    <n v="62018"/>
    <x v="1"/>
    <n v="12.75"/>
    <s v="DAY"/>
    <s v="MAIN"/>
    <s v="C"/>
    <x v="1"/>
    <n v="2"/>
    <n v="12.75"/>
    <s v="Ship"/>
    <n v="25.5"/>
  </r>
  <r>
    <s v="SM51445372"/>
    <n v="62018"/>
    <x v="1"/>
    <n v="79"/>
    <s v="DAY"/>
    <s v="MAIN"/>
    <s v="C"/>
    <x v="1"/>
    <n v="12"/>
    <n v="12.75"/>
    <s v="Ship"/>
    <n v="153"/>
  </r>
  <r>
    <s v="SM51445373"/>
    <n v="62018"/>
    <x v="1"/>
    <n v="79"/>
    <s v="DAY"/>
    <s v="MAIN"/>
    <s v="C"/>
    <x v="1"/>
    <n v="12"/>
    <n v="12.75"/>
    <s v="Ship"/>
    <n v="153"/>
  </r>
  <r>
    <s v="SM51445374"/>
    <n v="62018"/>
    <x v="1"/>
    <n v="79"/>
    <s v="DAY"/>
    <s v="MAIN"/>
    <s v="C"/>
    <x v="1"/>
    <n v="12"/>
    <n v="12.75"/>
    <s v="Ship"/>
    <n v="153"/>
  </r>
  <r>
    <s v="SM51445375"/>
    <n v="62018"/>
    <x v="1"/>
    <n v="40"/>
    <s v="DAY"/>
    <s v="MAIN"/>
    <s v="C"/>
    <x v="1"/>
    <n v="6"/>
    <n v="12.75"/>
    <s v="Ship"/>
    <n v="76.5"/>
  </r>
  <r>
    <s v="SM51445376"/>
    <n v="62018"/>
    <x v="1"/>
    <n v="79"/>
    <s v="DAY"/>
    <s v="MAIN"/>
    <s v="C"/>
    <x v="1"/>
    <n v="8"/>
    <n v="17"/>
    <s v="Ship"/>
    <n v="136"/>
  </r>
  <r>
    <s v="SM51445377"/>
    <n v="62018"/>
    <x v="1"/>
    <n v="17"/>
    <s v="DAY"/>
    <s v="MAIN"/>
    <s v="C"/>
    <x v="1"/>
    <n v="2"/>
    <n v="17"/>
    <s v="Ship"/>
    <n v="34"/>
  </r>
  <r>
    <s v="SM51445378"/>
    <n v="62018"/>
    <x v="1"/>
    <n v="79"/>
    <s v="DAY"/>
    <s v="MAIN"/>
    <s v="C"/>
    <x v="1"/>
    <n v="2"/>
    <n v="10"/>
    <s v="Stock"/>
    <n v="20"/>
  </r>
  <r>
    <s v="SM51445379"/>
    <n v="62018"/>
    <x v="0"/>
    <n v="35"/>
    <s v="DAY"/>
    <s v="MAIN"/>
    <s v="C"/>
    <x v="1"/>
    <n v="4"/>
    <n v="16.25"/>
    <s v="Ship"/>
    <n v="65"/>
  </r>
  <r>
    <s v="SM51445380"/>
    <n v="62018"/>
    <x v="0"/>
    <n v="79"/>
    <s v="DAY"/>
    <s v="MAIN"/>
    <s v="C"/>
    <x v="1"/>
    <n v="2"/>
    <n v="13"/>
    <s v="Stock"/>
    <n v="26"/>
  </r>
  <r>
    <s v="SM51445381"/>
    <n v="62018"/>
    <x v="0"/>
    <n v="17"/>
    <s v="DAY"/>
    <s v="MAIN"/>
    <s v="C"/>
    <x v="1"/>
    <n v="2"/>
    <n v="16.25"/>
    <s v="Ship"/>
    <n v="32.5"/>
  </r>
  <r>
    <s v="SM51445382"/>
    <n v="62018"/>
    <x v="0"/>
    <n v="79"/>
    <s v="DAY"/>
    <s v="MAIN"/>
    <s v="C"/>
    <x v="1"/>
    <n v="8"/>
    <n v="16.25"/>
    <s v="Ship"/>
    <n v="130"/>
  </r>
  <r>
    <s v="SM51445383"/>
    <n v="62018"/>
    <x v="0"/>
    <n v="79"/>
    <s v="DAY"/>
    <s v="MAIN"/>
    <s v="C"/>
    <x v="1"/>
    <n v="2"/>
    <n v="17"/>
    <s v="Stock"/>
    <n v="34"/>
  </r>
  <r>
    <s v="SM51445384"/>
    <n v="62018"/>
    <x v="0"/>
    <n v="21"/>
    <s v="DAY"/>
    <s v="MAIN"/>
    <s v="C"/>
    <x v="1"/>
    <n v="2"/>
    <n v="11.21"/>
    <s v="Ship"/>
    <n v="22.42"/>
  </r>
  <r>
    <s v="SM51445385"/>
    <n v="62018"/>
    <x v="0"/>
    <n v="21"/>
    <s v="DAY"/>
    <s v="MAIN"/>
    <s v="C"/>
    <x v="1"/>
    <n v="2"/>
    <n v="8.625"/>
    <s v="Ship"/>
    <n v="17.25"/>
  </r>
  <r>
    <s v="SM51445386"/>
    <n v="62018"/>
    <x v="0"/>
    <n v="79"/>
    <s v="DAY"/>
    <s v="MAIN"/>
    <s v="C"/>
    <x v="1"/>
    <n v="6"/>
    <n v="11.25"/>
    <s v="Ship"/>
    <n v="67.5"/>
  </r>
  <r>
    <s v="SM51445387"/>
    <n v="62018"/>
    <x v="0"/>
    <n v="79"/>
    <s v="DAY"/>
    <s v="MAIN"/>
    <s v="C"/>
    <x v="1"/>
    <n v="6"/>
    <n v="8.625"/>
    <s v="Ship"/>
    <n v="51.75"/>
  </r>
  <r>
    <s v="SM51445388"/>
    <n v="62018"/>
    <x v="0"/>
    <n v="10"/>
    <s v="DAY"/>
    <s v="MAIN"/>
    <s v="C"/>
    <x v="1"/>
    <n v="4"/>
    <n v="4.5"/>
    <s v="Ship"/>
    <n v="18"/>
  </r>
  <r>
    <s v="SM51445389"/>
    <n v="62018"/>
    <x v="0"/>
    <n v="79"/>
    <s v="DAY"/>
    <s v="MAIN"/>
    <s v="C"/>
    <x v="1"/>
    <n v="2"/>
    <n v="16"/>
    <s v="Stock"/>
    <n v="32"/>
  </r>
  <r>
    <s v="SM51445390"/>
    <n v="62018"/>
    <x v="0"/>
    <n v="79"/>
    <s v="DAY"/>
    <s v="MAIN"/>
    <s v="C"/>
    <x v="2"/>
    <n v="14"/>
    <n v="9"/>
    <s v="Ship"/>
    <n v="126"/>
  </r>
  <r>
    <s v="SM51445391"/>
    <n v="62018"/>
    <x v="0"/>
    <n v="10"/>
    <s v="DAY"/>
    <s v="MAIN"/>
    <s v="C"/>
    <x v="2"/>
    <n v="2"/>
    <n v="9"/>
    <s v="Ship"/>
    <n v="18"/>
  </r>
  <r>
    <s v="SM51445392"/>
    <n v="88020"/>
    <x v="0"/>
    <n v="13"/>
    <s v="DAY"/>
    <s v="MAIN"/>
    <s v="C"/>
    <x v="2"/>
    <n v="2"/>
    <n v="9"/>
    <s v="Ship"/>
    <n v="18"/>
  </r>
  <r>
    <s v="SM51445393"/>
    <n v="88020"/>
    <x v="0"/>
    <n v="11.25"/>
    <s v="DAY"/>
    <s v="MAIN"/>
    <s v="C"/>
    <x v="2"/>
    <n v="2"/>
    <n v="9"/>
    <s v="Ship"/>
    <n v="18"/>
  </r>
  <r>
    <s v="SM51445394"/>
    <n v="88516"/>
    <x v="0"/>
    <n v="52.5"/>
    <s v="DAY"/>
    <s v="MAIN"/>
    <s v="C"/>
    <x v="2"/>
    <n v="10"/>
    <n v="6.75"/>
    <s v="Ship"/>
    <n v="67.5"/>
  </r>
  <r>
    <s v="SM51445395"/>
    <n v="88516"/>
    <x v="0"/>
    <n v="52.5"/>
    <s v="DAY"/>
    <s v="MAIN"/>
    <s v="C"/>
    <x v="2"/>
    <n v="4"/>
    <n v="9"/>
    <s v="Ship"/>
    <n v="36"/>
  </r>
  <r>
    <s v="SM51445396"/>
    <n v="88516"/>
    <x v="0"/>
    <n v="52.5"/>
    <s v="DAY"/>
    <s v="MAIN"/>
    <s v="C"/>
    <x v="2"/>
    <n v="2"/>
    <n v="13"/>
    <s v="Ship"/>
    <n v="26"/>
  </r>
  <r>
    <s v="SM51445397"/>
    <n v="88516"/>
    <x v="0"/>
    <n v="52.5"/>
    <s v="DAY"/>
    <s v="MAIN"/>
    <s v="C"/>
    <x v="2"/>
    <n v="4"/>
    <n v="9.125"/>
    <s v="Ship"/>
    <n v="36.5"/>
  </r>
  <r>
    <s v="SM51445398"/>
    <n v="88516"/>
    <x v="0"/>
    <n v="52.5"/>
    <s v="DAY"/>
    <s v="MAIN"/>
    <s v="C"/>
    <x v="2"/>
    <n v="2"/>
    <n v="16"/>
    <s v="Ship"/>
    <n v="32"/>
  </r>
  <r>
    <s v="SM51445399"/>
    <n v="88516"/>
    <x v="0"/>
    <n v="52.5"/>
    <s v="DAY"/>
    <s v="MAIN"/>
    <s v="C"/>
    <x v="2"/>
    <n v="2"/>
    <n v="5"/>
    <s v="Ship"/>
    <n v="10"/>
  </r>
  <r>
    <s v="SM51445400"/>
    <n v="88020"/>
    <x v="0"/>
    <n v="15.25"/>
    <s v="DAY"/>
    <s v="MAIN"/>
    <s v="C"/>
    <x v="2"/>
    <n v="4"/>
    <n v="6.75"/>
    <s v="Ship"/>
    <n v="27"/>
  </r>
  <r>
    <s v="SM51445401"/>
    <n v="88020"/>
    <x v="0"/>
    <n v="79"/>
    <s v="DAY"/>
    <s v="MAIN"/>
    <s v="C"/>
    <x v="2"/>
    <n v="18"/>
    <n v="6.75"/>
    <s v="Ship"/>
    <n v="121.5"/>
  </r>
  <r>
    <s v="SM51445402"/>
    <n v="88020"/>
    <x v="0"/>
    <n v="79"/>
    <s v="DAY"/>
    <s v="MAIN"/>
    <s v="C"/>
    <x v="2"/>
    <n v="2"/>
    <n v="17"/>
    <s v="Stock"/>
    <n v="34"/>
  </r>
  <r>
    <s v="SM51445403"/>
    <n v="62018"/>
    <x v="1"/>
    <n v="79"/>
    <s v="DAY"/>
    <s v="MAIN"/>
    <s v="C"/>
    <x v="2"/>
    <n v="12"/>
    <n v="12.75"/>
    <s v="Ship"/>
    <n v="153"/>
  </r>
  <r>
    <s v="SM51445404"/>
    <n v="62018"/>
    <x v="0"/>
    <n v="13"/>
    <s v="DAY"/>
    <s v="MAIN"/>
    <s v="C"/>
    <x v="2"/>
    <n v="2"/>
    <n v="13"/>
    <s v="Ship"/>
    <n v="26"/>
  </r>
  <r>
    <s v="SM51445405"/>
    <n v="88512"/>
    <x v="0"/>
    <n v="7"/>
    <s v="DAY"/>
    <s v="MAIN"/>
    <s v="C"/>
    <x v="2"/>
    <n v="2"/>
    <n v="6"/>
    <s v="Ship"/>
    <n v="12"/>
  </r>
  <r>
    <s v="SM51445406"/>
    <n v="88512"/>
    <x v="0"/>
    <n v="52.5"/>
    <s v="DAY"/>
    <s v="MAIN"/>
    <s v="C"/>
    <x v="2"/>
    <n v="14"/>
    <n v="6"/>
    <s v="Ship"/>
    <n v="84"/>
  </r>
  <r>
    <s v="SM51445407"/>
    <n v="88512"/>
    <x v="0"/>
    <n v="52.5"/>
    <s v="DAY"/>
    <s v="MAIN"/>
    <s v="C"/>
    <x v="2"/>
    <n v="2"/>
    <n v="10"/>
    <s v="Stock"/>
    <n v="20"/>
  </r>
  <r>
    <s v="SM51445408"/>
    <n v="62018"/>
    <x v="0"/>
    <n v="79"/>
    <s v="DAY"/>
    <s v="MAIN"/>
    <s v="C"/>
    <x v="2"/>
    <n v="12"/>
    <n v="13"/>
    <s v="Ship"/>
    <n v="156"/>
  </r>
  <r>
    <s v="SM51445409"/>
    <n v="88512"/>
    <x v="0"/>
    <n v="52.5"/>
    <s v="DAY"/>
    <s v="MAIN"/>
    <s v="C"/>
    <x v="2"/>
    <n v="6"/>
    <n v="13.25"/>
    <s v="Ship"/>
    <n v="79.5"/>
  </r>
  <r>
    <s v="SM51445410"/>
    <n v="88512"/>
    <x v="0"/>
    <n v="52.5"/>
    <s v="DAY"/>
    <s v="MAIN"/>
    <s v="C"/>
    <x v="3"/>
    <n v="2"/>
    <n v="11.25"/>
    <s v="Stock"/>
    <n v="22.5"/>
  </r>
  <r>
    <s v="SM51445411"/>
    <n v="88512"/>
    <x v="0"/>
    <n v="17"/>
    <s v="DAY"/>
    <s v="MAIN"/>
    <s v="C"/>
    <x v="3"/>
    <n v="2"/>
    <n v="13.25"/>
    <s v="Ship"/>
    <n v="26.5"/>
  </r>
  <r>
    <s v="SM51445412"/>
    <n v="851952"/>
    <x v="0"/>
    <n v="79"/>
    <s v="DAY"/>
    <s v="MAIN"/>
    <s v="C"/>
    <x v="3"/>
    <n v="2"/>
    <n v="13"/>
    <s v="Stock"/>
    <n v="26"/>
  </r>
  <r>
    <s v="SM51445413"/>
    <n v="851952"/>
    <x v="0"/>
    <n v="79"/>
    <s v="DAY"/>
    <s v="MAIN"/>
    <s v="C"/>
    <x v="3"/>
    <n v="10"/>
    <n v="9"/>
    <s v="Ship"/>
    <n v="90"/>
  </r>
  <r>
    <s v="SM51445414"/>
    <n v="851952"/>
    <x v="0"/>
    <n v="79"/>
    <s v="DAY"/>
    <s v="MAIN"/>
    <s v="C"/>
    <x v="3"/>
    <n v="2"/>
    <n v="21"/>
    <s v="Stock"/>
    <n v="42"/>
  </r>
  <r>
    <s v="SM51445415"/>
    <n v="88020"/>
    <x v="0"/>
    <n v="79"/>
    <s v="DAY"/>
    <s v="MAIN"/>
    <s v="C"/>
    <x v="3"/>
    <n v="10"/>
    <n v="15"/>
    <s v="Ship"/>
    <n v="150"/>
  </r>
  <r>
    <s v="SM51445416"/>
    <n v="88020"/>
    <x v="0"/>
    <n v="79"/>
    <s v="DAY"/>
    <s v="MAIN"/>
    <s v="C"/>
    <x v="3"/>
    <n v="16"/>
    <n v="6.5"/>
    <s v="Ship"/>
    <n v="104"/>
  </r>
  <r>
    <s v="SM51445417"/>
    <n v="88020"/>
    <x v="0"/>
    <n v="79"/>
    <s v="DAY"/>
    <s v="MAIN"/>
    <s v="C"/>
    <x v="3"/>
    <n v="2"/>
    <n v="26.5"/>
    <s v="Stock"/>
    <n v="53"/>
  </r>
  <r>
    <s v="SM51445418"/>
    <n v="88020"/>
    <x v="0"/>
    <n v="26.5"/>
    <s v="DAY"/>
    <s v="MAIN"/>
    <s v="C"/>
    <x v="3"/>
    <n v="4"/>
    <n v="6.5"/>
    <s v="Ship"/>
    <n v="26"/>
  </r>
  <r>
    <s v="SM51445419"/>
    <n v="88020"/>
    <x v="0"/>
    <n v="26.5"/>
    <s v="DAY"/>
    <s v="MAIN"/>
    <s v="C"/>
    <x v="3"/>
    <n v="2"/>
    <n v="13"/>
    <s v="Stock"/>
    <n v="26"/>
  </r>
  <r>
    <s v="SM51445420"/>
    <n v="88020"/>
    <x v="0"/>
    <n v="17"/>
    <s v="DAY"/>
    <s v="MAIN"/>
    <s v="C"/>
    <x v="3"/>
    <n v="2"/>
    <n v="7"/>
    <s v="Ship"/>
    <n v="14"/>
  </r>
  <r>
    <s v="SM51445421"/>
    <n v="88020"/>
    <x v="0"/>
    <n v="17"/>
    <s v="DAY"/>
    <s v="MAIN"/>
    <s v="C"/>
    <x v="3"/>
    <n v="2"/>
    <n v="9"/>
    <s v="Ship"/>
    <n v="18"/>
  </r>
  <r>
    <s v="SM51445422"/>
    <n v="88020"/>
    <x v="0"/>
    <n v="17"/>
    <s v="DAY"/>
    <s v="MAIN"/>
    <s v="C"/>
    <x v="3"/>
    <n v="2"/>
    <n v="15"/>
    <s v="Ship"/>
    <n v="30"/>
  </r>
  <r>
    <s v="SM51445423"/>
    <n v="88020"/>
    <x v="0"/>
    <n v="79"/>
    <s v="DAY"/>
    <s v="MAIN"/>
    <s v="C"/>
    <x v="3"/>
    <n v="2"/>
    <n v="10"/>
    <s v="Ship"/>
    <n v="20"/>
  </r>
  <r>
    <s v="SM51445424"/>
    <n v="88020"/>
    <x v="0"/>
    <n v="79"/>
    <s v="DAY"/>
    <s v="MAIN"/>
    <s v="C"/>
    <x v="3"/>
    <n v="16"/>
    <n v="8.5"/>
    <s v="Ship"/>
    <n v="136"/>
  </r>
  <r>
    <s v="SM51445425"/>
    <n v="88020"/>
    <x v="0"/>
    <n v="11.25"/>
    <s v="DAY"/>
    <s v="MAIN"/>
    <s v="C"/>
    <x v="3"/>
    <n v="2"/>
    <n v="10"/>
    <s v="Ship"/>
    <n v="20"/>
  </r>
  <r>
    <s v="SM51445426"/>
    <n v="88020"/>
    <x v="0"/>
    <n v="9"/>
    <s v="DAY"/>
    <s v="MAIN"/>
    <s v="C"/>
    <x v="3"/>
    <n v="2"/>
    <n v="8.5"/>
    <s v="Ship"/>
    <n v="17"/>
  </r>
  <r>
    <s v="SM51445427"/>
    <n v="88020"/>
    <x v="0"/>
    <n v="8.5"/>
    <s v="DAY"/>
    <s v="MAIN"/>
    <s v="C"/>
    <x v="3"/>
    <n v="2"/>
    <n v="8.5"/>
    <s v="Ship"/>
    <n v="17"/>
  </r>
  <r>
    <s v="SM51445428"/>
    <n v="88020"/>
    <x v="0"/>
    <n v="17"/>
    <s v="DAY"/>
    <s v="MAIN"/>
    <s v="C"/>
    <x v="3"/>
    <n v="2"/>
    <n v="16.125"/>
    <s v="Ship"/>
    <n v="32.25"/>
  </r>
  <r>
    <s v="SM51445429"/>
    <n v="88020"/>
    <x v="0"/>
    <n v="79"/>
    <s v="DAY"/>
    <s v="MAIN"/>
    <s v="C"/>
    <x v="3"/>
    <n v="14"/>
    <n v="7"/>
    <s v="Ship"/>
    <n v="98"/>
  </r>
  <r>
    <s v="SM51445430"/>
    <n v="88020"/>
    <x v="0"/>
    <n v="79"/>
    <s v="DAY"/>
    <s v="MAIN"/>
    <s v="C"/>
    <x v="4"/>
    <n v="2"/>
    <n v="13"/>
    <s v="Stock"/>
    <n v="26"/>
  </r>
  <r>
    <s v="SM51445431"/>
    <n v="88020"/>
    <x v="0"/>
    <n v="79"/>
    <s v="DAY"/>
    <s v="MAIN"/>
    <s v="C"/>
    <x v="4"/>
    <n v="2"/>
    <n v="17"/>
    <s v="Stock"/>
    <n v="34"/>
  </r>
  <r>
    <s v="SM51445432"/>
    <n v="88020"/>
    <x v="0"/>
    <n v="79"/>
    <s v="DAY"/>
    <s v="MAIN"/>
    <s v="C"/>
    <x v="4"/>
    <n v="16"/>
    <n v="7"/>
    <s v="Ship"/>
    <n v="112"/>
  </r>
  <r>
    <s v="SM51445433"/>
    <n v="88020"/>
    <x v="0"/>
    <n v="79"/>
    <s v="DAY"/>
    <s v="MAIN"/>
    <s v="C"/>
    <x v="4"/>
    <n v="2"/>
    <n v="21"/>
    <s v="Stock"/>
    <n v="42"/>
  </r>
  <r>
    <s v="SM51445434"/>
    <n v="88020"/>
    <x v="0"/>
    <n v="79"/>
    <s v="DAY"/>
    <s v="MAIN"/>
    <s v="C"/>
    <x v="4"/>
    <n v="16"/>
    <n v="9"/>
    <s v="Ship"/>
    <n v="144"/>
  </r>
  <r>
    <s v="SM51445435"/>
    <n v="88020"/>
    <x v="0"/>
    <n v="79"/>
    <s v="DAY"/>
    <s v="MAIN"/>
    <s v="C"/>
    <x v="4"/>
    <n v="2"/>
    <n v="7"/>
    <s v="Ship"/>
    <n v="14"/>
  </r>
  <r>
    <s v="SM51445436"/>
    <n v="62018"/>
    <x v="1"/>
    <n v="79"/>
    <s v="DAY"/>
    <s v="MAIN"/>
    <s v="C"/>
    <x v="4"/>
    <n v="8"/>
    <n v="16.25"/>
    <s v="Ship"/>
    <n v="130"/>
  </r>
  <r>
    <s v="SM51445437"/>
    <n v="62018"/>
    <x v="1"/>
    <n v="79"/>
    <s v="DAY"/>
    <s v="MAIN"/>
    <s v="C"/>
    <x v="4"/>
    <n v="2"/>
    <n v="13"/>
    <s v="Stock"/>
    <n v="26"/>
  </r>
  <r>
    <s v="SM51445438"/>
    <n v="62018"/>
    <x v="1"/>
    <n v="17"/>
    <s v="DAY"/>
    <s v="MAIN"/>
    <s v="C"/>
    <x v="4"/>
    <n v="2"/>
    <n v="16.25"/>
    <s v="Ship"/>
    <n v="32.5"/>
  </r>
  <r>
    <s v="SM51445439"/>
    <n v="851952"/>
    <x v="0"/>
    <n v="26.5"/>
    <s v="DAY"/>
    <s v="MAIN"/>
    <s v="C"/>
    <x v="4"/>
    <n v="4"/>
    <n v="13"/>
    <s v="Ship"/>
    <n v="52"/>
  </r>
  <r>
    <s v="SM51445440"/>
    <n v="851952"/>
    <x v="0"/>
    <n v="79"/>
    <s v="DAY"/>
    <s v="MAIN"/>
    <s v="C"/>
    <x v="4"/>
    <n v="12"/>
    <n v="13"/>
    <s v="Ship"/>
    <n v="156"/>
  </r>
  <r>
    <s v="SM51445441"/>
    <n v="851952"/>
    <x v="0"/>
    <n v="13"/>
    <s v="DAY"/>
    <s v="MAIN"/>
    <s v="C"/>
    <x v="4"/>
    <n v="2"/>
    <n v="13"/>
    <s v="Ship"/>
    <n v="26"/>
  </r>
  <r>
    <s v="SM51445442"/>
    <n v="62018"/>
    <x v="0"/>
    <n v="14.25"/>
    <s v="DAY"/>
    <s v="MAIN"/>
    <s v="C"/>
    <x v="4"/>
    <n v="2"/>
    <n v="13.25"/>
    <s v="Ship"/>
    <n v="26.5"/>
  </r>
  <r>
    <s v="SM51445443"/>
    <n v="62018"/>
    <x v="0"/>
    <n v="79"/>
    <s v="DAY"/>
    <s v="MAIN"/>
    <s v="C"/>
    <x v="4"/>
    <n v="4"/>
    <n v="13"/>
    <s v="Stock"/>
    <n v="52"/>
  </r>
  <r>
    <s v="SM51445444"/>
    <n v="62018"/>
    <x v="0"/>
    <n v="79"/>
    <s v="DAY"/>
    <s v="MAIN"/>
    <s v="C"/>
    <x v="4"/>
    <n v="8"/>
    <n v="13.25"/>
    <s v="Ship"/>
    <n v="106"/>
  </r>
  <r>
    <s v="SM51445445"/>
    <n v="88020"/>
    <x v="0"/>
    <n v="79"/>
    <s v="DAY"/>
    <s v="MAIN"/>
    <s v="C"/>
    <x v="4"/>
    <n v="18"/>
    <n v="8.625"/>
    <s v="Ship"/>
    <n v="155.25"/>
  </r>
  <r>
    <s v="SM51445446"/>
    <n v="88020"/>
    <x v="0"/>
    <n v="11.25"/>
    <s v="DAY"/>
    <s v="MAIN"/>
    <s v="C"/>
    <x v="4"/>
    <n v="2"/>
    <n v="8.625"/>
    <s v="Ship"/>
    <n v="17.25"/>
  </r>
  <r>
    <s v="SM51445447"/>
    <n v="88020"/>
    <x v="0"/>
    <n v="26.5"/>
    <s v="DAY"/>
    <s v="MAIN"/>
    <s v="C"/>
    <x v="4"/>
    <n v="6"/>
    <n v="8.625"/>
    <s v="Ship"/>
    <n v="51.75"/>
  </r>
  <r>
    <s v="SM51445448"/>
    <n v="88020"/>
    <x v="0"/>
    <n v="9"/>
    <s v="DAY"/>
    <s v="MAIN"/>
    <s v="C"/>
    <x v="4"/>
    <n v="2"/>
    <n v="8.625"/>
    <s v="Ship"/>
    <n v="17.25"/>
  </r>
  <r>
    <s v="SM51445449"/>
    <n v="551952"/>
    <x v="1"/>
    <n v="79"/>
    <s v="DAY"/>
    <s v="MAIN"/>
    <s v="C"/>
    <x v="4"/>
    <n v="6"/>
    <n v="17"/>
    <s v="Ship"/>
    <n v="102"/>
  </r>
  <r>
    <s v="SM51445450"/>
    <n v="551952"/>
    <x v="1"/>
    <n v="79"/>
    <s v="DAY"/>
    <s v="MAIN"/>
    <s v="C"/>
    <x v="5"/>
    <n v="4"/>
    <n v="13"/>
    <s v="Stock"/>
    <n v="52"/>
  </r>
  <r>
    <s v="SM51445451"/>
    <n v="62018"/>
    <x v="1"/>
    <n v="79"/>
    <s v="DAY"/>
    <s v="MAIN"/>
    <s v="C"/>
    <x v="5"/>
    <n v="12"/>
    <n v="12.75"/>
    <s v="Ship"/>
    <n v="153"/>
  </r>
  <r>
    <s v="SM51445452"/>
    <n v="88020"/>
    <x v="0"/>
    <n v="79"/>
    <s v="DAY"/>
    <s v="MAIN"/>
    <s v="C"/>
    <x v="5"/>
    <n v="10"/>
    <n v="9"/>
    <s v="Ship"/>
    <n v="90"/>
  </r>
  <r>
    <s v="SM51445453"/>
    <n v="88020"/>
    <x v="0"/>
    <n v="79"/>
    <s v="DAY"/>
    <s v="MAIN"/>
    <s v="C"/>
    <x v="5"/>
    <n v="2"/>
    <n v="21"/>
    <s v="Stock"/>
    <n v="42"/>
  </r>
  <r>
    <s v="SM51445454"/>
    <n v="88020"/>
    <x v="0"/>
    <n v="79"/>
    <s v="DAY"/>
    <s v="MAIN"/>
    <s v="C"/>
    <x v="5"/>
    <n v="2"/>
    <n v="13"/>
    <s v="Stock"/>
    <n v="26"/>
  </r>
  <r>
    <s v="SM51445455"/>
    <n v="88020"/>
    <x v="1"/>
    <n v="79"/>
    <s v="DAY"/>
    <s v="MAIN"/>
    <s v="C"/>
    <x v="5"/>
    <n v="12"/>
    <n v="10"/>
    <s v="Ship"/>
    <n v="120"/>
  </r>
  <r>
    <s v="SM51445456"/>
    <n v="88020"/>
    <x v="1"/>
    <n v="79"/>
    <s v="DAY"/>
    <s v="MAIN"/>
    <s v="C"/>
    <x v="5"/>
    <n v="2"/>
    <n v="17"/>
    <s v="Stock"/>
    <n v="34"/>
  </r>
  <r>
    <s v="SM51445457"/>
    <n v="62018"/>
    <x v="0"/>
    <n v="79"/>
    <s v="DAY"/>
    <s v="MAIN"/>
    <s v="C"/>
    <x v="5"/>
    <n v="12"/>
    <n v="13"/>
    <s v="Ship"/>
    <n v="156"/>
  </r>
  <r>
    <s v="SM51445458"/>
    <n v="62018"/>
    <x v="0"/>
    <n v="13"/>
    <s v="DAY"/>
    <s v="MAIN"/>
    <s v="C"/>
    <x v="5"/>
    <n v="2"/>
    <n v="13"/>
    <s v="Ship"/>
    <n v="26"/>
  </r>
  <r>
    <s v="SM51445459"/>
    <n v="851952"/>
    <x v="0"/>
    <n v="79"/>
    <s v="DAY"/>
    <s v="MAIN"/>
    <s v="C"/>
    <x v="5"/>
    <n v="2"/>
    <n v="21"/>
    <s v="Stock"/>
    <n v="42"/>
  </r>
  <r>
    <s v="SM51445460"/>
    <n v="851952"/>
    <x v="0"/>
    <n v="79"/>
    <s v="DAY"/>
    <s v="MAIN"/>
    <s v="C"/>
    <x v="5"/>
    <n v="8"/>
    <n v="10"/>
    <s v="Ship"/>
    <n v="80"/>
  </r>
  <r>
    <s v="SM51445461"/>
    <n v="851952"/>
    <x v="0"/>
    <n v="79"/>
    <s v="DAY"/>
    <s v="MAIN"/>
    <s v="C"/>
    <x v="5"/>
    <n v="2"/>
    <n v="17.5"/>
    <s v="Stock"/>
    <n v="35"/>
  </r>
  <r>
    <s v="SM51445462"/>
    <n v="62018"/>
    <x v="0"/>
    <n v="79"/>
    <s v="DAY"/>
    <s v="MAIN"/>
    <s v="C"/>
    <x v="5"/>
    <n v="12"/>
    <n v="12.75"/>
    <s v="Ship"/>
    <n v="153"/>
  </r>
  <r>
    <s v="SM51445463"/>
    <n v="62018"/>
    <x v="0"/>
    <n v="13"/>
    <s v="DAY"/>
    <s v="MAIN"/>
    <s v="C"/>
    <x v="5"/>
    <n v="2"/>
    <n v="12.75"/>
    <s v="Ship"/>
    <n v="25.5"/>
  </r>
  <r>
    <s v="SM51445464"/>
    <n v="88020"/>
    <x v="0"/>
    <n v="79"/>
    <s v="DAY"/>
    <s v="MAIN"/>
    <s v="C"/>
    <x v="5"/>
    <n v="8"/>
    <n v="10"/>
    <s v="Ship"/>
    <n v="80"/>
  </r>
  <r>
    <s v="SM51445465"/>
    <n v="88020"/>
    <x v="0"/>
    <n v="79"/>
    <s v="DAY"/>
    <s v="MAIN"/>
    <s v="C"/>
    <x v="5"/>
    <n v="2"/>
    <n v="21"/>
    <s v="Stock"/>
    <n v="42"/>
  </r>
  <r>
    <s v="SM51445466"/>
    <n v="88020"/>
    <x v="0"/>
    <n v="79"/>
    <s v="DAY"/>
    <s v="MAIN"/>
    <s v="C"/>
    <x v="5"/>
    <n v="2"/>
    <n v="17"/>
    <s v="Stock"/>
    <n v="34"/>
  </r>
  <r>
    <s v="SM51445467"/>
    <n v="88020"/>
    <x v="0"/>
    <n v="79"/>
    <s v="DAY"/>
    <s v="MAIN"/>
    <s v="C"/>
    <x v="5"/>
    <n v="2"/>
    <n v="17"/>
    <s v="Stock"/>
    <n v="34"/>
  </r>
  <r>
    <s v="SM51445468"/>
    <n v="88020"/>
    <x v="0"/>
    <n v="79"/>
    <s v="DAY"/>
    <s v="MAIN"/>
    <s v="C"/>
    <x v="5"/>
    <n v="12"/>
    <n v="10"/>
    <s v="Ship"/>
    <n v="120"/>
  </r>
  <r>
    <s v="SM51445469"/>
    <n v="88020"/>
    <x v="0"/>
    <n v="79"/>
    <s v="DAY"/>
    <s v="MAIN"/>
    <s v="C"/>
    <x v="5"/>
    <n v="4"/>
    <n v="9"/>
    <s v="Ship"/>
    <n v="36"/>
  </r>
  <r>
    <s v="SM51445470"/>
    <n v="88020"/>
    <x v="0"/>
    <n v="21"/>
    <s v="DAY"/>
    <s v="MAIN"/>
    <s v="C"/>
    <x v="6"/>
    <n v="4"/>
    <n v="9"/>
    <s v="Ship"/>
    <n v="36"/>
  </r>
  <r>
    <s v="SM51445471"/>
    <n v="88020"/>
    <x v="0"/>
    <n v="79"/>
    <s v="DAY"/>
    <s v="MAIN"/>
    <s v="C"/>
    <x v="6"/>
    <n v="14"/>
    <n v="6.625"/>
    <s v="Ship"/>
    <n v="92.75"/>
  </r>
  <r>
    <s v="SM51445472"/>
    <n v="88020"/>
    <x v="0"/>
    <n v="79"/>
    <s v="DAY"/>
    <s v="MAIN"/>
    <s v="C"/>
    <x v="6"/>
    <n v="2"/>
    <n v="13"/>
    <s v="Stock"/>
    <n v="26"/>
  </r>
  <r>
    <s v="SM51445473"/>
    <n v="62018"/>
    <x v="0"/>
    <n v="13"/>
    <s v="DAY"/>
    <s v="MAIN"/>
    <s v="C"/>
    <x v="6"/>
    <n v="2"/>
    <n v="13"/>
    <s v="Ship"/>
    <n v="26"/>
  </r>
  <r>
    <s v="SM51445474"/>
    <n v="62018"/>
    <x v="0"/>
    <n v="10"/>
    <s v="DAY"/>
    <s v="MAIN"/>
    <s v="C"/>
    <x v="6"/>
    <n v="2"/>
    <n v="9"/>
    <s v="Ship"/>
    <n v="18"/>
  </r>
  <r>
    <s v="SM51445475"/>
    <n v="62018"/>
    <x v="1"/>
    <n v="16"/>
    <s v="DAY"/>
    <s v="MAIN"/>
    <s v="C"/>
    <x v="6"/>
    <n v="2"/>
    <n v="15.75"/>
    <s v="Ship"/>
    <n v="31.5"/>
  </r>
  <r>
    <s v="SM51445476"/>
    <n v="62018"/>
    <x v="1"/>
    <n v="79"/>
    <s v="DAY"/>
    <s v="MAIN"/>
    <s v="C"/>
    <x v="6"/>
    <n v="10"/>
    <n v="15.75"/>
    <s v="Ship"/>
    <n v="157.5"/>
  </r>
  <r>
    <s v="SM51445477"/>
    <n v="62018"/>
    <x v="1"/>
    <n v="17"/>
    <s v="DAY"/>
    <s v="MAIN"/>
    <s v="C"/>
    <x v="6"/>
    <n v="2"/>
    <n v="15.75"/>
    <s v="Ship"/>
    <n v="31.5"/>
  </r>
  <r>
    <s v="SM51445478"/>
    <n v="88020"/>
    <x v="0"/>
    <n v="26.5"/>
    <s v="DAY"/>
    <s v="MAIN"/>
    <s v="C"/>
    <x v="6"/>
    <n v="4"/>
    <n v="12.875"/>
    <s v="Ship"/>
    <n v="51.5"/>
  </r>
  <r>
    <s v="SM51445479"/>
    <n v="88020"/>
    <x v="0"/>
    <n v="79"/>
    <s v="DAY"/>
    <s v="MAIN"/>
    <s v="C"/>
    <x v="6"/>
    <n v="8"/>
    <n v="11.25"/>
    <s v="Ship"/>
    <n v="90"/>
  </r>
  <r>
    <s v="SM51445480"/>
    <n v="88020"/>
    <x v="0"/>
    <n v="79"/>
    <s v="DAY"/>
    <s v="MAIN"/>
    <s v="C"/>
    <x v="6"/>
    <n v="4"/>
    <n v="12.375"/>
    <s v="Ship"/>
    <n v="49.5"/>
  </r>
  <r>
    <s v="SM51445481"/>
    <n v="88020"/>
    <x v="0"/>
    <n v="79"/>
    <s v="DAY"/>
    <s v="MAIN"/>
    <s v="C"/>
    <x v="6"/>
    <n v="2"/>
    <n v="8.875"/>
    <s v="Ship"/>
    <n v="17.75"/>
  </r>
  <r>
    <s v="SM51445482"/>
    <n v="88020"/>
    <x v="0"/>
    <n v="21"/>
    <s v="DAY"/>
    <s v="MAIN"/>
    <s v="C"/>
    <x v="6"/>
    <n v="4"/>
    <n v="8.875"/>
    <s v="Ship"/>
    <n v="35.5"/>
  </r>
  <r>
    <s v="SM51445483"/>
    <n v="62018"/>
    <x v="0"/>
    <n v="10"/>
    <s v="DAY"/>
    <s v="MAIN"/>
    <s v="C"/>
    <x v="6"/>
    <n v="4"/>
    <n v="4.5"/>
    <s v="Ship"/>
    <n v="18"/>
  </r>
  <r>
    <s v="SM51445484"/>
    <n v="88020"/>
    <x v="0"/>
    <n v="79"/>
    <s v="DAY"/>
    <s v="MAIN"/>
    <s v="C"/>
    <x v="6"/>
    <n v="14"/>
    <n v="8.5"/>
    <s v="Ship"/>
    <n v="119"/>
  </r>
  <r>
    <s v="SM51445485"/>
    <n v="88020"/>
    <x v="0"/>
    <n v="79"/>
    <s v="DAY"/>
    <s v="MAIN"/>
    <s v="C"/>
    <x v="6"/>
    <n v="2"/>
    <n v="17"/>
    <s v="Stock"/>
    <n v="34"/>
  </r>
  <r>
    <s v="SM51445486"/>
    <n v="88020"/>
    <x v="0"/>
    <n v="26.5"/>
    <s v="DAY"/>
    <s v="MAIN"/>
    <s v="C"/>
    <x v="6"/>
    <n v="6"/>
    <n v="8.5"/>
    <s v="Ship"/>
    <n v="51"/>
  </r>
  <r>
    <s v="SM51445487"/>
    <n v="88020"/>
    <x v="0"/>
    <n v="79"/>
    <s v="DAY"/>
    <s v="MAIN"/>
    <s v="C"/>
    <x v="6"/>
    <n v="16"/>
    <n v="7.25"/>
    <s v="Ship"/>
    <n v="116"/>
  </r>
  <r>
    <s v="SM51445488"/>
    <n v="88020"/>
    <x v="0"/>
    <n v="15"/>
    <s v="DAY"/>
    <s v="MAIN"/>
    <s v="C"/>
    <x v="6"/>
    <n v="4"/>
    <n v="7.25"/>
    <s v="Ship"/>
    <n v="29"/>
  </r>
  <r>
    <s v="SM51445489"/>
    <n v="88020"/>
    <x v="0"/>
    <n v="79"/>
    <s v="DAY"/>
    <s v="MAIN"/>
    <s v="C"/>
    <x v="6"/>
    <n v="2"/>
    <n v="21"/>
    <s v="Stock"/>
    <n v="42"/>
  </r>
  <r>
    <s v="SM51445490"/>
    <n v="88020"/>
    <x v="0"/>
    <n v="6.75"/>
    <s v="DAY"/>
    <s v="MAIN"/>
    <s v="C"/>
    <x v="7"/>
    <n v="2"/>
    <n v="6.75"/>
    <s v="Ship"/>
    <n v="13.5"/>
  </r>
  <r>
    <s v="SM51445491"/>
    <n v="88020"/>
    <x v="0"/>
    <n v="79"/>
    <s v="DAY"/>
    <s v="MAIN"/>
    <s v="C"/>
    <x v="7"/>
    <n v="2"/>
    <n v="17"/>
    <s v="Stock"/>
    <n v="34"/>
  </r>
  <r>
    <s v="SM51445492"/>
    <n v="88020"/>
    <x v="0"/>
    <n v="79"/>
    <s v="DAY"/>
    <s v="MAIN"/>
    <s v="C"/>
    <x v="7"/>
    <n v="18"/>
    <n v="6.75"/>
    <s v="Ship"/>
    <n v="121.5"/>
  </r>
  <r>
    <s v="SM51445493"/>
    <n v="88020"/>
    <x v="0"/>
    <n v="79"/>
    <s v="DAY"/>
    <s v="MAIN"/>
    <s v="C"/>
    <x v="7"/>
    <n v="12"/>
    <n v="6.5"/>
    <s v="Ship"/>
    <n v="78"/>
  </r>
  <r>
    <s v="SM51445494"/>
    <n v="88020"/>
    <x v="0"/>
    <n v="79"/>
    <s v="DAY"/>
    <s v="MAIN"/>
    <s v="C"/>
    <x v="7"/>
    <n v="2"/>
    <n v="17"/>
    <s v="Stock"/>
    <n v="34"/>
  </r>
  <r>
    <s v="SM51445495"/>
    <n v="88020"/>
    <x v="0"/>
    <n v="79"/>
    <s v="DAY"/>
    <s v="MAIN"/>
    <s v="C"/>
    <x v="7"/>
    <n v="2"/>
    <n v="21"/>
    <s v="Stock"/>
    <n v="42"/>
  </r>
  <r>
    <s v="SM51445496"/>
    <n v="88020"/>
    <x v="0"/>
    <n v="79"/>
    <s v="DAY"/>
    <s v="MAIN"/>
    <s v="C"/>
    <x v="7"/>
    <n v="18"/>
    <n v="6.5"/>
    <s v="Ship"/>
    <n v="117"/>
  </r>
  <r>
    <s v="SM51445497"/>
    <n v="88020"/>
    <x v="0"/>
    <n v="79"/>
    <s v="DAY"/>
    <s v="MAIN"/>
    <s v="C"/>
    <x v="7"/>
    <n v="2"/>
    <n v="17"/>
    <s v="Stock"/>
    <n v="34"/>
  </r>
  <r>
    <s v="SM51445498"/>
    <n v="851952"/>
    <x v="0"/>
    <n v="26"/>
    <s v="DAY"/>
    <s v="MAIN"/>
    <s v="C"/>
    <x v="7"/>
    <n v="4"/>
    <n v="13"/>
    <s v="Ship"/>
    <n v="52"/>
  </r>
  <r>
    <s v="SM51445499"/>
    <n v="851952"/>
    <x v="0"/>
    <n v="26"/>
    <s v="DAY"/>
    <s v="MAIN"/>
    <s v="C"/>
    <x v="7"/>
    <n v="2"/>
    <n v="7"/>
    <s v="Ship"/>
    <n v="14"/>
  </r>
  <r>
    <s v="SM51445500"/>
    <n v="851952"/>
    <x v="0"/>
    <n v="26"/>
    <s v="DAY"/>
    <s v="MAIN"/>
    <s v="C"/>
    <x v="7"/>
    <n v="4"/>
    <n v="9"/>
    <s v="Ship"/>
    <n v="36"/>
  </r>
  <r>
    <s v="SM51445501"/>
    <n v="62018"/>
    <x v="1"/>
    <n v="79"/>
    <s v="DAY"/>
    <s v="MAIN"/>
    <s v="C"/>
    <x v="7"/>
    <n v="8"/>
    <n v="19"/>
    <s v="Ship"/>
    <n v="152"/>
  </r>
  <r>
    <s v="SM51445502"/>
    <n v="62018"/>
    <x v="1"/>
    <n v="79"/>
    <s v="DAY"/>
    <s v="MAIN"/>
    <s v="C"/>
    <x v="7"/>
    <n v="8"/>
    <n v="19"/>
    <s v="Ship"/>
    <n v="152"/>
  </r>
  <r>
    <s v="SM51445503"/>
    <n v="551952"/>
    <x v="0"/>
    <n v="79"/>
    <s v="DAY"/>
    <s v="MAIN"/>
    <s v="C"/>
    <x v="7"/>
    <n v="4"/>
    <n v="13"/>
    <s v="Stock"/>
    <n v="52"/>
  </r>
  <r>
    <s v="SM51445504"/>
    <n v="551952"/>
    <x v="0"/>
    <n v="79"/>
    <s v="DAY"/>
    <s v="MAIN"/>
    <s v="C"/>
    <x v="7"/>
    <n v="6"/>
    <n v="17.25"/>
    <s v="Ship"/>
    <n v="103.5"/>
  </r>
  <r>
    <s v="SM51445505"/>
    <n v="851952"/>
    <x v="1"/>
    <n v="17"/>
    <s v="DAY"/>
    <s v="MAIN"/>
    <s v="C"/>
    <x v="7"/>
    <n v="2"/>
    <n v="17"/>
    <s v="Ship"/>
    <n v="34"/>
  </r>
  <r>
    <s v="SM51445506"/>
    <n v="551952"/>
    <x v="1"/>
    <n v="79"/>
    <s v="DAY"/>
    <s v="MAIN"/>
    <s v="C"/>
    <x v="7"/>
    <n v="8"/>
    <n v="11.5"/>
    <s v="Ship"/>
    <n v="92"/>
  </r>
  <r>
    <s v="SM51445507"/>
    <n v="551952"/>
    <x v="1"/>
    <n v="79"/>
    <s v="DAY"/>
    <s v="MAIN"/>
    <s v="C"/>
    <x v="7"/>
    <n v="2"/>
    <n v="13"/>
    <s v="Stock"/>
    <n v="26"/>
  </r>
  <r>
    <s v="SM51445508"/>
    <n v="551952"/>
    <x v="1"/>
    <n v="79"/>
    <s v="DAY"/>
    <s v="MAIN"/>
    <s v="C"/>
    <x v="7"/>
    <n v="2"/>
    <n v="17"/>
    <s v="Stock"/>
    <n v="34"/>
  </r>
  <r>
    <s v="SM51445509"/>
    <n v="851952"/>
    <x v="1"/>
    <n v="17"/>
    <s v="DAY"/>
    <s v="MAIN"/>
    <s v="C"/>
    <x v="7"/>
    <n v="2"/>
    <n v="17"/>
    <s v="Ship"/>
    <n v="34"/>
  </r>
  <r>
    <s v="SM51445510"/>
    <n v="62018"/>
    <x v="0"/>
    <n v="9"/>
    <s v="DAY"/>
    <s v="MAIN"/>
    <s v="C"/>
    <x v="8"/>
    <n v="2"/>
    <n v="9"/>
    <s v="Ship"/>
    <n v="18"/>
  </r>
  <r>
    <s v="SM51445511"/>
    <n v="62018"/>
    <x v="0"/>
    <n v="10"/>
    <s v="DAY"/>
    <s v="MAIN"/>
    <s v="C"/>
    <x v="8"/>
    <n v="2"/>
    <n v="9"/>
    <s v="Ship"/>
    <n v="18"/>
  </r>
  <r>
    <s v="SM51445512"/>
    <n v="62018"/>
    <x v="0"/>
    <n v="18.625"/>
    <s v="DAY"/>
    <s v="MAIN"/>
    <s v="C"/>
    <x v="8"/>
    <n v="4"/>
    <n v="8.75"/>
    <s v="Ship"/>
    <n v="35"/>
  </r>
  <r>
    <s v="SM51445513"/>
    <n v="62018"/>
    <x v="1"/>
    <n v="79"/>
    <s v="DAY"/>
    <s v="MAIN"/>
    <s v="C"/>
    <x v="8"/>
    <n v="10"/>
    <n v="12.75"/>
    <s v="Ship"/>
    <n v="127.5"/>
  </r>
  <r>
    <s v="SM51445514"/>
    <n v="62018"/>
    <x v="1"/>
    <n v="79"/>
    <s v="DAY"/>
    <s v="MAIN"/>
    <s v="C"/>
    <x v="8"/>
    <n v="2"/>
    <n v="13"/>
    <s v="Stock"/>
    <n v="26"/>
  </r>
  <r>
    <s v="SM51445515"/>
    <n v="88020"/>
    <x v="0"/>
    <n v="79"/>
    <s v="DAY"/>
    <s v="MAIN"/>
    <s v="C"/>
    <x v="8"/>
    <n v="2"/>
    <n v="52"/>
    <s v="Ship"/>
    <n v="104"/>
  </r>
  <r>
    <s v="SM51445516"/>
    <n v="88020"/>
    <x v="0"/>
    <n v="79"/>
    <s v="DAY"/>
    <s v="MAIN"/>
    <s v="C"/>
    <x v="8"/>
    <n v="2"/>
    <n v="26.5"/>
    <s v="Stock"/>
    <n v="53"/>
  </r>
  <r>
    <s v="SM51445517"/>
    <n v="62018"/>
    <x v="0"/>
    <n v="79"/>
    <s v="DAY"/>
    <s v="MAIN"/>
    <s v="C"/>
    <x v="8"/>
    <n v="2"/>
    <n v="60"/>
    <s v="Ship"/>
    <n v="120"/>
  </r>
  <r>
    <s v="SM51445518"/>
    <n v="62018"/>
    <x v="0"/>
    <n v="79"/>
    <s v="DAY"/>
    <s v="MAIN"/>
    <s v="C"/>
    <x v="8"/>
    <n v="2"/>
    <n v="17"/>
    <s v="Stock"/>
    <n v="34"/>
  </r>
  <r>
    <s v="SM51445519"/>
    <n v="88020"/>
    <x v="0"/>
    <n v="15"/>
    <s v="DAY"/>
    <s v="MAIN"/>
    <s v="C"/>
    <x v="8"/>
    <n v="2"/>
    <n v="13.5"/>
    <s v="Ship"/>
    <n v="27"/>
  </r>
  <r>
    <s v="SM51445520"/>
    <n v="851952"/>
    <x v="1"/>
    <n v="13"/>
    <s v="DAY"/>
    <s v="PRLB"/>
    <s v="C"/>
    <x v="8"/>
    <n v="2"/>
    <n v="13"/>
    <s v="Ship"/>
    <n v="26"/>
  </r>
  <r>
    <s v="SM51445521"/>
    <n v="871952"/>
    <x v="0"/>
    <n v="13"/>
    <s v="DAY"/>
    <s v="PRLB"/>
    <s v="C"/>
    <x v="8"/>
    <n v="2"/>
    <n v="13"/>
    <s v="Ship"/>
    <n v="26"/>
  </r>
  <r>
    <s v="SM51445522"/>
    <n v="62018"/>
    <x v="1"/>
    <n v="79"/>
    <s v="DAY"/>
    <s v="MAIN"/>
    <s v="C"/>
    <x v="8"/>
    <n v="6"/>
    <n v="16.875"/>
    <s v="Ship"/>
    <n v="101.25"/>
  </r>
  <r>
    <s v="SM51445523"/>
    <n v="62018"/>
    <x v="1"/>
    <n v="17"/>
    <s v="DAY"/>
    <s v="MAIN"/>
    <s v="C"/>
    <x v="8"/>
    <n v="2"/>
    <n v="16.875"/>
    <s v="Ship"/>
    <n v="33.75"/>
  </r>
  <r>
    <s v="SM51445524"/>
    <n v="62018"/>
    <x v="1"/>
    <n v="79"/>
    <s v="DAY"/>
    <s v="MAIN"/>
    <s v="C"/>
    <x v="8"/>
    <n v="2"/>
    <n v="26.5"/>
    <s v="Stock"/>
    <n v="53"/>
  </r>
  <r>
    <s v="SM51445525"/>
    <n v="62018"/>
    <x v="1"/>
    <n v="79"/>
    <s v="DAY"/>
    <s v="MAIN"/>
    <s v="C"/>
    <x v="8"/>
    <n v="6"/>
    <n v="18.625"/>
    <s v="Ship"/>
    <n v="111.75"/>
  </r>
  <r>
    <s v="SM51445526"/>
    <n v="62018"/>
    <x v="1"/>
    <n v="79"/>
    <s v="DAY"/>
    <s v="MAIN"/>
    <s v="C"/>
    <x v="8"/>
    <n v="2"/>
    <n v="21"/>
    <s v="Stock"/>
    <n v="42"/>
  </r>
  <r>
    <s v="SM51445527"/>
    <n v="851952"/>
    <x v="0"/>
    <n v="79"/>
    <s v="DAY"/>
    <s v="MAIN"/>
    <s v="C"/>
    <x v="8"/>
    <n v="6"/>
    <n v="9.75"/>
    <s v="Ship"/>
    <n v="58.5"/>
  </r>
  <r>
    <s v="SM51445528"/>
    <n v="851952"/>
    <x v="0"/>
    <n v="79"/>
    <s v="DAY"/>
    <s v="MAIN"/>
    <s v="C"/>
    <x v="8"/>
    <n v="6"/>
    <n v="10.25"/>
    <s v="Ship"/>
    <n v="61.5"/>
  </r>
  <r>
    <s v="SM51445529"/>
    <n v="851952"/>
    <x v="0"/>
    <n v="79"/>
    <s v="DAY"/>
    <s v="MAIN"/>
    <s v="C"/>
    <x v="8"/>
    <n v="2"/>
    <n v="17.5"/>
    <s v="Stock"/>
    <n v="35"/>
  </r>
  <r>
    <s v="SM51445530"/>
    <n v="851952"/>
    <x v="0"/>
    <n v="26.5"/>
    <s v="DAY"/>
    <s v="MAIN"/>
    <s v="C"/>
    <x v="9"/>
    <n v="10"/>
    <n v="5.25"/>
    <s v="Ship"/>
    <n v="52.5"/>
  </r>
  <r>
    <s v="SM51445531"/>
    <n v="851952"/>
    <x v="0"/>
    <n v="13.5"/>
    <s v="DAY"/>
    <s v="MAIN"/>
    <s v="C"/>
    <x v="9"/>
    <n v="2"/>
    <n v="9.75"/>
    <s v="Ship"/>
    <n v="19.5"/>
  </r>
  <r>
    <s v="SM51445532"/>
    <n v="851952"/>
    <x v="0"/>
    <n v="13.5"/>
    <s v="DAY"/>
    <s v="MAIN"/>
    <s v="C"/>
    <x v="9"/>
    <n v="2"/>
    <n v="10.25"/>
    <s v="Ship"/>
    <n v="20.5"/>
  </r>
  <r>
    <s v="SM51445533"/>
    <n v="62018"/>
    <x v="1"/>
    <n v="13"/>
    <s v="DAY"/>
    <s v="MAIN"/>
    <s v="C"/>
    <x v="9"/>
    <n v="2"/>
    <n v="13"/>
    <s v="Ship"/>
    <n v="26"/>
  </r>
  <r>
    <s v="SM51445534"/>
    <n v="62018"/>
    <x v="0"/>
    <n v="10"/>
    <s v="DAY"/>
    <s v="MAIN"/>
    <s v="C"/>
    <x v="9"/>
    <n v="2"/>
    <n v="10"/>
    <s v="Ship"/>
    <n v="20"/>
  </r>
  <r>
    <s v="SM51445535"/>
    <n v="62018"/>
    <x v="0"/>
    <n v="79"/>
    <s v="DAY"/>
    <s v="MAIN"/>
    <s v="C"/>
    <x v="9"/>
    <n v="14"/>
    <n v="8.5625"/>
    <s v="Ship"/>
    <n v="119.875"/>
  </r>
  <r>
    <s v="SM51445536"/>
    <n v="62018"/>
    <x v="0"/>
    <n v="79"/>
    <s v="DAY"/>
    <s v="MAIN"/>
    <s v="C"/>
    <x v="9"/>
    <n v="2"/>
    <n v="17"/>
    <s v="Stock"/>
    <n v="34"/>
  </r>
  <r>
    <s v="SM51445537"/>
    <n v="88959"/>
    <x v="0"/>
    <n v="79"/>
    <s v="DAY"/>
    <s v="MAIN"/>
    <s v="C"/>
    <x v="9"/>
    <n v="12"/>
    <n v="13"/>
    <s v="Ship"/>
    <n v="156"/>
  </r>
  <r>
    <s v="SM51445538"/>
    <n v="88020"/>
    <x v="0"/>
    <n v="13"/>
    <s v="DAY"/>
    <s v="MAIN"/>
    <s v="C"/>
    <x v="9"/>
    <n v="4"/>
    <n v="6"/>
    <s v="Ship"/>
    <n v="24"/>
  </r>
  <r>
    <s v="SM51445539"/>
    <n v="88020"/>
    <x v="0"/>
    <n v="79"/>
    <s v="DAY"/>
    <s v="MAIN"/>
    <s v="C"/>
    <x v="9"/>
    <n v="16"/>
    <n v="6"/>
    <s v="Ship"/>
    <n v="96"/>
  </r>
  <r>
    <s v="SM51445540"/>
    <n v="88020"/>
    <x v="0"/>
    <n v="79"/>
    <s v="DAY"/>
    <s v="MAIN"/>
    <s v="C"/>
    <x v="9"/>
    <n v="2"/>
    <n v="13"/>
    <s v="Stock"/>
    <n v="26"/>
  </r>
  <r>
    <s v="SM51445541"/>
    <n v="88020"/>
    <x v="0"/>
    <n v="79"/>
    <s v="DAY"/>
    <s v="MAIN"/>
    <s v="C"/>
    <x v="9"/>
    <n v="2"/>
    <n v="17"/>
    <s v="Stock"/>
    <n v="34"/>
  </r>
  <r>
    <s v="SM51445542"/>
    <n v="551952"/>
    <x v="1"/>
    <n v="79"/>
    <s v="DAY"/>
    <s v="MAIN"/>
    <s v="C"/>
    <x v="9"/>
    <n v="8"/>
    <n v="13"/>
    <s v="Stock"/>
    <n v="104"/>
  </r>
  <r>
    <s v="SM51445543"/>
    <n v="551952"/>
    <x v="1"/>
    <n v="79"/>
    <s v="DAY"/>
    <s v="MAIN"/>
    <s v="C"/>
    <x v="9"/>
    <n v="12"/>
    <n v="13"/>
    <s v="Ship"/>
    <n v="156"/>
  </r>
  <r>
    <s v="SM51445544"/>
    <n v="551952"/>
    <x v="1"/>
    <n v="79"/>
    <s v="DAY"/>
    <s v="MAIN"/>
    <s v="C"/>
    <x v="9"/>
    <n v="4"/>
    <n v="13"/>
    <s v="Ship"/>
    <n v="52"/>
  </r>
  <r>
    <s v="SM51445545"/>
    <n v="62018"/>
    <x v="1"/>
    <n v="79"/>
    <s v="DAY"/>
    <s v="MAIN"/>
    <s v="C"/>
    <x v="9"/>
    <n v="8"/>
    <n v="19"/>
    <s v="Ship"/>
    <n v="152"/>
  </r>
  <r>
    <s v="SM51445546"/>
    <n v="62018"/>
    <x v="1"/>
    <n v="79"/>
    <s v="DAY"/>
    <s v="MAIN"/>
    <s v="C"/>
    <x v="9"/>
    <n v="2"/>
    <n v="21"/>
    <s v="Stock"/>
    <n v="42"/>
  </r>
  <r>
    <s v="SM51445547"/>
    <n v="62018"/>
    <x v="1"/>
    <n v="79"/>
    <s v="DAY"/>
    <s v="MAIN"/>
    <s v="C"/>
    <x v="9"/>
    <n v="4"/>
    <n v="19"/>
    <s v="Ship"/>
    <n v="76"/>
  </r>
  <r>
    <s v="SM51445548"/>
    <n v="62018"/>
    <x v="1"/>
    <n v="79"/>
    <s v="DAY"/>
    <s v="MAIN"/>
    <s v="C"/>
    <x v="9"/>
    <n v="2"/>
    <n v="17"/>
    <s v="Stock"/>
    <n v="34"/>
  </r>
  <r>
    <s v="SM51445549"/>
    <n v="62018"/>
    <x v="0"/>
    <n v="10"/>
    <s v="DAY"/>
    <s v="MAIN"/>
    <s v="C"/>
    <x v="9"/>
    <n v="2"/>
    <n v="9.75"/>
    <s v="Ship"/>
    <n v="19.5"/>
  </r>
  <r>
    <s v="SM51445550"/>
    <n v="62018"/>
    <x v="1"/>
    <n v="79"/>
    <s v="DAY"/>
    <s v="MAIN"/>
    <s v="C"/>
    <x v="10"/>
    <n v="2"/>
    <n v="21"/>
    <s v="Stock"/>
    <n v="42"/>
  </r>
  <r>
    <s v="SM51445551"/>
    <n v="62018"/>
    <x v="1"/>
    <n v="79"/>
    <s v="DAY"/>
    <s v="MAIN"/>
    <s v="C"/>
    <x v="10"/>
    <n v="4"/>
    <n v="19"/>
    <s v="Ship"/>
    <n v="76"/>
  </r>
  <r>
    <s v="SM51445552"/>
    <n v="62018"/>
    <x v="1"/>
    <n v="79"/>
    <s v="DAY"/>
    <s v="MAIN"/>
    <s v="C"/>
    <x v="10"/>
    <n v="2"/>
    <n v="17"/>
    <s v="Stock"/>
    <n v="34"/>
  </r>
  <r>
    <s v="SM51445553"/>
    <n v="62018"/>
    <x v="1"/>
    <n v="79"/>
    <s v="DAY"/>
    <s v="MAIN"/>
    <s v="C"/>
    <x v="10"/>
    <n v="8"/>
    <n v="19"/>
    <s v="Ship"/>
    <n v="152"/>
  </r>
  <r>
    <s v="SM51445554"/>
    <n v="851952"/>
    <x v="0"/>
    <n v="79"/>
    <s v="DAY"/>
    <s v="MAIN"/>
    <s v="C"/>
    <x v="10"/>
    <n v="12"/>
    <n v="13"/>
    <s v="Ship"/>
    <n v="156"/>
  </r>
  <r>
    <s v="SM51445555"/>
    <n v="551952"/>
    <x v="0"/>
    <n v="79"/>
    <s v="DAY"/>
    <s v="MAIN"/>
    <s v="C"/>
    <x v="10"/>
    <n v="8"/>
    <n v="8.75"/>
    <s v="Ship"/>
    <n v="70"/>
  </r>
  <r>
    <s v="SM51445556"/>
    <n v="551952"/>
    <x v="0"/>
    <n v="79"/>
    <s v="DAY"/>
    <s v="MAIN"/>
    <s v="C"/>
    <x v="10"/>
    <n v="4"/>
    <n v="21"/>
    <s v="Stock"/>
    <n v="84"/>
  </r>
  <r>
    <s v="SM51445557"/>
    <n v="88020"/>
    <x v="0"/>
    <n v="21"/>
    <s v="DAY"/>
    <s v="MAIN"/>
    <s v="C"/>
    <x v="10"/>
    <n v="4"/>
    <n v="10"/>
    <s v="Ship"/>
    <n v="40"/>
  </r>
  <r>
    <s v="SM51445558"/>
    <n v="88020"/>
    <x v="0"/>
    <n v="79"/>
    <s v="DAY"/>
    <s v="MAIN"/>
    <s v="C"/>
    <x v="10"/>
    <n v="2"/>
    <n v="17"/>
    <s v="Stock"/>
    <n v="34"/>
  </r>
  <r>
    <s v="SM51445559"/>
    <n v="88020"/>
    <x v="0"/>
    <n v="79"/>
    <s v="DAY"/>
    <s v="MAIN"/>
    <s v="C"/>
    <x v="10"/>
    <n v="12"/>
    <n v="10"/>
    <s v="Ship"/>
    <n v="120"/>
  </r>
  <r>
    <s v="SM51445560"/>
    <n v="88020"/>
    <x v="0"/>
    <n v="79"/>
    <s v="DAY"/>
    <s v="MAIN"/>
    <s v="C"/>
    <x v="10"/>
    <n v="8"/>
    <n v="13"/>
    <s v="Ship"/>
    <n v="104"/>
  </r>
  <r>
    <s v="SM51445561"/>
    <n v="88020"/>
    <x v="0"/>
    <n v="79"/>
    <s v="DAY"/>
    <s v="MAIN"/>
    <s v="C"/>
    <x v="10"/>
    <n v="4"/>
    <n v="6.75"/>
    <s v="Ship"/>
    <n v="27"/>
  </r>
  <r>
    <s v="SM51445562"/>
    <n v="88020"/>
    <x v="0"/>
    <n v="79"/>
    <s v="DAY"/>
    <s v="MAIN"/>
    <s v="C"/>
    <x v="10"/>
    <n v="2"/>
    <n v="13"/>
    <s v="Stock"/>
    <n v="26"/>
  </r>
  <r>
    <s v="SM51445563"/>
    <n v="88020"/>
    <x v="0"/>
    <n v="79"/>
    <s v="DAY"/>
    <s v="MAIN"/>
    <s v="C"/>
    <x v="10"/>
    <n v="12"/>
    <n v="13"/>
    <s v="Ship"/>
    <n v="156"/>
  </r>
  <r>
    <s v="SM51445564"/>
    <n v="62018"/>
    <x v="0"/>
    <n v="10"/>
    <s v="DAY"/>
    <s v="MAIN"/>
    <s v="C"/>
    <x v="10"/>
    <n v="2"/>
    <n v="10"/>
    <s v="Ship"/>
    <n v="20"/>
  </r>
  <r>
    <s v="SM51445565"/>
    <n v="62018"/>
    <x v="0"/>
    <n v="10"/>
    <s v="DAY"/>
    <s v="MAIN"/>
    <s v="C"/>
    <x v="10"/>
    <n v="2"/>
    <n v="10"/>
    <s v="Ship"/>
    <n v="20"/>
  </r>
  <r>
    <s v="SM51445566"/>
    <n v="851952"/>
    <x v="0"/>
    <n v="13.5"/>
    <s v="DAY"/>
    <s v="MAIN"/>
    <s v="C"/>
    <x v="10"/>
    <n v="2"/>
    <n v="12.75"/>
    <s v="Ship"/>
    <n v="25.5"/>
  </r>
  <r>
    <s v="SM51445567"/>
    <n v="851952"/>
    <x v="0"/>
    <n v="26.5"/>
    <s v="DAY"/>
    <s v="MAIN"/>
    <s v="C"/>
    <x v="10"/>
    <n v="4"/>
    <n v="12.75"/>
    <s v="Ship"/>
    <n v="51"/>
  </r>
  <r>
    <s v="SM51445568"/>
    <n v="88020"/>
    <x v="0"/>
    <n v="17"/>
    <s v="DAY"/>
    <s v="MAIN"/>
    <s v="C"/>
    <x v="10"/>
    <n v="2"/>
    <n v="13"/>
    <s v="Ship"/>
    <n v="26"/>
  </r>
  <r>
    <s v="SM51445569"/>
    <n v="88020"/>
    <x v="0"/>
    <n v="79"/>
    <s v="DAY"/>
    <s v="MAIN"/>
    <s v="C"/>
    <x v="10"/>
    <n v="8"/>
    <n v="9.875"/>
    <s v="Ship"/>
    <n v="79"/>
  </r>
  <r>
    <s v="SM51445570"/>
    <n v="88020"/>
    <x v="0"/>
    <n v="79"/>
    <s v="DAY"/>
    <s v="MAIN"/>
    <s v="C"/>
    <x v="11"/>
    <n v="10"/>
    <n v="7.25"/>
    <s v="Ship"/>
    <n v="72.5"/>
  </r>
  <r>
    <s v="SM51445571"/>
    <n v="78139"/>
    <x v="0"/>
    <n v="60"/>
    <s v="DAY"/>
    <s v="MAIN"/>
    <s v="C"/>
    <x v="11"/>
    <n v="12"/>
    <n v="6.5"/>
    <s v="Ship"/>
    <n v="78"/>
  </r>
  <r>
    <s v="SM51445572"/>
    <n v="78139"/>
    <x v="0"/>
    <n v="60"/>
    <s v="DAY"/>
    <s v="MAIN"/>
    <s v="C"/>
    <x v="11"/>
    <n v="2"/>
    <n v="10"/>
    <s v="Stock"/>
    <n v="20"/>
  </r>
  <r>
    <s v="SM51445573"/>
    <n v="78139"/>
    <x v="0"/>
    <n v="60"/>
    <s v="DAY"/>
    <s v="MAIN"/>
    <s v="C"/>
    <x v="11"/>
    <n v="8"/>
    <n v="7.75"/>
    <s v="Ship"/>
    <n v="62"/>
  </r>
  <r>
    <s v="SM51445574"/>
    <n v="78139"/>
    <x v="0"/>
    <n v="13"/>
    <s v="DAY"/>
    <s v="MAIN"/>
    <s v="C"/>
    <x v="11"/>
    <n v="4"/>
    <n v="5.5"/>
    <s v="Ship"/>
    <n v="22"/>
  </r>
  <r>
    <s v="SM51445575"/>
    <n v="78139"/>
    <x v="0"/>
    <n v="60"/>
    <s v="DAY"/>
    <s v="MAIN"/>
    <s v="C"/>
    <x v="11"/>
    <n v="12"/>
    <n v="5"/>
    <s v="Ship"/>
    <n v="60"/>
  </r>
  <r>
    <s v="SM51445576"/>
    <n v="78139"/>
    <x v="0"/>
    <n v="60"/>
    <s v="DAY"/>
    <s v="MAIN"/>
    <s v="C"/>
    <x v="11"/>
    <n v="4"/>
    <n v="5.5"/>
    <s v="Ship"/>
    <n v="22"/>
  </r>
  <r>
    <s v="SM51445577"/>
    <n v="78139"/>
    <x v="0"/>
    <n v="60"/>
    <s v="DAY"/>
    <s v="MAIN"/>
    <s v="C"/>
    <x v="11"/>
    <n v="8"/>
    <n v="7.5"/>
    <s v="Ship"/>
    <n v="60"/>
  </r>
  <r>
    <s v="SM51445578"/>
    <n v="78139"/>
    <x v="0"/>
    <n v="13"/>
    <s v="DAY"/>
    <s v="MAIN"/>
    <s v="C"/>
    <x v="11"/>
    <n v="6"/>
    <n v="4"/>
    <s v="Ship"/>
    <n v="24"/>
  </r>
  <r>
    <s v="SM51445579"/>
    <n v="78139"/>
    <x v="0"/>
    <n v="60"/>
    <s v="DAY"/>
    <s v="MAIN"/>
    <s v="C"/>
    <x v="11"/>
    <n v="12"/>
    <n v="4.5"/>
    <s v="Ship"/>
    <n v="54"/>
  </r>
  <r>
    <s v="SM51445580"/>
    <n v="62018"/>
    <x v="0"/>
    <n v="13"/>
    <s v="DAY"/>
    <s v="MAIN"/>
    <s v="C"/>
    <x v="11"/>
    <n v="2"/>
    <n v="13"/>
    <s v="Ship"/>
    <n v="26"/>
  </r>
  <r>
    <s v="SM51445581"/>
    <n v="88020"/>
    <x v="0"/>
    <n v="79"/>
    <s v="DAY"/>
    <s v="MAIN"/>
    <s v="C"/>
    <x v="11"/>
    <n v="6"/>
    <n v="14"/>
    <s v="Ship"/>
    <n v="84"/>
  </r>
  <r>
    <s v="SM51445582"/>
    <n v="88020"/>
    <x v="0"/>
    <n v="79"/>
    <s v="DAY"/>
    <s v="MAIN"/>
    <s v="C"/>
    <x v="11"/>
    <n v="2"/>
    <n v="21"/>
    <s v="Stock"/>
    <n v="42"/>
  </r>
  <r>
    <s v="SM51445583"/>
    <n v="88020"/>
    <x v="0"/>
    <n v="79"/>
    <s v="DAY"/>
    <s v="MAIN"/>
    <s v="C"/>
    <x v="11"/>
    <n v="2"/>
    <n v="15"/>
    <s v="Ship"/>
    <n v="30"/>
  </r>
  <r>
    <s v="SM51445584"/>
    <n v="88020"/>
    <x v="0"/>
    <n v="17"/>
    <s v="DAY"/>
    <s v="MAIN"/>
    <s v="C"/>
    <x v="11"/>
    <n v="2"/>
    <n v="15"/>
    <s v="Ship"/>
    <n v="30"/>
  </r>
  <r>
    <s v="SM51445585"/>
    <n v="88020"/>
    <x v="0"/>
    <n v="79"/>
    <s v="DAY"/>
    <s v="MAIN"/>
    <s v="C"/>
    <x v="11"/>
    <n v="2"/>
    <n v="26.5"/>
    <s v="Stock"/>
    <n v="53"/>
  </r>
  <r>
    <s v="SM51445586"/>
    <n v="88020"/>
    <x v="0"/>
    <n v="79"/>
    <s v="DAY"/>
    <s v="MAIN"/>
    <s v="C"/>
    <x v="11"/>
    <n v="10"/>
    <n v="10"/>
    <s v="Ship"/>
    <n v="100"/>
  </r>
  <r>
    <s v="SM51445587"/>
    <n v="88020"/>
    <x v="0"/>
    <n v="21"/>
    <s v="DAY"/>
    <s v="MAIN"/>
    <s v="C"/>
    <x v="11"/>
    <n v="4"/>
    <n v="10"/>
    <s v="Ship"/>
    <n v="40"/>
  </r>
  <r>
    <s v="SM51445588"/>
    <n v="88020"/>
    <x v="0"/>
    <n v="21"/>
    <s v="DAY"/>
    <s v="MAIN"/>
    <s v="C"/>
    <x v="11"/>
    <n v="2"/>
    <n v="8.5"/>
    <s v="Ship"/>
    <n v="17"/>
  </r>
  <r>
    <s v="SM51445589"/>
    <n v="88020"/>
    <x v="0"/>
    <n v="21"/>
    <s v="DAY"/>
    <s v="MAIN"/>
    <s v="C"/>
    <x v="11"/>
    <n v="4"/>
    <n v="5.75"/>
    <s v="Ship"/>
    <n v="23"/>
  </r>
  <r>
    <s v="SM51445590"/>
    <n v="88959"/>
    <x v="0"/>
    <n v="79"/>
    <s v="DAY"/>
    <s v="MAIN"/>
    <s v="C"/>
    <x v="12"/>
    <n v="2"/>
    <n v="13"/>
    <s v="Stock"/>
    <n v="26"/>
  </r>
  <r>
    <s v="SM51445591"/>
    <n v="88959"/>
    <x v="0"/>
    <n v="79"/>
    <s v="DAY"/>
    <s v="MAIN"/>
    <s v="C"/>
    <x v="12"/>
    <n v="2"/>
    <n v="59"/>
    <s v="Stock"/>
    <n v="118"/>
  </r>
  <r>
    <s v="SM51445592"/>
    <n v="88959"/>
    <x v="0"/>
    <n v="79"/>
    <s v="DAY"/>
    <s v="MAIN"/>
    <s v="C"/>
    <x v="12"/>
    <n v="2"/>
    <n v="7"/>
    <s v="Ship"/>
    <n v="14"/>
  </r>
  <r>
    <s v="SM51445593"/>
    <n v="62018"/>
    <x v="0"/>
    <n v="10"/>
    <s v="DAY"/>
    <s v="MAIN"/>
    <s v="C"/>
    <x v="12"/>
    <n v="4"/>
    <n v="4.75"/>
    <s v="Ship"/>
    <n v="19"/>
  </r>
  <r>
    <s v="SM51445594"/>
    <n v="88020"/>
    <x v="1"/>
    <n v="79"/>
    <s v="DAY"/>
    <s v="MAIN"/>
    <s v="C"/>
    <x v="12"/>
    <n v="4"/>
    <n v="12"/>
    <s v="Ship"/>
    <n v="48"/>
  </r>
  <r>
    <s v="SM51445595"/>
    <n v="88020"/>
    <x v="0"/>
    <n v="79"/>
    <s v="DAY"/>
    <s v="MAIN"/>
    <s v="C"/>
    <x v="12"/>
    <n v="4"/>
    <n v="6"/>
    <s v="Ship"/>
    <n v="24"/>
  </r>
  <r>
    <s v="SM51445596"/>
    <n v="88020"/>
    <x v="0"/>
    <n v="79"/>
    <s v="DAY"/>
    <s v="MAIN"/>
    <s v="C"/>
    <x v="12"/>
    <n v="2"/>
    <n v="10"/>
    <s v="Stock"/>
    <n v="20"/>
  </r>
  <r>
    <s v="SM51445597"/>
    <n v="88020"/>
    <x v="0"/>
    <n v="26.5"/>
    <s v="DAY"/>
    <s v="MAIN"/>
    <s v="C"/>
    <x v="12"/>
    <n v="12"/>
    <n v="4"/>
    <s v="Ship"/>
    <n v="48"/>
  </r>
  <r>
    <s v="SM51445598"/>
    <n v="88020"/>
    <x v="0"/>
    <n v="79"/>
    <s v="DAY"/>
    <s v="MAIN"/>
    <s v="C"/>
    <x v="12"/>
    <n v="10"/>
    <n v="11.25"/>
    <s v="Ship"/>
    <n v="112.5"/>
  </r>
  <r>
    <s v="SM51445599"/>
    <n v="88020"/>
    <x v="1"/>
    <n v="79"/>
    <s v="DAY"/>
    <s v="MAIN"/>
    <s v="C"/>
    <x v="12"/>
    <n v="4"/>
    <n v="12"/>
    <s v="Ship"/>
    <n v="48"/>
  </r>
  <r>
    <s v="SM51445600"/>
    <n v="88020"/>
    <x v="1"/>
    <n v="79"/>
    <s v="DAY"/>
    <s v="MAIN"/>
    <s v="C"/>
    <x v="12"/>
    <n v="8"/>
    <n v="10.125"/>
    <s v="Ship"/>
    <n v="81"/>
  </r>
  <r>
    <s v="SM51445601"/>
    <n v="88020"/>
    <x v="1"/>
    <n v="79"/>
    <s v="DAY"/>
    <s v="MAIN"/>
    <s v="C"/>
    <x v="12"/>
    <n v="2"/>
    <n v="13"/>
    <s v="Stock"/>
    <n v="26"/>
  </r>
  <r>
    <s v="SM51445602"/>
    <n v="88020"/>
    <x v="1"/>
    <n v="79"/>
    <s v="DAY"/>
    <s v="MAIN"/>
    <s v="C"/>
    <x v="12"/>
    <n v="8"/>
    <n v="9"/>
    <s v="Ship"/>
    <n v="72"/>
  </r>
  <r>
    <s v="SM51445603"/>
    <n v="88020"/>
    <x v="1"/>
    <n v="79"/>
    <s v="DAY"/>
    <s v="MAIN"/>
    <s v="C"/>
    <x v="12"/>
    <n v="6"/>
    <n v="10.125"/>
    <s v="Ship"/>
    <n v="60.75"/>
  </r>
  <r>
    <s v="SM51445604"/>
    <n v="88020"/>
    <x v="1"/>
    <n v="79"/>
    <s v="DAY"/>
    <s v="MAIN"/>
    <s v="C"/>
    <x v="12"/>
    <n v="2"/>
    <n v="12"/>
    <s v="Ship"/>
    <n v="24"/>
  </r>
  <r>
    <s v="SM51445605"/>
    <n v="88020"/>
    <x v="1"/>
    <n v="79"/>
    <s v="DAY"/>
    <s v="MAIN"/>
    <s v="C"/>
    <x v="12"/>
    <n v="10"/>
    <n v="13.5"/>
    <s v="Ship"/>
    <n v="135"/>
  </r>
  <r>
    <s v="SM51445606"/>
    <n v="88020"/>
    <x v="1"/>
    <n v="79"/>
    <s v="DAY"/>
    <s v="MAIN"/>
    <s v="C"/>
    <x v="12"/>
    <n v="2"/>
    <n v="10.125"/>
    <s v="Ship"/>
    <n v="20.25"/>
  </r>
  <r>
    <s v="SM51445607"/>
    <n v="88020"/>
    <x v="0"/>
    <n v="79"/>
    <s v="DAY"/>
    <s v="MAIN"/>
    <s v="C"/>
    <x v="12"/>
    <n v="6"/>
    <n v="11.25"/>
    <s v="Ship"/>
    <n v="67.5"/>
  </r>
  <r>
    <s v="SM51445608"/>
    <n v="88020"/>
    <x v="0"/>
    <n v="17"/>
    <s v="DAY"/>
    <s v="MAIN"/>
    <s v="C"/>
    <x v="12"/>
    <n v="6"/>
    <n v="5"/>
    <s v="Ship"/>
    <n v="30"/>
  </r>
  <r>
    <s v="SM51445609"/>
    <n v="88020"/>
    <x v="0"/>
    <n v="79"/>
    <s v="DAY"/>
    <s v="MAIN"/>
    <s v="C"/>
    <x v="12"/>
    <n v="12"/>
    <n v="7.125"/>
    <s v="Ship"/>
    <n v="85.5"/>
  </r>
  <r>
    <s v="SM51445610"/>
    <n v="88020"/>
    <x v="0"/>
    <n v="13"/>
    <s v="DAY"/>
    <s v="MAIN"/>
    <s v="C"/>
    <x v="13"/>
    <n v="4"/>
    <n v="6"/>
    <s v="Ship"/>
    <n v="24"/>
  </r>
  <r>
    <s v="SM51445611"/>
    <n v="88020"/>
    <x v="1"/>
    <n v="79"/>
    <s v="DAY"/>
    <s v="MAIN"/>
    <s v="C"/>
    <x v="13"/>
    <n v="12"/>
    <n v="9"/>
    <s v="Ship"/>
    <n v="108"/>
  </r>
  <r>
    <s v="SM51445612"/>
    <n v="88020"/>
    <x v="1"/>
    <n v="79"/>
    <s v="DAY"/>
    <s v="MAIN"/>
    <s v="C"/>
    <x v="13"/>
    <n v="12"/>
    <n v="12.75"/>
    <s v="Ship"/>
    <n v="153"/>
  </r>
  <r>
    <s v="SM51445613"/>
    <n v="88020"/>
    <x v="1"/>
    <n v="79"/>
    <s v="DAY"/>
    <s v="MAIN"/>
    <s v="C"/>
    <x v="13"/>
    <n v="6"/>
    <n v="13.5"/>
    <s v="Ship"/>
    <n v="81"/>
  </r>
  <r>
    <s v="SM51445614"/>
    <n v="88020"/>
    <x v="1"/>
    <n v="79"/>
    <s v="DAY"/>
    <s v="MAIN"/>
    <s v="C"/>
    <x v="13"/>
    <n v="6"/>
    <n v="12"/>
    <s v="Ship"/>
    <n v="72"/>
  </r>
  <r>
    <s v="SM51445615"/>
    <n v="88020"/>
    <x v="1"/>
    <n v="79"/>
    <s v="DAY"/>
    <s v="MAIN"/>
    <s v="C"/>
    <x v="13"/>
    <n v="10"/>
    <n v="10.125"/>
    <s v="Ship"/>
    <n v="101.25"/>
  </r>
  <r>
    <s v="SM51445616"/>
    <n v="88020"/>
    <x v="1"/>
    <n v="79"/>
    <s v="DAY"/>
    <s v="MAIN"/>
    <s v="C"/>
    <x v="13"/>
    <n v="2"/>
    <n v="26.5"/>
    <s v="Stock"/>
    <n v="53"/>
  </r>
  <r>
    <s v="SM51445617"/>
    <n v="62018"/>
    <x v="0"/>
    <n v="10"/>
    <s v="DAY"/>
    <s v="MAIN"/>
    <s v="C"/>
    <x v="13"/>
    <n v="2"/>
    <n v="9"/>
    <s v="Ship"/>
    <n v="18"/>
  </r>
  <r>
    <s v="SM51445618"/>
    <n v="62018"/>
    <x v="0"/>
    <n v="79"/>
    <s v="DAY"/>
    <s v="MAIN"/>
    <s v="C"/>
    <x v="13"/>
    <n v="10"/>
    <n v="7.875"/>
    <s v="Ship"/>
    <n v="78.75"/>
  </r>
  <r>
    <s v="SM51445619"/>
    <n v="62018"/>
    <x v="0"/>
    <n v="79"/>
    <s v="DAY"/>
    <s v="MAIN"/>
    <s v="C"/>
    <x v="13"/>
    <n v="8"/>
    <n v="4.625"/>
    <s v="Ship"/>
    <n v="37"/>
  </r>
  <r>
    <s v="SM51445620"/>
    <n v="62018"/>
    <x v="0"/>
    <n v="79"/>
    <s v="DAY"/>
    <s v="MAIN"/>
    <s v="C"/>
    <x v="13"/>
    <n v="2"/>
    <n v="21"/>
    <s v="Stock"/>
    <n v="42"/>
  </r>
  <r>
    <s v="SM51445621"/>
    <n v="88020"/>
    <x v="0"/>
    <n v="79"/>
    <s v="DAY"/>
    <s v="MAIN"/>
    <s v="C"/>
    <x v="13"/>
    <n v="2"/>
    <n v="17"/>
    <s v="Stock"/>
    <n v="34"/>
  </r>
  <r>
    <s v="SM51445622"/>
    <n v="88020"/>
    <x v="0"/>
    <n v="79"/>
    <s v="DAY"/>
    <s v="MAIN"/>
    <s v="C"/>
    <x v="13"/>
    <n v="2"/>
    <n v="60"/>
    <s v="Ship"/>
    <n v="120"/>
  </r>
  <r>
    <s v="SM51445623"/>
    <n v="62018"/>
    <x v="0"/>
    <n v="16"/>
    <s v="DAY"/>
    <s v="MAIN"/>
    <s v="C"/>
    <x v="13"/>
    <n v="6"/>
    <n v="4.75"/>
    <s v="Ship"/>
    <n v="28.5"/>
  </r>
  <r>
    <s v="SM51445624"/>
    <n v="62018"/>
    <x v="0"/>
    <n v="7.875"/>
    <s v="DAY"/>
    <s v="MAIN"/>
    <s v="C"/>
    <x v="13"/>
    <n v="2"/>
    <n v="6.5"/>
    <s v="Ship"/>
    <n v="13"/>
  </r>
  <r>
    <s v="SM51445625"/>
    <n v="88959"/>
    <x v="0"/>
    <n v="13"/>
    <s v="DAY"/>
    <s v="MAIN"/>
    <s v="C"/>
    <x v="13"/>
    <n v="2"/>
    <n v="7"/>
    <s v="Ship"/>
    <n v="14"/>
  </r>
  <r>
    <s v="SM51445626"/>
    <n v="88959"/>
    <x v="0"/>
    <n v="7"/>
    <s v="DAY"/>
    <s v="MAIN"/>
    <s v="C"/>
    <x v="13"/>
    <n v="2"/>
    <n v="7"/>
    <s v="Ship"/>
    <n v="14"/>
  </r>
  <r>
    <s v="SM51445627"/>
    <n v="88516"/>
    <x v="0"/>
    <n v="52.5"/>
    <s v="DAY"/>
    <s v="MAIN"/>
    <s v="C"/>
    <x v="13"/>
    <n v="14"/>
    <n v="7.5"/>
    <s v="Ship"/>
    <n v="105"/>
  </r>
  <r>
    <s v="SM51445628"/>
    <n v="62018"/>
    <x v="0"/>
    <n v="79"/>
    <s v="DAY"/>
    <s v="MAIN"/>
    <s v="C"/>
    <x v="13"/>
    <n v="8"/>
    <n v="13"/>
    <s v="Ship"/>
    <n v="104"/>
  </r>
  <r>
    <s v="SM51445629"/>
    <n v="62018"/>
    <x v="0"/>
    <n v="79"/>
    <s v="DAY"/>
    <s v="MAIN"/>
    <s v="C"/>
    <x v="13"/>
    <n v="2"/>
    <n v="26.5"/>
    <s v="Stock"/>
    <n v="53"/>
  </r>
  <r>
    <s v="SM51445630"/>
    <n v="62018"/>
    <x v="0"/>
    <n v="79"/>
    <s v="DAY"/>
    <s v="MAIN"/>
    <s v="C"/>
    <x v="14"/>
    <n v="12"/>
    <n v="10.75"/>
    <s v="Ship"/>
    <n v="129"/>
  </r>
  <r>
    <s v="SM51445631"/>
    <n v="62018"/>
    <x v="0"/>
    <n v="79"/>
    <s v="DAY"/>
    <s v="MAIN"/>
    <s v="C"/>
    <x v="14"/>
    <n v="2"/>
    <n v="13"/>
    <s v="Stock"/>
    <n v="26"/>
  </r>
  <r>
    <s v="SM51445632"/>
    <n v="851952"/>
    <x v="0"/>
    <n v="13.5"/>
    <s v="DAY"/>
    <s v="MAIN"/>
    <s v="C"/>
    <x v="14"/>
    <n v="2"/>
    <n v="12.75"/>
    <s v="Ship"/>
    <n v="25.5"/>
  </r>
  <r>
    <s v="SM51445633"/>
    <n v="62018"/>
    <x v="0"/>
    <n v="13"/>
    <s v="DAY"/>
    <s v="MAIN"/>
    <s v="C"/>
    <x v="14"/>
    <n v="2"/>
    <n v="12.75"/>
    <s v="Ship"/>
    <n v="25.5"/>
  </r>
  <r>
    <s v="SM51445634"/>
    <n v="851952"/>
    <x v="0"/>
    <n v="17"/>
    <s v="DAY"/>
    <s v="MAIN"/>
    <s v="C"/>
    <x v="14"/>
    <n v="2"/>
    <n v="14.5"/>
    <s v="Ship"/>
    <n v="29"/>
  </r>
  <r>
    <s v="SM51445635"/>
    <n v="851952"/>
    <x v="0"/>
    <n v="26.5"/>
    <s v="DAY"/>
    <s v="MAIN"/>
    <s v="C"/>
    <x v="14"/>
    <n v="2"/>
    <n v="14.5"/>
    <s v="Ship"/>
    <n v="29"/>
  </r>
  <r>
    <s v="SM51445636"/>
    <n v="851952"/>
    <x v="0"/>
    <n v="26.5"/>
    <s v="DAY"/>
    <s v="MAIN"/>
    <s v="C"/>
    <x v="14"/>
    <n v="2"/>
    <n v="10"/>
    <s v="Stock"/>
    <n v="20"/>
  </r>
  <r>
    <s v="SM51445637"/>
    <n v="88020"/>
    <x v="0"/>
    <n v="79"/>
    <s v="DAY"/>
    <s v="MAIN"/>
    <s v="C"/>
    <x v="14"/>
    <n v="16"/>
    <n v="5.5"/>
    <s v="Ship"/>
    <n v="88"/>
  </r>
  <r>
    <s v="SM51445638"/>
    <n v="88020"/>
    <x v="0"/>
    <n v="79"/>
    <s v="DAY"/>
    <s v="MAIN"/>
    <s v="C"/>
    <x v="14"/>
    <n v="2"/>
    <n v="26.5"/>
    <s v="Stock"/>
    <n v="53"/>
  </r>
  <r>
    <s v="SM51445639"/>
    <n v="88020"/>
    <x v="0"/>
    <n v="79"/>
    <s v="DAY"/>
    <s v="MAIN"/>
    <s v="C"/>
    <x v="14"/>
    <n v="2"/>
    <n v="5"/>
    <s v="Ship"/>
    <n v="10"/>
  </r>
  <r>
    <s v="SM51445640"/>
    <n v="88020"/>
    <x v="0"/>
    <n v="21"/>
    <s v="DAY"/>
    <s v="MAIN"/>
    <s v="C"/>
    <x v="14"/>
    <n v="8"/>
    <n v="5"/>
    <s v="Ship"/>
    <n v="40"/>
  </r>
  <r>
    <s v="SM51445641"/>
    <n v="62018"/>
    <x v="1"/>
    <n v="12.6875"/>
    <s v="DAY"/>
    <s v="MAIN"/>
    <s v="C"/>
    <x v="14"/>
    <n v="2"/>
    <n v="11"/>
    <s v="Ship"/>
    <n v="22"/>
  </r>
  <r>
    <s v="SM51445642"/>
    <n v="62018"/>
    <x v="1"/>
    <n v="79"/>
    <s v="DAY"/>
    <s v="MAIN"/>
    <s v="C"/>
    <x v="14"/>
    <n v="12"/>
    <n v="13"/>
    <s v="Ship"/>
    <n v="156"/>
  </r>
  <r>
    <s v="SM51445643"/>
    <n v="88020"/>
    <x v="0"/>
    <n v="15"/>
    <s v="DAY"/>
    <s v="MAIN"/>
    <s v="C"/>
    <x v="14"/>
    <n v="4"/>
    <n v="7.375"/>
    <s v="Ship"/>
    <n v="29.5"/>
  </r>
  <r>
    <s v="SM51445644"/>
    <n v="88020"/>
    <x v="0"/>
    <n v="26.5"/>
    <s v="DAY"/>
    <s v="MAIN"/>
    <s v="C"/>
    <x v="14"/>
    <n v="6"/>
    <n v="7.375"/>
    <s v="Ship"/>
    <n v="44.25"/>
  </r>
  <r>
    <s v="SM51445645"/>
    <n v="88020"/>
    <x v="0"/>
    <n v="17"/>
    <s v="DAY"/>
    <s v="MAIN"/>
    <s v="C"/>
    <x v="14"/>
    <n v="4"/>
    <n v="7.375"/>
    <s v="Ship"/>
    <n v="29.5"/>
  </r>
  <r>
    <s v="SM51445646"/>
    <n v="851952"/>
    <x v="0"/>
    <n v="17"/>
    <s v="DAY"/>
    <s v="MAIN"/>
    <s v="C"/>
    <x v="14"/>
    <n v="2"/>
    <n v="17"/>
    <s v="Ship"/>
    <n v="34"/>
  </r>
  <r>
    <s v="SM51445647"/>
    <n v="851952"/>
    <x v="0"/>
    <n v="13"/>
    <s v="DAY"/>
    <s v="MAIN"/>
    <s v="C"/>
    <x v="14"/>
    <n v="2"/>
    <n v="13"/>
    <s v="Ship"/>
    <n v="26"/>
  </r>
  <r>
    <s v="SM51445648"/>
    <n v="551952"/>
    <x v="0"/>
    <n v="17"/>
    <s v="DAY"/>
    <s v="MAIN"/>
    <s v="C"/>
    <x v="14"/>
    <n v="4"/>
    <n v="7.5"/>
    <s v="Ship"/>
    <n v="30"/>
  </r>
  <r>
    <s v="SM51445649"/>
    <n v="551952"/>
    <x v="0"/>
    <n v="8.75"/>
    <s v="DAY"/>
    <s v="MAIN"/>
    <s v="C"/>
    <x v="14"/>
    <n v="2"/>
    <n v="7.5"/>
    <s v="Ship"/>
    <n v="15"/>
  </r>
  <r>
    <s v="SM51445650"/>
    <n v="551952"/>
    <x v="0"/>
    <n v="79"/>
    <s v="DAY"/>
    <s v="MAIN"/>
    <s v="C"/>
    <x v="15"/>
    <n v="2"/>
    <n v="7.5"/>
    <s v="Ship"/>
    <n v="15"/>
  </r>
  <r>
    <s v="SM51445651"/>
    <n v="551952"/>
    <x v="0"/>
    <n v="79"/>
    <s v="DAY"/>
    <s v="MAIN"/>
    <s v="C"/>
    <x v="15"/>
    <n v="16"/>
    <n v="8.75"/>
    <s v="Ship"/>
    <n v="140"/>
  </r>
  <r>
    <s v="SM51445652"/>
    <n v="851952"/>
    <x v="0"/>
    <n v="17"/>
    <s v="DAY"/>
    <s v="MAIN"/>
    <s v="C"/>
    <x v="15"/>
    <n v="2"/>
    <n v="17"/>
    <s v="Ship"/>
    <n v="34"/>
  </r>
  <r>
    <s v="SM51445653"/>
    <n v="88020"/>
    <x v="0"/>
    <n v="79"/>
    <s v="DAY"/>
    <s v="MAIN"/>
    <s v="C"/>
    <x v="15"/>
    <n v="2"/>
    <n v="13"/>
    <s v="Stock"/>
    <n v="26"/>
  </r>
  <r>
    <s v="SM51445654"/>
    <n v="88020"/>
    <x v="0"/>
    <n v="79"/>
    <s v="DAY"/>
    <s v="MAIN"/>
    <s v="C"/>
    <x v="15"/>
    <n v="10"/>
    <n v="13"/>
    <s v="Ship"/>
    <n v="130"/>
  </r>
  <r>
    <s v="SM51445655"/>
    <n v="88020"/>
    <x v="0"/>
    <n v="11.25"/>
    <s v="DAY"/>
    <s v="MAIN"/>
    <s v="C"/>
    <x v="15"/>
    <n v="2"/>
    <n v="11.25"/>
    <s v="Ship"/>
    <n v="22.5"/>
  </r>
  <r>
    <s v="SM51445656"/>
    <n v="88020"/>
    <x v="0"/>
    <n v="13"/>
    <s v="DAY"/>
    <s v="MAIN"/>
    <s v="C"/>
    <x v="15"/>
    <n v="2"/>
    <n v="11.25"/>
    <s v="Ship"/>
    <n v="22.5"/>
  </r>
  <r>
    <s v="SM51445657"/>
    <n v="88020"/>
    <x v="0"/>
    <n v="79"/>
    <s v="DAY"/>
    <s v="MAIN"/>
    <s v="C"/>
    <x v="15"/>
    <n v="14"/>
    <n v="11.25"/>
    <s v="Ship"/>
    <n v="157.5"/>
  </r>
  <r>
    <s v="SM51445658"/>
    <n v="88020"/>
    <x v="0"/>
    <n v="79"/>
    <s v="DAY"/>
    <s v="MAIN"/>
    <s v="C"/>
    <x v="15"/>
    <n v="18"/>
    <n v="5.75"/>
    <s v="Ship"/>
    <n v="103.5"/>
  </r>
  <r>
    <s v="SM51445659"/>
    <n v="88020"/>
    <x v="0"/>
    <n v="79"/>
    <s v="DAY"/>
    <s v="MAIN"/>
    <s v="C"/>
    <x v="15"/>
    <n v="2"/>
    <n v="26.5"/>
    <s v="Stock"/>
    <n v="53"/>
  </r>
  <r>
    <s v="SM51445660"/>
    <n v="88020"/>
    <x v="0"/>
    <n v="26.5"/>
    <s v="DAY"/>
    <s v="MAIN"/>
    <s v="C"/>
    <x v="15"/>
    <n v="8"/>
    <n v="6"/>
    <s v="Ship"/>
    <n v="48"/>
  </r>
  <r>
    <s v="SM51445661"/>
    <n v="88959"/>
    <x v="0"/>
    <n v="13"/>
    <s v="DAY"/>
    <s v="MAIN"/>
    <s v="C"/>
    <x v="15"/>
    <n v="2"/>
    <n v="13"/>
    <s v="Ship"/>
    <n v="26"/>
  </r>
  <r>
    <s v="SM51445662"/>
    <n v="88020"/>
    <x v="0"/>
    <n v="79"/>
    <s v="DAY"/>
    <s v="MAIN"/>
    <s v="C"/>
    <x v="15"/>
    <n v="8"/>
    <n v="11"/>
    <s v="Ship"/>
    <n v="88"/>
  </r>
  <r>
    <s v="SM51445663"/>
    <n v="88020"/>
    <x v="0"/>
    <n v="79"/>
    <s v="DAY"/>
    <s v="MAIN"/>
    <s v="C"/>
    <x v="15"/>
    <n v="2"/>
    <n v="21"/>
    <s v="Stock"/>
    <n v="42"/>
  </r>
  <r>
    <s v="SM51445664"/>
    <n v="88020"/>
    <x v="0"/>
    <n v="79"/>
    <s v="DAY"/>
    <s v="MAIN"/>
    <s v="C"/>
    <x v="15"/>
    <n v="2"/>
    <n v="13"/>
    <s v="Stock"/>
    <n v="26"/>
  </r>
  <r>
    <s v="SM51445665"/>
    <n v="88020"/>
    <x v="0"/>
    <n v="79"/>
    <s v="DAY"/>
    <s v="MAIN"/>
    <s v="C"/>
    <x v="15"/>
    <n v="12"/>
    <n v="8.625"/>
    <s v="Ship"/>
    <n v="103.5"/>
  </r>
  <r>
    <s v="SM51445666"/>
    <n v="88020"/>
    <x v="0"/>
    <n v="79"/>
    <s v="DAY"/>
    <s v="MAIN"/>
    <s v="C"/>
    <x v="15"/>
    <n v="2"/>
    <n v="26.5"/>
    <s v="Stock"/>
    <n v="53"/>
  </r>
  <r>
    <s v="SM51445667"/>
    <n v="88959"/>
    <x v="0"/>
    <n v="79"/>
    <s v="DAY"/>
    <s v="MAIN"/>
    <s v="C"/>
    <x v="15"/>
    <n v="8"/>
    <n v="10"/>
    <s v="Ship"/>
    <n v="80"/>
  </r>
  <r>
    <s v="SM51445668"/>
    <n v="88959"/>
    <x v="0"/>
    <n v="79"/>
    <s v="DAY"/>
    <s v="MAIN"/>
    <s v="C"/>
    <x v="15"/>
    <n v="6"/>
    <n v="13"/>
    <s v="Stock"/>
    <n v="78"/>
  </r>
  <r>
    <s v="SM51445669"/>
    <n v="88020"/>
    <x v="0"/>
    <n v="21"/>
    <s v="DAY"/>
    <s v="MAIN"/>
    <s v="C"/>
    <x v="15"/>
    <n v="6"/>
    <n v="6.625"/>
    <s v="Ship"/>
    <n v="39.75"/>
  </r>
  <r>
    <s v="SM51445670"/>
    <n v="88020"/>
    <x v="0"/>
    <n v="7.25"/>
    <s v="DAY"/>
    <s v="MAIN"/>
    <s v="C"/>
    <x v="16"/>
    <n v="2"/>
    <n v="6.625"/>
    <s v="Ship"/>
    <n v="13.25"/>
  </r>
  <r>
    <s v="SM51445671"/>
    <n v="62018"/>
    <x v="0"/>
    <n v="18.625"/>
    <s v="DAY"/>
    <s v="MAIN"/>
    <s v="C"/>
    <x v="16"/>
    <n v="4"/>
    <n v="8.625"/>
    <s v="Ship"/>
    <n v="34.5"/>
  </r>
  <r>
    <s v="SM51445672"/>
    <n v="88959"/>
    <x v="0"/>
    <n v="79"/>
    <s v="DAY"/>
    <s v="MAIN"/>
    <s v="C"/>
    <x v="16"/>
    <n v="10"/>
    <n v="11.5"/>
    <s v="Ship"/>
    <n v="115"/>
  </r>
  <r>
    <s v="SM51445673"/>
    <n v="88959"/>
    <x v="0"/>
    <n v="79"/>
    <s v="DAY"/>
    <s v="MAIN"/>
    <s v="C"/>
    <x v="16"/>
    <n v="2"/>
    <n v="19"/>
    <s v="Stock"/>
    <n v="38"/>
  </r>
  <r>
    <s v="SM51445674"/>
    <n v="88020"/>
    <x v="0"/>
    <n v="79"/>
    <s v="DAY"/>
    <s v="MAIN"/>
    <s v="C"/>
    <x v="16"/>
    <n v="12"/>
    <n v="13"/>
    <s v="Ship"/>
    <n v="156"/>
  </r>
  <r>
    <s v="SM51445675"/>
    <n v="88020"/>
    <x v="0"/>
    <n v="79"/>
    <s v="DAY"/>
    <s v="MAIN"/>
    <s v="C"/>
    <x v="16"/>
    <n v="8"/>
    <n v="15"/>
    <s v="Ship"/>
    <n v="120"/>
  </r>
  <r>
    <s v="SM51445676"/>
    <n v="88020"/>
    <x v="0"/>
    <n v="79"/>
    <s v="DAY"/>
    <s v="MAIN"/>
    <s v="C"/>
    <x v="16"/>
    <n v="2"/>
    <n v="17"/>
    <s v="Stock"/>
    <n v="34"/>
  </r>
  <r>
    <s v="SM51445677"/>
    <n v="88020"/>
    <x v="0"/>
    <n v="79"/>
    <s v="DAY"/>
    <s v="MAIN"/>
    <s v="C"/>
    <x v="16"/>
    <n v="8"/>
    <n v="14"/>
    <s v="Ship"/>
    <n v="112"/>
  </r>
  <r>
    <s v="SM51445678"/>
    <n v="88020"/>
    <x v="0"/>
    <n v="79"/>
    <s v="DAY"/>
    <s v="MAIN"/>
    <s v="C"/>
    <x v="16"/>
    <n v="2"/>
    <n v="21"/>
    <s v="Stock"/>
    <n v="42"/>
  </r>
  <r>
    <s v="SM51445679"/>
    <n v="88020"/>
    <x v="0"/>
    <n v="7"/>
    <s v="DAY"/>
    <s v="MAIN"/>
    <s v="C"/>
    <x v="16"/>
    <n v="2"/>
    <n v="6"/>
    <s v="Ship"/>
    <n v="12"/>
  </r>
  <r>
    <s v="SM51445680"/>
    <n v="88020"/>
    <x v="0"/>
    <n v="79"/>
    <s v="DAY"/>
    <s v="MAIN"/>
    <s v="C"/>
    <x v="16"/>
    <n v="4"/>
    <n v="10"/>
    <s v="Ship"/>
    <n v="40"/>
  </r>
  <r>
    <s v="SM51445681"/>
    <n v="88020"/>
    <x v="0"/>
    <n v="79"/>
    <s v="DAY"/>
    <s v="MAIN"/>
    <s v="C"/>
    <x v="16"/>
    <n v="10"/>
    <n v="9"/>
    <s v="Ship"/>
    <n v="90"/>
  </r>
  <r>
    <s v="SM51445682"/>
    <n v="88020"/>
    <x v="0"/>
    <n v="79"/>
    <s v="DAY"/>
    <s v="MAIN"/>
    <s v="C"/>
    <x v="16"/>
    <n v="2"/>
    <n v="13"/>
    <s v="Stock"/>
    <n v="26"/>
  </r>
  <r>
    <s v="SM51445683"/>
    <n v="62018"/>
    <x v="0"/>
    <n v="79"/>
    <s v="DAY"/>
    <s v="MAIN"/>
    <s v="C"/>
    <x v="16"/>
    <n v="12"/>
    <n v="13"/>
    <s v="Ship"/>
    <n v="156"/>
  </r>
  <r>
    <s v="SM51445684"/>
    <n v="851952"/>
    <x v="0"/>
    <n v="26.5"/>
    <s v="DAY"/>
    <s v="MAIN"/>
    <s v="C"/>
    <x v="16"/>
    <n v="4"/>
    <n v="13"/>
    <s v="Ship"/>
    <n v="52"/>
  </r>
  <r>
    <s v="SM51445685"/>
    <n v="851952"/>
    <x v="0"/>
    <n v="17.5"/>
    <s v="DAY"/>
    <s v="MAIN"/>
    <s v="C"/>
    <x v="16"/>
    <n v="4"/>
    <n v="8.625"/>
    <s v="Ship"/>
    <n v="34.5"/>
  </r>
  <r>
    <s v="SM51445686"/>
    <n v="78139"/>
    <x v="0"/>
    <n v="60"/>
    <s v="DAY"/>
    <s v="MAIN"/>
    <s v="C"/>
    <x v="16"/>
    <n v="8"/>
    <n v="4.5"/>
    <s v="Ship"/>
    <n v="36"/>
  </r>
  <r>
    <s v="SM51445687"/>
    <n v="78139"/>
    <x v="0"/>
    <n v="60"/>
    <s v="DAY"/>
    <s v="MAIN"/>
    <s v="C"/>
    <x v="16"/>
    <n v="4"/>
    <n v="13"/>
    <s v="Stock"/>
    <n v="52"/>
  </r>
  <r>
    <s v="SM51445688"/>
    <n v="78139"/>
    <x v="0"/>
    <n v="60"/>
    <s v="DAY"/>
    <s v="MAIN"/>
    <s v="C"/>
    <x v="16"/>
    <n v="6"/>
    <n v="5"/>
    <s v="Ship"/>
    <n v="30"/>
  </r>
  <r>
    <s v="SM51445689"/>
    <n v="78139"/>
    <x v="0"/>
    <n v="60"/>
    <s v="DAY"/>
    <s v="MAIN"/>
    <s v="C"/>
    <x v="16"/>
    <n v="8"/>
    <n v="7.75"/>
    <s v="Ship"/>
    <n v="62"/>
  </r>
  <r>
    <s v="SM51445690"/>
    <n v="78139"/>
    <x v="0"/>
    <n v="60"/>
    <s v="DAY"/>
    <s v="MAIN"/>
    <s v="C"/>
    <x v="17"/>
    <n v="6"/>
    <n v="8.75"/>
    <s v="Ship"/>
    <n v="52.5"/>
  </r>
  <r>
    <s v="SM51445691"/>
    <n v="78139"/>
    <x v="0"/>
    <n v="60"/>
    <s v="DAY"/>
    <s v="MAIN"/>
    <s v="C"/>
    <x v="17"/>
    <n v="10"/>
    <n v="5.5"/>
    <s v="Ship"/>
    <n v="55"/>
  </r>
  <r>
    <s v="SM51445692"/>
    <n v="78139"/>
    <x v="0"/>
    <n v="60"/>
    <s v="DAY"/>
    <s v="MAIN"/>
    <s v="C"/>
    <x v="17"/>
    <n v="2"/>
    <n v="5"/>
    <s v="Ship"/>
    <n v="10"/>
  </r>
  <r>
    <s v="SM51445693"/>
    <n v="78139"/>
    <x v="0"/>
    <n v="60"/>
    <s v="DAY"/>
    <s v="MAIN"/>
    <s v="C"/>
    <x v="17"/>
    <n v="8"/>
    <n v="6.5"/>
    <s v="Ship"/>
    <n v="52"/>
  </r>
  <r>
    <s v="SM51445694"/>
    <n v="78139"/>
    <x v="0"/>
    <n v="10"/>
    <s v="DAY"/>
    <s v="MAIN"/>
    <s v="C"/>
    <x v="17"/>
    <n v="4"/>
    <n v="4.5"/>
    <s v="Ship"/>
    <n v="18"/>
  </r>
  <r>
    <s v="SM51445695"/>
    <n v="78139"/>
    <x v="0"/>
    <n v="60"/>
    <s v="DAY"/>
    <s v="MAIN"/>
    <s v="C"/>
    <x v="17"/>
    <n v="10"/>
    <n v="9"/>
    <s v="Ship"/>
    <n v="90"/>
  </r>
  <r>
    <s v="SM51445696"/>
    <n v="78139"/>
    <x v="0"/>
    <n v="60"/>
    <s v="DAY"/>
    <s v="MAIN"/>
    <s v="C"/>
    <x v="17"/>
    <n v="2"/>
    <n v="5.5"/>
    <s v="Ship"/>
    <n v="11"/>
  </r>
  <r>
    <s v="SM51445697"/>
    <n v="78139"/>
    <x v="0"/>
    <n v="60"/>
    <s v="DAY"/>
    <s v="MAIN"/>
    <s v="C"/>
    <x v="17"/>
    <n v="2"/>
    <n v="8.75"/>
    <s v="Ship"/>
    <n v="17.5"/>
  </r>
  <r>
    <s v="SM51445698"/>
    <n v="62018"/>
    <x v="1"/>
    <n v="13"/>
    <s v="DAY"/>
    <s v="MAIN"/>
    <s v="C"/>
    <x v="17"/>
    <n v="2"/>
    <n v="12.75"/>
    <s v="Ship"/>
    <n v="25.5"/>
  </r>
  <r>
    <s v="SM51445699"/>
    <n v="88020"/>
    <x v="0"/>
    <n v="10"/>
    <s v="DAY"/>
    <s v="MAIN"/>
    <s v="C"/>
    <x v="17"/>
    <n v="4"/>
    <n v="4.5"/>
    <s v="Ship"/>
    <n v="18"/>
  </r>
  <r>
    <s v="SM51445700"/>
    <n v="88020"/>
    <x v="0"/>
    <n v="7"/>
    <s v="DAY"/>
    <s v="MAIN"/>
    <s v="C"/>
    <x v="17"/>
    <n v="2"/>
    <n v="5"/>
    <s v="Ship"/>
    <n v="10"/>
  </r>
  <r>
    <s v="SM51445701"/>
    <n v="88020"/>
    <x v="0"/>
    <n v="15"/>
    <s v="DAY"/>
    <s v="MAIN"/>
    <s v="C"/>
    <x v="17"/>
    <n v="4"/>
    <n v="6.75"/>
    <s v="Ship"/>
    <n v="27"/>
  </r>
  <r>
    <s v="SM51445702"/>
    <n v="551952"/>
    <x v="0"/>
    <n v="79"/>
    <s v="DAY"/>
    <s v="MAIN"/>
    <s v="C"/>
    <x v="17"/>
    <n v="14"/>
    <n v="8.75"/>
    <s v="Ship"/>
    <n v="122.5"/>
  </r>
  <r>
    <s v="SM51445703"/>
    <n v="551952"/>
    <x v="0"/>
    <n v="79"/>
    <s v="DAY"/>
    <s v="MAIN"/>
    <s v="C"/>
    <x v="17"/>
    <n v="2"/>
    <n v="17"/>
    <s v="Stock"/>
    <n v="34"/>
  </r>
  <r>
    <s v="SM51445704"/>
    <n v="62018"/>
    <x v="0"/>
    <n v="7.875"/>
    <s v="DAY"/>
    <s v="MAIN"/>
    <s v="C"/>
    <x v="17"/>
    <n v="2"/>
    <n v="7.875"/>
    <s v="Ship"/>
    <n v="15.75"/>
  </r>
  <r>
    <s v="SM51445705"/>
    <n v="851952"/>
    <x v="1"/>
    <n v="13"/>
    <s v="DAY"/>
    <s v="BPPO"/>
    <s v="C"/>
    <x v="17"/>
    <n v="2"/>
    <n v="13"/>
    <s v="Ship"/>
    <n v="26"/>
  </r>
  <r>
    <s v="SM51445706"/>
    <n v="851952"/>
    <x v="1"/>
    <n v="16.25"/>
    <s v="DAY"/>
    <s v="BPPO"/>
    <s v="C"/>
    <x v="17"/>
    <n v="2"/>
    <n v="16.25"/>
    <s v="Ship"/>
    <n v="32.5"/>
  </r>
  <r>
    <s v="SM51445707"/>
    <n v="62018"/>
    <x v="1"/>
    <n v="13"/>
    <s v="DAY"/>
    <s v="BPPO"/>
    <s v="C"/>
    <x v="17"/>
    <n v="2"/>
    <n v="13"/>
    <s v="Ship"/>
    <n v="26"/>
  </r>
  <r>
    <s v="SM51445708"/>
    <n v="62018"/>
    <x v="0"/>
    <n v="16"/>
    <s v="DAY"/>
    <s v="BPPO"/>
    <s v="C"/>
    <x v="17"/>
    <n v="2"/>
    <n v="16"/>
    <s v="Ship"/>
    <n v="32"/>
  </r>
  <r>
    <s v="SM51445709"/>
    <n v="851952"/>
    <x v="1"/>
    <n v="14"/>
    <s v="DAY"/>
    <s v="BPPO"/>
    <s v="C"/>
    <x v="17"/>
    <n v="2"/>
    <n v="14"/>
    <s v="Ship"/>
    <n v="28"/>
  </r>
  <r>
    <s v="SM51445710"/>
    <n v="851952"/>
    <x v="1"/>
    <n v="16"/>
    <s v="DAY"/>
    <s v="BPPO"/>
    <s v="C"/>
    <x v="18"/>
    <n v="2"/>
    <n v="16"/>
    <s v="Ship"/>
    <n v="32"/>
  </r>
  <r>
    <s v="SM51445711"/>
    <n v="62018"/>
    <x v="0"/>
    <n v="13"/>
    <s v="DAY"/>
    <s v="MAIN"/>
    <s v="C"/>
    <x v="18"/>
    <n v="2"/>
    <n v="13"/>
    <s v="Ship"/>
    <n v="26"/>
  </r>
  <r>
    <s v="SM51445712"/>
    <n v="62018"/>
    <x v="0"/>
    <n v="79"/>
    <s v="DAY"/>
    <s v="MAIN"/>
    <s v="C"/>
    <x v="18"/>
    <n v="12"/>
    <n v="13"/>
    <s v="Ship"/>
    <n v="156"/>
  </r>
  <r>
    <s v="SM51445713"/>
    <n v="851952"/>
    <x v="0"/>
    <n v="79"/>
    <s v="DAY"/>
    <s v="MAIN"/>
    <s v="C"/>
    <x v="18"/>
    <n v="6"/>
    <n v="13"/>
    <s v="Ship"/>
    <n v="78"/>
  </r>
  <r>
    <s v="SM51445714"/>
    <n v="851952"/>
    <x v="0"/>
    <n v="79"/>
    <s v="DAY"/>
    <s v="MAIN"/>
    <s v="C"/>
    <x v="18"/>
    <n v="8"/>
    <n v="10"/>
    <s v="Ship"/>
    <n v="80"/>
  </r>
  <r>
    <s v="SM51445715"/>
    <n v="851952"/>
    <x v="0"/>
    <n v="79"/>
    <s v="DAY"/>
    <s v="MAIN"/>
    <s v="C"/>
    <x v="18"/>
    <n v="12"/>
    <n v="13"/>
    <s v="Ship"/>
    <n v="156"/>
  </r>
  <r>
    <s v="SM51445716"/>
    <n v="851952"/>
    <x v="0"/>
    <n v="13"/>
    <s v="DAY"/>
    <s v="MAIN"/>
    <s v="C"/>
    <x v="18"/>
    <n v="2"/>
    <n v="13"/>
    <s v="Ship"/>
    <n v="26"/>
  </r>
  <r>
    <s v="SM51445717"/>
    <n v="62018"/>
    <x v="1"/>
    <n v="79"/>
    <s v="DAY"/>
    <s v="MAIN"/>
    <s v="C"/>
    <x v="18"/>
    <n v="2"/>
    <n v="26.5"/>
    <s v="Stock"/>
    <n v="53"/>
  </r>
  <r>
    <s v="SM51445718"/>
    <n v="62018"/>
    <x v="1"/>
    <n v="79"/>
    <s v="DAY"/>
    <s v="MAIN"/>
    <s v="C"/>
    <x v="18"/>
    <n v="2"/>
    <n v="13"/>
    <s v="Stock"/>
    <n v="26"/>
  </r>
  <r>
    <s v="SM51445719"/>
    <n v="62018"/>
    <x v="1"/>
    <n v="79"/>
    <s v="DAY"/>
    <s v="MAIN"/>
    <s v="C"/>
    <x v="18"/>
    <n v="4"/>
    <n v="19"/>
    <s v="Ship"/>
    <n v="76"/>
  </r>
  <r>
    <s v="SM51445720"/>
    <n v="62018"/>
    <x v="1"/>
    <n v="79"/>
    <s v="DAY"/>
    <s v="MAIN"/>
    <s v="C"/>
    <x v="18"/>
    <n v="8"/>
    <n v="19"/>
    <s v="Ship"/>
    <n v="152"/>
  </r>
  <r>
    <s v="SM51445721"/>
    <n v="851952"/>
    <x v="0"/>
    <n v="79"/>
    <s v="DAY"/>
    <s v="MAIN"/>
    <s v="C"/>
    <x v="18"/>
    <n v="2"/>
    <n v="17.5"/>
    <s v="Stock"/>
    <n v="35"/>
  </r>
  <r>
    <s v="SM51445722"/>
    <n v="851952"/>
    <x v="0"/>
    <n v="79"/>
    <s v="DAY"/>
    <s v="MAIN"/>
    <s v="C"/>
    <x v="18"/>
    <n v="12"/>
    <n v="10"/>
    <s v="Ship"/>
    <n v="120"/>
  </r>
  <r>
    <s v="SM51445723"/>
    <n v="88020"/>
    <x v="0"/>
    <n v="79"/>
    <s v="DAY"/>
    <s v="MAIN"/>
    <s v="C"/>
    <x v="18"/>
    <n v="12"/>
    <n v="13"/>
    <s v="Ship"/>
    <n v="156"/>
  </r>
  <r>
    <s v="SM51445724"/>
    <n v="88020"/>
    <x v="0"/>
    <n v="79"/>
    <s v="DAY"/>
    <s v="MAIN"/>
    <s v="C"/>
    <x v="18"/>
    <n v="2"/>
    <n v="17"/>
    <s v="Stock"/>
    <n v="34"/>
  </r>
  <r>
    <s v="SM51445725"/>
    <n v="88020"/>
    <x v="0"/>
    <n v="79"/>
    <s v="DAY"/>
    <s v="MAIN"/>
    <s v="C"/>
    <x v="18"/>
    <n v="16"/>
    <n v="6"/>
    <s v="Ship"/>
    <n v="96"/>
  </r>
  <r>
    <s v="SM51445726"/>
    <n v="88020"/>
    <x v="0"/>
    <n v="79"/>
    <s v="DAY"/>
    <s v="MAIN"/>
    <s v="C"/>
    <x v="18"/>
    <n v="2"/>
    <n v="13"/>
    <s v="Stock"/>
    <n v="26"/>
  </r>
  <r>
    <s v="SM51445727"/>
    <n v="78139"/>
    <x v="0"/>
    <n v="13"/>
    <s v="DAY"/>
    <s v="MAIN"/>
    <s v="C"/>
    <x v="18"/>
    <n v="2"/>
    <n v="13"/>
    <s v="Ship"/>
    <n v="26"/>
  </r>
  <r>
    <s v="SM51445728"/>
    <n v="88959"/>
    <x v="0"/>
    <n v="13"/>
    <s v="DAY"/>
    <s v="MAIN"/>
    <s v="C"/>
    <x v="18"/>
    <n v="2"/>
    <n v="13"/>
    <s v="Ship"/>
    <n v="26"/>
  </r>
  <r>
    <s v="SM51445729"/>
    <n v="88959"/>
    <x v="0"/>
    <n v="13"/>
    <s v="DAY"/>
    <s v="MAIN"/>
    <s v="C"/>
    <x v="18"/>
    <n v="2"/>
    <n v="8.75"/>
    <s v="Ship"/>
    <n v="17.5"/>
  </r>
  <r>
    <s v="SM51445730"/>
    <n v="88959"/>
    <x v="0"/>
    <n v="79"/>
    <s v="DAY"/>
    <s v="MAIN"/>
    <s v="C"/>
    <x v="19"/>
    <n v="18"/>
    <n v="8.75"/>
    <s v="Ship"/>
    <n v="157.5"/>
  </r>
  <r>
    <s v="SM51445731"/>
    <n v="88512"/>
    <x v="0"/>
    <n v="52.5"/>
    <s v="DAY"/>
    <s v="MAIN"/>
    <s v="C"/>
    <x v="19"/>
    <n v="2"/>
    <n v="52.5"/>
    <s v="Ship"/>
    <n v="105"/>
  </r>
  <r>
    <s v="SM51445732"/>
    <n v="88020"/>
    <x v="0"/>
    <n v="79"/>
    <s v="DAY"/>
    <s v="MAIN"/>
    <s v="C"/>
    <x v="19"/>
    <n v="2"/>
    <n v="21"/>
    <s v="Stock"/>
    <n v="42"/>
  </r>
  <r>
    <s v="SM51445733"/>
    <n v="88020"/>
    <x v="0"/>
    <n v="79"/>
    <s v="DAY"/>
    <s v="MAIN"/>
    <s v="C"/>
    <x v="19"/>
    <n v="2"/>
    <n v="7.375"/>
    <s v="Ship"/>
    <n v="14.75"/>
  </r>
  <r>
    <s v="SM51445734"/>
    <n v="88020"/>
    <x v="0"/>
    <n v="79"/>
    <s v="DAY"/>
    <s v="MAIN"/>
    <s v="C"/>
    <x v="19"/>
    <n v="2"/>
    <n v="9.5"/>
    <s v="Ship"/>
    <n v="19"/>
  </r>
  <r>
    <s v="SM51445735"/>
    <n v="88020"/>
    <x v="0"/>
    <n v="79"/>
    <s v="DAY"/>
    <s v="MAIN"/>
    <s v="C"/>
    <x v="19"/>
    <n v="8"/>
    <n v="10"/>
    <s v="Ship"/>
    <n v="80"/>
  </r>
  <r>
    <s v="SM51445736"/>
    <n v="88020"/>
    <x v="0"/>
    <n v="79"/>
    <s v="DAY"/>
    <s v="MAIN"/>
    <s v="C"/>
    <x v="19"/>
    <n v="16"/>
    <n v="9.5"/>
    <s v="Ship"/>
    <n v="152"/>
  </r>
  <r>
    <s v="SM51445737"/>
    <n v="88020"/>
    <x v="0"/>
    <n v="79"/>
    <s v="DAY"/>
    <s v="MAIN"/>
    <s v="C"/>
    <x v="19"/>
    <n v="16"/>
    <n v="7.375"/>
    <s v="Ship"/>
    <n v="118"/>
  </r>
  <r>
    <s v="SM51445738"/>
    <n v="88020"/>
    <x v="0"/>
    <n v="79"/>
    <s v="DAY"/>
    <s v="MAIN"/>
    <s v="C"/>
    <x v="19"/>
    <n v="4"/>
    <n v="10"/>
    <s v="Ship"/>
    <n v="40"/>
  </r>
  <r>
    <s v="SM51445739"/>
    <n v="851952"/>
    <x v="0"/>
    <n v="13"/>
    <s v="DAY"/>
    <s v="MAIN"/>
    <s v="C"/>
    <x v="19"/>
    <n v="2"/>
    <n v="13"/>
    <s v="Ship"/>
    <n v="26"/>
  </r>
  <r>
    <s v="SM51445740"/>
    <n v="851952"/>
    <x v="0"/>
    <n v="79"/>
    <s v="DAY"/>
    <s v="MAIN"/>
    <s v="C"/>
    <x v="19"/>
    <n v="12"/>
    <n v="13"/>
    <s v="Ship"/>
    <n v="156"/>
  </r>
  <r>
    <s v="SM51445741"/>
    <n v="62018"/>
    <x v="0"/>
    <n v="79"/>
    <s v="DAY"/>
    <s v="MAIN"/>
    <s v="C"/>
    <x v="19"/>
    <n v="8"/>
    <n v="10.75"/>
    <s v="Ship"/>
    <n v="86"/>
  </r>
  <r>
    <s v="SM51445742"/>
    <n v="62018"/>
    <x v="0"/>
    <n v="79"/>
    <s v="DAY"/>
    <s v="MAIN"/>
    <s v="C"/>
    <x v="19"/>
    <n v="2"/>
    <n v="21"/>
    <s v="Stock"/>
    <n v="42"/>
  </r>
  <r>
    <s v="SM51445743"/>
    <n v="62018"/>
    <x v="0"/>
    <n v="79"/>
    <s v="DAY"/>
    <s v="MAIN"/>
    <s v="C"/>
    <x v="19"/>
    <n v="2"/>
    <n v="13"/>
    <s v="Stock"/>
    <n v="26"/>
  </r>
  <r>
    <s v="SM51445744"/>
    <n v="62018"/>
    <x v="0"/>
    <n v="79"/>
    <s v="DAY"/>
    <s v="MAIN"/>
    <s v="C"/>
    <x v="19"/>
    <n v="12"/>
    <n v="10.75"/>
    <s v="Ship"/>
    <n v="129"/>
  </r>
  <r>
    <s v="SM51445745"/>
    <n v="62018"/>
    <x v="0"/>
    <n v="79"/>
    <s v="DAY"/>
    <s v="MAIN"/>
    <s v="C"/>
    <x v="19"/>
    <n v="2"/>
    <n v="13"/>
    <s v="Stock"/>
    <n v="26"/>
  </r>
  <r>
    <s v="SM51445746"/>
    <n v="62018"/>
    <x v="0"/>
    <n v="13"/>
    <s v="DAY"/>
    <s v="MAIN"/>
    <s v="C"/>
    <x v="19"/>
    <n v="2"/>
    <n v="12.75"/>
    <s v="Ship"/>
    <n v="25.5"/>
  </r>
  <r>
    <s v="SM51445747"/>
    <n v="62018"/>
    <x v="0"/>
    <n v="79"/>
    <s v="DAY"/>
    <s v="MAIN"/>
    <s v="C"/>
    <x v="19"/>
    <n v="12"/>
    <n v="12.75"/>
    <s v="Ship"/>
    <n v="153"/>
  </r>
  <r>
    <s v="SM51445748"/>
    <n v="88020"/>
    <x v="0"/>
    <n v="79"/>
    <s v="DAY"/>
    <s v="MAIN"/>
    <s v="C"/>
    <x v="19"/>
    <n v="14"/>
    <n v="9"/>
    <s v="Ship"/>
    <n v="126"/>
  </r>
  <r>
    <s v="SM51445749"/>
    <n v="88020"/>
    <x v="0"/>
    <n v="79"/>
    <s v="DAY"/>
    <s v="MAIN"/>
    <s v="C"/>
    <x v="19"/>
    <n v="2"/>
    <n v="13"/>
    <s v="Stock"/>
    <n v="26"/>
  </r>
  <r>
    <s v="SM51445750"/>
    <n v="88020"/>
    <x v="0"/>
    <n v="10"/>
    <s v="DAY"/>
    <s v="MAIN"/>
    <s v="C"/>
    <x v="20"/>
    <n v="2"/>
    <n v="9"/>
    <s v="Ship"/>
    <n v="18"/>
  </r>
  <r>
    <s v="SM51445751"/>
    <n v="851952"/>
    <x v="0"/>
    <n v="26.5"/>
    <s v="DAY"/>
    <s v="MAIN"/>
    <s v="C"/>
    <x v="20"/>
    <n v="4"/>
    <n v="13"/>
    <s v="Ship"/>
    <n v="52"/>
  </r>
  <r>
    <s v="SM51445752"/>
    <n v="851952"/>
    <x v="0"/>
    <n v="79"/>
    <s v="DAY"/>
    <s v="MAIN"/>
    <s v="C"/>
    <x v="20"/>
    <n v="12"/>
    <n v="13"/>
    <s v="Ship"/>
    <n v="156"/>
  </r>
  <r>
    <s v="SM51445753"/>
    <n v="88959"/>
    <x v="0"/>
    <n v="79"/>
    <s v="DAY"/>
    <s v="MAIN"/>
    <s v="C"/>
    <x v="20"/>
    <n v="10"/>
    <n v="11.5"/>
    <s v="Ship"/>
    <n v="115"/>
  </r>
  <r>
    <s v="SM51445754"/>
    <n v="88959"/>
    <x v="0"/>
    <n v="79"/>
    <s v="DAY"/>
    <s v="MAIN"/>
    <s v="C"/>
    <x v="20"/>
    <n v="2"/>
    <n v="19"/>
    <s v="Stock"/>
    <n v="38"/>
  </r>
  <r>
    <s v="SM51445755"/>
    <n v="88959"/>
    <x v="0"/>
    <n v="13"/>
    <s v="DAY"/>
    <s v="MAIN"/>
    <s v="C"/>
    <x v="20"/>
    <n v="2"/>
    <n v="11.5"/>
    <s v="Ship"/>
    <n v="23"/>
  </r>
  <r>
    <s v="SM51445757"/>
    <n v="78139"/>
    <x v="0"/>
    <n v="13"/>
    <s v="DAY"/>
    <s v="MAIN"/>
    <s v="C"/>
    <x v="20"/>
    <n v="2"/>
    <n v="13"/>
    <s v="Ship"/>
    <n v="26"/>
  </r>
  <r>
    <s v="SM51445758"/>
    <n v="851952"/>
    <x v="0"/>
    <n v="79"/>
    <s v="DAY"/>
    <s v="MAIN"/>
    <s v="C"/>
    <x v="20"/>
    <n v="12"/>
    <n v="13"/>
    <s v="Ship"/>
    <n v="156"/>
  </r>
  <r>
    <s v="SM51445759"/>
    <n v="851952"/>
    <x v="0"/>
    <n v="13"/>
    <s v="DAY"/>
    <s v="MAIN"/>
    <s v="C"/>
    <x v="20"/>
    <n v="2"/>
    <n v="13"/>
    <s v="Ship"/>
    <n v="26"/>
  </r>
  <r>
    <s v="SM51445760"/>
    <n v="88020"/>
    <x v="0"/>
    <n v="10"/>
    <s v="DAY"/>
    <s v="MAIN"/>
    <s v="C"/>
    <x v="20"/>
    <n v="4"/>
    <n v="5"/>
    <s v="Ship"/>
    <n v="20"/>
  </r>
  <r>
    <s v="SM51445761"/>
    <n v="62018"/>
    <x v="1"/>
    <n v="79"/>
    <s v="DAY"/>
    <s v="MAIN"/>
    <s v="C"/>
    <x v="20"/>
    <n v="4"/>
    <n v="8.75"/>
    <s v="Ship"/>
    <n v="35"/>
  </r>
  <r>
    <s v="SM51445762"/>
    <n v="62018"/>
    <x v="1"/>
    <n v="79"/>
    <s v="DAY"/>
    <s v="MAIN"/>
    <s v="C"/>
    <x v="20"/>
    <n v="2"/>
    <n v="35.5"/>
    <s v="Stock"/>
    <n v="71"/>
  </r>
  <r>
    <s v="SM51445763"/>
    <n v="62018"/>
    <x v="1"/>
    <n v="79"/>
    <s v="DAY"/>
    <s v="MAIN"/>
    <s v="C"/>
    <x v="20"/>
    <n v="4"/>
    <n v="12.75"/>
    <s v="Ship"/>
    <n v="51"/>
  </r>
  <r>
    <s v="SM51445764"/>
    <n v="62018"/>
    <x v="1"/>
    <n v="79"/>
    <s v="DAY"/>
    <s v="MAIN"/>
    <s v="C"/>
    <x v="20"/>
    <n v="12"/>
    <n v="12.75"/>
    <s v="Ship"/>
    <n v="153"/>
  </r>
  <r>
    <s v="SM51445765"/>
    <n v="88959"/>
    <x v="0"/>
    <n v="79"/>
    <s v="DAY"/>
    <s v="MAIN"/>
    <s v="C"/>
    <x v="20"/>
    <n v="12"/>
    <n v="8.625"/>
    <s v="Ship"/>
    <n v="103.5"/>
  </r>
  <r>
    <s v="SM51445766"/>
    <n v="88959"/>
    <x v="0"/>
    <n v="79"/>
    <s v="DAY"/>
    <s v="MAIN"/>
    <s v="C"/>
    <x v="20"/>
    <n v="4"/>
    <n v="13"/>
    <s v="Stock"/>
    <n v="52"/>
  </r>
  <r>
    <s v="SM51445767"/>
    <n v="88020"/>
    <x v="0"/>
    <n v="79"/>
    <s v="DAY"/>
    <s v="MAIN"/>
    <s v="C"/>
    <x v="20"/>
    <n v="14"/>
    <n v="9"/>
    <s v="Ship"/>
    <n v="126"/>
  </r>
  <r>
    <s v="SM51445768"/>
    <n v="88020"/>
    <x v="0"/>
    <n v="79"/>
    <s v="DAY"/>
    <s v="MAIN"/>
    <s v="C"/>
    <x v="20"/>
    <n v="2"/>
    <n v="13.25"/>
    <s v="Ship"/>
    <n v="26.5"/>
  </r>
  <r>
    <s v="SM51445769"/>
    <n v="88020"/>
    <x v="0"/>
    <n v="79"/>
    <s v="DAY"/>
    <s v="MAIN"/>
    <s v="C"/>
    <x v="20"/>
    <n v="10"/>
    <n v="6"/>
    <s v="Ship"/>
    <n v="60"/>
  </r>
  <r>
    <s v="SM51445770"/>
    <n v="88020"/>
    <x v="0"/>
    <n v="79"/>
    <s v="DAY"/>
    <s v="MAIN"/>
    <s v="C"/>
    <x v="21"/>
    <n v="10"/>
    <n v="7"/>
    <s v="Ship"/>
    <n v="70"/>
  </r>
  <r>
    <s v="SM51445771"/>
    <n v="88020"/>
    <x v="0"/>
    <n v="79"/>
    <s v="DAY"/>
    <s v="MAIN"/>
    <s v="C"/>
    <x v="21"/>
    <n v="2"/>
    <n v="13.25"/>
    <s v="Ship"/>
    <n v="26.5"/>
  </r>
  <r>
    <s v="SM51445772"/>
    <n v="88020"/>
    <x v="0"/>
    <n v="79"/>
    <s v="DAY"/>
    <s v="MAIN"/>
    <s v="C"/>
    <x v="21"/>
    <n v="10"/>
    <n v="10"/>
    <s v="Ship"/>
    <n v="100"/>
  </r>
  <r>
    <s v="SM51445773"/>
    <n v="88020"/>
    <x v="0"/>
    <n v="79"/>
    <s v="DAY"/>
    <s v="MAIN"/>
    <s v="C"/>
    <x v="21"/>
    <n v="4"/>
    <n v="13.25"/>
    <s v="Ship"/>
    <n v="53"/>
  </r>
  <r>
    <s v="SM51445774"/>
    <n v="88020"/>
    <x v="0"/>
    <n v="79"/>
    <s v="DAY"/>
    <s v="MAIN"/>
    <s v="C"/>
    <x v="21"/>
    <n v="2"/>
    <n v="13.25"/>
    <s v="Ship"/>
    <n v="26.5"/>
  </r>
  <r>
    <s v="SM51445775"/>
    <n v="88020"/>
    <x v="0"/>
    <n v="79"/>
    <s v="DAY"/>
    <s v="MAIN"/>
    <s v="C"/>
    <x v="21"/>
    <n v="12"/>
    <n v="9"/>
    <s v="Ship"/>
    <n v="108"/>
  </r>
  <r>
    <s v="SM51445776"/>
    <n v="88020"/>
    <x v="0"/>
    <n v="79"/>
    <s v="DAY"/>
    <s v="MAIN"/>
    <s v="C"/>
    <x v="21"/>
    <n v="2"/>
    <n v="10"/>
    <s v="Ship"/>
    <n v="20"/>
  </r>
  <r>
    <s v="SM51445777"/>
    <n v="88020"/>
    <x v="0"/>
    <n v="17"/>
    <s v="DAY"/>
    <s v="MAIN"/>
    <s v="C"/>
    <x v="21"/>
    <n v="4"/>
    <n v="8"/>
    <s v="Ship"/>
    <n v="32"/>
  </r>
  <r>
    <s v="SM51445778"/>
    <n v="88020"/>
    <x v="0"/>
    <n v="79"/>
    <s v="DAY"/>
    <s v="MAIN"/>
    <s v="C"/>
    <x v="21"/>
    <n v="8"/>
    <n v="5"/>
    <s v="Ship"/>
    <n v="40"/>
  </r>
  <r>
    <s v="SM51445779"/>
    <n v="88020"/>
    <x v="0"/>
    <n v="79"/>
    <s v="DAY"/>
    <s v="MAIN"/>
    <s v="C"/>
    <x v="21"/>
    <n v="6"/>
    <n v="8"/>
    <s v="Ship"/>
    <n v="48"/>
  </r>
  <r>
    <s v="SM51445780"/>
    <n v="88020"/>
    <x v="0"/>
    <n v="79"/>
    <s v="DAY"/>
    <s v="MAIN"/>
    <s v="C"/>
    <x v="21"/>
    <n v="2"/>
    <n v="21"/>
    <s v="Stock"/>
    <n v="42"/>
  </r>
  <r>
    <s v="SM51445781"/>
    <n v="88020"/>
    <x v="0"/>
    <n v="79"/>
    <s v="DAY"/>
    <s v="MAIN"/>
    <s v="C"/>
    <x v="21"/>
    <n v="6"/>
    <n v="4.5"/>
    <s v="Ship"/>
    <n v="27"/>
  </r>
  <r>
    <s v="SM51445782"/>
    <n v="62018"/>
    <x v="1"/>
    <n v="10"/>
    <s v="DAY"/>
    <s v="MAIN"/>
    <s v="C"/>
    <x v="21"/>
    <n v="2"/>
    <n v="8.25"/>
    <s v="Ship"/>
    <n v="16.5"/>
  </r>
  <r>
    <s v="SM51445783"/>
    <n v="551952"/>
    <x v="0"/>
    <n v="79"/>
    <s v="DAY"/>
    <s v="MAIN"/>
    <s v="C"/>
    <x v="21"/>
    <n v="2"/>
    <n v="8.75"/>
    <s v="Ship"/>
    <n v="17.5"/>
  </r>
  <r>
    <s v="SM51445784"/>
    <n v="551952"/>
    <x v="0"/>
    <n v="79"/>
    <s v="DAY"/>
    <s v="MAIN"/>
    <s v="C"/>
    <x v="21"/>
    <n v="4"/>
    <n v="8.5"/>
    <s v="Ship"/>
    <n v="34"/>
  </r>
  <r>
    <s v="SM51445785"/>
    <n v="551952"/>
    <x v="0"/>
    <n v="79"/>
    <s v="DAY"/>
    <s v="MAIN"/>
    <s v="C"/>
    <x v="21"/>
    <n v="2"/>
    <n v="10"/>
    <s v="Ship"/>
    <n v="20"/>
  </r>
  <r>
    <s v="SM51445786"/>
    <n v="551952"/>
    <x v="0"/>
    <n v="79"/>
    <s v="DAY"/>
    <s v="MAIN"/>
    <s v="C"/>
    <x v="21"/>
    <n v="8"/>
    <n v="10.125"/>
    <s v="Ship"/>
    <n v="81"/>
  </r>
  <r>
    <s v="SM51445787"/>
    <n v="88020"/>
    <x v="0"/>
    <n v="21"/>
    <s v="DAY"/>
    <s v="MAIN"/>
    <s v="C"/>
    <x v="21"/>
    <n v="8"/>
    <n v="5"/>
    <s v="Ship"/>
    <n v="40"/>
  </r>
  <r>
    <s v="SM51445788"/>
    <n v="88020"/>
    <x v="0"/>
    <n v="79"/>
    <s v="DAY"/>
    <s v="MAIN"/>
    <s v="C"/>
    <x v="21"/>
    <n v="6"/>
    <n v="4.5"/>
    <s v="Ship"/>
    <n v="27"/>
  </r>
  <r>
    <s v="SM51445789"/>
    <n v="88020"/>
    <x v="0"/>
    <n v="79"/>
    <s v="DAY"/>
    <s v="MAIN"/>
    <s v="C"/>
    <x v="21"/>
    <n v="6"/>
    <n v="8"/>
    <s v="Ship"/>
    <n v="48"/>
  </r>
  <r>
    <s v="SM51445790"/>
    <n v="88020"/>
    <x v="0"/>
    <n v="79"/>
    <s v="DAY"/>
    <s v="MAIN"/>
    <s v="C"/>
    <x v="22"/>
    <n v="2"/>
    <n v="13"/>
    <s v="Stock"/>
    <n v="26"/>
  </r>
  <r>
    <s v="SM51445791"/>
    <n v="88020"/>
    <x v="0"/>
    <n v="79"/>
    <s v="DAY"/>
    <s v="MAIN"/>
    <s v="C"/>
    <x v="22"/>
    <n v="2"/>
    <n v="26.5"/>
    <s v="Stock"/>
    <n v="53"/>
  </r>
  <r>
    <s v="SM51445792"/>
    <n v="88020"/>
    <x v="0"/>
    <n v="79"/>
    <s v="DAY"/>
    <s v="MAIN"/>
    <s v="C"/>
    <x v="22"/>
    <n v="4"/>
    <n v="21"/>
    <s v="Stock"/>
    <n v="84"/>
  </r>
  <r>
    <s v="SM51445793"/>
    <n v="88020"/>
    <x v="0"/>
    <n v="79"/>
    <s v="DAY"/>
    <s v="MAIN"/>
    <s v="C"/>
    <x v="22"/>
    <n v="10"/>
    <n v="7.25"/>
    <s v="Ship"/>
    <n v="72.5"/>
  </r>
  <r>
    <s v="SM51445794"/>
    <n v="88020"/>
    <x v="0"/>
    <n v="13"/>
    <s v="DAY"/>
    <s v="MAIN"/>
    <s v="C"/>
    <x v="22"/>
    <n v="2"/>
    <n v="6"/>
    <s v="Ship"/>
    <n v="12"/>
  </r>
  <r>
    <s v="SM51445795"/>
    <n v="88020"/>
    <x v="0"/>
    <n v="13"/>
    <s v="DAY"/>
    <s v="MAIN"/>
    <s v="C"/>
    <x v="22"/>
    <n v="2"/>
    <n v="6.5"/>
    <s v="Ship"/>
    <n v="13"/>
  </r>
  <r>
    <s v="SM51445796"/>
    <n v="88959"/>
    <x v="0"/>
    <n v="79"/>
    <s v="DAY"/>
    <s v="MAIN"/>
    <s v="C"/>
    <x v="22"/>
    <n v="6"/>
    <n v="13"/>
    <s v="Stock"/>
    <n v="78"/>
  </r>
  <r>
    <s v="SM51445797"/>
    <n v="88959"/>
    <x v="0"/>
    <n v="79"/>
    <s v="DAY"/>
    <s v="MAIN"/>
    <s v="C"/>
    <x v="22"/>
    <n v="8"/>
    <n v="10"/>
    <s v="Ship"/>
    <n v="80"/>
  </r>
  <r>
    <s v="SM51445798"/>
    <n v="62018"/>
    <x v="1"/>
    <n v="79"/>
    <s v="DAY"/>
    <s v="MAIN"/>
    <s v="C"/>
    <x v="22"/>
    <n v="8"/>
    <n v="19"/>
    <s v="Ship"/>
    <n v="152"/>
  </r>
  <r>
    <s v="SM51445799"/>
    <n v="62018"/>
    <x v="1"/>
    <n v="79"/>
    <s v="DAY"/>
    <s v="MAIN"/>
    <s v="C"/>
    <x v="22"/>
    <n v="8"/>
    <n v="19"/>
    <s v="Ship"/>
    <n v="152"/>
  </r>
  <r>
    <s v="SM51445800"/>
    <n v="62018"/>
    <x v="1"/>
    <n v="79"/>
    <s v="DAY"/>
    <s v="MAIN"/>
    <s v="C"/>
    <x v="22"/>
    <n v="4"/>
    <n v="19"/>
    <s v="Ship"/>
    <n v="76"/>
  </r>
  <r>
    <s v="SM51445801"/>
    <n v="62018"/>
    <x v="1"/>
    <n v="79"/>
    <s v="DAY"/>
    <s v="MAIN"/>
    <s v="C"/>
    <x v="22"/>
    <n v="2"/>
    <n v="13"/>
    <s v="Stock"/>
    <n v="26"/>
  </r>
  <r>
    <s v="SM51445802"/>
    <n v="62018"/>
    <x v="1"/>
    <n v="79"/>
    <s v="DAY"/>
    <s v="MAIN"/>
    <s v="C"/>
    <x v="22"/>
    <n v="2"/>
    <n v="26.5"/>
    <s v="Stock"/>
    <n v="53"/>
  </r>
  <r>
    <s v="SM51445803"/>
    <n v="88959"/>
    <x v="0"/>
    <n v="79"/>
    <s v="DAY"/>
    <s v="MAIN"/>
    <s v="C"/>
    <x v="22"/>
    <n v="18"/>
    <n v="8.75"/>
    <s v="Ship"/>
    <n v="157.5"/>
  </r>
  <r>
    <s v="SM51445804"/>
    <n v="88959"/>
    <x v="0"/>
    <n v="19"/>
    <s v="DAY"/>
    <s v="MAIN"/>
    <s v="C"/>
    <x v="22"/>
    <n v="4"/>
    <n v="8.75"/>
    <s v="Ship"/>
    <n v="35"/>
  </r>
  <r>
    <s v="SM51445805"/>
    <n v="88020"/>
    <x v="0"/>
    <n v="21"/>
    <s v="DAY"/>
    <s v="MAIN"/>
    <s v="C"/>
    <x v="22"/>
    <n v="2"/>
    <n v="8.875"/>
    <s v="Ship"/>
    <n v="17.75"/>
  </r>
  <r>
    <s v="SM51445806"/>
    <n v="88020"/>
    <x v="0"/>
    <n v="21"/>
    <s v="DAY"/>
    <s v="MAIN"/>
    <s v="C"/>
    <x v="22"/>
    <n v="2"/>
    <n v="11.25"/>
    <s v="Ship"/>
    <n v="22.5"/>
  </r>
  <r>
    <s v="SM51445807"/>
    <n v="88020"/>
    <x v="0"/>
    <n v="79"/>
    <s v="DAY"/>
    <s v="MAIN"/>
    <s v="C"/>
    <x v="22"/>
    <n v="8"/>
    <n v="13"/>
    <s v="Ship"/>
    <n v="104"/>
  </r>
  <r>
    <s v="SM51445808"/>
    <n v="88020"/>
    <x v="0"/>
    <n v="79"/>
    <s v="DAY"/>
    <s v="MAIN"/>
    <s v="C"/>
    <x v="22"/>
    <n v="2"/>
    <n v="26.5"/>
    <s v="Stock"/>
    <n v="53"/>
  </r>
  <r>
    <s v="SM51445809"/>
    <n v="62018"/>
    <x v="0"/>
    <n v="79"/>
    <s v="DAY"/>
    <s v="MAIN"/>
    <s v="C"/>
    <x v="22"/>
    <n v="2"/>
    <n v="13"/>
    <s v="Stock"/>
    <n v="26"/>
  </r>
  <r>
    <s v="SM51445810"/>
    <n v="62018"/>
    <x v="0"/>
    <n v="79"/>
    <s v="DAY"/>
    <s v="MAIN"/>
    <s v="C"/>
    <x v="23"/>
    <n v="10"/>
    <n v="13"/>
    <s v="Ship"/>
    <n v="130"/>
  </r>
  <r>
    <s v="SM51445811"/>
    <n v="88020"/>
    <x v="0"/>
    <n v="79"/>
    <s v="DAY"/>
    <s v="MAIN"/>
    <s v="C"/>
    <x v="23"/>
    <n v="12"/>
    <n v="13"/>
    <s v="Ship"/>
    <n v="156"/>
  </r>
  <r>
    <s v="SM51445812"/>
    <n v="88020"/>
    <x v="0"/>
    <n v="79"/>
    <s v="DAY"/>
    <s v="MAIN"/>
    <s v="C"/>
    <x v="23"/>
    <n v="2"/>
    <n v="13"/>
    <s v="Stock"/>
    <n v="26"/>
  </r>
  <r>
    <s v="SM51445813"/>
    <n v="88020"/>
    <x v="0"/>
    <n v="79"/>
    <s v="DAY"/>
    <s v="MAIN"/>
    <s v="C"/>
    <x v="23"/>
    <n v="4"/>
    <n v="10"/>
    <s v="Ship"/>
    <n v="40"/>
  </r>
  <r>
    <s v="SM51445814"/>
    <n v="88020"/>
    <x v="0"/>
    <n v="79"/>
    <s v="DAY"/>
    <s v="MAIN"/>
    <s v="C"/>
    <x v="23"/>
    <n v="2"/>
    <n v="17"/>
    <s v="Stock"/>
    <n v="34"/>
  </r>
  <r>
    <s v="SM51445815"/>
    <n v="88020"/>
    <x v="0"/>
    <n v="79"/>
    <s v="DAY"/>
    <s v="MAIN"/>
    <s v="C"/>
    <x v="23"/>
    <n v="4"/>
    <n v="13"/>
    <s v="Ship"/>
    <n v="52"/>
  </r>
  <r>
    <s v="SM51445816"/>
    <n v="851952"/>
    <x v="0"/>
    <n v="79"/>
    <s v="DAY"/>
    <s v="MAIN"/>
    <s v="C"/>
    <x v="23"/>
    <n v="12"/>
    <n v="13"/>
    <s v="Ship"/>
    <n v="156"/>
  </r>
  <r>
    <s v="SM51445817"/>
    <n v="851952"/>
    <x v="0"/>
    <n v="26.5"/>
    <s v="DAY"/>
    <s v="MAIN"/>
    <s v="C"/>
    <x v="23"/>
    <n v="4"/>
    <n v="13"/>
    <s v="Ship"/>
    <n v="52"/>
  </r>
  <r>
    <s v="SM51445818"/>
    <n v="851952"/>
    <x v="0"/>
    <n v="79"/>
    <s v="DAY"/>
    <s v="MAIN"/>
    <s v="C"/>
    <x v="23"/>
    <n v="12"/>
    <n v="10"/>
    <s v="Ship"/>
    <n v="120"/>
  </r>
  <r>
    <s v="SM51445819"/>
    <n v="851952"/>
    <x v="0"/>
    <n v="79"/>
    <s v="DAY"/>
    <s v="MAIN"/>
    <s v="C"/>
    <x v="23"/>
    <n v="2"/>
    <n v="17.5"/>
    <s v="Stock"/>
    <n v="35"/>
  </r>
  <r>
    <s v="SM51445820"/>
    <n v="88020"/>
    <x v="0"/>
    <n v="79"/>
    <s v="DAY"/>
    <s v="MAIN"/>
    <s v="C"/>
    <x v="23"/>
    <n v="10"/>
    <n v="11.5"/>
    <s v="Ship"/>
    <n v="115"/>
  </r>
  <r>
    <s v="SM51445821"/>
    <n v="88020"/>
    <x v="0"/>
    <n v="79"/>
    <s v="DAY"/>
    <s v="MAIN"/>
    <s v="C"/>
    <x v="23"/>
    <n v="2"/>
    <n v="21"/>
    <s v="Stock"/>
    <n v="42"/>
  </r>
  <r>
    <s v="SM51445822"/>
    <n v="88020"/>
    <x v="0"/>
    <n v="13"/>
    <s v="DAY"/>
    <s v="MAIN"/>
    <s v="C"/>
    <x v="23"/>
    <n v="2"/>
    <n v="11.25"/>
    <s v="Ship"/>
    <n v="22.5"/>
  </r>
  <r>
    <s v="SM51445823"/>
    <n v="88020"/>
    <x v="0"/>
    <n v="79"/>
    <s v="DAY"/>
    <s v="MAIN"/>
    <s v="C"/>
    <x v="23"/>
    <n v="14"/>
    <n v="9"/>
    <s v="Ship"/>
    <n v="126"/>
  </r>
  <r>
    <s v="SM51445824"/>
    <n v="88020"/>
    <x v="0"/>
    <n v="79"/>
    <s v="DAY"/>
    <s v="MAIN"/>
    <s v="C"/>
    <x v="23"/>
    <n v="2"/>
    <n v="13"/>
    <s v="Stock"/>
    <n v="26"/>
  </r>
  <r>
    <s v="SM51445825"/>
    <n v="88020"/>
    <x v="0"/>
    <n v="10"/>
    <s v="DAY"/>
    <s v="MAIN"/>
    <s v="C"/>
    <x v="23"/>
    <n v="2"/>
    <n v="9"/>
    <s v="Ship"/>
    <n v="18"/>
  </r>
  <r>
    <s v="SM51445826"/>
    <n v="88020"/>
    <x v="0"/>
    <n v="79"/>
    <s v="DAY"/>
    <s v="MAIN"/>
    <s v="C"/>
    <x v="23"/>
    <n v="12"/>
    <n v="11"/>
    <s v="Ship"/>
    <n v="132"/>
  </r>
  <r>
    <s v="SM51445827"/>
    <n v="88020"/>
    <x v="0"/>
    <n v="79"/>
    <s v="DAY"/>
    <s v="MAIN"/>
    <s v="C"/>
    <x v="23"/>
    <n v="2"/>
    <n v="13"/>
    <s v="Stock"/>
    <n v="26"/>
  </r>
  <r>
    <s v="SM51445828"/>
    <n v="88020"/>
    <x v="0"/>
    <n v="79"/>
    <s v="DAY"/>
    <s v="MAIN"/>
    <s v="C"/>
    <x v="23"/>
    <n v="12"/>
    <n v="10"/>
    <s v="Ship"/>
    <n v="120"/>
  </r>
  <r>
    <s v="SM51445829"/>
    <n v="88020"/>
    <x v="0"/>
    <n v="79"/>
    <s v="DAY"/>
    <s v="MAIN"/>
    <s v="C"/>
    <x v="23"/>
    <n v="2"/>
    <n v="17"/>
    <s v="Stock"/>
    <n v="34"/>
  </r>
  <r>
    <s v="SM51445830"/>
    <n v="88020"/>
    <x v="0"/>
    <n v="13.5"/>
    <s v="DAY"/>
    <s v="MAIN"/>
    <s v="C"/>
    <x v="24"/>
    <n v="2"/>
    <n v="13.25"/>
    <s v="Ship"/>
    <n v="26.5"/>
  </r>
  <r>
    <s v="SM51445831"/>
    <n v="851952"/>
    <x v="0"/>
    <n v="26.5"/>
    <s v="DAY"/>
    <s v="MAIN"/>
    <s v="C"/>
    <x v="24"/>
    <n v="4"/>
    <n v="13"/>
    <s v="Ship"/>
    <n v="52"/>
  </r>
  <r>
    <s v="SM51445832"/>
    <n v="851952"/>
    <x v="0"/>
    <n v="79"/>
    <s v="DAY"/>
    <s v="MAIN"/>
    <s v="C"/>
    <x v="24"/>
    <n v="12"/>
    <n v="13"/>
    <s v="Ship"/>
    <n v="156"/>
  </r>
  <r>
    <s v="SM51445833"/>
    <n v="88020"/>
    <x v="0"/>
    <n v="79"/>
    <s v="DAY"/>
    <s v="MAIN"/>
    <s v="C"/>
    <x v="24"/>
    <n v="10"/>
    <n v="14"/>
    <s v="Ship"/>
    <n v="140"/>
  </r>
  <r>
    <s v="SM51445834"/>
    <n v="88020"/>
    <x v="0"/>
    <n v="79"/>
    <s v="DAY"/>
    <s v="MAIN"/>
    <s v="C"/>
    <x v="24"/>
    <n v="2"/>
    <n v="17"/>
    <s v="Stock"/>
    <n v="34"/>
  </r>
  <r>
    <s v="SM51445835"/>
    <n v="88020"/>
    <x v="0"/>
    <n v="79"/>
    <s v="DAY"/>
    <s v="MAIN"/>
    <s v="C"/>
    <x v="24"/>
    <n v="8"/>
    <n v="15"/>
    <s v="Ship"/>
    <n v="120"/>
  </r>
  <r>
    <s v="SM51445836"/>
    <n v="88020"/>
    <x v="0"/>
    <n v="79"/>
    <s v="DAY"/>
    <s v="MAIN"/>
    <s v="C"/>
    <x v="24"/>
    <n v="2"/>
    <n v="9"/>
    <s v="Ship"/>
    <n v="18"/>
  </r>
  <r>
    <s v="SM51445837"/>
    <n v="991843"/>
    <x v="0"/>
    <n v="60"/>
    <s v="DAY"/>
    <s v="MAIN"/>
    <s v="C"/>
    <x v="24"/>
    <n v="14"/>
    <n v="7.75"/>
    <s v="Ship"/>
    <n v="108.5"/>
  </r>
  <r>
    <s v="SM51445838"/>
    <n v="851952"/>
    <x v="0"/>
    <n v="13.5"/>
    <s v="DAY"/>
    <s v="MAIN"/>
    <s v="C"/>
    <x v="24"/>
    <n v="2"/>
    <n v="6.5"/>
    <s v="Stock"/>
    <n v="13"/>
  </r>
  <r>
    <s v="SM51445839"/>
    <n v="851952"/>
    <x v="0"/>
    <n v="79"/>
    <s v="DAY"/>
    <s v="MAIN"/>
    <s v="C"/>
    <x v="24"/>
    <n v="2"/>
    <n v="16"/>
    <s v="Stock"/>
    <n v="32"/>
  </r>
  <r>
    <s v="SM51445840"/>
    <n v="851952"/>
    <x v="0"/>
    <n v="79"/>
    <s v="DAY"/>
    <s v="MAIN"/>
    <s v="C"/>
    <x v="24"/>
    <n v="12"/>
    <n v="6.75"/>
    <s v="Ship"/>
    <n v="81"/>
  </r>
  <r>
    <s v="SM51445841"/>
    <n v="851952"/>
    <x v="0"/>
    <n v="79"/>
    <s v="DAY"/>
    <s v="MAIN"/>
    <s v="C"/>
    <x v="24"/>
    <n v="2"/>
    <n v="21"/>
    <s v="Stock"/>
    <n v="42"/>
  </r>
  <r>
    <s v="SM51445842"/>
    <n v="851952"/>
    <x v="0"/>
    <n v="13.5"/>
    <s v="DAY"/>
    <s v="MAIN"/>
    <s v="C"/>
    <x v="24"/>
    <n v="4"/>
    <n v="6.75"/>
    <s v="Ship"/>
    <n v="27"/>
  </r>
  <r>
    <s v="SM51445843"/>
    <n v="851952"/>
    <x v="0"/>
    <n v="13.5"/>
    <s v="DAY"/>
    <s v="MAIN"/>
    <s v="C"/>
    <x v="24"/>
    <n v="2"/>
    <n v="6.75"/>
    <s v="Ship"/>
    <n v="13.5"/>
  </r>
  <r>
    <s v="SM51445844"/>
    <n v="88020"/>
    <x v="0"/>
    <n v="79"/>
    <s v="DAY"/>
    <s v="MAIN"/>
    <s v="C"/>
    <x v="24"/>
    <n v="10"/>
    <n v="13"/>
    <s v="Ship"/>
    <n v="130"/>
  </r>
  <r>
    <s v="SM51445845"/>
    <n v="88020"/>
    <x v="0"/>
    <n v="79"/>
    <s v="DAY"/>
    <s v="MAIN"/>
    <s v="C"/>
    <x v="24"/>
    <n v="2"/>
    <n v="13"/>
    <s v="Stock"/>
    <n v="26"/>
  </r>
  <r>
    <s v="SM51445846"/>
    <n v="88020"/>
    <x v="0"/>
    <n v="79"/>
    <s v="DAY"/>
    <s v="MAIN"/>
    <s v="C"/>
    <x v="24"/>
    <n v="2"/>
    <n v="26.5"/>
    <s v="Stock"/>
    <n v="53"/>
  </r>
  <r>
    <s v="SM51445847"/>
    <n v="88020"/>
    <x v="0"/>
    <n v="79"/>
    <s v="DAY"/>
    <s v="MAIN"/>
    <s v="C"/>
    <x v="24"/>
    <n v="10"/>
    <n v="10"/>
    <s v="Ship"/>
    <n v="100"/>
  </r>
  <r>
    <s v="SM51445848"/>
    <n v="88020"/>
    <x v="0"/>
    <n v="79"/>
    <s v="DAY"/>
    <s v="MAIN"/>
    <s v="C"/>
    <x v="24"/>
    <n v="12"/>
    <n v="10"/>
    <s v="Ship"/>
    <n v="120"/>
  </r>
  <r>
    <s v="SM51445849"/>
    <n v="88020"/>
    <x v="0"/>
    <n v="79"/>
    <s v="DAY"/>
    <s v="MAIN"/>
    <s v="C"/>
    <x v="24"/>
    <n v="2"/>
    <n v="17"/>
    <s v="Stock"/>
    <n v="34"/>
  </r>
  <r>
    <s v="SM51445850"/>
    <n v="88020"/>
    <x v="0"/>
    <n v="79"/>
    <s v="DAY"/>
    <s v="MAIN"/>
    <s v="C"/>
    <x v="25"/>
    <n v="12"/>
    <n v="10"/>
    <s v="Ship"/>
    <n v="120"/>
  </r>
  <r>
    <s v="SM51445851"/>
    <n v="88020"/>
    <x v="0"/>
    <n v="79"/>
    <s v="DAY"/>
    <s v="MAIN"/>
    <s v="C"/>
    <x v="25"/>
    <n v="2"/>
    <n v="17"/>
    <s v="Stock"/>
    <n v="34"/>
  </r>
  <r>
    <s v="SM51445852"/>
    <n v="88020"/>
    <x v="0"/>
    <n v="10"/>
    <s v="DAY"/>
    <s v="MAIN"/>
    <s v="C"/>
    <x v="25"/>
    <n v="2"/>
    <n v="10"/>
    <s v="Ship"/>
    <n v="20"/>
  </r>
  <r>
    <s v="SM51445853"/>
    <n v="551952"/>
    <x v="1"/>
    <n v="13"/>
    <s v="DAY"/>
    <s v="MAIN"/>
    <s v="C"/>
    <x v="25"/>
    <n v="2"/>
    <n v="13"/>
    <s v="Ship"/>
    <n v="26"/>
  </r>
  <r>
    <s v="SM51445854"/>
    <n v="551952"/>
    <x v="0"/>
    <n v="79"/>
    <s v="DAY"/>
    <s v="MAIN"/>
    <s v="C"/>
    <x v="25"/>
    <n v="6"/>
    <n v="7"/>
    <s v="Ship"/>
    <n v="42"/>
  </r>
  <r>
    <s v="SM51445855"/>
    <n v="551952"/>
    <x v="0"/>
    <n v="79"/>
    <s v="DAY"/>
    <s v="MAIN"/>
    <s v="C"/>
    <x v="25"/>
    <n v="4"/>
    <n v="17"/>
    <s v="Stock"/>
    <n v="68"/>
  </r>
  <r>
    <s v="SM51445856"/>
    <n v="551952"/>
    <x v="0"/>
    <n v="79"/>
    <s v="DAY"/>
    <s v="MAIN"/>
    <s v="C"/>
    <x v="25"/>
    <n v="8"/>
    <n v="4.5"/>
    <s v="Ship"/>
    <n v="36"/>
  </r>
  <r>
    <s v="SM51445857"/>
    <n v="551952"/>
    <x v="0"/>
    <n v="79"/>
    <s v="DAY"/>
    <s v="MAIN"/>
    <s v="C"/>
    <x v="25"/>
    <n v="6"/>
    <n v="8.75"/>
    <s v="Ship"/>
    <n v="52.5"/>
  </r>
  <r>
    <s v="SM51445858"/>
    <n v="551952"/>
    <x v="0"/>
    <n v="79"/>
    <s v="DAY"/>
    <s v="MAIN"/>
    <s v="C"/>
    <x v="25"/>
    <n v="4"/>
    <n v="8.75"/>
    <s v="Ship"/>
    <n v="35"/>
  </r>
  <r>
    <s v="SM51445859"/>
    <n v="551952"/>
    <x v="0"/>
    <n v="79"/>
    <s v="DAY"/>
    <s v="MAIN"/>
    <s v="C"/>
    <x v="25"/>
    <n v="6"/>
    <n v="13"/>
    <s v="Stock"/>
    <n v="78"/>
  </r>
  <r>
    <s v="SM51445860"/>
    <n v="551952"/>
    <x v="0"/>
    <n v="79"/>
    <s v="DAY"/>
    <s v="MAIN"/>
    <s v="C"/>
    <x v="25"/>
    <n v="12"/>
    <n v="12.75"/>
    <s v="Ship"/>
    <n v="153"/>
  </r>
  <r>
    <s v="SM51445861"/>
    <n v="62018"/>
    <x v="0"/>
    <n v="79"/>
    <s v="DAY"/>
    <s v="MAIN"/>
    <s v="C"/>
    <x v="25"/>
    <n v="2"/>
    <n v="13"/>
    <s v="Stock"/>
    <n v="26"/>
  </r>
  <r>
    <s v="SM51445862"/>
    <n v="62018"/>
    <x v="0"/>
    <n v="79"/>
    <s v="DAY"/>
    <s v="MAIN"/>
    <s v="C"/>
    <x v="25"/>
    <n v="14"/>
    <n v="9.25"/>
    <s v="Ship"/>
    <n v="129.5"/>
  </r>
  <r>
    <s v="SM51445863"/>
    <n v="851952"/>
    <x v="0"/>
    <n v="13"/>
    <s v="DAY"/>
    <s v="MAIN"/>
    <s v="C"/>
    <x v="25"/>
    <n v="2"/>
    <n v="13"/>
    <s v="Ship"/>
    <n v="26"/>
  </r>
  <r>
    <s v="SM51445864"/>
    <n v="88020"/>
    <x v="0"/>
    <n v="79"/>
    <s v="DAY"/>
    <s v="MAIN"/>
    <s v="C"/>
    <x v="25"/>
    <n v="12"/>
    <n v="12.75"/>
    <s v="Ship"/>
    <n v="153"/>
  </r>
  <r>
    <s v="SM51445865"/>
    <n v="88020"/>
    <x v="0"/>
    <n v="26.5"/>
    <s v="DAY"/>
    <s v="MAIN"/>
    <s v="C"/>
    <x v="25"/>
    <n v="4"/>
    <n v="12.75"/>
    <s v="Ship"/>
    <n v="51"/>
  </r>
  <r>
    <s v="SM51445866"/>
    <n v="88020"/>
    <x v="0"/>
    <n v="10"/>
    <s v="DAY"/>
    <s v="MAIN"/>
    <s v="C"/>
    <x v="25"/>
    <n v="2"/>
    <n v="10"/>
    <s v="Ship"/>
    <n v="20"/>
  </r>
  <r>
    <s v="SM51445867"/>
    <n v="88020"/>
    <x v="0"/>
    <n v="79"/>
    <s v="DAY"/>
    <s v="MAIN"/>
    <s v="C"/>
    <x v="25"/>
    <n v="16"/>
    <n v="6"/>
    <s v="Ship"/>
    <n v="96"/>
  </r>
  <r>
    <s v="SM51445868"/>
    <n v="88020"/>
    <x v="0"/>
    <n v="79"/>
    <s v="DAY"/>
    <s v="MAIN"/>
    <s v="C"/>
    <x v="25"/>
    <n v="2"/>
    <n v="17"/>
    <s v="Stock"/>
    <n v="34"/>
  </r>
  <r>
    <s v="SM51445869"/>
    <n v="88020"/>
    <x v="0"/>
    <n v="79"/>
    <s v="DAY"/>
    <s v="MAIN"/>
    <s v="C"/>
    <x v="25"/>
    <n v="2"/>
    <n v="13"/>
    <s v="Stock"/>
    <n v="26"/>
  </r>
  <r>
    <s v="SM51445870"/>
    <n v="88512"/>
    <x v="0"/>
    <n v="26"/>
    <s v="DAY"/>
    <s v="MAIN"/>
    <s v="C"/>
    <x v="26"/>
    <n v="8"/>
    <n v="6"/>
    <s v="Ship"/>
    <n v="48"/>
  </r>
  <r>
    <s v="SM51445871"/>
    <n v="88020"/>
    <x v="0"/>
    <n v="21"/>
    <s v="DAY"/>
    <s v="MAIN"/>
    <s v="C"/>
    <x v="26"/>
    <n v="4"/>
    <n v="8.875"/>
    <s v="Ship"/>
    <n v="35.5"/>
  </r>
  <r>
    <s v="SM51445872"/>
    <n v="88020"/>
    <x v="0"/>
    <n v="10"/>
    <s v="DAY"/>
    <s v="MAIN"/>
    <s v="C"/>
    <x v="26"/>
    <n v="2"/>
    <n v="8.875"/>
    <s v="Ship"/>
    <n v="17.75"/>
  </r>
  <r>
    <s v="SM51445873"/>
    <n v="88020"/>
    <x v="0"/>
    <n v="7.25"/>
    <s v="DAY"/>
    <s v="MAIN"/>
    <s v="C"/>
    <x v="26"/>
    <n v="2"/>
    <n v="5.625"/>
    <s v="Ship"/>
    <n v="11.25"/>
  </r>
  <r>
    <s v="SM51445874"/>
    <n v="88020"/>
    <x v="0"/>
    <n v="79"/>
    <s v="DAY"/>
    <s v="MAIN"/>
    <s v="C"/>
    <x v="26"/>
    <n v="12"/>
    <n v="6.875"/>
    <s v="Ship"/>
    <n v="82.5"/>
  </r>
  <r>
    <s v="SM51445875"/>
    <n v="88020"/>
    <x v="0"/>
    <n v="79"/>
    <s v="DAY"/>
    <s v="MAIN"/>
    <s v="C"/>
    <x v="26"/>
    <n v="6"/>
    <n v="5.625"/>
    <s v="Ship"/>
    <n v="33.75"/>
  </r>
  <r>
    <s v="SM51445876"/>
    <n v="88020"/>
    <x v="0"/>
    <n v="79"/>
    <s v="DAY"/>
    <s v="MAIN"/>
    <s v="C"/>
    <x v="26"/>
    <n v="2"/>
    <n v="17"/>
    <s v="Stock"/>
    <n v="34"/>
  </r>
  <r>
    <s v="SM51445877"/>
    <n v="851952"/>
    <x v="1"/>
    <n v="79"/>
    <s v="DAY"/>
    <s v="MAIN"/>
    <s v="C"/>
    <x v="26"/>
    <n v="8"/>
    <n v="17"/>
    <s v="Ship"/>
    <n v="136"/>
  </r>
  <r>
    <s v="SM51445878"/>
    <n v="851952"/>
    <x v="1"/>
    <n v="79"/>
    <s v="DAY"/>
    <s v="MAIN"/>
    <s v="C"/>
    <x v="26"/>
    <n v="2"/>
    <n v="10"/>
    <s v="Stock"/>
    <n v="20"/>
  </r>
  <r>
    <s v="SM51445879"/>
    <n v="88020"/>
    <x v="0"/>
    <n v="26.5"/>
    <s v="DAY"/>
    <s v="MAIN"/>
    <s v="C"/>
    <x v="26"/>
    <n v="4"/>
    <n v="12.75"/>
    <s v="Ship"/>
    <n v="51"/>
  </r>
  <r>
    <s v="SM51445880"/>
    <n v="62018"/>
    <x v="0"/>
    <n v="15.75"/>
    <s v="DAY"/>
    <s v="MAIN"/>
    <s v="C"/>
    <x v="26"/>
    <n v="2"/>
    <n v="13"/>
    <s v="Ship"/>
    <n v="26"/>
  </r>
  <r>
    <s v="SM51445881"/>
    <n v="62018"/>
    <x v="0"/>
    <n v="79"/>
    <s v="DAY"/>
    <s v="MAIN"/>
    <s v="C"/>
    <x v="26"/>
    <n v="12"/>
    <n v="13"/>
    <s v="Ship"/>
    <n v="156"/>
  </r>
  <r>
    <s v="SM51445882"/>
    <n v="62018"/>
    <x v="0"/>
    <n v="16"/>
    <s v="DAY"/>
    <s v="MAIN"/>
    <s v="C"/>
    <x v="26"/>
    <n v="2"/>
    <n v="13"/>
    <s v="Ship"/>
    <n v="26"/>
  </r>
  <r>
    <s v="SM51445883"/>
    <n v="88020"/>
    <x v="0"/>
    <n v="17"/>
    <s v="DAY"/>
    <s v="MAIN"/>
    <s v="C"/>
    <x v="26"/>
    <n v="6"/>
    <n v="4.75"/>
    <s v="Ship"/>
    <n v="28.5"/>
  </r>
  <r>
    <s v="SM51445884"/>
    <n v="88020"/>
    <x v="0"/>
    <n v="11.25"/>
    <s v="DAY"/>
    <s v="MAIN"/>
    <s v="C"/>
    <x v="26"/>
    <n v="4"/>
    <n v="4.5"/>
    <s v="Ship"/>
    <n v="18"/>
  </r>
  <r>
    <s v="SM51445885"/>
    <n v="88020"/>
    <x v="0"/>
    <n v="6"/>
    <s v="DAY"/>
    <s v="MAIN"/>
    <s v="C"/>
    <x v="26"/>
    <n v="2"/>
    <n v="4.5"/>
    <s v="Ship"/>
    <n v="9"/>
  </r>
  <r>
    <s v="SM51445886"/>
    <n v="88020"/>
    <x v="0"/>
    <n v="17"/>
    <s v="DAY"/>
    <s v="MAIN"/>
    <s v="C"/>
    <x v="26"/>
    <n v="4"/>
    <n v="6.75"/>
    <s v="Ship"/>
    <n v="27"/>
  </r>
  <r>
    <s v="SM51445887"/>
    <n v="88020"/>
    <x v="0"/>
    <n v="79"/>
    <s v="DAY"/>
    <s v="MAIN"/>
    <s v="C"/>
    <x v="26"/>
    <n v="20"/>
    <n v="6.75"/>
    <s v="Ship"/>
    <n v="135"/>
  </r>
  <r>
    <s v="SM51445888"/>
    <n v="88020"/>
    <x v="0"/>
    <n v="79"/>
    <s v="DAY"/>
    <s v="MAIN"/>
    <s v="C"/>
    <x v="26"/>
    <n v="2"/>
    <n v="10"/>
    <s v="Stock"/>
    <n v="20"/>
  </r>
  <r>
    <s v="SM51445889"/>
    <n v="88020"/>
    <x v="0"/>
    <n v="21"/>
    <s v="DAY"/>
    <s v="MAIN"/>
    <s v="C"/>
    <x v="26"/>
    <n v="6"/>
    <n v="6.75"/>
    <s v="Ship"/>
    <n v="40.5"/>
  </r>
  <r>
    <s v="SM51445890"/>
    <n v="88020"/>
    <x v="0"/>
    <n v="17"/>
    <s v="DAY"/>
    <s v="MAIN"/>
    <s v="C"/>
    <x v="27"/>
    <n v="4"/>
    <n v="7"/>
    <s v="Ship"/>
    <n v="28"/>
  </r>
  <r>
    <s v="SM51445891"/>
    <n v="88020"/>
    <x v="0"/>
    <n v="17"/>
    <s v="DAY"/>
    <s v="MAIN"/>
    <s v="C"/>
    <x v="27"/>
    <n v="4"/>
    <n v="7.25"/>
    <s v="Ship"/>
    <n v="29"/>
  </r>
  <r>
    <s v="SM51445892"/>
    <n v="62018"/>
    <x v="1"/>
    <n v="10"/>
    <s v="DAY"/>
    <s v="MAIN"/>
    <s v="C"/>
    <x v="27"/>
    <n v="2"/>
    <n v="8.5"/>
    <s v="Ship"/>
    <n v="17"/>
  </r>
  <r>
    <s v="SM51445893"/>
    <n v="88020"/>
    <x v="0"/>
    <n v="13"/>
    <s v="DAY"/>
    <s v="MAIN"/>
    <s v="C"/>
    <x v="27"/>
    <n v="2"/>
    <n v="11"/>
    <s v="Ship"/>
    <n v="22"/>
  </r>
  <r>
    <s v="SM51445894"/>
    <n v="851952"/>
    <x v="0"/>
    <n v="79"/>
    <s v="DAY"/>
    <s v="MAIN"/>
    <s v="C"/>
    <x v="27"/>
    <n v="2"/>
    <n v="13"/>
    <s v="Stock"/>
    <n v="26"/>
  </r>
  <r>
    <s v="SM51445895"/>
    <n v="851952"/>
    <x v="0"/>
    <n v="79"/>
    <s v="DAY"/>
    <s v="MAIN"/>
    <s v="C"/>
    <x v="27"/>
    <n v="8"/>
    <n v="16.5"/>
    <s v="Ship"/>
    <n v="132"/>
  </r>
  <r>
    <s v="SM51445896"/>
    <n v="88020"/>
    <x v="0"/>
    <n v="26.5"/>
    <s v="DAY"/>
    <s v="MAIN"/>
    <s v="C"/>
    <x v="27"/>
    <n v="8"/>
    <n v="6"/>
    <s v="Ship"/>
    <n v="48"/>
  </r>
  <r>
    <s v="SM51445897"/>
    <n v="88020"/>
    <x v="0"/>
    <n v="79"/>
    <s v="DAY"/>
    <s v="MAIN"/>
    <s v="C"/>
    <x v="27"/>
    <n v="2"/>
    <n v="60"/>
    <s v="Ship"/>
    <n v="120"/>
  </r>
  <r>
    <s v="SM51445898"/>
    <n v="88020"/>
    <x v="0"/>
    <n v="79"/>
    <s v="DAY"/>
    <s v="MAIN"/>
    <s v="C"/>
    <x v="27"/>
    <n v="2"/>
    <n v="17"/>
    <s v="Stock"/>
    <n v="34"/>
  </r>
  <r>
    <s v="SM51445899"/>
    <n v="62018"/>
    <x v="1"/>
    <n v="79"/>
    <s v="DAY"/>
    <s v="MAIN"/>
    <s v="C"/>
    <x v="27"/>
    <n v="8"/>
    <n v="19"/>
    <s v="Ship"/>
    <n v="152"/>
  </r>
  <r>
    <s v="SM51445900"/>
    <n v="62018"/>
    <x v="1"/>
    <n v="19"/>
    <s v="DAY"/>
    <s v="MAIN"/>
    <s v="C"/>
    <x v="27"/>
    <n v="2"/>
    <n v="19"/>
    <s v="Ship"/>
    <n v="38"/>
  </r>
  <r>
    <s v="SM51445901"/>
    <n v="62018"/>
    <x v="1"/>
    <n v="79"/>
    <s v="DAY"/>
    <s v="MAIN"/>
    <s v="C"/>
    <x v="27"/>
    <n v="12"/>
    <n v="12.75"/>
    <s v="Ship"/>
    <n v="153"/>
  </r>
  <r>
    <s v="SM51445902"/>
    <n v="88512"/>
    <x v="0"/>
    <n v="11.25"/>
    <s v="DAY"/>
    <s v="MAIN"/>
    <s v="C"/>
    <x v="27"/>
    <n v="4"/>
    <n v="5"/>
    <s v="Ship"/>
    <n v="20"/>
  </r>
  <r>
    <s v="SM51445903"/>
    <n v="88512"/>
    <x v="0"/>
    <n v="17"/>
    <s v="DAY"/>
    <s v="MAIN"/>
    <s v="C"/>
    <x v="27"/>
    <n v="6"/>
    <n v="5"/>
    <s v="Ship"/>
    <n v="30"/>
  </r>
  <r>
    <s v="SM51445904"/>
    <n v="88512"/>
    <x v="0"/>
    <n v="26"/>
    <s v="DAY"/>
    <s v="MAIN"/>
    <s v="C"/>
    <x v="27"/>
    <n v="8"/>
    <n v="6"/>
    <s v="Ship"/>
    <n v="48"/>
  </r>
  <r>
    <s v="SM51445905"/>
    <n v="88020"/>
    <x v="0"/>
    <n v="79"/>
    <s v="DAY"/>
    <s v="MAIN"/>
    <s v="C"/>
    <x v="27"/>
    <n v="2"/>
    <n v="11.875"/>
    <s v="Ship"/>
    <n v="23.75"/>
  </r>
  <r>
    <s v="SM51445906"/>
    <n v="88020"/>
    <x v="0"/>
    <n v="79"/>
    <s v="DAY"/>
    <s v="MAIN"/>
    <s v="C"/>
    <x v="27"/>
    <n v="2"/>
    <n v="12.375"/>
    <s v="Ship"/>
    <n v="24.75"/>
  </r>
  <r>
    <s v="SM51445907"/>
    <n v="88020"/>
    <x v="0"/>
    <n v="79"/>
    <s v="DAY"/>
    <s v="MAIN"/>
    <s v="C"/>
    <x v="27"/>
    <n v="4"/>
    <n v="11.25"/>
    <s v="Ship"/>
    <n v="45"/>
  </r>
  <r>
    <s v="SM51445908"/>
    <n v="88020"/>
    <x v="0"/>
    <n v="79"/>
    <s v="DAY"/>
    <s v="MAIN"/>
    <s v="C"/>
    <x v="27"/>
    <n v="2"/>
    <n v="30"/>
    <s v="Stock"/>
    <n v="60"/>
  </r>
  <r>
    <s v="SM51445909"/>
    <n v="88020"/>
    <x v="0"/>
    <n v="79"/>
    <s v="DAY"/>
    <s v="MAIN"/>
    <s v="C"/>
    <x v="27"/>
    <n v="8"/>
    <n v="13"/>
    <s v="Ship"/>
    <n v="104"/>
  </r>
  <r>
    <s v="SM51445910"/>
    <n v="88020"/>
    <x v="0"/>
    <n v="79"/>
    <s v="DAY"/>
    <s v="MAIN"/>
    <s v="C"/>
    <x v="28"/>
    <n v="4"/>
    <n v="7.875"/>
    <s v="Ship"/>
    <n v="31.5"/>
  </r>
  <r>
    <s v="SM51445911"/>
    <n v="88020"/>
    <x v="0"/>
    <n v="79"/>
    <s v="DAY"/>
    <s v="MAIN"/>
    <s v="C"/>
    <x v="28"/>
    <n v="2"/>
    <n v="11.25"/>
    <s v="Ship"/>
    <n v="22.5"/>
  </r>
  <r>
    <s v="SM51445912"/>
    <n v="62018"/>
    <x v="0"/>
    <n v="79"/>
    <s v="DAY"/>
    <s v="MAIN"/>
    <s v="C"/>
    <x v="28"/>
    <n v="2"/>
    <n v="13"/>
    <s v="Stock"/>
    <n v="26"/>
  </r>
  <r>
    <s v="SM51445913"/>
    <n v="551952"/>
    <x v="0"/>
    <n v="17"/>
    <s v="DAY"/>
    <s v="MAIN"/>
    <s v="C"/>
    <x v="28"/>
    <n v="2"/>
    <n v="6.75"/>
    <s v="Ship"/>
    <n v="13.5"/>
  </r>
  <r>
    <s v="SM51445914"/>
    <n v="551952"/>
    <x v="0"/>
    <n v="17"/>
    <s v="DAY"/>
    <s v="MAIN"/>
    <s v="C"/>
    <x v="28"/>
    <n v="2"/>
    <n v="8.5"/>
    <s v="Ship"/>
    <n v="17"/>
  </r>
  <r>
    <s v="SM51445915"/>
    <n v="62018"/>
    <x v="0"/>
    <n v="79"/>
    <s v="DAY"/>
    <s v="MAIN"/>
    <s v="C"/>
    <x v="28"/>
    <n v="10"/>
    <n v="8.75"/>
    <s v="Ship"/>
    <n v="87.5"/>
  </r>
  <r>
    <s v="SM51445916"/>
    <n v="62018"/>
    <x v="0"/>
    <n v="79"/>
    <s v="DAY"/>
    <s v="MAIN"/>
    <s v="C"/>
    <x v="28"/>
    <n v="2"/>
    <n v="21"/>
    <s v="Stock"/>
    <n v="42"/>
  </r>
  <r>
    <s v="SM51445917"/>
    <n v="78139"/>
    <x v="0"/>
    <n v="60"/>
    <s v="DAY"/>
    <s v="MAIN"/>
    <s v="C"/>
    <x v="28"/>
    <n v="16"/>
    <n v="6.5"/>
    <s v="Ship"/>
    <n v="104"/>
  </r>
  <r>
    <s v="SM51445918"/>
    <n v="78139"/>
    <x v="0"/>
    <n v="60"/>
    <s v="DAY"/>
    <s v="MAIN"/>
    <s v="C"/>
    <x v="28"/>
    <n v="4"/>
    <n v="4"/>
    <s v="Ship"/>
    <n v="16"/>
  </r>
  <r>
    <s v="SM51445919"/>
    <n v="78139"/>
    <x v="0"/>
    <n v="60"/>
    <s v="DAY"/>
    <s v="MAIN"/>
    <s v="C"/>
    <x v="28"/>
    <n v="4"/>
    <n v="4"/>
    <s v="Ship"/>
    <n v="16"/>
  </r>
  <r>
    <s v="SM51445920"/>
    <n v="78139"/>
    <x v="0"/>
    <n v="60"/>
    <s v="DAY"/>
    <s v="MAIN"/>
    <s v="C"/>
    <x v="28"/>
    <n v="8"/>
    <n v="9"/>
    <s v="Ship"/>
    <n v="72"/>
  </r>
  <r>
    <s v="SM51445921"/>
    <n v="78139"/>
    <x v="0"/>
    <n v="60"/>
    <s v="DAY"/>
    <s v="MAIN"/>
    <s v="C"/>
    <x v="28"/>
    <n v="2"/>
    <n v="13"/>
    <s v="Stock"/>
    <n v="26"/>
  </r>
  <r>
    <s v="SM51445922"/>
    <n v="62018"/>
    <x v="1"/>
    <n v="79"/>
    <s v="DAY"/>
    <s v="MAIN"/>
    <s v="C"/>
    <x v="28"/>
    <n v="12"/>
    <n v="13"/>
    <s v="Ship"/>
    <n v="156"/>
  </r>
  <r>
    <s v="SM51445923"/>
    <n v="62018"/>
    <x v="1"/>
    <n v="13"/>
    <s v="DAY"/>
    <s v="MAIN"/>
    <s v="C"/>
    <x v="28"/>
    <n v="2"/>
    <n v="13"/>
    <s v="Ship"/>
    <n v="26"/>
  </r>
  <r>
    <s v="SM51445924"/>
    <n v="851952"/>
    <x v="0"/>
    <n v="79"/>
    <s v="DAY"/>
    <s v="MAIN"/>
    <s v="C"/>
    <x v="28"/>
    <n v="12"/>
    <n v="13"/>
    <s v="Ship"/>
    <n v="156"/>
  </r>
  <r>
    <s v="SM51445925"/>
    <n v="62018"/>
    <x v="0"/>
    <n v="79"/>
    <s v="DAY"/>
    <s v="MAIN"/>
    <s v="C"/>
    <x v="28"/>
    <n v="16"/>
    <n v="9.75"/>
    <s v="Ship"/>
    <n v="156"/>
  </r>
  <r>
    <s v="SM51445926"/>
    <n v="62018"/>
    <x v="0"/>
    <n v="10"/>
    <s v="DAY"/>
    <s v="MAIN"/>
    <s v="C"/>
    <x v="28"/>
    <n v="2"/>
    <n v="10"/>
    <s v="Ship"/>
    <n v="20"/>
  </r>
  <r>
    <s v="SM51445927"/>
    <n v="62018"/>
    <x v="0"/>
    <n v="6.75"/>
    <s v="DAY"/>
    <s v="MAIN"/>
    <s v="C"/>
    <x v="28"/>
    <n v="2"/>
    <n v="6.5"/>
    <s v="Ship"/>
    <n v="13"/>
  </r>
  <r>
    <s v="SM51445928"/>
    <n v="62018"/>
    <x v="0"/>
    <n v="13"/>
    <s v="DAY"/>
    <s v="MAIN"/>
    <s v="C"/>
    <x v="28"/>
    <n v="2"/>
    <n v="13"/>
    <s v="Ship"/>
    <n v="26"/>
  </r>
  <r>
    <s v="SM51445929"/>
    <n v="62018"/>
    <x v="0"/>
    <n v="79"/>
    <s v="DAY"/>
    <s v="MAIN"/>
    <s v="C"/>
    <x v="28"/>
    <n v="12"/>
    <n v="13"/>
    <s v="Ship"/>
    <n v="156"/>
  </r>
  <r>
    <s v="SM51445930"/>
    <n v="88020"/>
    <x v="0"/>
    <n v="79"/>
    <s v="DAY"/>
    <s v="MAIN"/>
    <s v="C"/>
    <x v="29"/>
    <n v="12"/>
    <n v="13"/>
    <s v="Ship"/>
    <n v="156"/>
  </r>
  <r>
    <s v="SM51445931"/>
    <n v="88020"/>
    <x v="0"/>
    <n v="79"/>
    <s v="DAY"/>
    <s v="MAIN"/>
    <s v="C"/>
    <x v="29"/>
    <n v="2"/>
    <n v="8"/>
    <s v="Ship"/>
    <n v="16"/>
  </r>
  <r>
    <s v="SM51445932"/>
    <n v="88020"/>
    <x v="0"/>
    <n v="79"/>
    <s v="DAY"/>
    <s v="MAIN"/>
    <s v="C"/>
    <x v="29"/>
    <n v="4"/>
    <n v="9"/>
    <s v="Ship"/>
    <n v="36"/>
  </r>
  <r>
    <s v="SM51445933"/>
    <n v="88020"/>
    <x v="0"/>
    <n v="79"/>
    <s v="DAY"/>
    <s v="MAIN"/>
    <s v="C"/>
    <x v="29"/>
    <n v="6"/>
    <n v="6.75"/>
    <s v="Ship"/>
    <n v="40.5"/>
  </r>
  <r>
    <s v="SM51445934"/>
    <n v="88020"/>
    <x v="0"/>
    <n v="79"/>
    <s v="DAY"/>
    <s v="MAIN"/>
    <s v="C"/>
    <x v="29"/>
    <n v="4"/>
    <n v="8.5"/>
    <s v="Ship"/>
    <n v="34"/>
  </r>
  <r>
    <s v="SM51445935"/>
    <n v="88020"/>
    <x v="0"/>
    <n v="79"/>
    <s v="DAY"/>
    <s v="MAIN"/>
    <s v="C"/>
    <x v="29"/>
    <n v="2"/>
    <n v="13"/>
    <s v="Ship"/>
    <n v="26"/>
  </r>
  <r>
    <s v="SM51445936"/>
    <n v="88020"/>
    <x v="0"/>
    <n v="13"/>
    <s v="DAY"/>
    <s v="MAIN"/>
    <s v="C"/>
    <x v="29"/>
    <n v="2"/>
    <n v="13"/>
    <s v="Ship"/>
    <n v="26"/>
  </r>
  <r>
    <s v="SM51445937"/>
    <n v="62018"/>
    <x v="1"/>
    <n v="79"/>
    <s v="DAY"/>
    <s v="MAIN"/>
    <s v="C"/>
    <x v="29"/>
    <n v="12"/>
    <n v="13"/>
    <s v="Ship"/>
    <n v="156"/>
  </r>
  <r>
    <s v="SM51445938"/>
    <n v="62018"/>
    <x v="1"/>
    <n v="79"/>
    <s v="DAY"/>
    <s v="MAIN"/>
    <s v="C"/>
    <x v="29"/>
    <n v="8"/>
    <n v="13"/>
    <s v="Ship"/>
    <n v="104"/>
  </r>
  <r>
    <s v="SM51445939"/>
    <n v="62018"/>
    <x v="1"/>
    <n v="79"/>
    <s v="DAY"/>
    <s v="MAIN"/>
    <s v="C"/>
    <x v="29"/>
    <n v="2"/>
    <n v="26.5"/>
    <s v="Stock"/>
    <n v="53"/>
  </r>
  <r>
    <s v="SM51445940"/>
    <n v="88020"/>
    <x v="0"/>
    <n v="17"/>
    <s v="DAY"/>
    <s v="MAIN"/>
    <s v="C"/>
    <x v="29"/>
    <n v="2"/>
    <n v="8.25"/>
    <s v="Ship"/>
    <n v="16.5"/>
  </r>
  <r>
    <s v="SM51445941"/>
    <n v="88020"/>
    <x v="0"/>
    <n v="17"/>
    <s v="DAY"/>
    <s v="MAIN"/>
    <s v="C"/>
    <x v="29"/>
    <n v="2"/>
    <n v="7.25"/>
    <s v="Ship"/>
    <n v="14.5"/>
  </r>
  <r>
    <s v="SM51445942"/>
    <n v="88020"/>
    <x v="0"/>
    <n v="13"/>
    <s v="DAY"/>
    <s v="MAIN"/>
    <s v="C"/>
    <x v="29"/>
    <n v="2"/>
    <n v="13"/>
    <s v="Ship"/>
    <n v="26"/>
  </r>
  <r>
    <s v="SM51445943"/>
    <n v="88020"/>
    <x v="0"/>
    <n v="79"/>
    <s v="DAY"/>
    <s v="MAIN"/>
    <s v="C"/>
    <x v="29"/>
    <n v="12"/>
    <n v="13"/>
    <s v="Ship"/>
    <n v="156"/>
  </r>
  <r>
    <s v="SM51445944"/>
    <n v="88959"/>
    <x v="0"/>
    <n v="79"/>
    <s v="DAY"/>
    <s v="MAIN"/>
    <s v="C"/>
    <x v="29"/>
    <n v="6"/>
    <n v="17"/>
    <s v="Ship"/>
    <n v="102"/>
  </r>
  <r>
    <s v="SM51445945"/>
    <n v="88959"/>
    <x v="0"/>
    <n v="79"/>
    <s v="DAY"/>
    <s v="MAIN"/>
    <s v="C"/>
    <x v="29"/>
    <n v="4"/>
    <n v="13"/>
    <s v="Stock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D37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49">
        <item m="1" x="30"/>
        <item m="1" x="31"/>
        <item m="1" x="32"/>
        <item m="1" x="33"/>
        <item m="1" x="44"/>
        <item m="1" x="45"/>
        <item m="1" x="34"/>
        <item m="1" x="35"/>
        <item m="1" x="36"/>
        <item m="1" x="37"/>
        <item m="1" x="38"/>
        <item m="1" x="39"/>
        <item x="0"/>
        <item x="1"/>
        <item x="2"/>
        <item x="5"/>
        <item x="6"/>
        <item x="7"/>
        <item x="8"/>
        <item x="9"/>
        <item x="12"/>
        <item x="13"/>
        <item x="14"/>
        <item x="15"/>
        <item x="19"/>
        <item x="20"/>
        <item x="21"/>
        <item x="22"/>
        <item x="23"/>
        <item x="26"/>
        <item x="27"/>
        <item x="28"/>
        <item x="29"/>
        <item m="1" x="40"/>
        <item m="1" x="41"/>
        <item m="1" x="46"/>
        <item m="1" x="42"/>
        <item m="1" x="47"/>
        <item m="1" x="43"/>
        <item x="3"/>
        <item x="4"/>
        <item x="10"/>
        <item x="11"/>
        <item x="16"/>
        <item x="17"/>
        <item x="18"/>
        <item x="24"/>
        <item x="25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1"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workbookViewId="0">
      <pane ySplit="1" topLeftCell="A2" activePane="bottomLeft" state="frozen"/>
      <selection pane="bottomLeft" activeCell="M538" sqref="M538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117</v>
      </c>
      <c r="M1" s="9" t="s">
        <v>640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45889</v>
      </c>
      <c r="I2">
        <v>12</v>
      </c>
      <c r="J2" s="2">
        <v>10</v>
      </c>
      <c r="K2" s="2" t="s">
        <v>6</v>
      </c>
      <c r="L2" s="2">
        <f>J2*I2</f>
        <v>120</v>
      </c>
      <c r="M2" s="7">
        <v>0</v>
      </c>
    </row>
    <row r="3" spans="1:14" x14ac:dyDescent="0.25">
      <c r="A3" t="s">
        <v>120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45889</v>
      </c>
      <c r="I3">
        <v>2</v>
      </c>
      <c r="J3" s="2">
        <v>17.5</v>
      </c>
      <c r="K3" s="2" t="s">
        <v>7</v>
      </c>
      <c r="L3" s="2">
        <f t="shared" ref="L3:L66" si="1">J3*I3</f>
        <v>35</v>
      </c>
      <c r="M3" s="7">
        <v>0</v>
      </c>
    </row>
    <row r="4" spans="1:14" x14ac:dyDescent="0.25">
      <c r="A4" t="s">
        <v>121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45889</v>
      </c>
      <c r="I4">
        <v>6</v>
      </c>
      <c r="J4" s="2">
        <v>8.625</v>
      </c>
      <c r="K4" s="2" t="s">
        <v>6</v>
      </c>
      <c r="L4" s="2">
        <f t="shared" si="1"/>
        <v>51.75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45889</v>
      </c>
      <c r="I5">
        <v>2</v>
      </c>
      <c r="J5" s="2">
        <v>4.625</v>
      </c>
      <c r="K5" s="2" t="s">
        <v>6</v>
      </c>
      <c r="L5" s="2">
        <f t="shared" si="1"/>
        <v>9.25</v>
      </c>
      <c r="M5" s="7">
        <v>0</v>
      </c>
      <c r="N5" s="2">
        <v>2</v>
      </c>
    </row>
    <row r="6" spans="1:14" x14ac:dyDescent="0.25">
      <c r="A6" t="s">
        <v>122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45889</v>
      </c>
      <c r="I6">
        <v>12</v>
      </c>
      <c r="J6" s="2">
        <v>13</v>
      </c>
      <c r="K6" s="2" t="s">
        <v>6</v>
      </c>
      <c r="L6" s="2">
        <f t="shared" si="1"/>
        <v>156</v>
      </c>
      <c r="M6" s="7">
        <v>0</v>
      </c>
    </row>
    <row r="7" spans="1:14" x14ac:dyDescent="0.25">
      <c r="A7" t="s">
        <v>123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45889</v>
      </c>
      <c r="I7">
        <v>2</v>
      </c>
      <c r="J7" s="2">
        <v>13</v>
      </c>
      <c r="K7" s="2" t="s">
        <v>6</v>
      </c>
      <c r="L7" s="2">
        <f t="shared" si="1"/>
        <v>26</v>
      </c>
      <c r="M7" s="7">
        <v>0</v>
      </c>
    </row>
    <row r="8" spans="1:14" x14ac:dyDescent="0.25">
      <c r="A8" t="s">
        <v>124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45889</v>
      </c>
      <c r="I8">
        <v>4</v>
      </c>
      <c r="J8" s="2">
        <v>13</v>
      </c>
      <c r="K8" s="2" t="s">
        <v>6</v>
      </c>
      <c r="L8" s="2">
        <f t="shared" si="1"/>
        <v>52</v>
      </c>
      <c r="M8" s="7">
        <v>0</v>
      </c>
    </row>
    <row r="9" spans="1:14" x14ac:dyDescent="0.25">
      <c r="A9" t="s">
        <v>125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45889</v>
      </c>
      <c r="I9">
        <v>2</v>
      </c>
      <c r="J9" s="2">
        <v>9</v>
      </c>
      <c r="K9" s="2" t="s">
        <v>6</v>
      </c>
      <c r="L9" s="2">
        <f t="shared" si="1"/>
        <v>18</v>
      </c>
      <c r="M9" s="7">
        <v>0</v>
      </c>
    </row>
    <row r="10" spans="1:14" x14ac:dyDescent="0.25">
      <c r="A10" t="s">
        <v>126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45889</v>
      </c>
      <c r="I10">
        <v>2</v>
      </c>
      <c r="J10" s="2">
        <v>7</v>
      </c>
      <c r="K10" s="2" t="s">
        <v>6</v>
      </c>
      <c r="L10" s="2">
        <f t="shared" si="1"/>
        <v>14</v>
      </c>
      <c r="M10" s="7">
        <v>0</v>
      </c>
    </row>
    <row r="11" spans="1:14" x14ac:dyDescent="0.25">
      <c r="A11" t="s">
        <v>127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45889</v>
      </c>
      <c r="I11">
        <v>12</v>
      </c>
      <c r="J11" s="2">
        <v>13</v>
      </c>
      <c r="K11" s="2" t="s">
        <v>6</v>
      </c>
      <c r="L11" s="2">
        <f t="shared" si="1"/>
        <v>156</v>
      </c>
      <c r="M11" s="7">
        <v>0</v>
      </c>
    </row>
    <row r="12" spans="1:14" x14ac:dyDescent="0.25">
      <c r="A12" t="s">
        <v>128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45889</v>
      </c>
      <c r="I12">
        <v>12</v>
      </c>
      <c r="J12" s="2">
        <v>13</v>
      </c>
      <c r="K12" s="2" t="s">
        <v>6</v>
      </c>
      <c r="L12" s="2">
        <f t="shared" si="1"/>
        <v>156</v>
      </c>
      <c r="M12" s="7">
        <v>0</v>
      </c>
    </row>
    <row r="13" spans="1:14" x14ac:dyDescent="0.25">
      <c r="A13" t="s">
        <v>129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45889</v>
      </c>
      <c r="I13">
        <v>2</v>
      </c>
      <c r="J13" s="2">
        <v>13</v>
      </c>
      <c r="K13" s="2" t="s">
        <v>6</v>
      </c>
      <c r="L13" s="2">
        <f t="shared" si="1"/>
        <v>26</v>
      </c>
      <c r="M13" s="7">
        <v>0</v>
      </c>
    </row>
    <row r="14" spans="1:14" x14ac:dyDescent="0.25">
      <c r="A14" t="s">
        <v>130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45889</v>
      </c>
      <c r="I14">
        <v>2</v>
      </c>
      <c r="J14" s="2">
        <v>9</v>
      </c>
      <c r="K14" s="2" t="s">
        <v>6</v>
      </c>
      <c r="L14" s="2">
        <f t="shared" si="1"/>
        <v>18</v>
      </c>
      <c r="M14" s="7">
        <v>0</v>
      </c>
    </row>
    <row r="15" spans="1:14" x14ac:dyDescent="0.25">
      <c r="A15" t="s">
        <v>131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45889</v>
      </c>
      <c r="I15">
        <v>2</v>
      </c>
      <c r="J15" s="2">
        <v>11</v>
      </c>
      <c r="K15" s="2" t="s">
        <v>6</v>
      </c>
      <c r="L15" s="2">
        <f t="shared" si="1"/>
        <v>22</v>
      </c>
      <c r="M15" s="7">
        <v>0</v>
      </c>
    </row>
    <row r="16" spans="1:14" x14ac:dyDescent="0.25">
      <c r="A16" t="s">
        <v>132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45889</v>
      </c>
      <c r="I16">
        <v>6</v>
      </c>
      <c r="J16" s="2">
        <v>16.75</v>
      </c>
      <c r="K16" s="2" t="s">
        <v>6</v>
      </c>
      <c r="L16" s="2">
        <f t="shared" si="1"/>
        <v>100.5</v>
      </c>
      <c r="M16" s="7">
        <v>0</v>
      </c>
    </row>
    <row r="17" spans="1:13" x14ac:dyDescent="0.25">
      <c r="A17" t="s">
        <v>133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45889</v>
      </c>
      <c r="I17">
        <v>2</v>
      </c>
      <c r="J17" s="2">
        <v>16.75</v>
      </c>
      <c r="K17" s="2" t="s">
        <v>6</v>
      </c>
      <c r="L17" s="2">
        <f t="shared" si="1"/>
        <v>33.5</v>
      </c>
      <c r="M17" s="7">
        <v>0</v>
      </c>
    </row>
    <row r="18" spans="1:13" x14ac:dyDescent="0.25">
      <c r="A18" t="s">
        <v>134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45889</v>
      </c>
      <c r="I18">
        <v>2</v>
      </c>
      <c r="J18" s="2">
        <v>16.75</v>
      </c>
      <c r="K18" s="2" t="s">
        <v>6</v>
      </c>
      <c r="L18" s="2">
        <f t="shared" si="1"/>
        <v>33.5</v>
      </c>
      <c r="M18" s="7">
        <v>0</v>
      </c>
    </row>
    <row r="19" spans="1:13" x14ac:dyDescent="0.25">
      <c r="A19" t="s">
        <v>135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45889</v>
      </c>
      <c r="I19">
        <v>2</v>
      </c>
      <c r="J19" s="2">
        <v>16.75</v>
      </c>
      <c r="K19" s="2" t="s">
        <v>6</v>
      </c>
      <c r="L19" s="2">
        <f t="shared" si="1"/>
        <v>33.5</v>
      </c>
      <c r="M19" s="7">
        <v>0</v>
      </c>
    </row>
    <row r="20" spans="1:13" x14ac:dyDescent="0.25">
      <c r="A20" t="s">
        <v>136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45889</v>
      </c>
      <c r="I20">
        <v>4</v>
      </c>
      <c r="J20" s="2">
        <v>13.5</v>
      </c>
      <c r="K20" s="2" t="s">
        <v>7</v>
      </c>
      <c r="L20" s="2">
        <f t="shared" si="1"/>
        <v>54</v>
      </c>
      <c r="M20" s="7">
        <v>0</v>
      </c>
    </row>
    <row r="21" spans="1:13" x14ac:dyDescent="0.25">
      <c r="A21" t="s">
        <v>137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45889</v>
      </c>
      <c r="I21">
        <v>8</v>
      </c>
      <c r="J21" s="2">
        <v>16.125</v>
      </c>
      <c r="K21" s="2" t="s">
        <v>6</v>
      </c>
      <c r="L21" s="2">
        <f t="shared" si="1"/>
        <v>129</v>
      </c>
      <c r="M21" s="7">
        <v>0</v>
      </c>
    </row>
    <row r="22" spans="1:13" x14ac:dyDescent="0.25">
      <c r="A22" t="s">
        <v>138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45890</v>
      </c>
      <c r="I22">
        <v>2</v>
      </c>
      <c r="J22" s="2">
        <v>13</v>
      </c>
      <c r="K22" s="2" t="s">
        <v>7</v>
      </c>
      <c r="L22" s="2">
        <f t="shared" si="1"/>
        <v>26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45890</v>
      </c>
      <c r="I23">
        <v>2</v>
      </c>
      <c r="J23" s="2">
        <v>12.75</v>
      </c>
      <c r="K23" s="2" t="s">
        <v>6</v>
      </c>
      <c r="L23" s="2">
        <f t="shared" si="1"/>
        <v>25.5</v>
      </c>
      <c r="M23" s="7">
        <v>1</v>
      </c>
    </row>
    <row r="24" spans="1:13" x14ac:dyDescent="0.25">
      <c r="A24" t="s">
        <v>139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45890</v>
      </c>
      <c r="I24">
        <v>12</v>
      </c>
      <c r="J24" s="2">
        <v>12.75</v>
      </c>
      <c r="K24" s="2" t="s">
        <v>6</v>
      </c>
      <c r="L24" s="2">
        <f t="shared" si="1"/>
        <v>153</v>
      </c>
      <c r="M24" s="7">
        <v>1</v>
      </c>
    </row>
    <row r="25" spans="1:13" x14ac:dyDescent="0.25">
      <c r="A25" t="s">
        <v>140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45890</v>
      </c>
      <c r="I25">
        <v>12</v>
      </c>
      <c r="J25" s="2">
        <v>12.75</v>
      </c>
      <c r="K25" s="2" t="s">
        <v>6</v>
      </c>
      <c r="L25" s="2">
        <f t="shared" si="1"/>
        <v>153</v>
      </c>
      <c r="M25" s="7">
        <v>1</v>
      </c>
    </row>
    <row r="26" spans="1:13" x14ac:dyDescent="0.25">
      <c r="A26" t="s">
        <v>141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45890</v>
      </c>
      <c r="I26">
        <v>12</v>
      </c>
      <c r="J26" s="2">
        <v>12.75</v>
      </c>
      <c r="K26" s="2" t="s">
        <v>6</v>
      </c>
      <c r="L26" s="2">
        <f t="shared" si="1"/>
        <v>153</v>
      </c>
      <c r="M26" s="7">
        <v>1</v>
      </c>
    </row>
    <row r="27" spans="1:13" x14ac:dyDescent="0.25">
      <c r="A27" t="s">
        <v>142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45890</v>
      </c>
      <c r="I27">
        <v>6</v>
      </c>
      <c r="J27" s="2">
        <v>12.75</v>
      </c>
      <c r="K27" s="2" t="s">
        <v>6</v>
      </c>
      <c r="L27" s="2">
        <f t="shared" si="1"/>
        <v>76.5</v>
      </c>
      <c r="M27" s="7">
        <v>1</v>
      </c>
    </row>
    <row r="28" spans="1:13" x14ac:dyDescent="0.25">
      <c r="A28" t="s">
        <v>143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45890</v>
      </c>
      <c r="I28">
        <v>8</v>
      </c>
      <c r="J28" s="2">
        <v>17</v>
      </c>
      <c r="K28" s="2" t="s">
        <v>6</v>
      </c>
      <c r="L28" s="2">
        <f t="shared" si="1"/>
        <v>136</v>
      </c>
      <c r="M28" s="7">
        <v>1</v>
      </c>
    </row>
    <row r="29" spans="1:13" x14ac:dyDescent="0.25">
      <c r="A29" t="s">
        <v>144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45890</v>
      </c>
      <c r="I29">
        <v>2</v>
      </c>
      <c r="J29" s="2">
        <v>17</v>
      </c>
      <c r="K29" s="2" t="s">
        <v>6</v>
      </c>
      <c r="L29" s="2">
        <f t="shared" si="1"/>
        <v>34</v>
      </c>
      <c r="M29" s="7">
        <v>1</v>
      </c>
    </row>
    <row r="30" spans="1:13" x14ac:dyDescent="0.25">
      <c r="A30" t="s">
        <v>145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45890</v>
      </c>
      <c r="I30">
        <v>2</v>
      </c>
      <c r="J30" s="2">
        <v>10</v>
      </c>
      <c r="K30" s="2" t="s">
        <v>7</v>
      </c>
      <c r="L30" s="2">
        <f t="shared" si="1"/>
        <v>20</v>
      </c>
      <c r="M30" s="7">
        <v>1</v>
      </c>
    </row>
    <row r="31" spans="1:13" x14ac:dyDescent="0.25">
      <c r="A31" t="s">
        <v>146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45890</v>
      </c>
      <c r="I31">
        <v>4</v>
      </c>
      <c r="J31" s="2">
        <v>16.25</v>
      </c>
      <c r="K31" s="2" t="s">
        <v>6</v>
      </c>
      <c r="L31" s="2">
        <f t="shared" si="1"/>
        <v>65</v>
      </c>
      <c r="M31" s="7">
        <v>1</v>
      </c>
    </row>
    <row r="32" spans="1:13" x14ac:dyDescent="0.25">
      <c r="A32" t="s">
        <v>147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45890</v>
      </c>
      <c r="I32">
        <v>2</v>
      </c>
      <c r="J32" s="2">
        <v>13</v>
      </c>
      <c r="K32" s="2" t="s">
        <v>7</v>
      </c>
      <c r="L32" s="2">
        <f t="shared" si="1"/>
        <v>26</v>
      </c>
      <c r="M32" s="7">
        <v>1</v>
      </c>
    </row>
    <row r="33" spans="1:13" x14ac:dyDescent="0.25">
      <c r="A33" t="s">
        <v>148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45890</v>
      </c>
      <c r="I33">
        <v>2</v>
      </c>
      <c r="J33" s="2">
        <v>16.25</v>
      </c>
      <c r="K33" s="2" t="s">
        <v>6</v>
      </c>
      <c r="L33" s="2">
        <f t="shared" si="1"/>
        <v>32.5</v>
      </c>
      <c r="M33" s="7">
        <v>1</v>
      </c>
    </row>
    <row r="34" spans="1:13" x14ac:dyDescent="0.25">
      <c r="A34" t="s">
        <v>149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45890</v>
      </c>
      <c r="I34">
        <v>8</v>
      </c>
      <c r="J34" s="2">
        <v>16.25</v>
      </c>
      <c r="K34" s="2" t="s">
        <v>6</v>
      </c>
      <c r="L34" s="2">
        <f t="shared" si="1"/>
        <v>130</v>
      </c>
      <c r="M34" s="7">
        <v>1</v>
      </c>
    </row>
    <row r="35" spans="1:13" x14ac:dyDescent="0.25">
      <c r="A35" t="s">
        <v>150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45890</v>
      </c>
      <c r="I35">
        <v>2</v>
      </c>
      <c r="J35" s="2">
        <v>17</v>
      </c>
      <c r="K35" s="2" t="s">
        <v>7</v>
      </c>
      <c r="L35" s="2">
        <f t="shared" si="1"/>
        <v>34</v>
      </c>
      <c r="M35" s="7">
        <v>1</v>
      </c>
    </row>
    <row r="36" spans="1:13" x14ac:dyDescent="0.25">
      <c r="A36" t="s">
        <v>151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45890</v>
      </c>
      <c r="I36">
        <v>2</v>
      </c>
      <c r="J36" s="2">
        <v>11.21</v>
      </c>
      <c r="K36" s="2" t="s">
        <v>6</v>
      </c>
      <c r="L36" s="2">
        <f t="shared" si="1"/>
        <v>22.42</v>
      </c>
      <c r="M36" s="7">
        <v>1</v>
      </c>
    </row>
    <row r="37" spans="1:13" x14ac:dyDescent="0.25">
      <c r="A37" t="s">
        <v>152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45890</v>
      </c>
      <c r="I37">
        <v>2</v>
      </c>
      <c r="J37" s="2">
        <v>8.625</v>
      </c>
      <c r="K37" s="2" t="s">
        <v>6</v>
      </c>
      <c r="L37" s="2">
        <f t="shared" si="1"/>
        <v>17.25</v>
      </c>
      <c r="M37" s="7">
        <v>1</v>
      </c>
    </row>
    <row r="38" spans="1:13" x14ac:dyDescent="0.25">
      <c r="A38" t="s">
        <v>153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45890</v>
      </c>
      <c r="I38">
        <v>6</v>
      </c>
      <c r="J38" s="2">
        <v>11.25</v>
      </c>
      <c r="K38" s="2" t="s">
        <v>6</v>
      </c>
      <c r="L38" s="2">
        <f t="shared" si="1"/>
        <v>67.5</v>
      </c>
      <c r="M38" s="7">
        <v>1</v>
      </c>
    </row>
    <row r="39" spans="1:13" x14ac:dyDescent="0.25">
      <c r="A39" t="s">
        <v>154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45890</v>
      </c>
      <c r="I39">
        <v>6</v>
      </c>
      <c r="J39" s="2">
        <v>8.625</v>
      </c>
      <c r="K39" s="2" t="s">
        <v>6</v>
      </c>
      <c r="L39" s="2">
        <f t="shared" si="1"/>
        <v>51.75</v>
      </c>
      <c r="M39" s="7">
        <v>1</v>
      </c>
    </row>
    <row r="40" spans="1:13" x14ac:dyDescent="0.25">
      <c r="A40" t="s">
        <v>155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45890</v>
      </c>
      <c r="I40">
        <v>4</v>
      </c>
      <c r="J40" s="2">
        <v>4.5</v>
      </c>
      <c r="K40" s="2" t="s">
        <v>6</v>
      </c>
      <c r="L40" s="2">
        <f t="shared" si="1"/>
        <v>18</v>
      </c>
      <c r="M40" s="7">
        <v>1</v>
      </c>
    </row>
    <row r="41" spans="1:13" x14ac:dyDescent="0.25">
      <c r="A41" t="s">
        <v>156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45890</v>
      </c>
      <c r="I41">
        <v>2</v>
      </c>
      <c r="J41" s="2">
        <v>16</v>
      </c>
      <c r="K41" s="2" t="s">
        <v>7</v>
      </c>
      <c r="L41" s="2">
        <f t="shared" si="1"/>
        <v>32</v>
      </c>
      <c r="M41" s="7">
        <v>1</v>
      </c>
    </row>
    <row r="42" spans="1:13" x14ac:dyDescent="0.25">
      <c r="A42" t="s">
        <v>157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45891</v>
      </c>
      <c r="I42">
        <v>14</v>
      </c>
      <c r="J42" s="2">
        <v>9</v>
      </c>
      <c r="K42" s="2" t="s">
        <v>6</v>
      </c>
      <c r="L42" s="2">
        <f t="shared" si="1"/>
        <v>126</v>
      </c>
      <c r="M42" s="7">
        <v>2</v>
      </c>
    </row>
    <row r="43" spans="1:13" x14ac:dyDescent="0.25">
      <c r="A43" t="s">
        <v>158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45891</v>
      </c>
      <c r="I43">
        <v>2</v>
      </c>
      <c r="J43" s="2">
        <v>9</v>
      </c>
      <c r="K43" s="2" t="s">
        <v>6</v>
      </c>
      <c r="L43" s="2">
        <f t="shared" si="1"/>
        <v>18</v>
      </c>
      <c r="M43" s="7">
        <v>2</v>
      </c>
    </row>
    <row r="44" spans="1:13" x14ac:dyDescent="0.25">
      <c r="A44" t="s">
        <v>159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45891</v>
      </c>
      <c r="I44">
        <v>2</v>
      </c>
      <c r="J44" s="2">
        <v>9</v>
      </c>
      <c r="K44" s="2" t="s">
        <v>6</v>
      </c>
      <c r="L44" s="2">
        <f t="shared" si="1"/>
        <v>18</v>
      </c>
      <c r="M44" s="7">
        <v>2</v>
      </c>
    </row>
    <row r="45" spans="1:13" x14ac:dyDescent="0.25">
      <c r="A45" t="s">
        <v>160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45891</v>
      </c>
      <c r="I45">
        <v>2</v>
      </c>
      <c r="J45" s="2">
        <v>9</v>
      </c>
      <c r="K45" s="2" t="s">
        <v>6</v>
      </c>
      <c r="L45" s="2">
        <f t="shared" si="1"/>
        <v>18</v>
      </c>
      <c r="M45" s="7">
        <v>2</v>
      </c>
    </row>
    <row r="46" spans="1:13" x14ac:dyDescent="0.25">
      <c r="A46" t="s">
        <v>161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45891</v>
      </c>
      <c r="I46">
        <v>10</v>
      </c>
      <c r="J46" s="2">
        <v>6.75</v>
      </c>
      <c r="K46" s="2" t="s">
        <v>6</v>
      </c>
      <c r="L46" s="2">
        <f t="shared" si="1"/>
        <v>67.5</v>
      </c>
      <c r="M46" s="7">
        <v>2</v>
      </c>
    </row>
    <row r="47" spans="1:13" x14ac:dyDescent="0.25">
      <c r="A47" t="s">
        <v>162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45891</v>
      </c>
      <c r="I47">
        <v>4</v>
      </c>
      <c r="J47" s="2">
        <v>9</v>
      </c>
      <c r="K47" s="2" t="s">
        <v>6</v>
      </c>
      <c r="L47" s="2">
        <f t="shared" si="1"/>
        <v>36</v>
      </c>
      <c r="M47" s="7">
        <v>2</v>
      </c>
    </row>
    <row r="48" spans="1:13" x14ac:dyDescent="0.25">
      <c r="A48" t="s">
        <v>163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45891</v>
      </c>
      <c r="I48">
        <v>2</v>
      </c>
      <c r="J48" s="2">
        <v>13</v>
      </c>
      <c r="K48" s="2" t="s">
        <v>6</v>
      </c>
      <c r="L48" s="2">
        <f t="shared" si="1"/>
        <v>26</v>
      </c>
      <c r="M48" s="7">
        <v>2</v>
      </c>
    </row>
    <row r="49" spans="1:13" x14ac:dyDescent="0.25">
      <c r="A49" t="s">
        <v>164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45891</v>
      </c>
      <c r="I49">
        <v>4</v>
      </c>
      <c r="J49" s="2">
        <v>9.125</v>
      </c>
      <c r="K49" s="2" t="s">
        <v>6</v>
      </c>
      <c r="L49" s="2">
        <f t="shared" si="1"/>
        <v>36.5</v>
      </c>
      <c r="M49" s="7">
        <v>2</v>
      </c>
    </row>
    <row r="50" spans="1:13" x14ac:dyDescent="0.25">
      <c r="A50" t="s">
        <v>165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45891</v>
      </c>
      <c r="I50">
        <v>2</v>
      </c>
      <c r="J50" s="2">
        <v>16</v>
      </c>
      <c r="K50" s="2" t="s">
        <v>6</v>
      </c>
      <c r="L50" s="2">
        <f t="shared" si="1"/>
        <v>32</v>
      </c>
      <c r="M50" s="7">
        <v>2</v>
      </c>
    </row>
    <row r="51" spans="1:13" x14ac:dyDescent="0.25">
      <c r="A51" t="s">
        <v>166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45891</v>
      </c>
      <c r="I51">
        <v>2</v>
      </c>
      <c r="J51" s="2">
        <v>5</v>
      </c>
      <c r="K51" s="2" t="s">
        <v>6</v>
      </c>
      <c r="L51" s="2">
        <f t="shared" si="1"/>
        <v>10</v>
      </c>
      <c r="M51" s="7">
        <v>2</v>
      </c>
    </row>
    <row r="52" spans="1:13" x14ac:dyDescent="0.25">
      <c r="A52" t="s">
        <v>167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45891</v>
      </c>
      <c r="I52">
        <v>4</v>
      </c>
      <c r="J52" s="2">
        <v>6.75</v>
      </c>
      <c r="K52" s="2" t="s">
        <v>6</v>
      </c>
      <c r="L52" s="2">
        <f t="shared" si="1"/>
        <v>27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45891</v>
      </c>
      <c r="I53">
        <v>18</v>
      </c>
      <c r="J53" s="2">
        <v>6.75</v>
      </c>
      <c r="K53" s="2" t="s">
        <v>6</v>
      </c>
      <c r="L53" s="2">
        <f t="shared" si="1"/>
        <v>121.5</v>
      </c>
      <c r="M53" s="7">
        <v>2</v>
      </c>
    </row>
    <row r="54" spans="1:13" x14ac:dyDescent="0.25">
      <c r="A54" t="s">
        <v>168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45891</v>
      </c>
      <c r="I54">
        <v>2</v>
      </c>
      <c r="J54" s="2">
        <v>17</v>
      </c>
      <c r="K54" s="2" t="s">
        <v>7</v>
      </c>
      <c r="L54" s="2">
        <f t="shared" si="1"/>
        <v>34</v>
      </c>
      <c r="M54" s="7">
        <v>2</v>
      </c>
    </row>
    <row r="55" spans="1:13" x14ac:dyDescent="0.25">
      <c r="A55" t="s">
        <v>169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45891</v>
      </c>
      <c r="I55">
        <v>12</v>
      </c>
      <c r="J55" s="2">
        <v>12.75</v>
      </c>
      <c r="K55" s="2" t="s">
        <v>6</v>
      </c>
      <c r="L55" s="2">
        <f t="shared" si="1"/>
        <v>153</v>
      </c>
      <c r="M55" s="7">
        <v>2</v>
      </c>
    </row>
    <row r="56" spans="1:13" x14ac:dyDescent="0.25">
      <c r="A56" t="s">
        <v>170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45891</v>
      </c>
      <c r="I56">
        <v>2</v>
      </c>
      <c r="J56" s="2">
        <v>13</v>
      </c>
      <c r="K56" s="2" t="s">
        <v>6</v>
      </c>
      <c r="L56" s="2">
        <f t="shared" si="1"/>
        <v>26</v>
      </c>
      <c r="M56" s="7">
        <v>2</v>
      </c>
    </row>
    <row r="57" spans="1:13" x14ac:dyDescent="0.25">
      <c r="A57" t="s">
        <v>171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45891</v>
      </c>
      <c r="I57">
        <v>2</v>
      </c>
      <c r="J57" s="2">
        <v>6</v>
      </c>
      <c r="K57" s="2" t="s">
        <v>6</v>
      </c>
      <c r="L57" s="2">
        <f t="shared" si="1"/>
        <v>12</v>
      </c>
      <c r="M57" s="7">
        <v>2</v>
      </c>
    </row>
    <row r="58" spans="1:13" x14ac:dyDescent="0.25">
      <c r="A58" t="s">
        <v>172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45891</v>
      </c>
      <c r="I58">
        <v>14</v>
      </c>
      <c r="J58" s="2">
        <v>6</v>
      </c>
      <c r="K58" s="2" t="s">
        <v>6</v>
      </c>
      <c r="L58" s="2">
        <f t="shared" si="1"/>
        <v>84</v>
      </c>
      <c r="M58" s="7">
        <v>2</v>
      </c>
    </row>
    <row r="59" spans="1:13" x14ac:dyDescent="0.25">
      <c r="A59" t="s">
        <v>173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45891</v>
      </c>
      <c r="I59">
        <v>2</v>
      </c>
      <c r="J59" s="2">
        <v>10</v>
      </c>
      <c r="K59" s="2" t="s">
        <v>7</v>
      </c>
      <c r="L59" s="2">
        <f t="shared" si="1"/>
        <v>20</v>
      </c>
      <c r="M59" s="7">
        <v>2</v>
      </c>
    </row>
    <row r="60" spans="1:13" x14ac:dyDescent="0.25">
      <c r="A60" t="s">
        <v>174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45891</v>
      </c>
      <c r="I60">
        <v>12</v>
      </c>
      <c r="J60" s="2">
        <v>13</v>
      </c>
      <c r="K60" s="2" t="s">
        <v>6</v>
      </c>
      <c r="L60" s="2">
        <f t="shared" si="1"/>
        <v>156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45891</v>
      </c>
      <c r="I61">
        <v>6</v>
      </c>
      <c r="J61" s="2">
        <v>13.25</v>
      </c>
      <c r="K61" s="2" t="s">
        <v>6</v>
      </c>
      <c r="L61" s="2">
        <f t="shared" si="1"/>
        <v>79.5</v>
      </c>
      <c r="M61" s="7">
        <v>2</v>
      </c>
    </row>
    <row r="62" spans="1:13" x14ac:dyDescent="0.25">
      <c r="A62" t="s">
        <v>175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45892</v>
      </c>
      <c r="I62">
        <v>2</v>
      </c>
      <c r="J62" s="2">
        <v>11.25</v>
      </c>
      <c r="K62" s="2" t="s">
        <v>7</v>
      </c>
      <c r="L62" s="2">
        <f t="shared" si="1"/>
        <v>22.5</v>
      </c>
      <c r="M62" s="7">
        <v>3</v>
      </c>
    </row>
    <row r="63" spans="1:13" x14ac:dyDescent="0.25">
      <c r="A63" t="s">
        <v>176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45892</v>
      </c>
      <c r="I63">
        <v>2</v>
      </c>
      <c r="J63" s="2">
        <v>13.25</v>
      </c>
      <c r="K63" s="2" t="s">
        <v>6</v>
      </c>
      <c r="L63" s="2">
        <f t="shared" si="1"/>
        <v>26.5</v>
      </c>
      <c r="M63" s="7">
        <v>3</v>
      </c>
    </row>
    <row r="64" spans="1:13" x14ac:dyDescent="0.25">
      <c r="A64" t="s">
        <v>177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45892</v>
      </c>
      <c r="I64">
        <v>2</v>
      </c>
      <c r="J64" s="2">
        <v>13</v>
      </c>
      <c r="K64" s="2" t="s">
        <v>7</v>
      </c>
      <c r="L64" s="2">
        <f t="shared" si="1"/>
        <v>26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45892</v>
      </c>
      <c r="I65">
        <v>10</v>
      </c>
      <c r="J65" s="2">
        <v>9</v>
      </c>
      <c r="K65" s="2" t="s">
        <v>6</v>
      </c>
      <c r="L65" s="2">
        <f t="shared" si="1"/>
        <v>90</v>
      </c>
      <c r="M65" s="7">
        <v>3</v>
      </c>
    </row>
    <row r="66" spans="1:13" x14ac:dyDescent="0.25">
      <c r="A66" t="s">
        <v>178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45892</v>
      </c>
      <c r="I66">
        <v>2</v>
      </c>
      <c r="J66" s="2">
        <v>21</v>
      </c>
      <c r="K66" s="2" t="s">
        <v>7</v>
      </c>
      <c r="L66" s="2">
        <f t="shared" si="1"/>
        <v>42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45892</v>
      </c>
      <c r="I67">
        <v>10</v>
      </c>
      <c r="J67" s="2">
        <v>15</v>
      </c>
      <c r="K67" s="2" t="s">
        <v>6</v>
      </c>
      <c r="L67" s="2">
        <f t="shared" ref="L67:L130" si="3">J67*I67</f>
        <v>150</v>
      </c>
      <c r="M67" s="7">
        <v>3</v>
      </c>
    </row>
    <row r="68" spans="1:13" x14ac:dyDescent="0.25">
      <c r="A68" t="s">
        <v>179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45892</v>
      </c>
      <c r="I68">
        <v>16</v>
      </c>
      <c r="J68" s="2">
        <v>6.5</v>
      </c>
      <c r="K68" s="2" t="s">
        <v>6</v>
      </c>
      <c r="L68" s="2">
        <f t="shared" si="3"/>
        <v>104</v>
      </c>
      <c r="M68" s="7">
        <v>3</v>
      </c>
    </row>
    <row r="69" spans="1:13" x14ac:dyDescent="0.25">
      <c r="A69" t="s">
        <v>180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45892</v>
      </c>
      <c r="I69">
        <v>2</v>
      </c>
      <c r="J69" s="2">
        <v>26.5</v>
      </c>
      <c r="K69" s="2" t="s">
        <v>7</v>
      </c>
      <c r="L69" s="2">
        <f t="shared" si="3"/>
        <v>53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45892</v>
      </c>
      <c r="I70">
        <v>4</v>
      </c>
      <c r="J70" s="2">
        <v>6.5</v>
      </c>
      <c r="K70" s="2" t="s">
        <v>6</v>
      </c>
      <c r="L70" s="2">
        <f t="shared" si="3"/>
        <v>26</v>
      </c>
      <c r="M70" s="7">
        <v>3</v>
      </c>
    </row>
    <row r="71" spans="1:13" x14ac:dyDescent="0.25">
      <c r="A71" t="s">
        <v>181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45892</v>
      </c>
      <c r="I71">
        <v>2</v>
      </c>
      <c r="J71" s="2">
        <v>13</v>
      </c>
      <c r="K71" s="2" t="s">
        <v>7</v>
      </c>
      <c r="L71" s="2">
        <f t="shared" si="3"/>
        <v>26</v>
      </c>
      <c r="M71" s="7">
        <v>3</v>
      </c>
    </row>
    <row r="72" spans="1:13" x14ac:dyDescent="0.25">
      <c r="A72" t="s">
        <v>182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45892</v>
      </c>
      <c r="I72">
        <v>2</v>
      </c>
      <c r="J72" s="2">
        <v>7</v>
      </c>
      <c r="K72" s="2" t="s">
        <v>6</v>
      </c>
      <c r="L72" s="2">
        <f t="shared" si="3"/>
        <v>14</v>
      </c>
      <c r="M72" s="7">
        <v>3</v>
      </c>
    </row>
    <row r="73" spans="1:13" x14ac:dyDescent="0.25">
      <c r="A73" t="s">
        <v>183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45892</v>
      </c>
      <c r="I73">
        <v>2</v>
      </c>
      <c r="J73" s="2">
        <v>9</v>
      </c>
      <c r="K73" s="2" t="s">
        <v>6</v>
      </c>
      <c r="L73" s="2">
        <f t="shared" si="3"/>
        <v>18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45892</v>
      </c>
      <c r="I74">
        <v>2</v>
      </c>
      <c r="J74" s="2">
        <v>15</v>
      </c>
      <c r="K74" s="2" t="s">
        <v>6</v>
      </c>
      <c r="L74" s="2">
        <f t="shared" si="3"/>
        <v>30</v>
      </c>
      <c r="M74" s="7">
        <v>3</v>
      </c>
    </row>
    <row r="75" spans="1:13" x14ac:dyDescent="0.25">
      <c r="A75" t="s">
        <v>184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45892</v>
      </c>
      <c r="I75">
        <v>2</v>
      </c>
      <c r="J75" s="2">
        <v>10</v>
      </c>
      <c r="K75" s="2" t="s">
        <v>6</v>
      </c>
      <c r="L75" s="2">
        <f t="shared" si="3"/>
        <v>20</v>
      </c>
      <c r="M75" s="7">
        <v>3</v>
      </c>
    </row>
    <row r="76" spans="1:13" x14ac:dyDescent="0.25">
      <c r="A76" t="s">
        <v>185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45892</v>
      </c>
      <c r="I76">
        <v>16</v>
      </c>
      <c r="J76" s="2">
        <v>8.5</v>
      </c>
      <c r="K76" s="2" t="s">
        <v>6</v>
      </c>
      <c r="L76" s="2">
        <f t="shared" si="3"/>
        <v>136</v>
      </c>
      <c r="M76" s="7">
        <v>3</v>
      </c>
    </row>
    <row r="77" spans="1:13" x14ac:dyDescent="0.25">
      <c r="A77" t="s">
        <v>186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45892</v>
      </c>
      <c r="I77">
        <v>2</v>
      </c>
      <c r="J77" s="2">
        <v>10</v>
      </c>
      <c r="K77" s="2" t="s">
        <v>6</v>
      </c>
      <c r="L77" s="2">
        <f t="shared" si="3"/>
        <v>20</v>
      </c>
      <c r="M77" s="7">
        <v>3</v>
      </c>
    </row>
    <row r="78" spans="1:13" x14ac:dyDescent="0.25">
      <c r="A78" t="s">
        <v>187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45892</v>
      </c>
      <c r="I78">
        <v>2</v>
      </c>
      <c r="J78" s="2">
        <v>8.5</v>
      </c>
      <c r="K78" s="2" t="s">
        <v>6</v>
      </c>
      <c r="L78" s="2">
        <f t="shared" si="3"/>
        <v>17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45892</v>
      </c>
      <c r="I79">
        <v>2</v>
      </c>
      <c r="J79" s="2">
        <v>8.5</v>
      </c>
      <c r="K79" s="2" t="s">
        <v>6</v>
      </c>
      <c r="L79" s="2">
        <f t="shared" si="3"/>
        <v>17</v>
      </c>
      <c r="M79" s="7">
        <v>3</v>
      </c>
    </row>
    <row r="80" spans="1:13" x14ac:dyDescent="0.25">
      <c r="A80" t="s">
        <v>188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45892</v>
      </c>
      <c r="I80">
        <v>2</v>
      </c>
      <c r="J80" s="2">
        <v>16.125</v>
      </c>
      <c r="K80" s="2" t="s">
        <v>6</v>
      </c>
      <c r="L80" s="2">
        <f t="shared" si="3"/>
        <v>32.25</v>
      </c>
      <c r="M80" s="7">
        <v>3</v>
      </c>
    </row>
    <row r="81" spans="1:13" x14ac:dyDescent="0.25">
      <c r="A81" t="s">
        <v>189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45892</v>
      </c>
      <c r="I81">
        <v>14</v>
      </c>
      <c r="J81" s="2">
        <v>7</v>
      </c>
      <c r="K81" s="2" t="s">
        <v>6</v>
      </c>
      <c r="L81" s="2">
        <f t="shared" si="3"/>
        <v>98</v>
      </c>
      <c r="M81" s="7">
        <v>3</v>
      </c>
    </row>
    <row r="82" spans="1:13" x14ac:dyDescent="0.25">
      <c r="A82" t="s">
        <v>190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45893</v>
      </c>
      <c r="I82">
        <v>2</v>
      </c>
      <c r="J82" s="2">
        <v>13</v>
      </c>
      <c r="K82" s="2" t="s">
        <v>7</v>
      </c>
      <c r="L82" s="2">
        <f t="shared" si="3"/>
        <v>26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45893</v>
      </c>
      <c r="I83">
        <v>2</v>
      </c>
      <c r="J83" s="2">
        <v>17</v>
      </c>
      <c r="K83" s="2" t="s">
        <v>7</v>
      </c>
      <c r="L83" s="2">
        <f t="shared" si="3"/>
        <v>34</v>
      </c>
      <c r="M83" s="7">
        <v>4</v>
      </c>
    </row>
    <row r="84" spans="1:13" x14ac:dyDescent="0.25">
      <c r="A84" t="s">
        <v>191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45893</v>
      </c>
      <c r="I84">
        <v>16</v>
      </c>
      <c r="J84" s="2">
        <v>7</v>
      </c>
      <c r="K84" s="2" t="s">
        <v>6</v>
      </c>
      <c r="L84" s="2">
        <f t="shared" si="3"/>
        <v>112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45893</v>
      </c>
      <c r="I85">
        <v>2</v>
      </c>
      <c r="J85" s="2">
        <v>21</v>
      </c>
      <c r="K85" s="2" t="s">
        <v>7</v>
      </c>
      <c r="L85" s="2">
        <f t="shared" si="3"/>
        <v>42</v>
      </c>
      <c r="M85" s="7">
        <v>4</v>
      </c>
    </row>
    <row r="86" spans="1:13" x14ac:dyDescent="0.25">
      <c r="A86" t="s">
        <v>192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45893</v>
      </c>
      <c r="I86">
        <v>16</v>
      </c>
      <c r="J86" s="2">
        <v>9</v>
      </c>
      <c r="K86" s="2" t="s">
        <v>6</v>
      </c>
      <c r="L86" s="2">
        <f t="shared" si="3"/>
        <v>144</v>
      </c>
      <c r="M86" s="7">
        <v>4</v>
      </c>
    </row>
    <row r="87" spans="1:13" x14ac:dyDescent="0.25">
      <c r="A87" t="s">
        <v>193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45893</v>
      </c>
      <c r="I87">
        <v>2</v>
      </c>
      <c r="J87" s="2">
        <v>7</v>
      </c>
      <c r="K87" s="2" t="s">
        <v>6</v>
      </c>
      <c r="L87" s="2">
        <f t="shared" si="3"/>
        <v>14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45893</v>
      </c>
      <c r="I88">
        <v>8</v>
      </c>
      <c r="J88" s="2">
        <v>16.25</v>
      </c>
      <c r="K88" s="2" t="s">
        <v>6</v>
      </c>
      <c r="L88" s="2">
        <f t="shared" si="3"/>
        <v>130</v>
      </c>
      <c r="M88" s="7">
        <v>4</v>
      </c>
    </row>
    <row r="89" spans="1:13" x14ac:dyDescent="0.25">
      <c r="A89" t="s">
        <v>194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45893</v>
      </c>
      <c r="I89">
        <v>2</v>
      </c>
      <c r="J89" s="2">
        <v>13</v>
      </c>
      <c r="K89" s="2" t="s">
        <v>7</v>
      </c>
      <c r="L89" s="2">
        <f t="shared" si="3"/>
        <v>26</v>
      </c>
      <c r="M89" s="7">
        <v>4</v>
      </c>
    </row>
    <row r="90" spans="1:13" x14ac:dyDescent="0.25">
      <c r="A90" t="s">
        <v>195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45893</v>
      </c>
      <c r="I90">
        <v>2</v>
      </c>
      <c r="J90" s="2">
        <v>16.25</v>
      </c>
      <c r="K90" s="2" t="s">
        <v>6</v>
      </c>
      <c r="L90" s="2">
        <f t="shared" si="3"/>
        <v>32.5</v>
      </c>
      <c r="M90" s="7">
        <v>4</v>
      </c>
    </row>
    <row r="91" spans="1:13" x14ac:dyDescent="0.25">
      <c r="A91" t="s">
        <v>196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45893</v>
      </c>
      <c r="I91">
        <v>4</v>
      </c>
      <c r="J91" s="2">
        <v>13</v>
      </c>
      <c r="K91" s="2" t="s">
        <v>6</v>
      </c>
      <c r="L91" s="2">
        <f t="shared" si="3"/>
        <v>52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45893</v>
      </c>
      <c r="I92">
        <v>12</v>
      </c>
      <c r="J92" s="2">
        <v>13</v>
      </c>
      <c r="K92" s="2" t="s">
        <v>6</v>
      </c>
      <c r="L92" s="2">
        <f t="shared" si="3"/>
        <v>156</v>
      </c>
      <c r="M92" s="7">
        <v>4</v>
      </c>
    </row>
    <row r="93" spans="1:13" x14ac:dyDescent="0.25">
      <c r="A93" t="s">
        <v>197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45893</v>
      </c>
      <c r="I93">
        <v>2</v>
      </c>
      <c r="J93" s="2">
        <v>13</v>
      </c>
      <c r="K93" s="2" t="s">
        <v>6</v>
      </c>
      <c r="L93" s="2">
        <f t="shared" si="3"/>
        <v>26</v>
      </c>
      <c r="M93" s="7">
        <v>4</v>
      </c>
    </row>
    <row r="94" spans="1:13" x14ac:dyDescent="0.25">
      <c r="A94" t="s">
        <v>198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45893</v>
      </c>
      <c r="I94">
        <v>2</v>
      </c>
      <c r="J94" s="2">
        <v>13.25</v>
      </c>
      <c r="K94" s="2" t="s">
        <v>6</v>
      </c>
      <c r="L94" s="2">
        <f t="shared" si="3"/>
        <v>26.5</v>
      </c>
      <c r="M94" s="7">
        <v>4</v>
      </c>
    </row>
    <row r="95" spans="1:13" x14ac:dyDescent="0.25">
      <c r="A95" t="s">
        <v>199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45893</v>
      </c>
      <c r="I95">
        <v>4</v>
      </c>
      <c r="J95" s="2">
        <v>13</v>
      </c>
      <c r="K95" s="2" t="s">
        <v>7</v>
      </c>
      <c r="L95" s="2">
        <f t="shared" si="3"/>
        <v>52</v>
      </c>
      <c r="M95" s="7">
        <v>4</v>
      </c>
    </row>
    <row r="96" spans="1:13" x14ac:dyDescent="0.25">
      <c r="A96" t="s">
        <v>200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45893</v>
      </c>
      <c r="I96">
        <v>8</v>
      </c>
      <c r="J96" s="2">
        <v>13.25</v>
      </c>
      <c r="K96" s="2" t="s">
        <v>6</v>
      </c>
      <c r="L96" s="2">
        <f t="shared" si="3"/>
        <v>106</v>
      </c>
      <c r="M96" s="7">
        <v>4</v>
      </c>
    </row>
    <row r="97" spans="1:13" x14ac:dyDescent="0.25">
      <c r="A97" t="s">
        <v>201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45893</v>
      </c>
      <c r="I97">
        <v>18</v>
      </c>
      <c r="J97" s="2">
        <v>8.625</v>
      </c>
      <c r="K97" s="2" t="s">
        <v>6</v>
      </c>
      <c r="L97" s="2">
        <f t="shared" si="3"/>
        <v>155.25</v>
      </c>
      <c r="M97" s="7">
        <v>4</v>
      </c>
    </row>
    <row r="98" spans="1:13" x14ac:dyDescent="0.25">
      <c r="A98" t="s">
        <v>202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45893</v>
      </c>
      <c r="I98">
        <v>2</v>
      </c>
      <c r="J98" s="2">
        <v>8.625</v>
      </c>
      <c r="K98" s="2" t="s">
        <v>6</v>
      </c>
      <c r="L98" s="2">
        <f t="shared" si="3"/>
        <v>17.25</v>
      </c>
      <c r="M98" s="7">
        <v>4</v>
      </c>
    </row>
    <row r="99" spans="1:13" x14ac:dyDescent="0.25">
      <c r="A99" t="s">
        <v>203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45893</v>
      </c>
      <c r="I99">
        <v>6</v>
      </c>
      <c r="J99" s="2">
        <v>8.625</v>
      </c>
      <c r="K99" s="2" t="s">
        <v>6</v>
      </c>
      <c r="L99" s="2">
        <f t="shared" si="3"/>
        <v>51.75</v>
      </c>
      <c r="M99" s="7">
        <v>4</v>
      </c>
    </row>
    <row r="100" spans="1:13" x14ac:dyDescent="0.25">
      <c r="A100" t="s">
        <v>204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45893</v>
      </c>
      <c r="I100">
        <v>2</v>
      </c>
      <c r="J100" s="2">
        <v>8.625</v>
      </c>
      <c r="K100" s="2" t="s">
        <v>6</v>
      </c>
      <c r="L100" s="2">
        <f t="shared" si="3"/>
        <v>17.25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45893</v>
      </c>
      <c r="I101">
        <v>6</v>
      </c>
      <c r="J101" s="2">
        <v>17</v>
      </c>
      <c r="K101" s="2" t="s">
        <v>6</v>
      </c>
      <c r="L101" s="2">
        <f t="shared" si="3"/>
        <v>102</v>
      </c>
      <c r="M101" s="7">
        <v>4</v>
      </c>
    </row>
    <row r="102" spans="1:13" x14ac:dyDescent="0.25">
      <c r="A102" t="s">
        <v>205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45894</v>
      </c>
      <c r="I102">
        <v>4</v>
      </c>
      <c r="J102" s="2">
        <v>13</v>
      </c>
      <c r="K102" s="2" t="s">
        <v>7</v>
      </c>
      <c r="L102" s="2">
        <f t="shared" si="3"/>
        <v>52</v>
      </c>
      <c r="M102" s="7">
        <v>5</v>
      </c>
    </row>
    <row r="103" spans="1:13" x14ac:dyDescent="0.25">
      <c r="A103" t="s">
        <v>206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45894</v>
      </c>
      <c r="I103">
        <v>12</v>
      </c>
      <c r="J103" s="2">
        <v>12.75</v>
      </c>
      <c r="K103" s="2" t="s">
        <v>6</v>
      </c>
      <c r="L103" s="2">
        <f t="shared" si="3"/>
        <v>153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45894</v>
      </c>
      <c r="I104">
        <v>10</v>
      </c>
      <c r="J104" s="2">
        <v>9</v>
      </c>
      <c r="K104" s="2" t="s">
        <v>6</v>
      </c>
      <c r="L104" s="2">
        <f t="shared" si="3"/>
        <v>90</v>
      </c>
      <c r="M104" s="7">
        <v>5</v>
      </c>
    </row>
    <row r="105" spans="1:13" x14ac:dyDescent="0.25">
      <c r="A105" t="s">
        <v>207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45894</v>
      </c>
      <c r="I105">
        <v>2</v>
      </c>
      <c r="J105" s="2">
        <v>21</v>
      </c>
      <c r="K105" s="2" t="s">
        <v>7</v>
      </c>
      <c r="L105" s="2">
        <f t="shared" si="3"/>
        <v>42</v>
      </c>
      <c r="M105" s="7">
        <v>5</v>
      </c>
    </row>
    <row r="106" spans="1:13" x14ac:dyDescent="0.25">
      <c r="A106" t="s">
        <v>208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45894</v>
      </c>
      <c r="I106">
        <v>2</v>
      </c>
      <c r="J106" s="2">
        <v>13</v>
      </c>
      <c r="K106" s="2" t="s">
        <v>7</v>
      </c>
      <c r="L106" s="2">
        <f t="shared" si="3"/>
        <v>26</v>
      </c>
      <c r="M106" s="7">
        <v>5</v>
      </c>
    </row>
    <row r="107" spans="1:13" x14ac:dyDescent="0.25">
      <c r="A107" t="s">
        <v>209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45894</v>
      </c>
      <c r="I107">
        <v>12</v>
      </c>
      <c r="J107" s="2">
        <v>10</v>
      </c>
      <c r="K107" s="2" t="s">
        <v>6</v>
      </c>
      <c r="L107" s="2">
        <f t="shared" si="3"/>
        <v>120</v>
      </c>
      <c r="M107" s="7">
        <v>5</v>
      </c>
    </row>
    <row r="108" spans="1:13" x14ac:dyDescent="0.25">
      <c r="A108" t="s">
        <v>210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45894</v>
      </c>
      <c r="I108">
        <v>2</v>
      </c>
      <c r="J108" s="2">
        <v>17</v>
      </c>
      <c r="K108" s="2" t="s">
        <v>7</v>
      </c>
      <c r="L108" s="2">
        <f t="shared" si="3"/>
        <v>34</v>
      </c>
      <c r="M108" s="7">
        <v>5</v>
      </c>
    </row>
    <row r="109" spans="1:13" x14ac:dyDescent="0.25">
      <c r="A109" t="s">
        <v>211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45894</v>
      </c>
      <c r="I109">
        <v>12</v>
      </c>
      <c r="J109" s="2">
        <v>13</v>
      </c>
      <c r="K109" s="2" t="s">
        <v>6</v>
      </c>
      <c r="L109" s="2">
        <f t="shared" si="3"/>
        <v>156</v>
      </c>
      <c r="M109" s="7">
        <v>5</v>
      </c>
    </row>
    <row r="110" spans="1:13" x14ac:dyDescent="0.25">
      <c r="A110" t="s">
        <v>212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45894</v>
      </c>
      <c r="I110">
        <v>2</v>
      </c>
      <c r="J110" s="2">
        <v>13</v>
      </c>
      <c r="K110" s="2" t="s">
        <v>6</v>
      </c>
      <c r="L110" s="2">
        <f t="shared" si="3"/>
        <v>26</v>
      </c>
      <c r="M110" s="7">
        <v>5</v>
      </c>
    </row>
    <row r="111" spans="1:13" x14ac:dyDescent="0.25">
      <c r="A111" t="s">
        <v>213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45894</v>
      </c>
      <c r="I111">
        <v>2</v>
      </c>
      <c r="J111" s="2">
        <v>21</v>
      </c>
      <c r="K111" s="2" t="s">
        <v>7</v>
      </c>
      <c r="L111" s="2">
        <f t="shared" si="3"/>
        <v>42</v>
      </c>
      <c r="M111" s="7">
        <v>5</v>
      </c>
    </row>
    <row r="112" spans="1:13" x14ac:dyDescent="0.25">
      <c r="A112" t="s">
        <v>214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45894</v>
      </c>
      <c r="I112">
        <v>8</v>
      </c>
      <c r="J112" s="2">
        <v>10</v>
      </c>
      <c r="K112" s="2" t="s">
        <v>6</v>
      </c>
      <c r="L112" s="2">
        <f t="shared" si="3"/>
        <v>80</v>
      </c>
      <c r="M112" s="7">
        <v>5</v>
      </c>
    </row>
    <row r="113" spans="1:13" x14ac:dyDescent="0.25">
      <c r="A113" t="s">
        <v>215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45894</v>
      </c>
      <c r="I113">
        <v>2</v>
      </c>
      <c r="J113" s="2">
        <v>17.5</v>
      </c>
      <c r="K113" s="2" t="s">
        <v>7</v>
      </c>
      <c r="L113" s="2">
        <f t="shared" si="3"/>
        <v>35</v>
      </c>
      <c r="M113" s="7">
        <v>5</v>
      </c>
    </row>
    <row r="114" spans="1:13" x14ac:dyDescent="0.25">
      <c r="A114" t="s">
        <v>216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45894</v>
      </c>
      <c r="I114">
        <v>12</v>
      </c>
      <c r="J114" s="2">
        <v>12.75</v>
      </c>
      <c r="K114" s="2" t="s">
        <v>6</v>
      </c>
      <c r="L114" s="2">
        <f t="shared" si="3"/>
        <v>153</v>
      </c>
      <c r="M114" s="7">
        <v>5</v>
      </c>
    </row>
    <row r="115" spans="1:13" x14ac:dyDescent="0.25">
      <c r="A115" t="s">
        <v>217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45894</v>
      </c>
      <c r="I115">
        <v>2</v>
      </c>
      <c r="J115" s="2">
        <v>12.75</v>
      </c>
      <c r="K115" s="2" t="s">
        <v>6</v>
      </c>
      <c r="L115" s="2">
        <f t="shared" si="3"/>
        <v>25.5</v>
      </c>
      <c r="M115" s="7">
        <v>5</v>
      </c>
    </row>
    <row r="116" spans="1:13" x14ac:dyDescent="0.25">
      <c r="A116" t="s">
        <v>218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45894</v>
      </c>
      <c r="I116">
        <v>8</v>
      </c>
      <c r="J116" s="2">
        <v>10</v>
      </c>
      <c r="K116" s="2" t="s">
        <v>6</v>
      </c>
      <c r="L116" s="2">
        <f t="shared" si="3"/>
        <v>80</v>
      </c>
      <c r="M116" s="7">
        <v>5</v>
      </c>
    </row>
    <row r="117" spans="1:13" x14ac:dyDescent="0.25">
      <c r="A117" t="s">
        <v>219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45894</v>
      </c>
      <c r="I117">
        <v>2</v>
      </c>
      <c r="J117" s="2">
        <v>21</v>
      </c>
      <c r="K117" s="2" t="s">
        <v>7</v>
      </c>
      <c r="L117" s="2">
        <f t="shared" si="3"/>
        <v>42</v>
      </c>
      <c r="M117" s="7">
        <v>5</v>
      </c>
    </row>
    <row r="118" spans="1:13" x14ac:dyDescent="0.25">
      <c r="A118" t="s">
        <v>220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45894</v>
      </c>
      <c r="I118">
        <v>2</v>
      </c>
      <c r="J118" s="2">
        <v>17</v>
      </c>
      <c r="K118" s="2" t="s">
        <v>7</v>
      </c>
      <c r="L118" s="2">
        <f t="shared" si="3"/>
        <v>34</v>
      </c>
      <c r="M118" s="7">
        <v>5</v>
      </c>
    </row>
    <row r="119" spans="1:13" x14ac:dyDescent="0.25">
      <c r="A119" t="s">
        <v>221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45894</v>
      </c>
      <c r="I119">
        <v>2</v>
      </c>
      <c r="J119" s="2">
        <v>17</v>
      </c>
      <c r="K119" s="2" t="s">
        <v>7</v>
      </c>
      <c r="L119" s="2">
        <f t="shared" si="3"/>
        <v>34</v>
      </c>
      <c r="M119" s="7">
        <v>5</v>
      </c>
    </row>
    <row r="120" spans="1:13" x14ac:dyDescent="0.25">
      <c r="A120" t="s">
        <v>222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45894</v>
      </c>
      <c r="I120">
        <v>12</v>
      </c>
      <c r="J120" s="2">
        <v>10</v>
      </c>
      <c r="K120" s="2" t="s">
        <v>6</v>
      </c>
      <c r="L120" s="2">
        <f t="shared" si="3"/>
        <v>120</v>
      </c>
      <c r="M120" s="7">
        <v>5</v>
      </c>
    </row>
    <row r="121" spans="1:13" x14ac:dyDescent="0.25">
      <c r="A121" t="s">
        <v>223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45894</v>
      </c>
      <c r="I121">
        <v>4</v>
      </c>
      <c r="J121" s="2">
        <v>9</v>
      </c>
      <c r="K121" s="2" t="s">
        <v>6</v>
      </c>
      <c r="L121" s="2">
        <f t="shared" si="3"/>
        <v>36</v>
      </c>
      <c r="M121" s="7">
        <v>5</v>
      </c>
    </row>
    <row r="122" spans="1:13" x14ac:dyDescent="0.25">
      <c r="A122" t="s">
        <v>224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45895</v>
      </c>
      <c r="I122">
        <v>4</v>
      </c>
      <c r="J122" s="2">
        <v>9</v>
      </c>
      <c r="K122" s="2" t="s">
        <v>6</v>
      </c>
      <c r="L122" s="2">
        <f t="shared" si="3"/>
        <v>36</v>
      </c>
      <c r="M122" s="7">
        <v>6</v>
      </c>
    </row>
    <row r="123" spans="1:13" x14ac:dyDescent="0.25">
      <c r="A123" t="s">
        <v>225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45895</v>
      </c>
      <c r="I123">
        <v>14</v>
      </c>
      <c r="J123" s="2">
        <v>6.625</v>
      </c>
      <c r="K123" s="2" t="s">
        <v>6</v>
      </c>
      <c r="L123" s="2">
        <f t="shared" si="3"/>
        <v>92.75</v>
      </c>
      <c r="M123" s="7">
        <v>6</v>
      </c>
    </row>
    <row r="124" spans="1:13" x14ac:dyDescent="0.25">
      <c r="A124" t="s">
        <v>226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45895</v>
      </c>
      <c r="I124">
        <v>2</v>
      </c>
      <c r="J124" s="2">
        <v>13</v>
      </c>
      <c r="K124" s="2" t="s">
        <v>7</v>
      </c>
      <c r="L124" s="2">
        <f t="shared" si="3"/>
        <v>26</v>
      </c>
      <c r="M124" s="7">
        <v>6</v>
      </c>
    </row>
    <row r="125" spans="1:13" x14ac:dyDescent="0.25">
      <c r="A125" t="s">
        <v>227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45895</v>
      </c>
      <c r="I125">
        <v>2</v>
      </c>
      <c r="J125" s="2">
        <v>13</v>
      </c>
      <c r="K125" s="2" t="s">
        <v>6</v>
      </c>
      <c r="L125" s="2">
        <f t="shared" si="3"/>
        <v>26</v>
      </c>
      <c r="M125" s="7">
        <v>6</v>
      </c>
    </row>
    <row r="126" spans="1:13" x14ac:dyDescent="0.25">
      <c r="A126" t="s">
        <v>228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45895</v>
      </c>
      <c r="I126">
        <v>2</v>
      </c>
      <c r="J126" s="2">
        <v>9</v>
      </c>
      <c r="K126" s="2" t="s">
        <v>6</v>
      </c>
      <c r="L126" s="2">
        <f t="shared" si="3"/>
        <v>18</v>
      </c>
      <c r="M126" s="7">
        <v>6</v>
      </c>
    </row>
    <row r="127" spans="1:13" x14ac:dyDescent="0.25">
      <c r="A127" t="s">
        <v>229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45895</v>
      </c>
      <c r="I127">
        <v>2</v>
      </c>
      <c r="J127" s="2">
        <v>15.75</v>
      </c>
      <c r="K127" s="2" t="s">
        <v>6</v>
      </c>
      <c r="L127" s="2">
        <f t="shared" si="3"/>
        <v>31.5</v>
      </c>
      <c r="M127" s="7">
        <v>6</v>
      </c>
    </row>
    <row r="128" spans="1:13" x14ac:dyDescent="0.25">
      <c r="A128" t="s">
        <v>230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45895</v>
      </c>
      <c r="I128">
        <v>10</v>
      </c>
      <c r="J128" s="2">
        <v>15.75</v>
      </c>
      <c r="K128" s="2" t="s">
        <v>6</v>
      </c>
      <c r="L128" s="2">
        <f t="shared" si="3"/>
        <v>157.5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45895</v>
      </c>
      <c r="I129">
        <v>2</v>
      </c>
      <c r="J129" s="2">
        <v>15.75</v>
      </c>
      <c r="K129" s="2" t="s">
        <v>6</v>
      </c>
      <c r="L129" s="2">
        <f t="shared" si="3"/>
        <v>31.5</v>
      </c>
      <c r="M129" s="7">
        <v>6</v>
      </c>
    </row>
    <row r="130" spans="1:13" x14ac:dyDescent="0.25">
      <c r="A130" t="s">
        <v>231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45895</v>
      </c>
      <c r="I130">
        <v>4</v>
      </c>
      <c r="J130" s="2">
        <v>12.875</v>
      </c>
      <c r="K130" s="2" t="s">
        <v>6</v>
      </c>
      <c r="L130" s="2">
        <f t="shared" si="3"/>
        <v>51.5</v>
      </c>
      <c r="M130" s="7">
        <v>6</v>
      </c>
    </row>
    <row r="131" spans="1:13" x14ac:dyDescent="0.25">
      <c r="A131" t="s">
        <v>232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45895</v>
      </c>
      <c r="I131">
        <v>8</v>
      </c>
      <c r="J131" s="2">
        <v>11.25</v>
      </c>
      <c r="K131" s="2" t="s">
        <v>6</v>
      </c>
      <c r="L131" s="2">
        <f t="shared" ref="L131:L194" si="5">J131*I131</f>
        <v>90</v>
      </c>
      <c r="M131" s="7">
        <v>6</v>
      </c>
    </row>
    <row r="132" spans="1:13" x14ac:dyDescent="0.25">
      <c r="A132" t="s">
        <v>233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45895</v>
      </c>
      <c r="I132">
        <v>4</v>
      </c>
      <c r="J132" s="2">
        <v>12.375</v>
      </c>
      <c r="K132" s="2" t="s">
        <v>6</v>
      </c>
      <c r="L132" s="2">
        <f t="shared" si="5"/>
        <v>49.5</v>
      </c>
      <c r="M132" s="7">
        <v>6</v>
      </c>
    </row>
    <row r="133" spans="1:13" x14ac:dyDescent="0.25">
      <c r="A133" t="s">
        <v>234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45895</v>
      </c>
      <c r="I133">
        <v>2</v>
      </c>
      <c r="J133" s="2">
        <v>8.875</v>
      </c>
      <c r="K133" s="2" t="s">
        <v>6</v>
      </c>
      <c r="L133" s="2">
        <f t="shared" si="5"/>
        <v>17.75</v>
      </c>
      <c r="M133" s="7">
        <v>6</v>
      </c>
    </row>
    <row r="134" spans="1:13" x14ac:dyDescent="0.25">
      <c r="A134" t="s">
        <v>235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45895</v>
      </c>
      <c r="I134">
        <v>4</v>
      </c>
      <c r="J134" s="2">
        <v>8.875</v>
      </c>
      <c r="K134" s="2" t="s">
        <v>6</v>
      </c>
      <c r="L134" s="2">
        <f t="shared" si="5"/>
        <v>35.5</v>
      </c>
      <c r="M134" s="7">
        <v>6</v>
      </c>
    </row>
    <row r="135" spans="1:13" x14ac:dyDescent="0.25">
      <c r="A135" t="s">
        <v>236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45895</v>
      </c>
      <c r="I135">
        <v>4</v>
      </c>
      <c r="J135" s="2">
        <v>4.5</v>
      </c>
      <c r="K135" s="2" t="s">
        <v>6</v>
      </c>
      <c r="L135" s="2">
        <f t="shared" si="5"/>
        <v>18</v>
      </c>
      <c r="M135" s="7">
        <v>6</v>
      </c>
    </row>
    <row r="136" spans="1:13" x14ac:dyDescent="0.25">
      <c r="A136" t="s">
        <v>237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45895</v>
      </c>
      <c r="I136">
        <v>14</v>
      </c>
      <c r="J136" s="2">
        <v>8.5</v>
      </c>
      <c r="K136" s="2" t="s">
        <v>6</v>
      </c>
      <c r="L136" s="2">
        <f t="shared" si="5"/>
        <v>119</v>
      </c>
      <c r="M136" s="7">
        <v>6</v>
      </c>
    </row>
    <row r="137" spans="1:13" x14ac:dyDescent="0.25">
      <c r="A137" t="s">
        <v>238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45895</v>
      </c>
      <c r="I137">
        <v>2</v>
      </c>
      <c r="J137" s="2">
        <v>17</v>
      </c>
      <c r="K137" s="2" t="s">
        <v>7</v>
      </c>
      <c r="L137" s="2">
        <f t="shared" si="5"/>
        <v>34</v>
      </c>
      <c r="M137" s="7">
        <v>6</v>
      </c>
    </row>
    <row r="138" spans="1:13" x14ac:dyDescent="0.25">
      <c r="A138" t="s">
        <v>239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45895</v>
      </c>
      <c r="I138">
        <v>6</v>
      </c>
      <c r="J138" s="2">
        <v>8.5</v>
      </c>
      <c r="K138" s="2" t="s">
        <v>6</v>
      </c>
      <c r="L138" s="2">
        <f t="shared" si="5"/>
        <v>51</v>
      </c>
      <c r="M138" s="7">
        <v>6</v>
      </c>
    </row>
    <row r="139" spans="1:13" x14ac:dyDescent="0.25">
      <c r="A139" t="s">
        <v>240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45895</v>
      </c>
      <c r="I139">
        <v>16</v>
      </c>
      <c r="J139" s="2">
        <v>7.25</v>
      </c>
      <c r="K139" s="2" t="s">
        <v>6</v>
      </c>
      <c r="L139" s="2">
        <f t="shared" si="5"/>
        <v>116</v>
      </c>
      <c r="M139" s="7">
        <v>6</v>
      </c>
    </row>
    <row r="140" spans="1:13" x14ac:dyDescent="0.25">
      <c r="A140" t="s">
        <v>241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45895</v>
      </c>
      <c r="I140">
        <v>4</v>
      </c>
      <c r="J140" s="2">
        <v>7.25</v>
      </c>
      <c r="K140" s="2" t="s">
        <v>6</v>
      </c>
      <c r="L140" s="2">
        <f t="shared" si="5"/>
        <v>29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45895</v>
      </c>
      <c r="I141">
        <v>2</v>
      </c>
      <c r="J141" s="2">
        <v>21</v>
      </c>
      <c r="K141" s="2" t="s">
        <v>7</v>
      </c>
      <c r="L141" s="2">
        <f t="shared" si="5"/>
        <v>42</v>
      </c>
      <c r="M141" s="7">
        <v>6</v>
      </c>
    </row>
    <row r="142" spans="1:13" x14ac:dyDescent="0.25">
      <c r="A142" t="s">
        <v>242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45896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243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45896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244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45896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245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45896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246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45896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247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45896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248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45896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249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45896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250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45896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251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45896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252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45896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253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45896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254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45896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45896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255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45896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256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45896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45896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257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45896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258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45896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259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45896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260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45897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261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45897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45897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262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45897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263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45897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264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45897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265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45897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266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45897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267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45897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268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45897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269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45897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270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45897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271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45897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272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45897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273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45897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274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45897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275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45897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276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45897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277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45897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278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45897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279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45898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280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45898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281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45898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282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45898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45898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283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45898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284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45898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285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45898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286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45898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287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45898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288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45898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289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45898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290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45898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291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45898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292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45898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293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45898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294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45898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295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45898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45898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296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45898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297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45899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298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45899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299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45899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300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45899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301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45899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302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45899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303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45899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304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45899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305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45899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306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45899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307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45899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308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45899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309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45899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310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45899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311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45899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312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45899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313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45899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314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45899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45899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315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45899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316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45900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317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45900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45900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318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45900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319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45900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320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45900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321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45900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322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45900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323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45900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324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45900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325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45900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45900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326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45900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327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45900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328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45900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329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45900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330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45900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331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45900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332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45900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333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45900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334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45901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335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45901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336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45901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337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45901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338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45901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339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45901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340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45901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341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45901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45901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342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45901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343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45901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344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45901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345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45901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346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45901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347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45901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348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45901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349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45901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350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45901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351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45901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352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45901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45902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353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45902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354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45902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355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45902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356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45902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357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45902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358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45902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45902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45902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359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45902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360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45902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45902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361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45902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45902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362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45902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363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45902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45902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364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45902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365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45902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366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45902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367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45903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368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45903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369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45903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370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45903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371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45903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372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45903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373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45903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374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45903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375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45903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45903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376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45903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377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45903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378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45903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379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45903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45903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380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45903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381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45903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382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45903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383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45903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384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45903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385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45904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386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45904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387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45904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388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45904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389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45904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45904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390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45904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391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45904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392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45904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393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45904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394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45904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395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45904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396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45904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397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45904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398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45904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399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45904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45904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400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45904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401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45904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45904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402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45905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403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45905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404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45905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405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45905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406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45905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407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45905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408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45905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409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45905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410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45905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411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45905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412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45905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413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45905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414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45905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415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45905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416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45905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417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45905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418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45905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419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45905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420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45905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421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45905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422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45906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423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45906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424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45906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425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45906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426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45906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427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45906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428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45906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429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45906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430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45906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431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45906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432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45906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45906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433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45906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434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45906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435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45906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436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45906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437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45906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45906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438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45906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439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45906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440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45907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441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45907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442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45907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443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45907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444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45907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445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45907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446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45907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447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45907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448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45907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449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45907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450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45907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451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45907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452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45907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453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45907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454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45907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455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45907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45907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456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45907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457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45907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458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45907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459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45908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460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45908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461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45908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462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45908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463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45908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464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49" ca="1" si="12">TODAY()+M387</f>
        <v>45908</v>
      </c>
      <c r="I387">
        <v>8</v>
      </c>
      <c r="J387" s="2">
        <v>10</v>
      </c>
      <c r="K387" s="2" t="s">
        <v>6</v>
      </c>
      <c r="L387" s="2">
        <f t="shared" ref="L387:L449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45908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465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45908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466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45908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467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45908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468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45908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469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45908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470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45908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471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45908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472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45908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45908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473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45908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474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45908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45908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475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45908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45909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476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45909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477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45909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478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45909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479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45909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45909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480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45909</v>
      </c>
      <c r="I408">
        <v>2</v>
      </c>
      <c r="J408" s="2">
        <v>13</v>
      </c>
      <c r="K408" s="2" t="s">
        <v>6</v>
      </c>
      <c r="L408" s="2">
        <f t="shared" si="13"/>
        <v>26</v>
      </c>
      <c r="M408" s="7">
        <v>20</v>
      </c>
    </row>
    <row r="409" spans="1:13" x14ac:dyDescent="0.25">
      <c r="A409" t="s">
        <v>481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45909</v>
      </c>
      <c r="I409">
        <v>12</v>
      </c>
      <c r="J409" s="2">
        <v>13</v>
      </c>
      <c r="K409" s="2" t="s">
        <v>6</v>
      </c>
      <c r="L409" s="2">
        <f t="shared" si="13"/>
        <v>156</v>
      </c>
      <c r="M409" s="7">
        <v>20</v>
      </c>
    </row>
    <row r="410" spans="1:13" x14ac:dyDescent="0.25">
      <c r="A410" t="s">
        <v>482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45909</v>
      </c>
      <c r="I410">
        <v>2</v>
      </c>
      <c r="J410" s="2">
        <v>13</v>
      </c>
      <c r="K410" s="2" t="s">
        <v>6</v>
      </c>
      <c r="L410" s="2">
        <f t="shared" si="13"/>
        <v>26</v>
      </c>
      <c r="M410" s="7">
        <v>20</v>
      </c>
    </row>
    <row r="411" spans="1:13" x14ac:dyDescent="0.25">
      <c r="A411" t="s">
        <v>483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45909</v>
      </c>
      <c r="I411">
        <v>4</v>
      </c>
      <c r="J411" s="2">
        <v>5</v>
      </c>
      <c r="K411" s="2" t="s">
        <v>6</v>
      </c>
      <c r="L411" s="2">
        <f t="shared" si="13"/>
        <v>20</v>
      </c>
      <c r="M411" s="7">
        <v>20</v>
      </c>
    </row>
    <row r="412" spans="1:13" x14ac:dyDescent="0.25">
      <c r="A412" t="s">
        <v>484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45909</v>
      </c>
      <c r="I412">
        <v>4</v>
      </c>
      <c r="J412" s="2">
        <v>8.75</v>
      </c>
      <c r="K412" s="2" t="s">
        <v>6</v>
      </c>
      <c r="L412" s="2">
        <f t="shared" si="13"/>
        <v>35</v>
      </c>
      <c r="M412" s="7">
        <v>20</v>
      </c>
    </row>
    <row r="413" spans="1:13" x14ac:dyDescent="0.25">
      <c r="A413" t="s">
        <v>485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45909</v>
      </c>
      <c r="I413">
        <v>2</v>
      </c>
      <c r="J413" s="2">
        <v>35.5</v>
      </c>
      <c r="K413" s="2" t="s">
        <v>7</v>
      </c>
      <c r="L413" s="2">
        <f t="shared" si="13"/>
        <v>71</v>
      </c>
      <c r="M413" s="7">
        <v>20</v>
      </c>
    </row>
    <row r="414" spans="1:13" x14ac:dyDescent="0.25">
      <c r="A414" t="s">
        <v>486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45909</v>
      </c>
      <c r="I414">
        <v>4</v>
      </c>
      <c r="J414" s="2">
        <v>12.75</v>
      </c>
      <c r="K414" s="2" t="s">
        <v>6</v>
      </c>
      <c r="L414" s="2">
        <f t="shared" si="13"/>
        <v>51</v>
      </c>
      <c r="M414" s="7">
        <v>20</v>
      </c>
    </row>
    <row r="415" spans="1:13" x14ac:dyDescent="0.25">
      <c r="A415" t="s">
        <v>487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45909</v>
      </c>
      <c r="I415">
        <v>12</v>
      </c>
      <c r="J415" s="2">
        <v>12.75</v>
      </c>
      <c r="K415" s="2" t="s">
        <v>6</v>
      </c>
      <c r="L415" s="2">
        <f t="shared" si="13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45909</v>
      </c>
      <c r="I416">
        <v>12</v>
      </c>
      <c r="J416" s="2">
        <v>8.625</v>
      </c>
      <c r="K416" s="2" t="s">
        <v>6</v>
      </c>
      <c r="L416" s="2">
        <f t="shared" si="13"/>
        <v>103.5</v>
      </c>
      <c r="M416" s="7">
        <v>20</v>
      </c>
    </row>
    <row r="417" spans="1:13" x14ac:dyDescent="0.25">
      <c r="A417" t="s">
        <v>488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45909</v>
      </c>
      <c r="I417">
        <v>4</v>
      </c>
      <c r="J417" s="2">
        <v>13</v>
      </c>
      <c r="K417" s="2" t="s">
        <v>7</v>
      </c>
      <c r="L417" s="2">
        <f t="shared" si="13"/>
        <v>52</v>
      </c>
      <c r="M417" s="7">
        <v>20</v>
      </c>
    </row>
    <row r="418" spans="1:13" x14ac:dyDescent="0.25">
      <c r="A418" t="s">
        <v>489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45909</v>
      </c>
      <c r="I418">
        <v>14</v>
      </c>
      <c r="J418" s="2">
        <v>9</v>
      </c>
      <c r="K418" s="2" t="s">
        <v>6</v>
      </c>
      <c r="L418" s="2">
        <f t="shared" si="13"/>
        <v>126</v>
      </c>
      <c r="M418" s="7">
        <v>20</v>
      </c>
    </row>
    <row r="419" spans="1:13" x14ac:dyDescent="0.25">
      <c r="A419" t="s">
        <v>490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45909</v>
      </c>
      <c r="I419">
        <v>2</v>
      </c>
      <c r="J419" s="2">
        <v>13.25</v>
      </c>
      <c r="K419" s="2" t="s">
        <v>6</v>
      </c>
      <c r="L419" s="2">
        <f t="shared" si="13"/>
        <v>26.5</v>
      </c>
      <c r="M419" s="7">
        <v>20</v>
      </c>
    </row>
    <row r="420" spans="1:13" x14ac:dyDescent="0.25">
      <c r="A420" t="s">
        <v>491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45909</v>
      </c>
      <c r="I420">
        <v>10</v>
      </c>
      <c r="J420" s="2">
        <v>6</v>
      </c>
      <c r="K420" s="2" t="s">
        <v>6</v>
      </c>
      <c r="L420" s="2">
        <f t="shared" si="13"/>
        <v>60</v>
      </c>
      <c r="M420" s="7">
        <v>20</v>
      </c>
    </row>
    <row r="421" spans="1:13" x14ac:dyDescent="0.25">
      <c r="A421" t="s">
        <v>492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45910</v>
      </c>
      <c r="I421">
        <v>10</v>
      </c>
      <c r="J421" s="2">
        <v>7</v>
      </c>
      <c r="K421" s="2" t="s">
        <v>6</v>
      </c>
      <c r="L421" s="2">
        <f t="shared" si="13"/>
        <v>70</v>
      </c>
      <c r="M421" s="7">
        <v>21</v>
      </c>
    </row>
    <row r="422" spans="1:13" x14ac:dyDescent="0.25">
      <c r="A422" t="s">
        <v>493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45910</v>
      </c>
      <c r="I422">
        <v>2</v>
      </c>
      <c r="J422" s="2">
        <v>13.25</v>
      </c>
      <c r="K422" s="2" t="s">
        <v>6</v>
      </c>
      <c r="L422" s="2">
        <f t="shared" si="13"/>
        <v>26.5</v>
      </c>
      <c r="M422" s="7">
        <v>21</v>
      </c>
    </row>
    <row r="423" spans="1:13" x14ac:dyDescent="0.25">
      <c r="A423" t="s">
        <v>494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45910</v>
      </c>
      <c r="I423">
        <v>10</v>
      </c>
      <c r="J423" s="2">
        <v>10</v>
      </c>
      <c r="K423" s="2" t="s">
        <v>6</v>
      </c>
      <c r="L423" s="2">
        <f t="shared" si="13"/>
        <v>100</v>
      </c>
      <c r="M423" s="7">
        <v>21</v>
      </c>
    </row>
    <row r="424" spans="1:13" x14ac:dyDescent="0.25">
      <c r="A424" t="s">
        <v>495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45910</v>
      </c>
      <c r="I424">
        <v>4</v>
      </c>
      <c r="J424" s="2">
        <v>13.25</v>
      </c>
      <c r="K424" s="2" t="s">
        <v>6</v>
      </c>
      <c r="L424" s="2">
        <f t="shared" si="13"/>
        <v>53</v>
      </c>
      <c r="M424" s="7">
        <v>21</v>
      </c>
    </row>
    <row r="425" spans="1:13" x14ac:dyDescent="0.25">
      <c r="A425" t="s">
        <v>496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45910</v>
      </c>
      <c r="I425">
        <v>2</v>
      </c>
      <c r="J425" s="2">
        <v>13.25</v>
      </c>
      <c r="K425" s="2" t="s">
        <v>6</v>
      </c>
      <c r="L425" s="2">
        <f t="shared" si="13"/>
        <v>26.5</v>
      </c>
      <c r="M425" s="7">
        <v>21</v>
      </c>
    </row>
    <row r="426" spans="1:13" x14ac:dyDescent="0.25">
      <c r="A426" t="s">
        <v>497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45910</v>
      </c>
      <c r="I426">
        <v>12</v>
      </c>
      <c r="J426" s="2">
        <v>9</v>
      </c>
      <c r="K426" s="2" t="s">
        <v>6</v>
      </c>
      <c r="L426" s="2">
        <f t="shared" si="13"/>
        <v>108</v>
      </c>
      <c r="M426" s="7">
        <v>21</v>
      </c>
    </row>
    <row r="427" spans="1:13" x14ac:dyDescent="0.25">
      <c r="A427" t="s">
        <v>498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45910</v>
      </c>
      <c r="I427">
        <v>2</v>
      </c>
      <c r="J427" s="2">
        <v>10</v>
      </c>
      <c r="K427" s="2" t="s">
        <v>6</v>
      </c>
      <c r="L427" s="2">
        <f t="shared" si="13"/>
        <v>20</v>
      </c>
      <c r="M427" s="7">
        <v>21</v>
      </c>
    </row>
    <row r="428" spans="1:13" x14ac:dyDescent="0.25">
      <c r="A428" t="s">
        <v>499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45910</v>
      </c>
      <c r="I428">
        <v>4</v>
      </c>
      <c r="J428" s="2">
        <v>8</v>
      </c>
      <c r="K428" s="2" t="s">
        <v>6</v>
      </c>
      <c r="L428" s="2">
        <f t="shared" si="13"/>
        <v>32</v>
      </c>
      <c r="M428" s="7">
        <v>21</v>
      </c>
    </row>
    <row r="429" spans="1:13" x14ac:dyDescent="0.25">
      <c r="A429" t="s">
        <v>500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45910</v>
      </c>
      <c r="I429">
        <v>8</v>
      </c>
      <c r="J429" s="2">
        <v>5</v>
      </c>
      <c r="K429" s="2" t="s">
        <v>6</v>
      </c>
      <c r="L429" s="2">
        <f t="shared" si="13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45910</v>
      </c>
      <c r="I430">
        <v>6</v>
      </c>
      <c r="J430" s="2">
        <v>8</v>
      </c>
      <c r="K430" s="2" t="s">
        <v>6</v>
      </c>
      <c r="L430" s="2">
        <f t="shared" si="13"/>
        <v>48</v>
      </c>
      <c r="M430" s="7">
        <v>21</v>
      </c>
    </row>
    <row r="431" spans="1:13" x14ac:dyDescent="0.25">
      <c r="A431" t="s">
        <v>501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45910</v>
      </c>
      <c r="I431">
        <v>2</v>
      </c>
      <c r="J431" s="2">
        <v>21</v>
      </c>
      <c r="K431" s="2" t="s">
        <v>7</v>
      </c>
      <c r="L431" s="2">
        <f t="shared" si="13"/>
        <v>42</v>
      </c>
      <c r="M431" s="7">
        <v>21</v>
      </c>
    </row>
    <row r="432" spans="1:13" x14ac:dyDescent="0.25">
      <c r="A432" t="s">
        <v>502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45910</v>
      </c>
      <c r="I432">
        <v>6</v>
      </c>
      <c r="J432" s="2">
        <v>4.5</v>
      </c>
      <c r="K432" s="2" t="s">
        <v>6</v>
      </c>
      <c r="L432" s="2">
        <f t="shared" si="13"/>
        <v>27</v>
      </c>
      <c r="M432" s="7">
        <v>21</v>
      </c>
    </row>
    <row r="433" spans="1:13" x14ac:dyDescent="0.25">
      <c r="A433" t="s">
        <v>503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45910</v>
      </c>
      <c r="I433">
        <v>2</v>
      </c>
      <c r="J433" s="2">
        <v>8.25</v>
      </c>
      <c r="K433" s="2" t="s">
        <v>6</v>
      </c>
      <c r="L433" s="2">
        <f t="shared" si="13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45910</v>
      </c>
      <c r="I434">
        <v>2</v>
      </c>
      <c r="J434" s="2">
        <v>8.75</v>
      </c>
      <c r="K434" s="2" t="s">
        <v>6</v>
      </c>
      <c r="L434" s="2">
        <f t="shared" si="13"/>
        <v>17.5</v>
      </c>
      <c r="M434" s="7">
        <v>21</v>
      </c>
    </row>
    <row r="435" spans="1:13" x14ac:dyDescent="0.25">
      <c r="A435" t="s">
        <v>504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45910</v>
      </c>
      <c r="I435">
        <v>4</v>
      </c>
      <c r="J435" s="2">
        <v>8.5</v>
      </c>
      <c r="K435" s="2" t="s">
        <v>6</v>
      </c>
      <c r="L435" s="2">
        <f t="shared" si="13"/>
        <v>34</v>
      </c>
      <c r="M435" s="7">
        <v>21</v>
      </c>
    </row>
    <row r="436" spans="1:13" x14ac:dyDescent="0.25">
      <c r="A436" t="s">
        <v>505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45910</v>
      </c>
      <c r="I436">
        <v>2</v>
      </c>
      <c r="J436" s="2">
        <v>10</v>
      </c>
      <c r="K436" s="2" t="s">
        <v>6</v>
      </c>
      <c r="L436" s="2">
        <f t="shared" si="13"/>
        <v>20</v>
      </c>
      <c r="M436" s="7">
        <v>21</v>
      </c>
    </row>
    <row r="437" spans="1:13" x14ac:dyDescent="0.25">
      <c r="A437" t="s">
        <v>506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45910</v>
      </c>
      <c r="I437">
        <v>8</v>
      </c>
      <c r="J437" s="2">
        <v>10.125</v>
      </c>
      <c r="K437" s="2" t="s">
        <v>6</v>
      </c>
      <c r="L437" s="2">
        <f t="shared" si="13"/>
        <v>81</v>
      </c>
      <c r="M437" s="7">
        <v>21</v>
      </c>
    </row>
    <row r="438" spans="1:13" x14ac:dyDescent="0.25">
      <c r="A438" t="s">
        <v>507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45910</v>
      </c>
      <c r="I438">
        <v>8</v>
      </c>
      <c r="J438" s="2">
        <v>5</v>
      </c>
      <c r="K438" s="2" t="s">
        <v>6</v>
      </c>
      <c r="L438" s="2">
        <f t="shared" si="13"/>
        <v>40</v>
      </c>
      <c r="M438" s="7">
        <v>21</v>
      </c>
    </row>
    <row r="439" spans="1:13" x14ac:dyDescent="0.25">
      <c r="A439" t="s">
        <v>508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45910</v>
      </c>
      <c r="I439">
        <v>6</v>
      </c>
      <c r="J439" s="2">
        <v>4.5</v>
      </c>
      <c r="K439" s="2" t="s">
        <v>6</v>
      </c>
      <c r="L439" s="2">
        <f t="shared" si="13"/>
        <v>27</v>
      </c>
      <c r="M439" s="7">
        <v>21</v>
      </c>
    </row>
    <row r="440" spans="1:13" x14ac:dyDescent="0.25">
      <c r="A440" t="s">
        <v>509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45910</v>
      </c>
      <c r="I440">
        <v>6</v>
      </c>
      <c r="J440" s="2">
        <v>8</v>
      </c>
      <c r="K440" s="2" t="s">
        <v>6</v>
      </c>
      <c r="L440" s="2">
        <f t="shared" si="13"/>
        <v>48</v>
      </c>
      <c r="M440" s="7">
        <v>21</v>
      </c>
    </row>
    <row r="441" spans="1:13" x14ac:dyDescent="0.25">
      <c r="A441" t="s">
        <v>510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45911</v>
      </c>
      <c r="I441">
        <v>2</v>
      </c>
      <c r="J441" s="2">
        <v>13</v>
      </c>
      <c r="K441" s="2" t="s">
        <v>7</v>
      </c>
      <c r="L441" s="2">
        <f t="shared" si="13"/>
        <v>26</v>
      </c>
      <c r="M441" s="7">
        <v>22</v>
      </c>
    </row>
    <row r="442" spans="1:13" x14ac:dyDescent="0.25">
      <c r="A442" t="s">
        <v>511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45911</v>
      </c>
      <c r="I442">
        <v>2</v>
      </c>
      <c r="J442" s="2">
        <v>26.5</v>
      </c>
      <c r="K442" s="2" t="s">
        <v>7</v>
      </c>
      <c r="L442" s="2">
        <f t="shared" si="13"/>
        <v>53</v>
      </c>
      <c r="M442" s="7">
        <v>22</v>
      </c>
    </row>
    <row r="443" spans="1:13" x14ac:dyDescent="0.25">
      <c r="A443" t="s">
        <v>512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45911</v>
      </c>
      <c r="I443">
        <v>4</v>
      </c>
      <c r="J443" s="2">
        <v>21</v>
      </c>
      <c r="K443" s="2" t="s">
        <v>7</v>
      </c>
      <c r="L443" s="2">
        <f t="shared" si="13"/>
        <v>84</v>
      </c>
      <c r="M443" s="7">
        <v>22</v>
      </c>
    </row>
    <row r="444" spans="1:13" x14ac:dyDescent="0.25">
      <c r="A444" t="s">
        <v>513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45911</v>
      </c>
      <c r="I444">
        <v>10</v>
      </c>
      <c r="J444" s="2">
        <v>7.25</v>
      </c>
      <c r="K444" s="2" t="s">
        <v>6</v>
      </c>
      <c r="L444" s="2">
        <f t="shared" si="13"/>
        <v>72.5</v>
      </c>
      <c r="M444" s="7">
        <v>22</v>
      </c>
    </row>
    <row r="445" spans="1:13" x14ac:dyDescent="0.25">
      <c r="A445" t="s">
        <v>514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45911</v>
      </c>
      <c r="I445">
        <v>2</v>
      </c>
      <c r="J445" s="2">
        <v>6</v>
      </c>
      <c r="K445" s="2" t="s">
        <v>6</v>
      </c>
      <c r="L445" s="2">
        <f t="shared" si="13"/>
        <v>12</v>
      </c>
      <c r="M445" s="7">
        <v>22</v>
      </c>
    </row>
    <row r="446" spans="1:13" x14ac:dyDescent="0.25">
      <c r="A446" t="s">
        <v>515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45911</v>
      </c>
      <c r="I446">
        <v>2</v>
      </c>
      <c r="J446" s="2">
        <v>6.5</v>
      </c>
      <c r="K446" s="2" t="s">
        <v>6</v>
      </c>
      <c r="L446" s="2">
        <f t="shared" si="13"/>
        <v>13</v>
      </c>
      <c r="M446" s="7">
        <v>22</v>
      </c>
    </row>
    <row r="447" spans="1:13" x14ac:dyDescent="0.25">
      <c r="A447" t="s">
        <v>516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45911</v>
      </c>
      <c r="I447">
        <v>6</v>
      </c>
      <c r="J447" s="2">
        <v>13</v>
      </c>
      <c r="K447" s="2" t="s">
        <v>7</v>
      </c>
      <c r="L447" s="2">
        <f t="shared" si="13"/>
        <v>78</v>
      </c>
      <c r="M447" s="7">
        <v>22</v>
      </c>
    </row>
    <row r="448" spans="1:13" x14ac:dyDescent="0.25">
      <c r="A448" t="s">
        <v>517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45911</v>
      </c>
      <c r="I448">
        <v>8</v>
      </c>
      <c r="J448" s="2">
        <v>10</v>
      </c>
      <c r="K448" s="2" t="s">
        <v>6</v>
      </c>
      <c r="L448" s="2">
        <f t="shared" si="13"/>
        <v>80</v>
      </c>
      <c r="M448" s="7">
        <v>22</v>
      </c>
    </row>
    <row r="449" spans="1:13" x14ac:dyDescent="0.25">
      <c r="A449" t="s">
        <v>518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45911</v>
      </c>
      <c r="I449">
        <v>8</v>
      </c>
      <c r="J449" s="2">
        <v>19</v>
      </c>
      <c r="K449" s="2" t="s">
        <v>6</v>
      </c>
      <c r="L449" s="2">
        <f t="shared" si="13"/>
        <v>152</v>
      </c>
      <c r="M449" s="7">
        <v>22</v>
      </c>
    </row>
    <row r="450" spans="1:13" x14ac:dyDescent="0.25">
      <c r="A450" t="s">
        <v>519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ref="H450:H513" ca="1" si="14">TODAY()+M450</f>
        <v>45911</v>
      </c>
      <c r="I450">
        <v>8</v>
      </c>
      <c r="J450" s="2">
        <v>19</v>
      </c>
      <c r="K450" s="2" t="s">
        <v>6</v>
      </c>
      <c r="L450" s="2">
        <f t="shared" ref="L450:L513" si="15">J450*I450</f>
        <v>152</v>
      </c>
      <c r="M450" s="7">
        <v>22</v>
      </c>
    </row>
    <row r="451" spans="1:13" x14ac:dyDescent="0.25">
      <c r="A451" t="s">
        <v>520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ca="1" si="14"/>
        <v>45911</v>
      </c>
      <c r="I451">
        <v>4</v>
      </c>
      <c r="J451" s="2">
        <v>19</v>
      </c>
      <c r="K451" s="2" t="s">
        <v>6</v>
      </c>
      <c r="L451" s="2">
        <f t="shared" si="15"/>
        <v>76</v>
      </c>
      <c r="M451" s="7">
        <v>22</v>
      </c>
    </row>
    <row r="452" spans="1:13" x14ac:dyDescent="0.25">
      <c r="A452" t="s">
        <v>521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45911</v>
      </c>
      <c r="I452">
        <v>2</v>
      </c>
      <c r="J452" s="2">
        <v>13</v>
      </c>
      <c r="K452" s="2" t="s">
        <v>7</v>
      </c>
      <c r="L452" s="2">
        <f t="shared" si="15"/>
        <v>26</v>
      </c>
      <c r="M452" s="7">
        <v>22</v>
      </c>
    </row>
    <row r="453" spans="1:13" x14ac:dyDescent="0.25">
      <c r="A453" t="s">
        <v>522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45911</v>
      </c>
      <c r="I453">
        <v>2</v>
      </c>
      <c r="J453" s="2">
        <v>26.5</v>
      </c>
      <c r="K453" s="2" t="s">
        <v>7</v>
      </c>
      <c r="L453" s="2">
        <f t="shared" si="15"/>
        <v>53</v>
      </c>
      <c r="M453" s="7">
        <v>22</v>
      </c>
    </row>
    <row r="454" spans="1:13" x14ac:dyDescent="0.25">
      <c r="A454" t="s">
        <v>523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45911</v>
      </c>
      <c r="I454">
        <v>18</v>
      </c>
      <c r="J454" s="2">
        <v>8.75</v>
      </c>
      <c r="K454" s="2" t="s">
        <v>6</v>
      </c>
      <c r="L454" s="2">
        <f t="shared" si="15"/>
        <v>157.5</v>
      </c>
      <c r="M454" s="7">
        <v>22</v>
      </c>
    </row>
    <row r="455" spans="1:13" x14ac:dyDescent="0.25">
      <c r="A455" t="s">
        <v>524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45911</v>
      </c>
      <c r="I455">
        <v>4</v>
      </c>
      <c r="J455" s="2">
        <v>8.75</v>
      </c>
      <c r="K455" s="2" t="s">
        <v>6</v>
      </c>
      <c r="L455" s="2">
        <f t="shared" si="15"/>
        <v>35</v>
      </c>
      <c r="M455" s="7">
        <v>22</v>
      </c>
    </row>
    <row r="456" spans="1:13" x14ac:dyDescent="0.25">
      <c r="A456" t="s">
        <v>525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45911</v>
      </c>
      <c r="I456">
        <v>2</v>
      </c>
      <c r="J456" s="2">
        <v>8.875</v>
      </c>
      <c r="K456" s="2" t="s">
        <v>6</v>
      </c>
      <c r="L456" s="2">
        <f t="shared" si="15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45911</v>
      </c>
      <c r="I457">
        <v>2</v>
      </c>
      <c r="J457" s="2">
        <v>11.25</v>
      </c>
      <c r="K457" s="2" t="s">
        <v>6</v>
      </c>
      <c r="L457" s="2">
        <f t="shared" si="15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45911</v>
      </c>
      <c r="I458">
        <v>8</v>
      </c>
      <c r="J458" s="2">
        <v>13</v>
      </c>
      <c r="K458" s="2" t="s">
        <v>6</v>
      </c>
      <c r="L458" s="2">
        <f t="shared" si="15"/>
        <v>104</v>
      </c>
      <c r="M458" s="7">
        <v>22</v>
      </c>
    </row>
    <row r="459" spans="1:13" x14ac:dyDescent="0.25">
      <c r="A459" t="s">
        <v>526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45911</v>
      </c>
      <c r="I459">
        <v>2</v>
      </c>
      <c r="J459" s="2">
        <v>26.5</v>
      </c>
      <c r="K459" s="2" t="s">
        <v>7</v>
      </c>
      <c r="L459" s="2">
        <f t="shared" si="15"/>
        <v>53</v>
      </c>
      <c r="M459" s="7">
        <v>22</v>
      </c>
    </row>
    <row r="460" spans="1:13" x14ac:dyDescent="0.25">
      <c r="A460" t="s">
        <v>527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45911</v>
      </c>
      <c r="I460">
        <v>2</v>
      </c>
      <c r="J460" s="2">
        <v>13</v>
      </c>
      <c r="K460" s="2" t="s">
        <v>7</v>
      </c>
      <c r="L460" s="2">
        <f t="shared" si="15"/>
        <v>26</v>
      </c>
      <c r="M460" s="7">
        <v>22</v>
      </c>
    </row>
    <row r="461" spans="1:13" x14ac:dyDescent="0.25">
      <c r="A461" t="s">
        <v>528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45912</v>
      </c>
      <c r="I461">
        <v>10</v>
      </c>
      <c r="J461" s="2">
        <v>13</v>
      </c>
      <c r="K461" s="2" t="s">
        <v>6</v>
      </c>
      <c r="L461" s="2">
        <f t="shared" si="15"/>
        <v>130</v>
      </c>
      <c r="M461" s="7">
        <v>23</v>
      </c>
    </row>
    <row r="462" spans="1:13" x14ac:dyDescent="0.25">
      <c r="A462" t="s">
        <v>529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45912</v>
      </c>
      <c r="I462">
        <v>12</v>
      </c>
      <c r="J462" s="2">
        <v>13</v>
      </c>
      <c r="K462" s="2" t="s">
        <v>6</v>
      </c>
      <c r="L462" s="2">
        <f t="shared" si="15"/>
        <v>156</v>
      </c>
      <c r="M462" s="7">
        <v>23</v>
      </c>
    </row>
    <row r="463" spans="1:13" x14ac:dyDescent="0.25">
      <c r="A463" t="s">
        <v>530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45912</v>
      </c>
      <c r="I463">
        <v>2</v>
      </c>
      <c r="J463" s="2">
        <v>13</v>
      </c>
      <c r="K463" s="2" t="s">
        <v>7</v>
      </c>
      <c r="L463" s="2">
        <f t="shared" si="15"/>
        <v>26</v>
      </c>
      <c r="M463" s="7">
        <v>23</v>
      </c>
    </row>
    <row r="464" spans="1:13" x14ac:dyDescent="0.25">
      <c r="A464" t="s">
        <v>531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45912</v>
      </c>
      <c r="I464">
        <v>4</v>
      </c>
      <c r="J464" s="2">
        <v>10</v>
      </c>
      <c r="K464" s="2" t="s">
        <v>6</v>
      </c>
      <c r="L464" s="2">
        <f t="shared" si="15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45912</v>
      </c>
      <c r="I465">
        <v>2</v>
      </c>
      <c r="J465" s="2">
        <v>17</v>
      </c>
      <c r="K465" s="2" t="s">
        <v>7</v>
      </c>
      <c r="L465" s="2">
        <f t="shared" si="15"/>
        <v>34</v>
      </c>
      <c r="M465" s="7">
        <v>23</v>
      </c>
    </row>
    <row r="466" spans="1:13" x14ac:dyDescent="0.25">
      <c r="A466" t="s">
        <v>532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45912</v>
      </c>
      <c r="I466">
        <v>4</v>
      </c>
      <c r="J466" s="2">
        <v>13</v>
      </c>
      <c r="K466" s="2" t="s">
        <v>6</v>
      </c>
      <c r="L466" s="2">
        <f t="shared" si="15"/>
        <v>52</v>
      </c>
      <c r="M466" s="7">
        <v>23</v>
      </c>
    </row>
    <row r="467" spans="1:13" x14ac:dyDescent="0.25">
      <c r="A467" t="s">
        <v>533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45912</v>
      </c>
      <c r="I467">
        <v>12</v>
      </c>
      <c r="J467" s="2">
        <v>13</v>
      </c>
      <c r="K467" s="2" t="s">
        <v>6</v>
      </c>
      <c r="L467" s="2">
        <f t="shared" si="15"/>
        <v>156</v>
      </c>
      <c r="M467" s="7">
        <v>23</v>
      </c>
    </row>
    <row r="468" spans="1:13" x14ac:dyDescent="0.25">
      <c r="A468" t="s">
        <v>534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45912</v>
      </c>
      <c r="I468">
        <v>4</v>
      </c>
      <c r="J468" s="2">
        <v>13</v>
      </c>
      <c r="K468" s="2" t="s">
        <v>6</v>
      </c>
      <c r="L468" s="2">
        <f t="shared" si="15"/>
        <v>52</v>
      </c>
      <c r="M468" s="7">
        <v>23</v>
      </c>
    </row>
    <row r="469" spans="1:13" x14ac:dyDescent="0.25">
      <c r="A469" t="s">
        <v>535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45912</v>
      </c>
      <c r="I469">
        <v>12</v>
      </c>
      <c r="J469" s="2">
        <v>10</v>
      </c>
      <c r="K469" s="2" t="s">
        <v>6</v>
      </c>
      <c r="L469" s="2">
        <f t="shared" si="15"/>
        <v>120</v>
      </c>
      <c r="M469" s="7">
        <v>23</v>
      </c>
    </row>
    <row r="470" spans="1:13" x14ac:dyDescent="0.25">
      <c r="A470" t="s">
        <v>536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45912</v>
      </c>
      <c r="I470">
        <v>2</v>
      </c>
      <c r="J470" s="2">
        <v>17.5</v>
      </c>
      <c r="K470" s="2" t="s">
        <v>7</v>
      </c>
      <c r="L470" s="2">
        <f t="shared" si="15"/>
        <v>35</v>
      </c>
      <c r="M470" s="7">
        <v>23</v>
      </c>
    </row>
    <row r="471" spans="1:13" x14ac:dyDescent="0.25">
      <c r="A471" t="s">
        <v>537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45912</v>
      </c>
      <c r="I471">
        <v>10</v>
      </c>
      <c r="J471" s="2">
        <v>11.5</v>
      </c>
      <c r="K471" s="2" t="s">
        <v>6</v>
      </c>
      <c r="L471" s="2">
        <f t="shared" si="15"/>
        <v>115</v>
      </c>
      <c r="M471" s="7">
        <v>23</v>
      </c>
    </row>
    <row r="472" spans="1:13" x14ac:dyDescent="0.25">
      <c r="A472" t="s">
        <v>538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45912</v>
      </c>
      <c r="I472">
        <v>2</v>
      </c>
      <c r="J472" s="2">
        <v>21</v>
      </c>
      <c r="K472" s="2" t="s">
        <v>7</v>
      </c>
      <c r="L472" s="2">
        <f t="shared" si="15"/>
        <v>42</v>
      </c>
      <c r="M472" s="7">
        <v>23</v>
      </c>
    </row>
    <row r="473" spans="1:13" x14ac:dyDescent="0.25">
      <c r="A473" t="s">
        <v>539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45912</v>
      </c>
      <c r="I473">
        <v>2</v>
      </c>
      <c r="J473" s="2">
        <v>11.25</v>
      </c>
      <c r="K473" s="2" t="s">
        <v>6</v>
      </c>
      <c r="L473" s="2">
        <f t="shared" si="15"/>
        <v>22.5</v>
      </c>
      <c r="M473" s="7">
        <v>23</v>
      </c>
    </row>
    <row r="474" spans="1:13" x14ac:dyDescent="0.25">
      <c r="A474" t="s">
        <v>540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45912</v>
      </c>
      <c r="I474">
        <v>14</v>
      </c>
      <c r="J474" s="2">
        <v>9</v>
      </c>
      <c r="K474" s="2" t="s">
        <v>6</v>
      </c>
      <c r="L474" s="2">
        <f t="shared" si="15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45912</v>
      </c>
      <c r="I475">
        <v>2</v>
      </c>
      <c r="J475" s="2">
        <v>13</v>
      </c>
      <c r="K475" s="2" t="s">
        <v>7</v>
      </c>
      <c r="L475" s="2">
        <f t="shared" si="15"/>
        <v>26</v>
      </c>
      <c r="M475" s="7">
        <v>23</v>
      </c>
    </row>
    <row r="476" spans="1:13" x14ac:dyDescent="0.25">
      <c r="A476" t="s">
        <v>541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45912</v>
      </c>
      <c r="I476">
        <v>2</v>
      </c>
      <c r="J476" s="2">
        <v>9</v>
      </c>
      <c r="K476" s="2" t="s">
        <v>6</v>
      </c>
      <c r="L476" s="2">
        <f t="shared" si="15"/>
        <v>18</v>
      </c>
      <c r="M476" s="7">
        <v>23</v>
      </c>
    </row>
    <row r="477" spans="1:13" x14ac:dyDescent="0.25">
      <c r="A477" t="s">
        <v>542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45912</v>
      </c>
      <c r="I477">
        <v>12</v>
      </c>
      <c r="J477" s="2">
        <v>11</v>
      </c>
      <c r="K477" s="2" t="s">
        <v>6</v>
      </c>
      <c r="L477" s="2">
        <f t="shared" si="15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45912</v>
      </c>
      <c r="I478">
        <v>2</v>
      </c>
      <c r="J478" s="2">
        <v>13</v>
      </c>
      <c r="K478" s="2" t="s">
        <v>7</v>
      </c>
      <c r="L478" s="2">
        <f t="shared" si="15"/>
        <v>26</v>
      </c>
      <c r="M478" s="7">
        <v>23</v>
      </c>
    </row>
    <row r="479" spans="1:13" x14ac:dyDescent="0.25">
      <c r="A479" t="s">
        <v>543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45912</v>
      </c>
      <c r="I479">
        <v>12</v>
      </c>
      <c r="J479" s="2">
        <v>10</v>
      </c>
      <c r="K479" s="2" t="s">
        <v>6</v>
      </c>
      <c r="L479" s="2">
        <f t="shared" si="15"/>
        <v>120</v>
      </c>
      <c r="M479" s="7">
        <v>23</v>
      </c>
    </row>
    <row r="480" spans="1:13" x14ac:dyDescent="0.25">
      <c r="A480" t="s">
        <v>544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45912</v>
      </c>
      <c r="I480">
        <v>2</v>
      </c>
      <c r="J480" s="2">
        <v>17</v>
      </c>
      <c r="K480" s="2" t="s">
        <v>7</v>
      </c>
      <c r="L480" s="2">
        <f t="shared" si="15"/>
        <v>34</v>
      </c>
      <c r="M480" s="7">
        <v>23</v>
      </c>
    </row>
    <row r="481" spans="1:13" x14ac:dyDescent="0.25">
      <c r="A481" t="s">
        <v>545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45913</v>
      </c>
      <c r="I481">
        <v>2</v>
      </c>
      <c r="J481" s="2">
        <v>13.25</v>
      </c>
      <c r="K481" s="2" t="s">
        <v>6</v>
      </c>
      <c r="L481" s="2">
        <f t="shared" si="15"/>
        <v>26.5</v>
      </c>
      <c r="M481" s="7">
        <v>24</v>
      </c>
    </row>
    <row r="482" spans="1:13" x14ac:dyDescent="0.25">
      <c r="A482" t="s">
        <v>546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45913</v>
      </c>
      <c r="I482">
        <v>4</v>
      </c>
      <c r="J482" s="2">
        <v>13</v>
      </c>
      <c r="K482" s="2" t="s">
        <v>6</v>
      </c>
      <c r="L482" s="2">
        <f t="shared" si="15"/>
        <v>52</v>
      </c>
      <c r="M482" s="7">
        <v>24</v>
      </c>
    </row>
    <row r="483" spans="1:13" x14ac:dyDescent="0.25">
      <c r="A483" t="s">
        <v>547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45913</v>
      </c>
      <c r="I483">
        <v>12</v>
      </c>
      <c r="J483" s="2">
        <v>13</v>
      </c>
      <c r="K483" s="2" t="s">
        <v>6</v>
      </c>
      <c r="L483" s="2">
        <f t="shared" si="15"/>
        <v>156</v>
      </c>
      <c r="M483" s="7">
        <v>24</v>
      </c>
    </row>
    <row r="484" spans="1:13" x14ac:dyDescent="0.25">
      <c r="A484" t="s">
        <v>548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45913</v>
      </c>
      <c r="I484">
        <v>10</v>
      </c>
      <c r="J484" s="2">
        <v>14</v>
      </c>
      <c r="K484" s="2" t="s">
        <v>6</v>
      </c>
      <c r="L484" s="2">
        <f t="shared" si="15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45913</v>
      </c>
      <c r="I485">
        <v>2</v>
      </c>
      <c r="J485" s="2">
        <v>17</v>
      </c>
      <c r="K485" s="2" t="s">
        <v>7</v>
      </c>
      <c r="L485" s="2">
        <f t="shared" si="15"/>
        <v>34</v>
      </c>
      <c r="M485" s="7">
        <v>24</v>
      </c>
    </row>
    <row r="486" spans="1:13" x14ac:dyDescent="0.25">
      <c r="A486" t="s">
        <v>549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45913</v>
      </c>
      <c r="I486">
        <v>8</v>
      </c>
      <c r="J486" s="2">
        <v>15</v>
      </c>
      <c r="K486" s="2" t="s">
        <v>6</v>
      </c>
      <c r="L486" s="2">
        <f t="shared" si="15"/>
        <v>120</v>
      </c>
      <c r="M486" s="7">
        <v>24</v>
      </c>
    </row>
    <row r="487" spans="1:13" x14ac:dyDescent="0.25">
      <c r="A487" t="s">
        <v>550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45913</v>
      </c>
      <c r="I487">
        <v>2</v>
      </c>
      <c r="J487" s="2">
        <v>9</v>
      </c>
      <c r="K487" s="2" t="s">
        <v>6</v>
      </c>
      <c r="L487" s="2">
        <f t="shared" si="15"/>
        <v>18</v>
      </c>
      <c r="M487" s="7">
        <v>24</v>
      </c>
    </row>
    <row r="488" spans="1:13" x14ac:dyDescent="0.25">
      <c r="A488" t="s">
        <v>551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45913</v>
      </c>
      <c r="I488">
        <v>14</v>
      </c>
      <c r="J488" s="2">
        <v>7.75</v>
      </c>
      <c r="K488" s="2" t="s">
        <v>6</v>
      </c>
      <c r="L488" s="2">
        <f t="shared" si="15"/>
        <v>108.5</v>
      </c>
      <c r="M488" s="7">
        <v>24</v>
      </c>
    </row>
    <row r="489" spans="1:13" x14ac:dyDescent="0.25">
      <c r="A489" t="s">
        <v>552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45913</v>
      </c>
      <c r="I489">
        <v>2</v>
      </c>
      <c r="J489" s="2">
        <v>6.5</v>
      </c>
      <c r="K489" s="2" t="s">
        <v>7</v>
      </c>
      <c r="L489" s="2">
        <f t="shared" si="15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45913</v>
      </c>
      <c r="I490">
        <v>2</v>
      </c>
      <c r="J490" s="2">
        <v>16</v>
      </c>
      <c r="K490" s="2" t="s">
        <v>7</v>
      </c>
      <c r="L490" s="2">
        <f t="shared" si="15"/>
        <v>32</v>
      </c>
      <c r="M490" s="7">
        <v>24</v>
      </c>
    </row>
    <row r="491" spans="1:13" x14ac:dyDescent="0.25">
      <c r="A491" t="s">
        <v>553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45913</v>
      </c>
      <c r="I491">
        <v>12</v>
      </c>
      <c r="J491" s="2">
        <v>6.75</v>
      </c>
      <c r="K491" s="2" t="s">
        <v>6</v>
      </c>
      <c r="L491" s="2">
        <f t="shared" si="15"/>
        <v>81</v>
      </c>
      <c r="M491" s="7">
        <v>24</v>
      </c>
    </row>
    <row r="492" spans="1:13" x14ac:dyDescent="0.25">
      <c r="A492" t="s">
        <v>554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45913</v>
      </c>
      <c r="I492">
        <v>2</v>
      </c>
      <c r="J492" s="2">
        <v>21</v>
      </c>
      <c r="K492" s="2" t="s">
        <v>7</v>
      </c>
      <c r="L492" s="2">
        <f t="shared" si="15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45913</v>
      </c>
      <c r="I493">
        <v>4</v>
      </c>
      <c r="J493" s="2">
        <v>6.75</v>
      </c>
      <c r="K493" s="2" t="s">
        <v>6</v>
      </c>
      <c r="L493" s="2">
        <f t="shared" si="15"/>
        <v>27</v>
      </c>
      <c r="M493" s="7">
        <v>24</v>
      </c>
    </row>
    <row r="494" spans="1:13" x14ac:dyDescent="0.25">
      <c r="A494" t="s">
        <v>555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45913</v>
      </c>
      <c r="I494">
        <v>2</v>
      </c>
      <c r="J494" s="2">
        <v>6.75</v>
      </c>
      <c r="K494" s="2" t="s">
        <v>6</v>
      </c>
      <c r="L494" s="2">
        <f t="shared" si="15"/>
        <v>13.5</v>
      </c>
      <c r="M494" s="7">
        <v>24</v>
      </c>
    </row>
    <row r="495" spans="1:13" x14ac:dyDescent="0.25">
      <c r="A495" t="s">
        <v>556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45913</v>
      </c>
      <c r="I495">
        <v>10</v>
      </c>
      <c r="J495" s="2">
        <v>13</v>
      </c>
      <c r="K495" s="2" t="s">
        <v>6</v>
      </c>
      <c r="L495" s="2">
        <f t="shared" si="15"/>
        <v>130</v>
      </c>
      <c r="M495" s="7">
        <v>24</v>
      </c>
    </row>
    <row r="496" spans="1:13" x14ac:dyDescent="0.25">
      <c r="A496" t="s">
        <v>557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45913</v>
      </c>
      <c r="I496">
        <v>2</v>
      </c>
      <c r="J496" s="2">
        <v>13</v>
      </c>
      <c r="K496" s="2" t="s">
        <v>7</v>
      </c>
      <c r="L496" s="2">
        <f t="shared" si="15"/>
        <v>26</v>
      </c>
      <c r="M496" s="7">
        <v>24</v>
      </c>
    </row>
    <row r="497" spans="1:13" x14ac:dyDescent="0.25">
      <c r="A497" t="s">
        <v>558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45913</v>
      </c>
      <c r="I497">
        <v>2</v>
      </c>
      <c r="J497" s="2">
        <v>26.5</v>
      </c>
      <c r="K497" s="2" t="s">
        <v>7</v>
      </c>
      <c r="L497" s="2">
        <f t="shared" si="15"/>
        <v>53</v>
      </c>
      <c r="M497" s="7">
        <v>24</v>
      </c>
    </row>
    <row r="498" spans="1:13" x14ac:dyDescent="0.25">
      <c r="A498" t="s">
        <v>559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45913</v>
      </c>
      <c r="I498">
        <v>10</v>
      </c>
      <c r="J498" s="2">
        <v>10</v>
      </c>
      <c r="K498" s="2" t="s">
        <v>6</v>
      </c>
      <c r="L498" s="2">
        <f t="shared" si="15"/>
        <v>100</v>
      </c>
      <c r="M498" s="7">
        <v>24</v>
      </c>
    </row>
    <row r="499" spans="1:13" x14ac:dyDescent="0.25">
      <c r="A499" t="s">
        <v>560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45913</v>
      </c>
      <c r="I499">
        <v>12</v>
      </c>
      <c r="J499" s="2">
        <v>10</v>
      </c>
      <c r="K499" s="2" t="s">
        <v>6</v>
      </c>
      <c r="L499" s="2">
        <f t="shared" si="15"/>
        <v>120</v>
      </c>
      <c r="M499" s="7">
        <v>24</v>
      </c>
    </row>
    <row r="500" spans="1:13" x14ac:dyDescent="0.25">
      <c r="A500" t="s">
        <v>561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45913</v>
      </c>
      <c r="I500">
        <v>2</v>
      </c>
      <c r="J500" s="2">
        <v>17</v>
      </c>
      <c r="K500" s="2" t="s">
        <v>7</v>
      </c>
      <c r="L500" s="2">
        <f t="shared" si="15"/>
        <v>34</v>
      </c>
      <c r="M500" s="7">
        <v>24</v>
      </c>
    </row>
    <row r="501" spans="1:13" x14ac:dyDescent="0.25">
      <c r="A501" t="s">
        <v>562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45914</v>
      </c>
      <c r="I501">
        <v>12</v>
      </c>
      <c r="J501" s="2">
        <v>10</v>
      </c>
      <c r="K501" s="2" t="s">
        <v>6</v>
      </c>
      <c r="L501" s="2">
        <f t="shared" si="15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45914</v>
      </c>
      <c r="I502">
        <v>2</v>
      </c>
      <c r="J502" s="2">
        <v>17</v>
      </c>
      <c r="K502" s="2" t="s">
        <v>7</v>
      </c>
      <c r="L502" s="2">
        <f t="shared" si="15"/>
        <v>34</v>
      </c>
      <c r="M502" s="7">
        <v>25</v>
      </c>
    </row>
    <row r="503" spans="1:13" x14ac:dyDescent="0.25">
      <c r="A503" t="s">
        <v>563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45914</v>
      </c>
      <c r="I503">
        <v>2</v>
      </c>
      <c r="J503" s="2">
        <v>10</v>
      </c>
      <c r="K503" s="2" t="s">
        <v>6</v>
      </c>
      <c r="L503" s="2">
        <f t="shared" si="15"/>
        <v>20</v>
      </c>
      <c r="M503" s="7">
        <v>25</v>
      </c>
    </row>
    <row r="504" spans="1:13" x14ac:dyDescent="0.25">
      <c r="A504" t="s">
        <v>564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45914</v>
      </c>
      <c r="I504">
        <v>2</v>
      </c>
      <c r="J504" s="2">
        <v>13</v>
      </c>
      <c r="K504" s="2" t="s">
        <v>6</v>
      </c>
      <c r="L504" s="2">
        <f t="shared" si="15"/>
        <v>26</v>
      </c>
      <c r="M504" s="7">
        <v>25</v>
      </c>
    </row>
    <row r="505" spans="1:13" x14ac:dyDescent="0.25">
      <c r="A505" t="s">
        <v>565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45914</v>
      </c>
      <c r="I505">
        <v>6</v>
      </c>
      <c r="J505" s="2">
        <v>7</v>
      </c>
      <c r="K505" s="2" t="s">
        <v>6</v>
      </c>
      <c r="L505" s="2">
        <f t="shared" si="15"/>
        <v>42</v>
      </c>
      <c r="M505" s="7">
        <v>25</v>
      </c>
    </row>
    <row r="506" spans="1:13" x14ac:dyDescent="0.25">
      <c r="A506" t="s">
        <v>566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45914</v>
      </c>
      <c r="I506">
        <v>4</v>
      </c>
      <c r="J506" s="2">
        <v>17</v>
      </c>
      <c r="K506" s="2" t="s">
        <v>7</v>
      </c>
      <c r="L506" s="2">
        <f t="shared" si="15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45914</v>
      </c>
      <c r="I507">
        <v>8</v>
      </c>
      <c r="J507" s="2">
        <v>4.5</v>
      </c>
      <c r="K507" s="2" t="s">
        <v>6</v>
      </c>
      <c r="L507" s="2">
        <f t="shared" si="15"/>
        <v>36</v>
      </c>
      <c r="M507" s="7">
        <v>25</v>
      </c>
    </row>
    <row r="508" spans="1:13" x14ac:dyDescent="0.25">
      <c r="A508" t="s">
        <v>567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45914</v>
      </c>
      <c r="I508">
        <v>6</v>
      </c>
      <c r="J508" s="2">
        <v>8.75</v>
      </c>
      <c r="K508" s="2" t="s">
        <v>6</v>
      </c>
      <c r="L508" s="2">
        <f t="shared" si="15"/>
        <v>52.5</v>
      </c>
      <c r="M508" s="7">
        <v>25</v>
      </c>
    </row>
    <row r="509" spans="1:13" x14ac:dyDescent="0.25">
      <c r="A509" t="s">
        <v>568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45914</v>
      </c>
      <c r="I509">
        <v>4</v>
      </c>
      <c r="J509" s="2">
        <v>8.75</v>
      </c>
      <c r="K509" s="2" t="s">
        <v>6</v>
      </c>
      <c r="L509" s="2">
        <f t="shared" si="15"/>
        <v>35</v>
      </c>
      <c r="M509" s="7">
        <v>25</v>
      </c>
    </row>
    <row r="510" spans="1:13" x14ac:dyDescent="0.25">
      <c r="A510" t="s">
        <v>569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45914</v>
      </c>
      <c r="I510">
        <v>6</v>
      </c>
      <c r="J510" s="2">
        <v>13</v>
      </c>
      <c r="K510" s="2" t="s">
        <v>7</v>
      </c>
      <c r="L510" s="2">
        <f t="shared" si="15"/>
        <v>78</v>
      </c>
      <c r="M510" s="7">
        <v>25</v>
      </c>
    </row>
    <row r="511" spans="1:13" x14ac:dyDescent="0.25">
      <c r="A511" t="s">
        <v>570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45914</v>
      </c>
      <c r="I511">
        <v>12</v>
      </c>
      <c r="J511" s="2">
        <v>12.75</v>
      </c>
      <c r="K511" s="2" t="s">
        <v>6</v>
      </c>
      <c r="L511" s="2">
        <f t="shared" si="15"/>
        <v>153</v>
      </c>
      <c r="M511" s="7">
        <v>25</v>
      </c>
    </row>
    <row r="512" spans="1:13" x14ac:dyDescent="0.25">
      <c r="A512" t="s">
        <v>571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45914</v>
      </c>
      <c r="I512">
        <v>2</v>
      </c>
      <c r="J512" s="2">
        <v>13</v>
      </c>
      <c r="K512" s="2" t="s">
        <v>7</v>
      </c>
      <c r="L512" s="2">
        <f t="shared" si="15"/>
        <v>26</v>
      </c>
      <c r="M512" s="7">
        <v>25</v>
      </c>
    </row>
    <row r="513" spans="1:13" x14ac:dyDescent="0.25">
      <c r="A513" t="s">
        <v>572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45914</v>
      </c>
      <c r="I513">
        <v>14</v>
      </c>
      <c r="J513" s="2">
        <v>9.25</v>
      </c>
      <c r="K513" s="2" t="s">
        <v>6</v>
      </c>
      <c r="L513" s="2">
        <f t="shared" si="15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ref="H514:H577" ca="1" si="16">TODAY()+M514</f>
        <v>45914</v>
      </c>
      <c r="I514">
        <v>2</v>
      </c>
      <c r="J514" s="2">
        <v>13</v>
      </c>
      <c r="K514" s="2" t="s">
        <v>6</v>
      </c>
      <c r="L514" s="2">
        <f t="shared" ref="L514:L577" si="17">J514*I514</f>
        <v>26</v>
      </c>
      <c r="M514" s="7">
        <v>25</v>
      </c>
    </row>
    <row r="515" spans="1:13" x14ac:dyDescent="0.25">
      <c r="A515" t="s">
        <v>573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ca="1" si="16"/>
        <v>45914</v>
      </c>
      <c r="I515">
        <v>12</v>
      </c>
      <c r="J515" s="2">
        <v>12.75</v>
      </c>
      <c r="K515" s="2" t="s">
        <v>6</v>
      </c>
      <c r="L515" s="2">
        <f t="shared" si="17"/>
        <v>153</v>
      </c>
      <c r="M515" s="7">
        <v>25</v>
      </c>
    </row>
    <row r="516" spans="1:13" x14ac:dyDescent="0.25">
      <c r="A516" t="s">
        <v>574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45914</v>
      </c>
      <c r="I516">
        <v>4</v>
      </c>
      <c r="J516" s="2">
        <v>12.75</v>
      </c>
      <c r="K516" s="2" t="s">
        <v>6</v>
      </c>
      <c r="L516" s="2">
        <f t="shared" si="17"/>
        <v>51</v>
      </c>
      <c r="M516" s="7">
        <v>25</v>
      </c>
    </row>
    <row r="517" spans="1:13" x14ac:dyDescent="0.25">
      <c r="A517" t="s">
        <v>575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45914</v>
      </c>
      <c r="I517">
        <v>2</v>
      </c>
      <c r="J517" s="2">
        <v>10</v>
      </c>
      <c r="K517" s="2" t="s">
        <v>6</v>
      </c>
      <c r="L517" s="2">
        <f t="shared" si="17"/>
        <v>20</v>
      </c>
      <c r="M517" s="7">
        <v>25</v>
      </c>
    </row>
    <row r="518" spans="1:13" x14ac:dyDescent="0.25">
      <c r="A518" t="s">
        <v>576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45914</v>
      </c>
      <c r="I518">
        <v>16</v>
      </c>
      <c r="J518" s="2">
        <v>6</v>
      </c>
      <c r="K518" s="2" t="s">
        <v>6</v>
      </c>
      <c r="L518" s="2">
        <f t="shared" si="17"/>
        <v>96</v>
      </c>
      <c r="M518" s="7">
        <v>25</v>
      </c>
    </row>
    <row r="519" spans="1:13" x14ac:dyDescent="0.25">
      <c r="A519" t="s">
        <v>577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45914</v>
      </c>
      <c r="I519">
        <v>2</v>
      </c>
      <c r="J519" s="2">
        <v>17</v>
      </c>
      <c r="K519" s="2" t="s">
        <v>7</v>
      </c>
      <c r="L519" s="2">
        <f t="shared" si="17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45914</v>
      </c>
      <c r="I520">
        <v>2</v>
      </c>
      <c r="J520" s="2">
        <v>13</v>
      </c>
      <c r="K520" s="2" t="s">
        <v>7</v>
      </c>
      <c r="L520" s="2">
        <f t="shared" si="17"/>
        <v>26</v>
      </c>
      <c r="M520" s="7">
        <v>25</v>
      </c>
    </row>
    <row r="521" spans="1:13" x14ac:dyDescent="0.25">
      <c r="A521" t="s">
        <v>578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45915</v>
      </c>
      <c r="I521">
        <v>8</v>
      </c>
      <c r="J521" s="2">
        <v>6</v>
      </c>
      <c r="K521" s="2" t="s">
        <v>6</v>
      </c>
      <c r="L521" s="2">
        <f t="shared" si="17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45915</v>
      </c>
      <c r="I522">
        <v>4</v>
      </c>
      <c r="J522" s="2">
        <v>8.875</v>
      </c>
      <c r="K522" s="2" t="s">
        <v>6</v>
      </c>
      <c r="L522" s="2">
        <f t="shared" si="17"/>
        <v>35.5</v>
      </c>
      <c r="M522" s="7">
        <v>26</v>
      </c>
    </row>
    <row r="523" spans="1:13" x14ac:dyDescent="0.25">
      <c r="A523" t="s">
        <v>579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45915</v>
      </c>
      <c r="I523">
        <v>2</v>
      </c>
      <c r="J523" s="2">
        <v>8.875</v>
      </c>
      <c r="K523" s="2" t="s">
        <v>6</v>
      </c>
      <c r="L523" s="2">
        <f t="shared" si="17"/>
        <v>17.75</v>
      </c>
      <c r="M523" s="7">
        <v>26</v>
      </c>
    </row>
    <row r="524" spans="1:13" x14ac:dyDescent="0.25">
      <c r="A524" t="s">
        <v>580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45915</v>
      </c>
      <c r="I524">
        <v>2</v>
      </c>
      <c r="J524" s="2">
        <v>5.625</v>
      </c>
      <c r="K524" s="2" t="s">
        <v>6</v>
      </c>
      <c r="L524" s="2">
        <f t="shared" si="17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45915</v>
      </c>
      <c r="I525">
        <v>12</v>
      </c>
      <c r="J525" s="2">
        <v>6.875</v>
      </c>
      <c r="K525" s="2" t="s">
        <v>6</v>
      </c>
      <c r="L525" s="2">
        <f t="shared" si="17"/>
        <v>82.5</v>
      </c>
      <c r="M525" s="7">
        <v>26</v>
      </c>
    </row>
    <row r="526" spans="1:13" x14ac:dyDescent="0.25">
      <c r="A526" t="s">
        <v>581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45915</v>
      </c>
      <c r="I526">
        <v>6</v>
      </c>
      <c r="J526" s="2">
        <v>5.625</v>
      </c>
      <c r="K526" s="2" t="s">
        <v>6</v>
      </c>
      <c r="L526" s="2">
        <f t="shared" si="17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45915</v>
      </c>
      <c r="I527">
        <v>2</v>
      </c>
      <c r="J527" s="2">
        <v>17</v>
      </c>
      <c r="K527" s="2" t="s">
        <v>7</v>
      </c>
      <c r="L527" s="2">
        <f t="shared" si="17"/>
        <v>34</v>
      </c>
      <c r="M527" s="7">
        <v>26</v>
      </c>
    </row>
    <row r="528" spans="1:13" x14ac:dyDescent="0.25">
      <c r="A528" t="s">
        <v>582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45915</v>
      </c>
      <c r="I528">
        <v>8</v>
      </c>
      <c r="J528" s="2">
        <v>17</v>
      </c>
      <c r="K528" s="2" t="s">
        <v>6</v>
      </c>
      <c r="L528" s="2">
        <f t="shared" si="17"/>
        <v>136</v>
      </c>
      <c r="M528" s="7">
        <v>26</v>
      </c>
    </row>
    <row r="529" spans="1:13" x14ac:dyDescent="0.25">
      <c r="A529" t="s">
        <v>583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45915</v>
      </c>
      <c r="I529">
        <v>2</v>
      </c>
      <c r="J529" s="2">
        <v>10</v>
      </c>
      <c r="K529" s="2" t="s">
        <v>7</v>
      </c>
      <c r="L529" s="2">
        <f t="shared" si="17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45915</v>
      </c>
      <c r="I530">
        <v>4</v>
      </c>
      <c r="J530" s="2">
        <v>12.75</v>
      </c>
      <c r="K530" s="2" t="s">
        <v>6</v>
      </c>
      <c r="L530" s="2">
        <f t="shared" si="17"/>
        <v>51</v>
      </c>
      <c r="M530" s="7">
        <v>26</v>
      </c>
    </row>
    <row r="531" spans="1:13" x14ac:dyDescent="0.25">
      <c r="A531" t="s">
        <v>584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45915</v>
      </c>
      <c r="I531">
        <v>2</v>
      </c>
      <c r="J531" s="2">
        <v>13</v>
      </c>
      <c r="K531" s="2" t="s">
        <v>6</v>
      </c>
      <c r="L531" s="2">
        <f t="shared" si="17"/>
        <v>26</v>
      </c>
      <c r="M531" s="7">
        <v>26</v>
      </c>
    </row>
    <row r="532" spans="1:13" x14ac:dyDescent="0.25">
      <c r="A532" t="s">
        <v>585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45915</v>
      </c>
      <c r="I532">
        <v>12</v>
      </c>
      <c r="J532" s="2">
        <v>13</v>
      </c>
      <c r="K532" s="2" t="s">
        <v>6</v>
      </c>
      <c r="L532" s="2">
        <f t="shared" si="17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45915</v>
      </c>
      <c r="I533">
        <v>2</v>
      </c>
      <c r="J533" s="2">
        <v>13</v>
      </c>
      <c r="K533" s="2" t="s">
        <v>6</v>
      </c>
      <c r="L533" s="2">
        <f t="shared" si="17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45915</v>
      </c>
      <c r="I534">
        <v>6</v>
      </c>
      <c r="J534" s="2">
        <v>4.75</v>
      </c>
      <c r="K534" s="2" t="s">
        <v>6</v>
      </c>
      <c r="L534" s="2">
        <f t="shared" si="17"/>
        <v>28.5</v>
      </c>
      <c r="M534" s="7">
        <v>26</v>
      </c>
    </row>
    <row r="535" spans="1:13" x14ac:dyDescent="0.25">
      <c r="A535" t="s">
        <v>586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45915</v>
      </c>
      <c r="I535">
        <v>4</v>
      </c>
      <c r="J535" s="2">
        <v>4.5</v>
      </c>
      <c r="K535" s="2" t="s">
        <v>6</v>
      </c>
      <c r="L535" s="2">
        <f t="shared" si="17"/>
        <v>18</v>
      </c>
      <c r="M535" s="7">
        <v>26</v>
      </c>
    </row>
    <row r="536" spans="1:13" x14ac:dyDescent="0.25">
      <c r="A536" t="s">
        <v>587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45915</v>
      </c>
      <c r="I536">
        <v>2</v>
      </c>
      <c r="J536" s="2">
        <v>4.5</v>
      </c>
      <c r="K536" s="2" t="s">
        <v>6</v>
      </c>
      <c r="L536" s="2">
        <f t="shared" si="17"/>
        <v>9</v>
      </c>
      <c r="M536" s="7">
        <v>26</v>
      </c>
    </row>
    <row r="537" spans="1:13" x14ac:dyDescent="0.25">
      <c r="A537" t="s">
        <v>588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45915</v>
      </c>
      <c r="I537">
        <v>4</v>
      </c>
      <c r="J537" s="2">
        <v>6.75</v>
      </c>
      <c r="K537" s="2" t="s">
        <v>6</v>
      </c>
      <c r="L537" s="2">
        <f t="shared" si="17"/>
        <v>27</v>
      </c>
      <c r="M537" s="7">
        <v>26</v>
      </c>
    </row>
    <row r="538" spans="1:13" x14ac:dyDescent="0.25">
      <c r="A538" t="s">
        <v>589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45915</v>
      </c>
      <c r="I538">
        <v>20</v>
      </c>
      <c r="J538" s="2">
        <v>6.75</v>
      </c>
      <c r="K538" s="2" t="s">
        <v>6</v>
      </c>
      <c r="L538" s="2">
        <f t="shared" si="17"/>
        <v>135</v>
      </c>
      <c r="M538" s="7">
        <v>26</v>
      </c>
    </row>
    <row r="539" spans="1:13" x14ac:dyDescent="0.25">
      <c r="A539" t="s">
        <v>590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45915</v>
      </c>
      <c r="I539">
        <v>2</v>
      </c>
      <c r="J539" s="2">
        <v>10</v>
      </c>
      <c r="K539" s="2" t="s">
        <v>7</v>
      </c>
      <c r="L539" s="2">
        <f t="shared" si="17"/>
        <v>20</v>
      </c>
      <c r="M539" s="7">
        <v>26</v>
      </c>
    </row>
    <row r="540" spans="1:13" x14ac:dyDescent="0.25">
      <c r="A540" t="s">
        <v>591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45915</v>
      </c>
      <c r="I540">
        <v>6</v>
      </c>
      <c r="J540" s="2">
        <v>6.75</v>
      </c>
      <c r="K540" s="2" t="s">
        <v>6</v>
      </c>
      <c r="L540" s="2">
        <f t="shared" si="17"/>
        <v>40.5</v>
      </c>
      <c r="M540" s="7">
        <v>26</v>
      </c>
    </row>
    <row r="541" spans="1:13" x14ac:dyDescent="0.25">
      <c r="A541" t="s">
        <v>592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45916</v>
      </c>
      <c r="I541">
        <v>4</v>
      </c>
      <c r="J541" s="2">
        <v>7</v>
      </c>
      <c r="K541" s="2" t="s">
        <v>6</v>
      </c>
      <c r="L541" s="2">
        <f t="shared" si="17"/>
        <v>28</v>
      </c>
      <c r="M541" s="7">
        <v>27</v>
      </c>
    </row>
    <row r="542" spans="1:13" x14ac:dyDescent="0.25">
      <c r="A542" t="s">
        <v>593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45916</v>
      </c>
      <c r="I542">
        <v>4</v>
      </c>
      <c r="J542" s="2">
        <v>7.25</v>
      </c>
      <c r="K542" s="2" t="s">
        <v>6</v>
      </c>
      <c r="L542" s="2">
        <f t="shared" si="17"/>
        <v>29</v>
      </c>
      <c r="M542" s="7">
        <v>27</v>
      </c>
    </row>
    <row r="543" spans="1:13" x14ac:dyDescent="0.25">
      <c r="A543" t="s">
        <v>594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45916</v>
      </c>
      <c r="I543">
        <v>2</v>
      </c>
      <c r="J543" s="2">
        <v>8.5</v>
      </c>
      <c r="K543" s="2" t="s">
        <v>6</v>
      </c>
      <c r="L543" s="2">
        <f t="shared" si="17"/>
        <v>17</v>
      </c>
      <c r="M543" s="7">
        <v>27</v>
      </c>
    </row>
    <row r="544" spans="1:13" x14ac:dyDescent="0.25">
      <c r="A544" t="s">
        <v>595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45916</v>
      </c>
      <c r="I544">
        <v>2</v>
      </c>
      <c r="J544" s="2">
        <v>11</v>
      </c>
      <c r="K544" s="2" t="s">
        <v>6</v>
      </c>
      <c r="L544" s="2">
        <f t="shared" si="17"/>
        <v>22</v>
      </c>
      <c r="M544" s="7">
        <v>27</v>
      </c>
    </row>
    <row r="545" spans="1:13" x14ac:dyDescent="0.25">
      <c r="A545" t="s">
        <v>596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45916</v>
      </c>
      <c r="I545">
        <v>2</v>
      </c>
      <c r="J545" s="2">
        <v>13</v>
      </c>
      <c r="K545" s="2" t="s">
        <v>7</v>
      </c>
      <c r="L545" s="2">
        <f t="shared" si="17"/>
        <v>26</v>
      </c>
      <c r="M545" s="7">
        <v>27</v>
      </c>
    </row>
    <row r="546" spans="1:13" x14ac:dyDescent="0.25">
      <c r="A546" t="s">
        <v>597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45916</v>
      </c>
      <c r="I546">
        <v>8</v>
      </c>
      <c r="J546" s="2">
        <v>16.5</v>
      </c>
      <c r="K546" s="2" t="s">
        <v>6</v>
      </c>
      <c r="L546" s="2">
        <f t="shared" si="17"/>
        <v>132</v>
      </c>
      <c r="M546" s="7">
        <v>27</v>
      </c>
    </row>
    <row r="547" spans="1:13" x14ac:dyDescent="0.25">
      <c r="A547" t="s">
        <v>598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45916</v>
      </c>
      <c r="I547">
        <v>8</v>
      </c>
      <c r="J547" s="2">
        <v>6</v>
      </c>
      <c r="K547" s="2" t="s">
        <v>6</v>
      </c>
      <c r="L547" s="2">
        <f t="shared" si="17"/>
        <v>48</v>
      </c>
      <c r="M547" s="7">
        <v>27</v>
      </c>
    </row>
    <row r="548" spans="1:13" x14ac:dyDescent="0.25">
      <c r="A548" t="s">
        <v>599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45916</v>
      </c>
      <c r="I548">
        <v>2</v>
      </c>
      <c r="J548" s="2">
        <v>60</v>
      </c>
      <c r="K548" s="2" t="s">
        <v>6</v>
      </c>
      <c r="L548" s="2">
        <f t="shared" si="17"/>
        <v>120</v>
      </c>
      <c r="M548" s="7">
        <v>27</v>
      </c>
    </row>
    <row r="549" spans="1:13" x14ac:dyDescent="0.25">
      <c r="A549" t="s">
        <v>600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45916</v>
      </c>
      <c r="I549">
        <v>2</v>
      </c>
      <c r="J549" s="2">
        <v>17</v>
      </c>
      <c r="K549" s="2" t="s">
        <v>7</v>
      </c>
      <c r="L549" s="2">
        <f t="shared" si="17"/>
        <v>34</v>
      </c>
      <c r="M549" s="7">
        <v>27</v>
      </c>
    </row>
    <row r="550" spans="1:13" x14ac:dyDescent="0.25">
      <c r="A550" t="s">
        <v>601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45916</v>
      </c>
      <c r="I550">
        <v>8</v>
      </c>
      <c r="J550" s="2">
        <v>19</v>
      </c>
      <c r="K550" s="2" t="s">
        <v>6</v>
      </c>
      <c r="L550" s="2">
        <f t="shared" si="17"/>
        <v>152</v>
      </c>
      <c r="M550" s="7">
        <v>27</v>
      </c>
    </row>
    <row r="551" spans="1:13" x14ac:dyDescent="0.25">
      <c r="A551" t="s">
        <v>602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45916</v>
      </c>
      <c r="I551">
        <v>2</v>
      </c>
      <c r="J551" s="2">
        <v>19</v>
      </c>
      <c r="K551" s="2" t="s">
        <v>6</v>
      </c>
      <c r="L551" s="2">
        <f t="shared" si="17"/>
        <v>38</v>
      </c>
      <c r="M551" s="7">
        <v>27</v>
      </c>
    </row>
    <row r="552" spans="1:13" x14ac:dyDescent="0.25">
      <c r="A552" t="s">
        <v>603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45916</v>
      </c>
      <c r="I552">
        <v>12</v>
      </c>
      <c r="J552" s="2">
        <v>12.75</v>
      </c>
      <c r="K552" s="2" t="s">
        <v>6</v>
      </c>
      <c r="L552" s="2">
        <f t="shared" si="17"/>
        <v>153</v>
      </c>
      <c r="M552" s="7">
        <v>27</v>
      </c>
    </row>
    <row r="553" spans="1:13" x14ac:dyDescent="0.25">
      <c r="A553" t="s">
        <v>604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45916</v>
      </c>
      <c r="I553">
        <v>4</v>
      </c>
      <c r="J553" s="2">
        <v>5</v>
      </c>
      <c r="K553" s="2" t="s">
        <v>6</v>
      </c>
      <c r="L553" s="2">
        <f t="shared" si="17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45916</v>
      </c>
      <c r="I554">
        <v>6</v>
      </c>
      <c r="J554" s="2">
        <v>5</v>
      </c>
      <c r="K554" s="2" t="s">
        <v>6</v>
      </c>
      <c r="L554" s="2">
        <f t="shared" si="17"/>
        <v>30</v>
      </c>
      <c r="M554" s="7">
        <v>27</v>
      </c>
    </row>
    <row r="555" spans="1:13" x14ac:dyDescent="0.25">
      <c r="A555" t="s">
        <v>605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45916</v>
      </c>
      <c r="I555">
        <v>8</v>
      </c>
      <c r="J555" s="2">
        <v>6</v>
      </c>
      <c r="K555" s="2" t="s">
        <v>6</v>
      </c>
      <c r="L555" s="2">
        <f t="shared" si="17"/>
        <v>48</v>
      </c>
      <c r="M555" s="7">
        <v>27</v>
      </c>
    </row>
    <row r="556" spans="1:13" x14ac:dyDescent="0.25">
      <c r="A556" t="s">
        <v>606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45916</v>
      </c>
      <c r="I556">
        <v>2</v>
      </c>
      <c r="J556" s="2">
        <v>11.875</v>
      </c>
      <c r="K556" s="2" t="s">
        <v>6</v>
      </c>
      <c r="L556" s="2">
        <f t="shared" si="17"/>
        <v>23.75</v>
      </c>
      <c r="M556" s="7">
        <v>27</v>
      </c>
    </row>
    <row r="557" spans="1:13" x14ac:dyDescent="0.25">
      <c r="A557" t="s">
        <v>607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45916</v>
      </c>
      <c r="I557">
        <v>2</v>
      </c>
      <c r="J557" s="2">
        <v>12.375</v>
      </c>
      <c r="K557" s="2" t="s">
        <v>6</v>
      </c>
      <c r="L557" s="2">
        <f t="shared" si="17"/>
        <v>24.75</v>
      </c>
      <c r="M557" s="7">
        <v>27</v>
      </c>
    </row>
    <row r="558" spans="1:13" x14ac:dyDescent="0.25">
      <c r="A558" t="s">
        <v>608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45916</v>
      </c>
      <c r="I558">
        <v>4</v>
      </c>
      <c r="J558" s="2">
        <v>11.25</v>
      </c>
      <c r="K558" s="2" t="s">
        <v>6</v>
      </c>
      <c r="L558" s="2">
        <f t="shared" si="17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45916</v>
      </c>
      <c r="I559">
        <v>2</v>
      </c>
      <c r="J559" s="2">
        <v>30</v>
      </c>
      <c r="K559" s="2" t="s">
        <v>7</v>
      </c>
      <c r="L559" s="2">
        <f t="shared" si="17"/>
        <v>60</v>
      </c>
      <c r="M559" s="7">
        <v>27</v>
      </c>
    </row>
    <row r="560" spans="1:13" x14ac:dyDescent="0.25">
      <c r="A560" t="s">
        <v>609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45916</v>
      </c>
      <c r="I560">
        <v>8</v>
      </c>
      <c r="J560" s="2">
        <v>13</v>
      </c>
      <c r="K560" s="2" t="s">
        <v>6</v>
      </c>
      <c r="L560" s="2">
        <f t="shared" si="17"/>
        <v>104</v>
      </c>
      <c r="M560" s="7">
        <v>27</v>
      </c>
    </row>
    <row r="561" spans="1:13" x14ac:dyDescent="0.25">
      <c r="A561" t="s">
        <v>610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45917</v>
      </c>
      <c r="I561">
        <v>4</v>
      </c>
      <c r="J561" s="2">
        <v>7.875</v>
      </c>
      <c r="K561" s="2" t="s">
        <v>6</v>
      </c>
      <c r="L561" s="2">
        <f t="shared" si="17"/>
        <v>31.5</v>
      </c>
      <c r="M561" s="7">
        <v>28</v>
      </c>
    </row>
    <row r="562" spans="1:13" x14ac:dyDescent="0.25">
      <c r="A562" t="s">
        <v>611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45917</v>
      </c>
      <c r="I562">
        <v>2</v>
      </c>
      <c r="J562" s="2">
        <v>11.25</v>
      </c>
      <c r="K562" s="2" t="s">
        <v>6</v>
      </c>
      <c r="L562" s="2">
        <f t="shared" si="17"/>
        <v>22.5</v>
      </c>
      <c r="M562" s="7">
        <v>28</v>
      </c>
    </row>
    <row r="563" spans="1:13" x14ac:dyDescent="0.25">
      <c r="A563" t="s">
        <v>612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45917</v>
      </c>
      <c r="I563">
        <v>2</v>
      </c>
      <c r="J563" s="2">
        <v>13</v>
      </c>
      <c r="K563" s="2" t="s">
        <v>7</v>
      </c>
      <c r="L563" s="2">
        <f t="shared" si="17"/>
        <v>26</v>
      </c>
      <c r="M563" s="7">
        <v>28</v>
      </c>
    </row>
    <row r="564" spans="1:13" x14ac:dyDescent="0.25">
      <c r="A564" t="s">
        <v>613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45917</v>
      </c>
      <c r="I564">
        <v>2</v>
      </c>
      <c r="J564" s="2">
        <v>6.75</v>
      </c>
      <c r="K564" s="2" t="s">
        <v>6</v>
      </c>
      <c r="L564" s="2">
        <f t="shared" si="17"/>
        <v>13.5</v>
      </c>
      <c r="M564" s="7">
        <v>28</v>
      </c>
    </row>
    <row r="565" spans="1:13" x14ac:dyDescent="0.25">
      <c r="A565" t="s">
        <v>614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45917</v>
      </c>
      <c r="I565">
        <v>2</v>
      </c>
      <c r="J565" s="2">
        <v>8.5</v>
      </c>
      <c r="K565" s="2" t="s">
        <v>6</v>
      </c>
      <c r="L565" s="2">
        <f t="shared" si="17"/>
        <v>17</v>
      </c>
      <c r="M565" s="7">
        <v>28</v>
      </c>
    </row>
    <row r="566" spans="1:13" x14ac:dyDescent="0.25">
      <c r="A566" t="s">
        <v>615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45917</v>
      </c>
      <c r="I566">
        <v>10</v>
      </c>
      <c r="J566" s="2">
        <v>8.75</v>
      </c>
      <c r="K566" s="2" t="s">
        <v>6</v>
      </c>
      <c r="L566" s="2">
        <f t="shared" si="17"/>
        <v>87.5</v>
      </c>
      <c r="M566" s="7">
        <v>28</v>
      </c>
    </row>
    <row r="567" spans="1:13" x14ac:dyDescent="0.25">
      <c r="A567" t="s">
        <v>616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45917</v>
      </c>
      <c r="I567">
        <v>2</v>
      </c>
      <c r="J567" s="2">
        <v>21</v>
      </c>
      <c r="K567" s="2" t="s">
        <v>7</v>
      </c>
      <c r="L567" s="2">
        <f t="shared" si="17"/>
        <v>42</v>
      </c>
      <c r="M567" s="7">
        <v>28</v>
      </c>
    </row>
    <row r="568" spans="1:13" x14ac:dyDescent="0.25">
      <c r="A568" t="s">
        <v>617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45917</v>
      </c>
      <c r="I568">
        <v>16</v>
      </c>
      <c r="J568" s="2">
        <v>6.5</v>
      </c>
      <c r="K568" s="2" t="s">
        <v>6</v>
      </c>
      <c r="L568" s="2">
        <f t="shared" si="17"/>
        <v>104</v>
      </c>
      <c r="M568" s="7">
        <v>28</v>
      </c>
    </row>
    <row r="569" spans="1:13" x14ac:dyDescent="0.25">
      <c r="A569" t="s">
        <v>618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45917</v>
      </c>
      <c r="I569">
        <v>4</v>
      </c>
      <c r="J569" s="2">
        <v>4</v>
      </c>
      <c r="K569" s="2" t="s">
        <v>6</v>
      </c>
      <c r="L569" s="2">
        <f t="shared" si="17"/>
        <v>16</v>
      </c>
      <c r="M569" s="7">
        <v>28</v>
      </c>
    </row>
    <row r="570" spans="1:13" x14ac:dyDescent="0.25">
      <c r="A570" t="s">
        <v>619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45917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620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45917</v>
      </c>
      <c r="I571">
        <v>8</v>
      </c>
      <c r="J571" s="2">
        <v>9</v>
      </c>
      <c r="K571" s="2" t="s">
        <v>6</v>
      </c>
      <c r="L571" s="2">
        <f t="shared" si="17"/>
        <v>72</v>
      </c>
      <c r="M571" s="7">
        <v>28</v>
      </c>
    </row>
    <row r="572" spans="1:13" x14ac:dyDescent="0.25">
      <c r="A572" t="s">
        <v>621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45917</v>
      </c>
      <c r="I572">
        <v>2</v>
      </c>
      <c r="J572" s="2">
        <v>13</v>
      </c>
      <c r="K572" s="2" t="s">
        <v>7</v>
      </c>
      <c r="L572" s="2">
        <f t="shared" si="17"/>
        <v>26</v>
      </c>
      <c r="M572" s="7">
        <v>28</v>
      </c>
    </row>
    <row r="573" spans="1:13" x14ac:dyDescent="0.25">
      <c r="A573" t="s">
        <v>622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45917</v>
      </c>
      <c r="I573">
        <v>12</v>
      </c>
      <c r="J573" s="2">
        <v>13</v>
      </c>
      <c r="K573" s="2" t="s">
        <v>6</v>
      </c>
      <c r="L573" s="2">
        <f t="shared" si="17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45917</v>
      </c>
      <c r="I574">
        <v>2</v>
      </c>
      <c r="J574" s="2">
        <v>13</v>
      </c>
      <c r="K574" s="2" t="s">
        <v>6</v>
      </c>
      <c r="L574" s="2">
        <f t="shared" si="17"/>
        <v>26</v>
      </c>
      <c r="M574" s="7">
        <v>28</v>
      </c>
    </row>
    <row r="575" spans="1:13" x14ac:dyDescent="0.25">
      <c r="A575" t="s">
        <v>623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45917</v>
      </c>
      <c r="I575">
        <v>12</v>
      </c>
      <c r="J575" s="2">
        <v>13</v>
      </c>
      <c r="K575" s="2" t="s">
        <v>6</v>
      </c>
      <c r="L575" s="2">
        <f t="shared" si="17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45917</v>
      </c>
      <c r="I576">
        <v>16</v>
      </c>
      <c r="J576" s="2">
        <v>9.75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624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45917</v>
      </c>
      <c r="I577">
        <v>2</v>
      </c>
      <c r="J577" s="2">
        <v>10</v>
      </c>
      <c r="K577" s="2" t="s">
        <v>6</v>
      </c>
      <c r="L577" s="2">
        <f t="shared" si="17"/>
        <v>20</v>
      </c>
      <c r="M577" s="7">
        <v>28</v>
      </c>
    </row>
    <row r="578" spans="1:13" x14ac:dyDescent="0.25">
      <c r="A578" t="s">
        <v>625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ref="H578:H596" ca="1" si="18">TODAY()+M578</f>
        <v>45917</v>
      </c>
      <c r="I578">
        <v>2</v>
      </c>
      <c r="J578" s="2">
        <v>6.5</v>
      </c>
      <c r="K578" s="2" t="s">
        <v>6</v>
      </c>
      <c r="L578" s="2">
        <f t="shared" ref="L578:L585" si="19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ca="1" si="18"/>
        <v>45917</v>
      </c>
      <c r="I579">
        <v>2</v>
      </c>
      <c r="J579" s="2">
        <v>13</v>
      </c>
      <c r="K579" s="2" t="s">
        <v>6</v>
      </c>
      <c r="L579" s="2">
        <f t="shared" si="19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45917</v>
      </c>
      <c r="I580">
        <v>12</v>
      </c>
      <c r="J580" s="2">
        <v>13</v>
      </c>
      <c r="K580" s="2" t="s">
        <v>6</v>
      </c>
      <c r="L580" s="2">
        <f t="shared" si="19"/>
        <v>156</v>
      </c>
      <c r="M580" s="7">
        <v>28</v>
      </c>
    </row>
    <row r="581" spans="1:13" x14ac:dyDescent="0.25">
      <c r="A581" t="s">
        <v>626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45918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29</v>
      </c>
    </row>
    <row r="582" spans="1:13" x14ac:dyDescent="0.25">
      <c r="A582" t="s">
        <v>627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45918</v>
      </c>
      <c r="I582">
        <v>2</v>
      </c>
      <c r="J582" s="2">
        <v>8</v>
      </c>
      <c r="K582" s="2" t="s">
        <v>6</v>
      </c>
      <c r="L582" s="2">
        <f t="shared" si="19"/>
        <v>16</v>
      </c>
      <c r="M582" s="7">
        <v>29</v>
      </c>
    </row>
    <row r="583" spans="1:13" x14ac:dyDescent="0.25">
      <c r="A583" t="s">
        <v>628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45918</v>
      </c>
      <c r="I583">
        <v>4</v>
      </c>
      <c r="J583" s="2">
        <v>9</v>
      </c>
      <c r="K583" s="2" t="s">
        <v>6</v>
      </c>
      <c r="L583" s="2">
        <f t="shared" si="19"/>
        <v>36</v>
      </c>
      <c r="M583" s="7">
        <v>29</v>
      </c>
    </row>
    <row r="584" spans="1:13" x14ac:dyDescent="0.25">
      <c r="A584" t="s">
        <v>629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45918</v>
      </c>
      <c r="I584">
        <v>6</v>
      </c>
      <c r="J584" s="2">
        <v>6.75</v>
      </c>
      <c r="K584" s="2" t="s">
        <v>6</v>
      </c>
      <c r="L584" s="2">
        <f t="shared" si="19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45918</v>
      </c>
      <c r="I585">
        <v>4</v>
      </c>
      <c r="J585" s="2">
        <v>8.5</v>
      </c>
      <c r="K585" s="2" t="s">
        <v>6</v>
      </c>
      <c r="L585" s="2">
        <f t="shared" si="19"/>
        <v>34</v>
      </c>
      <c r="M585" s="7">
        <v>29</v>
      </c>
    </row>
    <row r="586" spans="1:13" x14ac:dyDescent="0.25">
      <c r="A586" t="s">
        <v>630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45918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631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45918</v>
      </c>
      <c r="I587">
        <v>2</v>
      </c>
      <c r="J587" s="2">
        <v>13</v>
      </c>
      <c r="K587" s="2" t="s">
        <v>6</v>
      </c>
      <c r="L587" s="2">
        <f t="shared" ref="L587:L596" si="20">J587*I587</f>
        <v>26</v>
      </c>
      <c r="M587" s="7">
        <v>29</v>
      </c>
    </row>
    <row r="588" spans="1:13" x14ac:dyDescent="0.25">
      <c r="A588" t="s">
        <v>632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45918</v>
      </c>
      <c r="I588">
        <v>12</v>
      </c>
      <c r="J588" s="2">
        <v>13</v>
      </c>
      <c r="K588" s="2" t="s">
        <v>6</v>
      </c>
      <c r="L588" s="2">
        <f t="shared" si="20"/>
        <v>156</v>
      </c>
      <c r="M588" s="7">
        <v>29</v>
      </c>
    </row>
    <row r="589" spans="1:13" x14ac:dyDescent="0.25">
      <c r="A589" t="s">
        <v>633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45918</v>
      </c>
      <c r="I589">
        <v>8</v>
      </c>
      <c r="J589" s="2">
        <v>13</v>
      </c>
      <c r="K589" s="2" t="s">
        <v>6</v>
      </c>
      <c r="L589" s="2">
        <f t="shared" si="20"/>
        <v>104</v>
      </c>
      <c r="M589" s="7">
        <v>29</v>
      </c>
    </row>
    <row r="590" spans="1:13" x14ac:dyDescent="0.25">
      <c r="A590" t="s">
        <v>634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45918</v>
      </c>
      <c r="I590">
        <v>2</v>
      </c>
      <c r="J590" s="2">
        <v>26.5</v>
      </c>
      <c r="K590" s="2" t="s">
        <v>7</v>
      </c>
      <c r="L590" s="2">
        <f t="shared" si="20"/>
        <v>53</v>
      </c>
      <c r="M590" s="7">
        <v>29</v>
      </c>
    </row>
    <row r="591" spans="1:13" x14ac:dyDescent="0.25">
      <c r="A591" t="s">
        <v>635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45918</v>
      </c>
      <c r="I591">
        <v>2</v>
      </c>
      <c r="J591" s="2">
        <v>8.25</v>
      </c>
      <c r="K591" s="2" t="s">
        <v>6</v>
      </c>
      <c r="L591" s="2">
        <f t="shared" si="20"/>
        <v>16.5</v>
      </c>
      <c r="M591" s="7">
        <v>29</v>
      </c>
    </row>
    <row r="592" spans="1:13" x14ac:dyDescent="0.25">
      <c r="A592" t="s">
        <v>636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45918</v>
      </c>
      <c r="I592">
        <v>2</v>
      </c>
      <c r="J592" s="2">
        <v>7.25</v>
      </c>
      <c r="K592" s="2" t="s">
        <v>6</v>
      </c>
      <c r="L592" s="2">
        <f t="shared" si="20"/>
        <v>14.5</v>
      </c>
      <c r="M592" s="7">
        <v>29</v>
      </c>
    </row>
    <row r="593" spans="1:13" x14ac:dyDescent="0.25">
      <c r="A593" t="s">
        <v>637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45918</v>
      </c>
      <c r="I593">
        <v>2</v>
      </c>
      <c r="J593" s="2">
        <v>13</v>
      </c>
      <c r="K593" s="2" t="s">
        <v>6</v>
      </c>
      <c r="L593" s="2">
        <f t="shared" si="20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45918</v>
      </c>
      <c r="I594">
        <v>12</v>
      </c>
      <c r="J594" s="2">
        <v>13</v>
      </c>
      <c r="K594" s="2" t="s">
        <v>6</v>
      </c>
      <c r="L594" s="2">
        <f t="shared" si="20"/>
        <v>156</v>
      </c>
      <c r="M594" s="7">
        <v>29</v>
      </c>
    </row>
    <row r="595" spans="1:13" x14ac:dyDescent="0.25">
      <c r="A595" t="s">
        <v>638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45918</v>
      </c>
      <c r="I595">
        <v>6</v>
      </c>
      <c r="J595" s="2">
        <v>17</v>
      </c>
      <c r="K595" s="2" t="s">
        <v>6</v>
      </c>
      <c r="L595" s="2">
        <f t="shared" si="20"/>
        <v>102</v>
      </c>
      <c r="M595" s="7">
        <v>29</v>
      </c>
    </row>
    <row r="596" spans="1:13" x14ac:dyDescent="0.25">
      <c r="A596" t="s">
        <v>639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45918</v>
      </c>
      <c r="I596">
        <v>4</v>
      </c>
      <c r="J596" s="2">
        <v>13</v>
      </c>
      <c r="K596" s="2" t="s">
        <v>7</v>
      </c>
      <c r="L596" s="2">
        <f t="shared" si="20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P37"/>
  <sheetViews>
    <sheetView topLeftCell="D5" workbookViewId="0">
      <selection activeCell="M6" sqref="M6:P37"/>
    </sheetView>
  </sheetViews>
  <sheetFormatPr defaultRowHeight="15" x14ac:dyDescent="0.25"/>
  <cols>
    <col min="1" max="1" width="22.28515625" customWidth="1"/>
    <col min="2" max="2" width="20.140625" customWidth="1"/>
    <col min="3" max="3" width="7" bestFit="1" customWidth="1"/>
    <col min="4" max="4" width="10.7109375" bestFit="1" customWidth="1"/>
    <col min="5" max="5" width="6.85546875" customWidth="1"/>
    <col min="6" max="6" width="6.85546875" bestFit="1" customWidth="1"/>
    <col min="7" max="7" width="27" bestFit="1" customWidth="1"/>
    <col min="8" max="8" width="20.140625" bestFit="1" customWidth="1"/>
    <col min="9" max="9" width="8" bestFit="1" customWidth="1"/>
    <col min="10" max="10" width="6.85546875" bestFit="1" customWidth="1"/>
    <col min="11" max="11" width="23.140625" customWidth="1"/>
    <col min="12" max="12" width="12.42578125" bestFit="1" customWidth="1"/>
    <col min="13" max="13" width="11" bestFit="1" customWidth="1"/>
    <col min="14" max="14" width="16.85546875" bestFit="1" customWidth="1"/>
    <col min="15" max="15" width="10.7109375" bestFit="1" customWidth="1"/>
    <col min="16" max="16" width="21.7109375" bestFit="1" customWidth="1"/>
    <col min="17" max="20" width="6.85546875" bestFit="1" customWidth="1"/>
    <col min="21" max="21" width="9" bestFit="1" customWidth="1"/>
    <col min="22" max="38" width="6.5703125" bestFit="1" customWidth="1"/>
    <col min="39" max="39" width="8.7109375" bestFit="1" customWidth="1"/>
    <col min="40" max="40" width="10.7109375" bestFit="1" customWidth="1"/>
    <col min="41" max="41" width="3" bestFit="1" customWidth="1"/>
    <col min="42" max="42" width="7" bestFit="1" customWidth="1"/>
    <col min="43" max="43" width="6" bestFit="1" customWidth="1"/>
    <col min="44" max="44" width="7" bestFit="1" customWidth="1"/>
    <col min="45" max="45" width="4" bestFit="1" customWidth="1"/>
    <col min="46" max="46" width="6" bestFit="1" customWidth="1"/>
    <col min="47" max="47" width="5" bestFit="1" customWidth="1"/>
    <col min="48" max="48" width="3" bestFit="1" customWidth="1"/>
    <col min="49" max="49" width="5" bestFit="1" customWidth="1"/>
    <col min="50" max="50" width="3" bestFit="1" customWidth="1"/>
    <col min="51" max="51" width="6" bestFit="1" customWidth="1"/>
    <col min="52" max="52" width="3" bestFit="1" customWidth="1"/>
    <col min="53" max="53" width="7" bestFit="1" customWidth="1"/>
    <col min="54" max="54" width="6" bestFit="1" customWidth="1"/>
    <col min="55" max="55" width="5" bestFit="1" customWidth="1"/>
    <col min="56" max="56" width="6" bestFit="1" customWidth="1"/>
    <col min="57" max="57" width="7" bestFit="1" customWidth="1"/>
    <col min="58" max="58" width="3" bestFit="1" customWidth="1"/>
    <col min="59" max="59" width="6" bestFit="1" customWidth="1"/>
    <col min="60" max="60" width="5" bestFit="1" customWidth="1"/>
    <col min="61" max="61" width="7" bestFit="1" customWidth="1"/>
    <col min="62" max="63" width="3" bestFit="1" customWidth="1"/>
    <col min="64" max="64" width="5" bestFit="1" customWidth="1"/>
    <col min="65" max="65" width="3" bestFit="1" customWidth="1"/>
    <col min="66" max="66" width="5" bestFit="1" customWidth="1"/>
    <col min="67" max="67" width="3" bestFit="1" customWidth="1"/>
    <col min="68" max="68" width="5" bestFit="1" customWidth="1"/>
    <col min="69" max="70" width="3" bestFit="1" customWidth="1"/>
    <col min="71" max="71" width="10.7109375" bestFit="1" customWidth="1"/>
  </cols>
  <sheetData>
    <row r="1" spans="1:16" x14ac:dyDescent="0.25">
      <c r="G1" t="s">
        <v>652</v>
      </c>
      <c r="H1">
        <v>230</v>
      </c>
      <c r="K1" t="s">
        <v>659</v>
      </c>
      <c r="L1">
        <v>78.739999999999995</v>
      </c>
      <c r="M1" s="2"/>
      <c r="N1" s="2"/>
    </row>
    <row r="2" spans="1:16" x14ac:dyDescent="0.25">
      <c r="G2" t="s">
        <v>653</v>
      </c>
      <c r="H2">
        <v>312</v>
      </c>
      <c r="K2" t="s">
        <v>651</v>
      </c>
    </row>
    <row r="3" spans="1:16" x14ac:dyDescent="0.25">
      <c r="G3" t="s">
        <v>654</v>
      </c>
      <c r="H3">
        <f>(H1*2+H2)/3</f>
        <v>257.33333333333331</v>
      </c>
    </row>
    <row r="5" spans="1:16" x14ac:dyDescent="0.25">
      <c r="A5" s="5" t="s">
        <v>118</v>
      </c>
      <c r="B5" s="5" t="s">
        <v>88</v>
      </c>
      <c r="G5" t="s">
        <v>658</v>
      </c>
      <c r="H5" t="s">
        <v>88</v>
      </c>
    </row>
    <row r="6" spans="1:16" x14ac:dyDescent="0.25">
      <c r="A6" s="5" t="s">
        <v>86</v>
      </c>
      <c r="B6">
        <v>10000</v>
      </c>
      <c r="C6">
        <v>15000</v>
      </c>
      <c r="D6" t="s">
        <v>87</v>
      </c>
      <c r="G6" t="s">
        <v>86</v>
      </c>
      <c r="H6">
        <v>10000</v>
      </c>
      <c r="I6">
        <v>15000</v>
      </c>
      <c r="K6" t="s">
        <v>119</v>
      </c>
      <c r="L6" t="s">
        <v>641</v>
      </c>
      <c r="M6" t="s">
        <v>655</v>
      </c>
      <c r="N6" t="s">
        <v>657</v>
      </c>
      <c r="O6" t="s">
        <v>656</v>
      </c>
      <c r="P6" t="s">
        <v>660</v>
      </c>
    </row>
    <row r="7" spans="1:16" x14ac:dyDescent="0.25">
      <c r="A7" s="6" t="s">
        <v>107</v>
      </c>
      <c r="B7">
        <v>989</v>
      </c>
      <c r="C7">
        <v>255</v>
      </c>
      <c r="D7">
        <v>1244</v>
      </c>
      <c r="G7" s="6" t="s">
        <v>107</v>
      </c>
      <c r="H7">
        <v>989</v>
      </c>
      <c r="I7">
        <v>255</v>
      </c>
      <c r="K7" s="7">
        <f t="shared" ref="K7:K37" si="0">ROUNDUP(H7/$L$1*1.05,0)</f>
        <v>14</v>
      </c>
      <c r="L7" s="7">
        <f t="shared" ref="L7:L37" si="1">ROUNDUP(I7/$L$1*1.05,0)</f>
        <v>4</v>
      </c>
      <c r="M7" s="8">
        <f t="shared" ref="M7:M37" si="2">(K7*10000+L7*15000)</f>
        <v>200000</v>
      </c>
      <c r="N7" s="8">
        <f>M7/$H$3</f>
        <v>777.20207253886019</v>
      </c>
      <c r="O7" s="8">
        <f t="shared" ref="O7:O37" si="3">SUM(K7:L7)*15</f>
        <v>270</v>
      </c>
      <c r="P7" s="8">
        <f>N7+O7</f>
        <v>1047.2020725388602</v>
      </c>
    </row>
    <row r="8" spans="1:16" x14ac:dyDescent="0.25">
      <c r="A8" s="6" t="s">
        <v>108</v>
      </c>
      <c r="B8">
        <v>522.42000000000007</v>
      </c>
      <c r="C8">
        <v>751</v>
      </c>
      <c r="D8">
        <v>1273.42</v>
      </c>
      <c r="G8" s="6" t="s">
        <v>108</v>
      </c>
      <c r="H8">
        <v>522.42000000000007</v>
      </c>
      <c r="I8">
        <v>751</v>
      </c>
      <c r="K8" s="7">
        <f t="shared" si="0"/>
        <v>7</v>
      </c>
      <c r="L8" s="7">
        <f t="shared" si="1"/>
        <v>11</v>
      </c>
      <c r="M8" s="8">
        <f t="shared" si="2"/>
        <v>235000</v>
      </c>
      <c r="N8" s="8">
        <f t="shared" ref="N8:N37" si="4">M8/$H$3</f>
        <v>913.2124352331607</v>
      </c>
      <c r="O8" s="8">
        <f t="shared" si="3"/>
        <v>270</v>
      </c>
      <c r="P8" s="8">
        <f t="shared" ref="P8:P37" si="5">N8+O8</f>
        <v>1183.2124352331607</v>
      </c>
    </row>
    <row r="9" spans="1:16" x14ac:dyDescent="0.25">
      <c r="A9" s="6" t="s">
        <v>109</v>
      </c>
      <c r="B9">
        <v>948</v>
      </c>
      <c r="C9">
        <v>153</v>
      </c>
      <c r="D9">
        <v>1101</v>
      </c>
      <c r="G9" s="6" t="s">
        <v>109</v>
      </c>
      <c r="H9">
        <v>948</v>
      </c>
      <c r="I9">
        <v>153</v>
      </c>
      <c r="K9" s="7">
        <f t="shared" si="0"/>
        <v>13</v>
      </c>
      <c r="L9" s="7">
        <f t="shared" si="1"/>
        <v>3</v>
      </c>
      <c r="M9" s="8">
        <f t="shared" si="2"/>
        <v>175000</v>
      </c>
      <c r="N9" s="8">
        <f t="shared" si="4"/>
        <v>680.05181347150267</v>
      </c>
      <c r="O9" s="8">
        <f t="shared" si="3"/>
        <v>240</v>
      </c>
      <c r="P9" s="8">
        <f t="shared" si="5"/>
        <v>920.05181347150267</v>
      </c>
    </row>
    <row r="10" spans="1:16" x14ac:dyDescent="0.25">
      <c r="A10" s="6" t="s">
        <v>642</v>
      </c>
      <c r="B10">
        <v>968.25</v>
      </c>
      <c r="D10">
        <v>968.25</v>
      </c>
      <c r="G10" s="6" t="s">
        <v>642</v>
      </c>
      <c r="H10">
        <v>968.25</v>
      </c>
      <c r="K10" s="7">
        <f t="shared" si="0"/>
        <v>13</v>
      </c>
      <c r="L10" s="7">
        <f t="shared" si="1"/>
        <v>0</v>
      </c>
      <c r="M10" s="8">
        <f t="shared" si="2"/>
        <v>130000</v>
      </c>
      <c r="N10" s="8">
        <f t="shared" si="4"/>
        <v>505.18134715025911</v>
      </c>
      <c r="O10" s="8">
        <f t="shared" si="3"/>
        <v>195</v>
      </c>
      <c r="P10" s="8">
        <f t="shared" si="5"/>
        <v>700.18134715025917</v>
      </c>
    </row>
    <row r="11" spans="1:16" x14ac:dyDescent="0.25">
      <c r="A11" s="6" t="s">
        <v>643</v>
      </c>
      <c r="B11">
        <v>1032</v>
      </c>
      <c r="C11">
        <v>290.5</v>
      </c>
      <c r="D11">
        <v>1322.5</v>
      </c>
      <c r="G11" s="6" t="s">
        <v>643</v>
      </c>
      <c r="H11">
        <v>1032</v>
      </c>
      <c r="I11">
        <v>290.5</v>
      </c>
      <c r="K11" s="7">
        <f t="shared" si="0"/>
        <v>14</v>
      </c>
      <c r="L11" s="7">
        <f t="shared" si="1"/>
        <v>4</v>
      </c>
      <c r="M11" s="8">
        <f t="shared" si="2"/>
        <v>200000</v>
      </c>
      <c r="N11" s="8">
        <f t="shared" si="4"/>
        <v>777.20207253886019</v>
      </c>
      <c r="O11" s="8">
        <f t="shared" si="3"/>
        <v>270</v>
      </c>
      <c r="P11" s="8">
        <f t="shared" si="5"/>
        <v>1047.2020725388602</v>
      </c>
    </row>
    <row r="12" spans="1:16" x14ac:dyDescent="0.25">
      <c r="A12" s="6" t="s">
        <v>110</v>
      </c>
      <c r="B12">
        <v>1021.5</v>
      </c>
      <c r="C12">
        <v>359</v>
      </c>
      <c r="D12">
        <v>1380.5</v>
      </c>
      <c r="G12" s="6" t="s">
        <v>110</v>
      </c>
      <c r="H12">
        <v>1021.5</v>
      </c>
      <c r="I12">
        <v>359</v>
      </c>
      <c r="K12" s="7">
        <f t="shared" si="0"/>
        <v>14</v>
      </c>
      <c r="L12" s="7">
        <f t="shared" si="1"/>
        <v>5</v>
      </c>
      <c r="M12" s="8">
        <f t="shared" si="2"/>
        <v>215000</v>
      </c>
      <c r="N12" s="8">
        <f t="shared" si="4"/>
        <v>835.49222797927462</v>
      </c>
      <c r="O12" s="8">
        <f t="shared" si="3"/>
        <v>285</v>
      </c>
      <c r="P12" s="8">
        <f t="shared" si="5"/>
        <v>1120.4922279792745</v>
      </c>
    </row>
    <row r="13" spans="1:16" x14ac:dyDescent="0.25">
      <c r="A13" s="6" t="s">
        <v>111</v>
      </c>
      <c r="B13">
        <v>852</v>
      </c>
      <c r="C13">
        <v>220.5</v>
      </c>
      <c r="D13">
        <v>1072.5</v>
      </c>
      <c r="G13" s="6" t="s">
        <v>111</v>
      </c>
      <c r="H13">
        <v>852</v>
      </c>
      <c r="I13">
        <v>220.5</v>
      </c>
      <c r="K13" s="7">
        <f t="shared" si="0"/>
        <v>12</v>
      </c>
      <c r="L13" s="7">
        <f t="shared" si="1"/>
        <v>3</v>
      </c>
      <c r="M13" s="8">
        <f t="shared" si="2"/>
        <v>165000</v>
      </c>
      <c r="N13" s="8">
        <f t="shared" si="4"/>
        <v>641.19170984455968</v>
      </c>
      <c r="O13" s="8">
        <f t="shared" si="3"/>
        <v>225</v>
      </c>
      <c r="P13" s="8">
        <f t="shared" si="5"/>
        <v>866.19170984455968</v>
      </c>
    </row>
    <row r="14" spans="1:16" x14ac:dyDescent="0.25">
      <c r="A14" s="6" t="s">
        <v>112</v>
      </c>
      <c r="B14">
        <v>731.5</v>
      </c>
      <c r="C14">
        <v>524</v>
      </c>
      <c r="D14">
        <v>1255.5</v>
      </c>
      <c r="G14" s="6" t="s">
        <v>112</v>
      </c>
      <c r="H14">
        <v>731.5</v>
      </c>
      <c r="I14">
        <v>524</v>
      </c>
      <c r="K14" s="7">
        <f t="shared" si="0"/>
        <v>10</v>
      </c>
      <c r="L14" s="7">
        <f t="shared" si="1"/>
        <v>7</v>
      </c>
      <c r="M14" s="8">
        <f t="shared" si="2"/>
        <v>205000</v>
      </c>
      <c r="N14" s="8">
        <f t="shared" si="4"/>
        <v>796.63212435233163</v>
      </c>
      <c r="O14" s="8">
        <f t="shared" si="3"/>
        <v>255</v>
      </c>
      <c r="P14" s="8">
        <f t="shared" si="5"/>
        <v>1051.6321243523316</v>
      </c>
    </row>
    <row r="15" spans="1:16" x14ac:dyDescent="0.25">
      <c r="A15" s="6" t="s">
        <v>113</v>
      </c>
      <c r="B15">
        <v>590</v>
      </c>
      <c r="C15">
        <v>521.25</v>
      </c>
      <c r="D15">
        <v>1111.25</v>
      </c>
      <c r="G15" s="6" t="s">
        <v>113</v>
      </c>
      <c r="H15">
        <v>590</v>
      </c>
      <c r="I15">
        <v>521.25</v>
      </c>
      <c r="K15" s="7">
        <f t="shared" si="0"/>
        <v>8</v>
      </c>
      <c r="L15" s="7">
        <f t="shared" si="1"/>
        <v>7</v>
      </c>
      <c r="M15" s="8">
        <f t="shared" si="2"/>
        <v>185000</v>
      </c>
      <c r="N15" s="8">
        <f t="shared" si="4"/>
        <v>718.91191709844566</v>
      </c>
      <c r="O15" s="8">
        <f t="shared" si="3"/>
        <v>225</v>
      </c>
      <c r="P15" s="8">
        <f t="shared" si="5"/>
        <v>943.91191709844566</v>
      </c>
    </row>
    <row r="16" spans="1:16" x14ac:dyDescent="0.25">
      <c r="A16" s="6" t="s">
        <v>114</v>
      </c>
      <c r="B16">
        <v>621.875</v>
      </c>
      <c r="C16">
        <v>642</v>
      </c>
      <c r="D16">
        <v>1263.875</v>
      </c>
      <c r="G16" s="6" t="s">
        <v>114</v>
      </c>
      <c r="H16">
        <v>621.875</v>
      </c>
      <c r="I16">
        <v>642</v>
      </c>
      <c r="K16" s="7">
        <f t="shared" si="0"/>
        <v>9</v>
      </c>
      <c r="L16" s="7">
        <f t="shared" si="1"/>
        <v>9</v>
      </c>
      <c r="M16" s="8">
        <f t="shared" si="2"/>
        <v>225000</v>
      </c>
      <c r="N16" s="8">
        <f t="shared" si="4"/>
        <v>874.35233160621772</v>
      </c>
      <c r="O16" s="8">
        <f t="shared" si="3"/>
        <v>270</v>
      </c>
      <c r="P16" s="8">
        <f t="shared" si="5"/>
        <v>1144.3523316062178</v>
      </c>
    </row>
    <row r="17" spans="1:16" x14ac:dyDescent="0.25">
      <c r="A17" s="6" t="s">
        <v>644</v>
      </c>
      <c r="B17">
        <v>1038.5</v>
      </c>
      <c r="C17">
        <v>304</v>
      </c>
      <c r="D17">
        <v>1342.5</v>
      </c>
      <c r="G17" s="6" t="s">
        <v>644</v>
      </c>
      <c r="H17">
        <v>1038.5</v>
      </c>
      <c r="I17">
        <v>304</v>
      </c>
      <c r="K17" s="7">
        <f t="shared" si="0"/>
        <v>14</v>
      </c>
      <c r="L17" s="7">
        <f t="shared" si="1"/>
        <v>5</v>
      </c>
      <c r="M17" s="8">
        <f t="shared" si="2"/>
        <v>215000</v>
      </c>
      <c r="N17" s="8">
        <f t="shared" si="4"/>
        <v>835.49222797927462</v>
      </c>
      <c r="O17" s="8">
        <f t="shared" si="3"/>
        <v>285</v>
      </c>
      <c r="P17" s="8">
        <f t="shared" si="5"/>
        <v>1120.4922279792745</v>
      </c>
    </row>
    <row r="18" spans="1:16" x14ac:dyDescent="0.25">
      <c r="A18" s="6" t="s">
        <v>645</v>
      </c>
      <c r="B18">
        <v>919.5</v>
      </c>
      <c r="D18">
        <v>919.5</v>
      </c>
      <c r="G18" s="6" t="s">
        <v>645</v>
      </c>
      <c r="H18">
        <v>919.5</v>
      </c>
      <c r="K18" s="7">
        <f t="shared" si="0"/>
        <v>13</v>
      </c>
      <c r="L18" s="7">
        <f t="shared" si="1"/>
        <v>0</v>
      </c>
      <c r="M18" s="8">
        <f t="shared" si="2"/>
        <v>130000</v>
      </c>
      <c r="N18" s="8">
        <f t="shared" si="4"/>
        <v>505.18134715025911</v>
      </c>
      <c r="O18" s="8">
        <f t="shared" si="3"/>
        <v>195</v>
      </c>
      <c r="P18" s="8">
        <f t="shared" si="5"/>
        <v>700.18134715025917</v>
      </c>
    </row>
    <row r="19" spans="1:16" x14ac:dyDescent="0.25">
      <c r="A19" s="6" t="s">
        <v>115</v>
      </c>
      <c r="B19">
        <v>564.5</v>
      </c>
      <c r="C19">
        <v>515</v>
      </c>
      <c r="D19">
        <v>1079.5</v>
      </c>
      <c r="G19" s="6" t="s">
        <v>115</v>
      </c>
      <c r="H19">
        <v>564.5</v>
      </c>
      <c r="I19">
        <v>515</v>
      </c>
      <c r="K19" s="7">
        <f t="shared" si="0"/>
        <v>8</v>
      </c>
      <c r="L19" s="7">
        <f t="shared" si="1"/>
        <v>7</v>
      </c>
      <c r="M19" s="8">
        <f t="shared" si="2"/>
        <v>185000</v>
      </c>
      <c r="N19" s="8">
        <f t="shared" si="4"/>
        <v>718.91191709844566</v>
      </c>
      <c r="O19" s="8">
        <f t="shared" si="3"/>
        <v>225</v>
      </c>
      <c r="P19" s="8">
        <f t="shared" si="5"/>
        <v>943.91191709844566</v>
      </c>
    </row>
    <row r="20" spans="1:16" x14ac:dyDescent="0.25">
      <c r="A20" s="6" t="s">
        <v>116</v>
      </c>
      <c r="B20">
        <v>685.25</v>
      </c>
      <c r="C20">
        <v>568.25</v>
      </c>
      <c r="D20">
        <v>1253.5</v>
      </c>
      <c r="G20" s="6" t="s">
        <v>116</v>
      </c>
      <c r="H20">
        <v>685.25</v>
      </c>
      <c r="I20">
        <v>568.25</v>
      </c>
      <c r="K20" s="7">
        <f t="shared" si="0"/>
        <v>10</v>
      </c>
      <c r="L20" s="7">
        <f t="shared" si="1"/>
        <v>8</v>
      </c>
      <c r="M20" s="8">
        <f t="shared" si="2"/>
        <v>220000</v>
      </c>
      <c r="N20" s="8">
        <f t="shared" si="4"/>
        <v>854.92227979274617</v>
      </c>
      <c r="O20" s="8">
        <f t="shared" si="3"/>
        <v>270</v>
      </c>
      <c r="P20" s="8">
        <f t="shared" si="5"/>
        <v>1124.9222797927462</v>
      </c>
    </row>
    <row r="21" spans="1:16" x14ac:dyDescent="0.25">
      <c r="A21" s="6" t="s">
        <v>96</v>
      </c>
      <c r="B21">
        <v>683.25</v>
      </c>
      <c r="C21">
        <v>178</v>
      </c>
      <c r="D21">
        <v>861.25</v>
      </c>
      <c r="G21" s="6" t="s">
        <v>96</v>
      </c>
      <c r="H21">
        <v>683.25</v>
      </c>
      <c r="I21">
        <v>178</v>
      </c>
      <c r="K21" s="7">
        <f t="shared" si="0"/>
        <v>10</v>
      </c>
      <c r="L21" s="7">
        <f t="shared" si="1"/>
        <v>3</v>
      </c>
      <c r="M21" s="8">
        <f t="shared" si="2"/>
        <v>145000</v>
      </c>
      <c r="N21" s="8">
        <f t="shared" si="4"/>
        <v>563.47150259067359</v>
      </c>
      <c r="O21" s="8">
        <f t="shared" si="3"/>
        <v>195</v>
      </c>
      <c r="P21" s="8">
        <f t="shared" si="5"/>
        <v>758.47150259067359</v>
      </c>
    </row>
    <row r="22" spans="1:16" x14ac:dyDescent="0.25">
      <c r="A22" s="6" t="s">
        <v>97</v>
      </c>
      <c r="B22">
        <v>1288.25</v>
      </c>
      <c r="D22">
        <v>1288.25</v>
      </c>
      <c r="G22" s="6" t="s">
        <v>97</v>
      </c>
      <c r="H22">
        <v>1288.25</v>
      </c>
      <c r="K22" s="7">
        <f t="shared" si="0"/>
        <v>18</v>
      </c>
      <c r="L22" s="7">
        <f t="shared" si="1"/>
        <v>0</v>
      </c>
      <c r="M22" s="8">
        <f t="shared" si="2"/>
        <v>180000</v>
      </c>
      <c r="N22" s="8">
        <f t="shared" si="4"/>
        <v>699.48186528497411</v>
      </c>
      <c r="O22" s="8">
        <f t="shared" si="3"/>
        <v>270</v>
      </c>
      <c r="P22" s="8">
        <f t="shared" si="5"/>
        <v>969.48186528497411</v>
      </c>
    </row>
    <row r="23" spans="1:16" x14ac:dyDescent="0.25">
      <c r="A23" s="6" t="s">
        <v>646</v>
      </c>
      <c r="B23">
        <v>1255.25</v>
      </c>
      <c r="D23">
        <v>1255.25</v>
      </c>
      <c r="G23" s="6" t="s">
        <v>646</v>
      </c>
      <c r="H23">
        <v>1255.25</v>
      </c>
      <c r="K23" s="7">
        <f t="shared" si="0"/>
        <v>17</v>
      </c>
      <c r="L23" s="7">
        <f t="shared" si="1"/>
        <v>0</v>
      </c>
      <c r="M23" s="8">
        <f t="shared" si="2"/>
        <v>170000</v>
      </c>
      <c r="N23" s="8">
        <f t="shared" si="4"/>
        <v>660.62176165803112</v>
      </c>
      <c r="O23" s="8">
        <f t="shared" si="3"/>
        <v>255</v>
      </c>
      <c r="P23" s="8">
        <f t="shared" si="5"/>
        <v>915.62176165803112</v>
      </c>
    </row>
    <row r="24" spans="1:16" x14ac:dyDescent="0.25">
      <c r="A24" s="6" t="s">
        <v>647</v>
      </c>
      <c r="B24">
        <v>565.25</v>
      </c>
      <c r="C24">
        <v>138</v>
      </c>
      <c r="D24">
        <v>703.25</v>
      </c>
      <c r="G24" s="6" t="s">
        <v>647</v>
      </c>
      <c r="H24">
        <v>565.25</v>
      </c>
      <c r="I24">
        <v>138</v>
      </c>
      <c r="K24" s="7">
        <f t="shared" si="0"/>
        <v>8</v>
      </c>
      <c r="L24" s="7">
        <f t="shared" si="1"/>
        <v>2</v>
      </c>
      <c r="M24" s="8">
        <f t="shared" si="2"/>
        <v>110000</v>
      </c>
      <c r="N24" s="8">
        <f t="shared" si="4"/>
        <v>427.46113989637308</v>
      </c>
      <c r="O24" s="8">
        <f t="shared" si="3"/>
        <v>150</v>
      </c>
      <c r="P24" s="8">
        <f t="shared" si="5"/>
        <v>577.46113989637308</v>
      </c>
    </row>
    <row r="25" spans="1:16" x14ac:dyDescent="0.25">
      <c r="A25" s="6" t="s">
        <v>648</v>
      </c>
      <c r="B25">
        <v>1058.5</v>
      </c>
      <c r="C25">
        <v>339</v>
      </c>
      <c r="D25">
        <v>1397.5</v>
      </c>
      <c r="G25" s="6" t="s">
        <v>648</v>
      </c>
      <c r="H25">
        <v>1058.5</v>
      </c>
      <c r="I25">
        <v>339</v>
      </c>
      <c r="K25" s="7">
        <f t="shared" si="0"/>
        <v>15</v>
      </c>
      <c r="L25" s="7">
        <f t="shared" si="1"/>
        <v>5</v>
      </c>
      <c r="M25" s="8">
        <f t="shared" si="2"/>
        <v>225000</v>
      </c>
      <c r="N25" s="8">
        <f t="shared" si="4"/>
        <v>874.35233160621772</v>
      </c>
      <c r="O25" s="8">
        <f t="shared" si="3"/>
        <v>300</v>
      </c>
      <c r="P25" s="8">
        <f t="shared" si="5"/>
        <v>1174.3523316062178</v>
      </c>
    </row>
    <row r="26" spans="1:16" x14ac:dyDescent="0.25">
      <c r="A26" s="6" t="s">
        <v>98</v>
      </c>
      <c r="B26">
        <v>1549.75</v>
      </c>
      <c r="D26">
        <v>1549.75</v>
      </c>
      <c r="G26" s="6" t="s">
        <v>98</v>
      </c>
      <c r="H26">
        <v>1549.75</v>
      </c>
      <c r="K26" s="7">
        <f t="shared" si="0"/>
        <v>21</v>
      </c>
      <c r="L26" s="7">
        <f t="shared" si="1"/>
        <v>0</v>
      </c>
      <c r="M26" s="8">
        <f t="shared" si="2"/>
        <v>210000</v>
      </c>
      <c r="N26" s="8">
        <f t="shared" si="4"/>
        <v>816.06217616580318</v>
      </c>
      <c r="O26" s="8">
        <f t="shared" si="3"/>
        <v>315</v>
      </c>
      <c r="P26" s="8">
        <f t="shared" si="5"/>
        <v>1131.0621761658031</v>
      </c>
    </row>
    <row r="27" spans="1:16" x14ac:dyDescent="0.25">
      <c r="A27" s="6" t="s">
        <v>99</v>
      </c>
      <c r="B27">
        <v>998</v>
      </c>
      <c r="C27">
        <v>310</v>
      </c>
      <c r="D27">
        <v>1308</v>
      </c>
      <c r="G27" s="6" t="s">
        <v>99</v>
      </c>
      <c r="H27">
        <v>998</v>
      </c>
      <c r="I27">
        <v>310</v>
      </c>
      <c r="K27" s="7">
        <f t="shared" si="0"/>
        <v>14</v>
      </c>
      <c r="L27" s="7">
        <f t="shared" si="1"/>
        <v>5</v>
      </c>
      <c r="M27" s="8">
        <f t="shared" si="2"/>
        <v>215000</v>
      </c>
      <c r="N27" s="8">
        <f t="shared" si="4"/>
        <v>835.49222797927462</v>
      </c>
      <c r="O27" s="8">
        <f t="shared" si="3"/>
        <v>285</v>
      </c>
      <c r="P27" s="8">
        <f t="shared" si="5"/>
        <v>1120.4922279792745</v>
      </c>
    </row>
    <row r="28" spans="1:16" x14ac:dyDescent="0.25">
      <c r="A28" s="6" t="s">
        <v>100</v>
      </c>
      <c r="B28">
        <v>860.5</v>
      </c>
      <c r="C28">
        <v>16.5</v>
      </c>
      <c r="D28">
        <v>877</v>
      </c>
      <c r="G28" s="6" t="s">
        <v>100</v>
      </c>
      <c r="H28">
        <v>860.5</v>
      </c>
      <c r="I28">
        <v>16.5</v>
      </c>
      <c r="K28" s="7">
        <f t="shared" si="0"/>
        <v>12</v>
      </c>
      <c r="L28" s="7">
        <f t="shared" si="1"/>
        <v>1</v>
      </c>
      <c r="M28" s="8">
        <f t="shared" si="2"/>
        <v>135000</v>
      </c>
      <c r="N28" s="8">
        <f t="shared" si="4"/>
        <v>524.61139896373061</v>
      </c>
      <c r="O28" s="8">
        <f t="shared" si="3"/>
        <v>195</v>
      </c>
      <c r="P28" s="8">
        <f t="shared" si="5"/>
        <v>719.61139896373061</v>
      </c>
    </row>
    <row r="29" spans="1:16" x14ac:dyDescent="0.25">
      <c r="A29" s="6" t="s">
        <v>101</v>
      </c>
      <c r="B29">
        <v>834.25</v>
      </c>
      <c r="C29">
        <v>459</v>
      </c>
      <c r="D29">
        <v>1293.25</v>
      </c>
      <c r="G29" s="6" t="s">
        <v>101</v>
      </c>
      <c r="H29">
        <v>834.25</v>
      </c>
      <c r="I29">
        <v>459</v>
      </c>
      <c r="K29" s="7">
        <f t="shared" si="0"/>
        <v>12</v>
      </c>
      <c r="L29" s="7">
        <f t="shared" si="1"/>
        <v>7</v>
      </c>
      <c r="M29" s="8">
        <f t="shared" si="2"/>
        <v>225000</v>
      </c>
      <c r="N29" s="8">
        <f t="shared" si="4"/>
        <v>874.35233160621772</v>
      </c>
      <c r="O29" s="8">
        <f t="shared" si="3"/>
        <v>285</v>
      </c>
      <c r="P29" s="8">
        <f t="shared" si="5"/>
        <v>1159.3523316062178</v>
      </c>
    </row>
    <row r="30" spans="1:16" x14ac:dyDescent="0.25">
      <c r="A30" s="6" t="s">
        <v>102</v>
      </c>
      <c r="B30">
        <v>1462.5</v>
      </c>
      <c r="D30">
        <v>1462.5</v>
      </c>
      <c r="G30" s="6" t="s">
        <v>102</v>
      </c>
      <c r="H30">
        <v>1462.5</v>
      </c>
      <c r="K30" s="7">
        <f t="shared" si="0"/>
        <v>20</v>
      </c>
      <c r="L30" s="7">
        <f t="shared" si="1"/>
        <v>0</v>
      </c>
      <c r="M30" s="8">
        <f t="shared" si="2"/>
        <v>200000</v>
      </c>
      <c r="N30" s="8">
        <f t="shared" si="4"/>
        <v>777.20207253886019</v>
      </c>
      <c r="O30" s="8">
        <f t="shared" si="3"/>
        <v>300</v>
      </c>
      <c r="P30" s="8">
        <f t="shared" si="5"/>
        <v>1077.2020725388602</v>
      </c>
    </row>
    <row r="31" spans="1:16" x14ac:dyDescent="0.25">
      <c r="A31" s="6" t="s">
        <v>649</v>
      </c>
      <c r="B31">
        <v>1326.5</v>
      </c>
      <c r="D31">
        <v>1326.5</v>
      </c>
      <c r="G31" s="6" t="s">
        <v>649</v>
      </c>
      <c r="H31">
        <v>1326.5</v>
      </c>
      <c r="K31" s="7">
        <f t="shared" si="0"/>
        <v>18</v>
      </c>
      <c r="L31" s="7">
        <f t="shared" si="1"/>
        <v>0</v>
      </c>
      <c r="M31" s="8">
        <f t="shared" si="2"/>
        <v>180000</v>
      </c>
      <c r="N31" s="8">
        <f t="shared" si="4"/>
        <v>699.48186528497411</v>
      </c>
      <c r="O31" s="8">
        <f t="shared" si="3"/>
        <v>270</v>
      </c>
      <c r="P31" s="8">
        <f t="shared" si="5"/>
        <v>969.48186528497411</v>
      </c>
    </row>
    <row r="32" spans="1:16" x14ac:dyDescent="0.25">
      <c r="A32" s="6" t="s">
        <v>650</v>
      </c>
      <c r="B32">
        <v>1200</v>
      </c>
      <c r="C32">
        <v>26</v>
      </c>
      <c r="D32">
        <v>1226</v>
      </c>
      <c r="G32" s="6" t="s">
        <v>650</v>
      </c>
      <c r="H32">
        <v>1200</v>
      </c>
      <c r="I32">
        <v>26</v>
      </c>
      <c r="K32" s="7">
        <f t="shared" si="0"/>
        <v>17</v>
      </c>
      <c r="L32" s="7">
        <f t="shared" si="1"/>
        <v>1</v>
      </c>
      <c r="M32" s="8">
        <f t="shared" si="2"/>
        <v>185000</v>
      </c>
      <c r="N32" s="8">
        <f t="shared" si="4"/>
        <v>718.91191709844566</v>
      </c>
      <c r="O32" s="8">
        <f t="shared" si="3"/>
        <v>270</v>
      </c>
      <c r="P32" s="8">
        <f t="shared" si="5"/>
        <v>988.91191709844566</v>
      </c>
    </row>
    <row r="33" spans="1:16" x14ac:dyDescent="0.25">
      <c r="A33" s="6" t="s">
        <v>103</v>
      </c>
      <c r="B33">
        <v>799.75</v>
      </c>
      <c r="C33">
        <v>156</v>
      </c>
      <c r="D33">
        <v>955.75</v>
      </c>
      <c r="G33" s="6" t="s">
        <v>103</v>
      </c>
      <c r="H33">
        <v>799.75</v>
      </c>
      <c r="I33">
        <v>156</v>
      </c>
      <c r="K33" s="7">
        <f t="shared" si="0"/>
        <v>11</v>
      </c>
      <c r="L33" s="7">
        <f t="shared" si="1"/>
        <v>3</v>
      </c>
      <c r="M33" s="8">
        <f t="shared" si="2"/>
        <v>155000</v>
      </c>
      <c r="N33" s="8">
        <f t="shared" si="4"/>
        <v>602.33160621761658</v>
      </c>
      <c r="O33" s="8">
        <f t="shared" si="3"/>
        <v>210</v>
      </c>
      <c r="P33" s="8">
        <f t="shared" si="5"/>
        <v>812.33160621761658</v>
      </c>
    </row>
    <row r="34" spans="1:16" x14ac:dyDescent="0.25">
      <c r="A34" s="6" t="s">
        <v>104</v>
      </c>
      <c r="B34">
        <v>794.5</v>
      </c>
      <c r="C34">
        <v>360</v>
      </c>
      <c r="D34">
        <v>1154.5</v>
      </c>
      <c r="G34" s="6" t="s">
        <v>104</v>
      </c>
      <c r="H34">
        <v>794.5</v>
      </c>
      <c r="I34">
        <v>360</v>
      </c>
      <c r="K34" s="7">
        <f t="shared" si="0"/>
        <v>11</v>
      </c>
      <c r="L34" s="7">
        <f t="shared" si="1"/>
        <v>5</v>
      </c>
      <c r="M34" s="8">
        <f t="shared" si="2"/>
        <v>185000</v>
      </c>
      <c r="N34" s="8">
        <f t="shared" si="4"/>
        <v>718.91191709844566</v>
      </c>
      <c r="O34" s="8">
        <f t="shared" si="3"/>
        <v>240</v>
      </c>
      <c r="P34" s="8">
        <f t="shared" si="5"/>
        <v>958.91191709844566</v>
      </c>
    </row>
    <row r="35" spans="1:16" x14ac:dyDescent="0.25">
      <c r="A35" s="6" t="s">
        <v>105</v>
      </c>
      <c r="B35">
        <v>1001</v>
      </c>
      <c r="C35">
        <v>182</v>
      </c>
      <c r="D35">
        <v>1183</v>
      </c>
      <c r="G35" s="6" t="s">
        <v>105</v>
      </c>
      <c r="H35">
        <v>1001</v>
      </c>
      <c r="I35">
        <v>182</v>
      </c>
      <c r="K35" s="7">
        <f t="shared" si="0"/>
        <v>14</v>
      </c>
      <c r="L35" s="7">
        <f t="shared" si="1"/>
        <v>3</v>
      </c>
      <c r="M35" s="8">
        <f t="shared" si="2"/>
        <v>185000</v>
      </c>
      <c r="N35" s="8">
        <f t="shared" si="4"/>
        <v>718.91191709844566</v>
      </c>
      <c r="O35" s="8">
        <f t="shared" si="3"/>
        <v>255</v>
      </c>
      <c r="P35" s="8">
        <f t="shared" si="5"/>
        <v>973.91191709844566</v>
      </c>
    </row>
    <row r="36" spans="1:16" x14ac:dyDescent="0.25">
      <c r="A36" s="6" t="s">
        <v>106</v>
      </c>
      <c r="B36">
        <v>701.5</v>
      </c>
      <c r="C36">
        <v>313</v>
      </c>
      <c r="D36">
        <v>1014.5</v>
      </c>
      <c r="G36" s="6" t="s">
        <v>106</v>
      </c>
      <c r="H36">
        <v>701.5</v>
      </c>
      <c r="I36">
        <v>313</v>
      </c>
      <c r="K36" s="7">
        <f t="shared" si="0"/>
        <v>10</v>
      </c>
      <c r="L36" s="7">
        <f t="shared" si="1"/>
        <v>5</v>
      </c>
      <c r="M36" s="8">
        <f t="shared" si="2"/>
        <v>175000</v>
      </c>
      <c r="N36" s="8">
        <f t="shared" si="4"/>
        <v>680.05181347150267</v>
      </c>
      <c r="O36" s="8">
        <f t="shared" si="3"/>
        <v>225</v>
      </c>
      <c r="P36" s="8">
        <f t="shared" si="5"/>
        <v>905.05181347150267</v>
      </c>
    </row>
    <row r="37" spans="1:16" x14ac:dyDescent="0.25">
      <c r="A37" s="6" t="s">
        <v>87</v>
      </c>
      <c r="B37">
        <v>27863.044999999998</v>
      </c>
      <c r="C37">
        <v>7581</v>
      </c>
      <c r="D37">
        <v>35444.044999999998</v>
      </c>
      <c r="G37" s="6" t="s">
        <v>87</v>
      </c>
      <c r="H37">
        <v>27863.044999999998</v>
      </c>
      <c r="I37">
        <v>7581</v>
      </c>
      <c r="K37" s="7">
        <f t="shared" si="0"/>
        <v>372</v>
      </c>
      <c r="L37" s="7">
        <f t="shared" si="1"/>
        <v>102</v>
      </c>
      <c r="M37" s="8">
        <f t="shared" si="2"/>
        <v>5250000</v>
      </c>
      <c r="N37" s="8">
        <f t="shared" si="4"/>
        <v>20401.554404145078</v>
      </c>
      <c r="O37" s="8">
        <f t="shared" si="3"/>
        <v>7110</v>
      </c>
      <c r="P37" s="8">
        <f t="shared" si="5"/>
        <v>27511.554404145078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Alocacao Ordem Cliente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2025-08-20T10:53:25Z</dcterms:modified>
  <cp:category/>
  <cp:contentStatus/>
</cp:coreProperties>
</file>