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310" windowHeight="9930" firstSheet="2" activeTab="7"/>
  </bookViews>
  <sheets>
    <sheet name="result_7A" sheetId="1" r:id="rId1"/>
    <sheet name="raw data_7A" sheetId="2" r:id="rId2"/>
    <sheet name="result_7B" sheetId="14" r:id="rId3"/>
    <sheet name="raw data_7B" sheetId="15" r:id="rId4"/>
    <sheet name="CCK8 result_7C" sheetId="8" r:id="rId5"/>
    <sheet name="CCK8 raw data_7C" sheetId="7" r:id="rId6"/>
    <sheet name="wound_7D" sheetId="4" r:id="rId7"/>
    <sheet name="invasion_7E" sheetId="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<sst xmlns="http://schemas.openxmlformats.org/spreadsheetml/2006/main" count="342" uniqueCount="70">
  <si>
    <t xml:space="preserve">Cq   </t>
  </si>
  <si>
    <t>Cq Mean</t>
  </si>
  <si>
    <t>target gene</t>
  </si>
  <si>
    <t>expression</t>
  </si>
  <si>
    <t>Con</t>
  </si>
  <si>
    <t>GAPDH</t>
  </si>
  <si>
    <t>SH3BP5</t>
  </si>
  <si>
    <t>HG</t>
  </si>
  <si>
    <t>PRRG1</t>
  </si>
  <si>
    <t>MIS12</t>
  </si>
  <si>
    <t>ITGAM</t>
  </si>
  <si>
    <t>Hole</t>
  </si>
  <si>
    <t>Channel</t>
  </si>
  <si>
    <t>CT</t>
  </si>
  <si>
    <t>TM</t>
  </si>
  <si>
    <t>Target gene</t>
  </si>
  <si>
    <t>Sample name</t>
  </si>
  <si>
    <t>A01</t>
  </si>
  <si>
    <t>FAM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</si>
  <si>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</si>
  <si>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</si>
  <si>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</si>
  <si>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</si>
  <si>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</si>
  <si>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</si>
  <si>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</si>
  <si>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</si>
  <si>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</si>
  <si>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</si>
  <si>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</si>
  <si>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</si>
  <si>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</si>
  <si>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</si>
  <si>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</si>
  <si>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</si>
  <si>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</si>
  <si>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</si>
  <si>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</si>
  <si>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</si>
  <si>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</si>
  <si>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</si>
  <si>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</si>
  <si>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</si>
  <si>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</si>
  <si>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</si>
  <si>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</si>
  <si>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</si>
  <si>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</si>
  <si>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si-NC</t>
  </si>
  <si>
    <t>si-PRRG1#1</t>
  </si>
  <si>
    <t>si-PRRG1#2</t>
  </si>
  <si>
    <t>0h</t>
  </si>
  <si>
    <t>Blank</t>
  </si>
  <si>
    <t>OD450</t>
  </si>
  <si>
    <t>Whitespace removal</t>
  </si>
  <si>
    <t>24h</t>
  </si>
  <si>
    <t>48h</t>
  </si>
  <si>
    <t>72h</t>
  </si>
  <si>
    <t>A</t>
  </si>
  <si>
    <t>B</t>
  </si>
  <si>
    <t>C</t>
  </si>
  <si>
    <t>D</t>
  </si>
  <si>
    <t>E</t>
  </si>
  <si>
    <t>F</t>
  </si>
  <si>
    <t>G</t>
  </si>
  <si>
    <t>H</t>
  </si>
  <si>
    <t>blank area</t>
  </si>
  <si>
    <t>Migration rate%</t>
  </si>
  <si>
    <t>HTR8/Svneo</t>
  </si>
  <si>
    <t>Invasion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</si>
</sst>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"/>
    <numFmt numFmtId="177" formatCode="0.00_ "/>
    <numFmt numFmtId="178" formatCode="###0.00;\-###0.00"/>
  </numFmts>
  <fonts count="32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0.5"/>
      <color theme="1"/>
      <name val="等线"/>
      <charset val="134"/>
    </font>
    <font>
      <b/>
      <sz val="10"/>
      <name val="Arial"/>
      <charset val="134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</font>
    <font>
      <b/>
      <sz val="11"/>
      <name val="等线"/>
      <charset val="134"/>
    </font>
    <font>
      <sz val="11"/>
      <name val="等线"/>
      <charset val="134"/>
    </font>
    <font>
      <sz val="11"/>
      <color rgb="FF000000"/>
      <name val="等线"/>
      <charset val="134"/>
    </font>
    <font>
      <b/>
      <sz val="8.25"/>
      <name val="Microsoft Sans Serif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8.25"/>
      <name val="Microsoft Sans Serif"/>
      <charset val="134"/>
    </font>
    <font>
      <sz val="11"/>
      <color theme="1"/>
      <name val="等线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6" borderId="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7" borderId="4" applyNumberFormat="0" applyAlignment="0" applyProtection="0">
      <alignment vertical="center"/>
    </xf>
    <xf numFmtId="0" fontId="20" fillId="8" borderId="5" applyNumberFormat="0" applyAlignment="0" applyProtection="0">
      <alignment vertical="center"/>
    </xf>
    <xf numFmtId="0" fontId="21" fillId="8" borderId="4" applyNumberFormat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30" fillId="0" borderId="0">
      <alignment vertical="top"/>
      <protection locked="0"/>
    </xf>
    <xf numFmtId="0" fontId="31" fillId="0" borderId="0">
      <alignment vertical="center"/>
    </xf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2" fillId="0" borderId="0" xfId="50" applyFont="1">
      <alignment vertical="center"/>
    </xf>
    <xf numFmtId="0" fontId="3" fillId="0" borderId="0" xfId="0" applyFont="1"/>
    <xf numFmtId="9" fontId="0" fillId="0" borderId="0" xfId="3" applyFont="1" applyAlignment="1"/>
    <xf numFmtId="9" fontId="4" fillId="0" borderId="0" xfId="3" applyFont="1" applyAlignment="1"/>
    <xf numFmtId="0" fontId="5" fillId="0" borderId="0" xfId="50" applyFont="1">
      <alignment vertical="center"/>
    </xf>
    <xf numFmtId="0" fontId="5" fillId="2" borderId="0" xfId="50" applyFont="1" applyFill="1">
      <alignment vertical="center"/>
    </xf>
    <xf numFmtId="0" fontId="5" fillId="3" borderId="0" xfId="50" applyFont="1" applyFill="1">
      <alignment vertical="center"/>
    </xf>
    <xf numFmtId="0" fontId="5" fillId="4" borderId="0" xfId="50" applyFont="1" applyFill="1">
      <alignment vertical="center"/>
    </xf>
    <xf numFmtId="0" fontId="5" fillId="5" borderId="0" xfId="50" applyFont="1" applyFill="1">
      <alignment vertical="center"/>
    </xf>
    <xf numFmtId="0" fontId="5" fillId="0" borderId="0" xfId="50" applyFont="1" applyAlignment="1">
      <alignment horizontal="center" vertical="center"/>
    </xf>
    <xf numFmtId="0" fontId="5" fillId="0" borderId="0" xfId="51" applyFont="1"/>
    <xf numFmtId="176" fontId="5" fillId="0" borderId="0" xfId="51" applyNumberFormat="1" applyFont="1"/>
    <xf numFmtId="0" fontId="5" fillId="0" borderId="0" xfId="51" applyFont="1" applyAlignment="1">
      <alignment horizontal="center"/>
    </xf>
    <xf numFmtId="176" fontId="6" fillId="0" borderId="0" xfId="51" applyNumberFormat="1" applyFont="1"/>
    <xf numFmtId="0" fontId="7" fillId="0" borderId="0" xfId="51" applyFont="1"/>
    <xf numFmtId="0" fontId="8" fillId="0" borderId="0" xfId="51" applyFont="1"/>
    <xf numFmtId="0" fontId="0" fillId="0" borderId="0" xfId="0" applyAlignment="1">
      <alignment vertical="center"/>
    </xf>
    <xf numFmtId="0" fontId="4" fillId="0" borderId="0" xfId="0" applyFont="1"/>
    <xf numFmtId="177" fontId="0" fillId="0" borderId="0" xfId="0" applyNumberFormat="1"/>
    <xf numFmtId="178" fontId="9" fillId="0" borderId="0" xfId="49" applyNumberFormat="1" applyFont="1" applyAlignment="1" applyProtection="1">
      <alignment horizontal="center" vertical="center"/>
    </xf>
    <xf numFmtId="0" fontId="0" fillId="0" borderId="0" xfId="0" applyAlignment="1">
      <alignment horizontal="center" vertical="center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" xfId="49"/>
    <cellStyle name="常规 2" xfId="50"/>
    <cellStyle name="常规 2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www.wps.cn/officeDocument/2023/relationships/customStorage" Target="customStorage/customStorage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5"/>
  <sheetViews>
    <sheetView workbookViewId="0">
      <selection activeCell="N25" sqref="N25"/>
    </sheetView>
  </sheetViews>
  <sheetFormatPr defaultColWidth="9" defaultRowHeight="14.25"/>
  <cols>
    <col min="1" max="1" width="11.75" customWidth="1"/>
    <col min="9" max="9" width="12.875" style="20" customWidth="1"/>
  </cols>
  <sheetData>
    <row r="1" s="19" customFormat="1" spans="1:16">
      <c r="A1"/>
      <c r="B1"/>
      <c r="C1" s="21" t="s">
        <v>0</v>
      </c>
      <c r="D1" s="21" t="s">
        <v>1</v>
      </c>
      <c r="E1" s="19" t="s">
        <v>2</v>
      </c>
      <c r="F1"/>
      <c r="G1"/>
      <c r="H1"/>
      <c r="I1" s="20" t="s">
        <v>3</v>
      </c>
      <c r="L1" s="22"/>
      <c r="M1" s="22"/>
      <c r="N1" s="22"/>
      <c r="O1" s="22"/>
      <c r="P1" s="22"/>
    </row>
    <row r="2" s="19" customFormat="1" spans="1:16">
      <c r="A2" s="19" t="s">
        <v>4</v>
      </c>
      <c r="B2" t="s">
        <v>5</v>
      </c>
      <c r="C2" s="19">
        <v>17.83</v>
      </c>
      <c r="D2" s="21">
        <f>AVERAGE(C2:C4)</f>
        <v>17.8266666666667</v>
      </c>
      <c r="E2" s="19">
        <v>16.41</v>
      </c>
      <c r="F2" s="21">
        <f>E2-D2</f>
        <v>-1.41666666666667</v>
      </c>
      <c r="G2" s="21">
        <f>AVERAGE(F2:F4)</f>
        <v>-1.43</v>
      </c>
      <c r="H2" s="21">
        <f>F2-G2</f>
        <v>0.013333333333333</v>
      </c>
      <c r="I2" s="20">
        <f>POWER(2,-H2)</f>
        <v>0.99080061326523</v>
      </c>
      <c r="J2" s="23" t="s">
        <v>6</v>
      </c>
      <c r="N2" s="22"/>
      <c r="O2" s="22"/>
      <c r="P2" s="22"/>
    </row>
    <row r="3" s="19" customFormat="1" spans="1:16">
      <c r="A3" s="19" t="s">
        <v>4</v>
      </c>
      <c r="B3" t="s">
        <v>5</v>
      </c>
      <c r="C3" s="19">
        <v>17.85</v>
      </c>
      <c r="D3" s="21">
        <f>AVERAGE(C2:C4)</f>
        <v>17.8266666666667</v>
      </c>
      <c r="E3" s="19">
        <v>16.43</v>
      </c>
      <c r="F3" s="21">
        <f t="shared" ref="F3:F8" si="0">E3-D3</f>
        <v>-1.39666666666667</v>
      </c>
      <c r="G3" s="21">
        <f>G2</f>
        <v>-1.43</v>
      </c>
      <c r="H3" s="21">
        <f t="shared" ref="H3:H8" si="1">F3-G3</f>
        <v>0.0333333333333325</v>
      </c>
      <c r="I3" s="20">
        <f t="shared" ref="I3:I8" si="2">POWER(2,-H3)</f>
        <v>0.977159968434247</v>
      </c>
      <c r="J3" s="23"/>
      <c r="N3" s="22"/>
      <c r="O3" s="22"/>
      <c r="P3" s="22"/>
    </row>
    <row r="4" s="19" customFormat="1" spans="1:16">
      <c r="A4" s="19" t="s">
        <v>4</v>
      </c>
      <c r="B4" t="s">
        <v>5</v>
      </c>
      <c r="C4" s="19">
        <v>17.8</v>
      </c>
      <c r="D4" s="21">
        <f>AVERAGE(C2:C4)</f>
        <v>17.8266666666667</v>
      </c>
      <c r="E4" s="19">
        <v>16.35</v>
      </c>
      <c r="F4" s="21">
        <f t="shared" si="0"/>
        <v>-1.47666666666667</v>
      </c>
      <c r="G4" s="21">
        <f t="shared" ref="G4:G7" si="3">G3</f>
        <v>-1.43</v>
      </c>
      <c r="H4" s="21">
        <f t="shared" si="1"/>
        <v>-0.0466666666666657</v>
      </c>
      <c r="I4" s="20">
        <f t="shared" si="2"/>
        <v>1.03287571514939</v>
      </c>
      <c r="J4" s="23"/>
      <c r="N4" s="22"/>
      <c r="O4" s="22"/>
      <c r="P4" s="22"/>
    </row>
    <row r="5" s="19" customFormat="1" ht="15.75" spans="1:16">
      <c r="A5" s="1" t="s">
        <v>7</v>
      </c>
      <c r="B5" t="s">
        <v>5</v>
      </c>
      <c r="C5" s="19">
        <v>17.81</v>
      </c>
      <c r="D5" s="21">
        <f>AVERAGE(C5:C7)</f>
        <v>17.8933333333333</v>
      </c>
      <c r="E5" s="19">
        <v>17.28</v>
      </c>
      <c r="F5" s="21">
        <f t="shared" si="0"/>
        <v>-0.613333333333333</v>
      </c>
      <c r="G5" s="21">
        <f t="shared" si="3"/>
        <v>-1.43</v>
      </c>
      <c r="H5" s="21">
        <f t="shared" si="1"/>
        <v>0.816666666666668</v>
      </c>
      <c r="I5" s="20">
        <f t="shared" si="2"/>
        <v>0.567752214535438</v>
      </c>
      <c r="J5" s="23"/>
      <c r="L5" s="22"/>
      <c r="M5" s="22"/>
      <c r="N5" s="22"/>
      <c r="O5" s="22"/>
      <c r="P5" s="22"/>
    </row>
    <row r="6" s="19" customFormat="1" ht="15.75" spans="1:16">
      <c r="A6" s="1" t="s">
        <v>7</v>
      </c>
      <c r="B6" t="s">
        <v>5</v>
      </c>
      <c r="C6" s="19">
        <v>17.8</v>
      </c>
      <c r="D6" s="21">
        <f>AVERAGE(C5:C7)</f>
        <v>17.8933333333333</v>
      </c>
      <c r="E6" s="19">
        <v>17.23</v>
      </c>
      <c r="F6" s="21">
        <f t="shared" si="0"/>
        <v>-0.663333333333334</v>
      </c>
      <c r="G6" s="21">
        <f t="shared" si="3"/>
        <v>-1.43</v>
      </c>
      <c r="H6" s="21">
        <f t="shared" si="1"/>
        <v>0.766666666666667</v>
      </c>
      <c r="I6" s="20">
        <f t="shared" si="2"/>
        <v>0.587773953141804</v>
      </c>
      <c r="J6" s="23"/>
      <c r="L6" s="22"/>
      <c r="M6" s="22"/>
      <c r="N6" s="22"/>
      <c r="O6" s="22"/>
      <c r="P6" s="22"/>
    </row>
    <row r="7" s="19" customFormat="1" ht="15.75" spans="1:15">
      <c r="A7" s="1" t="s">
        <v>7</v>
      </c>
      <c r="B7" t="s">
        <v>5</v>
      </c>
      <c r="C7" s="19">
        <v>18.07</v>
      </c>
      <c r="D7" s="21">
        <f>AVERAGE(C5:C7)</f>
        <v>17.8933333333333</v>
      </c>
      <c r="E7" s="19">
        <v>17.54</v>
      </c>
      <c r="F7" s="21">
        <f t="shared" si="0"/>
        <v>-0.353333333333335</v>
      </c>
      <c r="G7" s="21">
        <f t="shared" si="3"/>
        <v>-1.43</v>
      </c>
      <c r="H7" s="21">
        <f t="shared" si="1"/>
        <v>1.07666666666667</v>
      </c>
      <c r="I7" s="20">
        <f t="shared" si="2"/>
        <v>0.474123015587249</v>
      </c>
      <c r="J7" s="23"/>
      <c r="L7" s="22"/>
      <c r="M7" s="22"/>
      <c r="N7" s="22"/>
      <c r="O7" s="22"/>
    </row>
    <row r="8" spans="1:10">
      <c r="A8" s="19" t="s">
        <v>4</v>
      </c>
      <c r="B8" t="s">
        <v>5</v>
      </c>
      <c r="C8" s="19">
        <v>17.83</v>
      </c>
      <c r="D8" s="21">
        <f>AVERAGE(C8:C10)</f>
        <v>17.8266666666667</v>
      </c>
      <c r="E8" s="19">
        <v>25.84</v>
      </c>
      <c r="F8" s="21">
        <f t="shared" si="0"/>
        <v>8.01333333333333</v>
      </c>
      <c r="G8" s="21">
        <f>AVERAGE(F8:F10)</f>
        <v>8.11333333333333</v>
      </c>
      <c r="H8" s="21">
        <f t="shared" si="1"/>
        <v>-0.0999999999999996</v>
      </c>
      <c r="I8" s="20">
        <f t="shared" si="2"/>
        <v>1.07177346253629</v>
      </c>
      <c r="J8" s="23" t="s">
        <v>8</v>
      </c>
    </row>
    <row r="9" spans="1:10">
      <c r="A9" s="19" t="s">
        <v>4</v>
      </c>
      <c r="B9" t="s">
        <v>5</v>
      </c>
      <c r="C9" s="19">
        <v>17.85</v>
      </c>
      <c r="D9" s="21">
        <f>AVERAGE(C8:C10)</f>
        <v>17.8266666666667</v>
      </c>
      <c r="E9" s="19">
        <v>25.96</v>
      </c>
      <c r="F9" s="21">
        <f t="shared" ref="F9:F14" si="4">E9-D9</f>
        <v>8.13333333333333</v>
      </c>
      <c r="G9" s="21">
        <f>G8</f>
        <v>8.11333333333333</v>
      </c>
      <c r="H9" s="21">
        <f t="shared" ref="H9:H14" si="5">F9-G9</f>
        <v>0.0200000000000014</v>
      </c>
      <c r="I9" s="20">
        <f t="shared" ref="I9:I14" si="6">POWER(2,-H9)</f>
        <v>0.986232704493358</v>
      </c>
      <c r="J9" s="23"/>
    </row>
    <row r="10" spans="1:10">
      <c r="A10" s="19" t="s">
        <v>4</v>
      </c>
      <c r="B10" t="s">
        <v>5</v>
      </c>
      <c r="C10" s="19">
        <v>17.8</v>
      </c>
      <c r="D10" s="21">
        <f>AVERAGE(C8:C10)</f>
        <v>17.8266666666667</v>
      </c>
      <c r="E10" s="19">
        <v>26.02</v>
      </c>
      <c r="F10" s="21">
        <f t="shared" si="4"/>
        <v>8.19333333333333</v>
      </c>
      <c r="G10" s="21">
        <f t="shared" ref="G10:G13" si="7">G9</f>
        <v>8.11333333333333</v>
      </c>
      <c r="H10" s="21">
        <f t="shared" si="5"/>
        <v>0.0800000000000001</v>
      </c>
      <c r="I10" s="20">
        <f t="shared" si="6"/>
        <v>0.946057646725596</v>
      </c>
      <c r="J10" s="23"/>
    </row>
    <row r="11" ht="15.75" spans="1:10">
      <c r="A11" s="1" t="s">
        <v>7</v>
      </c>
      <c r="B11" t="s">
        <v>5</v>
      </c>
      <c r="C11" s="19">
        <v>17.81</v>
      </c>
      <c r="D11" s="21">
        <f>AVERAGE(C11:C13)</f>
        <v>17.8933333333333</v>
      </c>
      <c r="E11" s="19">
        <v>25.07</v>
      </c>
      <c r="F11" s="21">
        <f t="shared" si="4"/>
        <v>7.17666666666667</v>
      </c>
      <c r="G11" s="21">
        <f t="shared" si="7"/>
        <v>8.11333333333333</v>
      </c>
      <c r="H11" s="21">
        <f t="shared" si="5"/>
        <v>-0.936666666666666</v>
      </c>
      <c r="I11" s="20">
        <f t="shared" si="6"/>
        <v>1.9141006141478</v>
      </c>
      <c r="J11" s="23"/>
    </row>
    <row r="12" ht="15.75" spans="1:10">
      <c r="A12" s="1" t="s">
        <v>7</v>
      </c>
      <c r="B12" t="s">
        <v>5</v>
      </c>
      <c r="C12" s="19">
        <v>17.8</v>
      </c>
      <c r="D12" s="21">
        <f>AVERAGE(C11:C13)</f>
        <v>17.8933333333333</v>
      </c>
      <c r="E12" s="19">
        <v>25.02</v>
      </c>
      <c r="F12" s="21">
        <f t="shared" si="4"/>
        <v>7.12666666666667</v>
      </c>
      <c r="G12" s="21">
        <f t="shared" si="7"/>
        <v>8.11333333333333</v>
      </c>
      <c r="H12" s="21">
        <f t="shared" si="5"/>
        <v>-0.986666666666666</v>
      </c>
      <c r="I12" s="20">
        <f t="shared" si="6"/>
        <v>1.98160122653046</v>
      </c>
      <c r="J12" s="23"/>
    </row>
    <row r="13" ht="15.75" spans="1:10">
      <c r="A13" s="1" t="s">
        <v>7</v>
      </c>
      <c r="B13" t="s">
        <v>5</v>
      </c>
      <c r="C13" s="19">
        <v>18.07</v>
      </c>
      <c r="D13" s="21">
        <f>AVERAGE(C11:C13)</f>
        <v>17.8933333333333</v>
      </c>
      <c r="E13" s="19">
        <v>25.07</v>
      </c>
      <c r="F13" s="21">
        <f t="shared" si="4"/>
        <v>7.17666666666667</v>
      </c>
      <c r="G13" s="21">
        <f t="shared" si="7"/>
        <v>8.11333333333333</v>
      </c>
      <c r="H13" s="21">
        <f t="shared" si="5"/>
        <v>-0.936666666666666</v>
      </c>
      <c r="I13" s="20">
        <f t="shared" si="6"/>
        <v>1.9141006141478</v>
      </c>
      <c r="J13" s="23"/>
    </row>
    <row r="14" spans="1:10">
      <c r="A14" s="19" t="s">
        <v>4</v>
      </c>
      <c r="B14" t="s">
        <v>5</v>
      </c>
      <c r="C14" s="19">
        <v>17.83</v>
      </c>
      <c r="D14" s="21">
        <f>AVERAGE(C14:C16)</f>
        <v>17.8266666666667</v>
      </c>
      <c r="E14" s="19">
        <v>21.08</v>
      </c>
      <c r="F14" s="21">
        <f t="shared" si="4"/>
        <v>3.25333333333333</v>
      </c>
      <c r="G14" s="21">
        <f>AVERAGE(F14:F16)</f>
        <v>3.30666666666666</v>
      </c>
      <c r="H14" s="21">
        <f t="shared" si="5"/>
        <v>-0.0533333333333346</v>
      </c>
      <c r="I14" s="20">
        <f t="shared" si="6"/>
        <v>1.03765965915975</v>
      </c>
      <c r="J14" s="23" t="s">
        <v>9</v>
      </c>
    </row>
    <row r="15" spans="1:10">
      <c r="A15" s="19" t="s">
        <v>4</v>
      </c>
      <c r="B15" t="s">
        <v>5</v>
      </c>
      <c r="C15" s="19">
        <v>17.85</v>
      </c>
      <c r="D15" s="21">
        <f>AVERAGE(C14:C16)</f>
        <v>17.8266666666667</v>
      </c>
      <c r="E15" s="19">
        <v>21.1</v>
      </c>
      <c r="F15" s="21">
        <f t="shared" ref="F15:F20" si="8">E15-D15</f>
        <v>3.27333333333333</v>
      </c>
      <c r="G15" s="21">
        <f>G14</f>
        <v>3.30666666666666</v>
      </c>
      <c r="H15" s="21">
        <f t="shared" ref="H15:H20" si="9">F15-G15</f>
        <v>-0.0333333333333314</v>
      </c>
      <c r="I15" s="20">
        <f t="shared" ref="I15:I20" si="10">POWER(2,-H15)</f>
        <v>1.02337389199677</v>
      </c>
      <c r="J15" s="23"/>
    </row>
    <row r="16" spans="1:10">
      <c r="A16" s="19" t="s">
        <v>4</v>
      </c>
      <c r="B16" t="s">
        <v>5</v>
      </c>
      <c r="C16" s="19">
        <v>17.8</v>
      </c>
      <c r="D16" s="21">
        <f>AVERAGE(C14:C16)</f>
        <v>17.8266666666667</v>
      </c>
      <c r="E16" s="19">
        <v>21.22</v>
      </c>
      <c r="F16" s="21">
        <f t="shared" si="8"/>
        <v>3.39333333333333</v>
      </c>
      <c r="G16" s="21">
        <f t="shared" ref="G16:G19" si="11">G15</f>
        <v>3.30666666666666</v>
      </c>
      <c r="H16" s="21">
        <f t="shared" si="9"/>
        <v>0.086666666666666</v>
      </c>
      <c r="I16" s="20">
        <f t="shared" si="10"/>
        <v>0.941696017387347</v>
      </c>
      <c r="J16" s="23"/>
    </row>
    <row r="17" ht="15.75" spans="1:10">
      <c r="A17" s="1" t="s">
        <v>7</v>
      </c>
      <c r="B17" t="s">
        <v>5</v>
      </c>
      <c r="C17" s="19">
        <v>17.81</v>
      </c>
      <c r="D17" s="21">
        <f>AVERAGE(C17:C19)</f>
        <v>17.8933333333333</v>
      </c>
      <c r="E17" s="19">
        <v>21.98</v>
      </c>
      <c r="F17" s="21">
        <f t="shared" si="8"/>
        <v>4.08666666666667</v>
      </c>
      <c r="G17" s="21">
        <f t="shared" si="11"/>
        <v>3.30666666666666</v>
      </c>
      <c r="H17" s="21">
        <f t="shared" si="9"/>
        <v>0.780000000000001</v>
      </c>
      <c r="I17" s="20">
        <f t="shared" si="10"/>
        <v>0.582366793234227</v>
      </c>
      <c r="J17" s="23"/>
    </row>
    <row r="18" ht="15.75" spans="1:10">
      <c r="A18" s="1" t="s">
        <v>7</v>
      </c>
      <c r="B18" t="s">
        <v>5</v>
      </c>
      <c r="C18" s="19">
        <v>17.8</v>
      </c>
      <c r="D18" s="21">
        <f>AVERAGE(C17:C19)</f>
        <v>17.8933333333333</v>
      </c>
      <c r="E18" s="19">
        <v>21.88</v>
      </c>
      <c r="F18" s="21">
        <f t="shared" si="8"/>
        <v>3.98666666666666</v>
      </c>
      <c r="G18" s="21">
        <f t="shared" si="11"/>
        <v>3.30666666666666</v>
      </c>
      <c r="H18" s="21">
        <f t="shared" si="9"/>
        <v>0.68</v>
      </c>
      <c r="I18" s="20">
        <f t="shared" si="10"/>
        <v>0.624165274450806</v>
      </c>
      <c r="J18" s="23"/>
    </row>
    <row r="19" ht="15.75" spans="1:10">
      <c r="A19" s="1" t="s">
        <v>7</v>
      </c>
      <c r="B19" t="s">
        <v>5</v>
      </c>
      <c r="C19" s="19">
        <v>18.07</v>
      </c>
      <c r="D19" s="21">
        <f>AVERAGE(C17:C19)</f>
        <v>17.8933333333333</v>
      </c>
      <c r="E19" s="19">
        <v>21.71</v>
      </c>
      <c r="F19" s="21">
        <f t="shared" si="8"/>
        <v>3.81666666666667</v>
      </c>
      <c r="G19" s="21">
        <f t="shared" si="11"/>
        <v>3.30666666666666</v>
      </c>
      <c r="H19" s="21">
        <f t="shared" si="9"/>
        <v>0.510000000000002</v>
      </c>
      <c r="I19" s="20">
        <f t="shared" si="10"/>
        <v>0.702222437868998</v>
      </c>
      <c r="J19" s="23"/>
    </row>
    <row r="20" spans="1:10">
      <c r="A20" s="19" t="s">
        <v>4</v>
      </c>
      <c r="B20" t="s">
        <v>5</v>
      </c>
      <c r="C20" s="19">
        <v>17.83</v>
      </c>
      <c r="D20" s="21">
        <f>AVERAGE(C20:C22)</f>
        <v>17.8266666666667</v>
      </c>
      <c r="E20" s="19">
        <v>28.9</v>
      </c>
      <c r="F20" s="21">
        <f t="shared" si="8"/>
        <v>11.0733333333333</v>
      </c>
      <c r="G20" s="21">
        <f>AVERAGE(F20:F22)</f>
        <v>11.0633333333333</v>
      </c>
      <c r="H20" s="21">
        <f t="shared" si="9"/>
        <v>0.00999999999999801</v>
      </c>
      <c r="I20" s="20">
        <f t="shared" si="10"/>
        <v>0.993092495437037</v>
      </c>
      <c r="J20" s="23" t="s">
        <v>10</v>
      </c>
    </row>
    <row r="21" spans="1:10">
      <c r="A21" s="19" t="s">
        <v>4</v>
      </c>
      <c r="B21" t="s">
        <v>5</v>
      </c>
      <c r="C21" s="19">
        <v>17.85</v>
      </c>
      <c r="D21" s="21">
        <f>AVERAGE(C20:C22)</f>
        <v>17.8266666666667</v>
      </c>
      <c r="E21" s="19">
        <v>29.15</v>
      </c>
      <c r="F21" s="21">
        <f t="shared" ref="F21:F25" si="12">E21-D21</f>
        <v>11.3233333333333</v>
      </c>
      <c r="G21" s="21">
        <f>G20</f>
        <v>11.0633333333333</v>
      </c>
      <c r="H21" s="21">
        <f t="shared" ref="H21:H25" si="13">F21-G21</f>
        <v>0.259999999999998</v>
      </c>
      <c r="I21" s="20">
        <f t="shared" ref="I21:I25" si="14">POWER(2,-H21)</f>
        <v>0.83508791942837</v>
      </c>
      <c r="J21" s="23"/>
    </row>
    <row r="22" spans="1:10">
      <c r="A22" s="19" t="s">
        <v>4</v>
      </c>
      <c r="B22" t="s">
        <v>5</v>
      </c>
      <c r="C22" s="19">
        <v>17.8</v>
      </c>
      <c r="D22" s="21">
        <f>AVERAGE(C20:C22)</f>
        <v>17.8266666666667</v>
      </c>
      <c r="E22" s="19">
        <v>28.62</v>
      </c>
      <c r="F22" s="21">
        <f t="shared" si="12"/>
        <v>10.7933333333333</v>
      </c>
      <c r="G22" s="21">
        <f t="shared" ref="G22:G25" si="15">G21</f>
        <v>11.0633333333333</v>
      </c>
      <c r="H22" s="21">
        <f t="shared" si="13"/>
        <v>-0.27</v>
      </c>
      <c r="I22" s="20">
        <f t="shared" si="14"/>
        <v>1.20580782769076</v>
      </c>
      <c r="J22" s="23"/>
    </row>
    <row r="23" ht="15.75" spans="1:10">
      <c r="A23" s="1" t="s">
        <v>7</v>
      </c>
      <c r="B23" t="s">
        <v>5</v>
      </c>
      <c r="C23" s="19">
        <v>17.81</v>
      </c>
      <c r="D23" s="21">
        <f>AVERAGE(C23:C25)</f>
        <v>17.8933333333333</v>
      </c>
      <c r="E23" s="19">
        <v>29.9</v>
      </c>
      <c r="F23" s="21">
        <f t="shared" si="12"/>
        <v>12.0066666666667</v>
      </c>
      <c r="G23" s="21">
        <f t="shared" si="15"/>
        <v>11.0633333333333</v>
      </c>
      <c r="H23" s="21">
        <f t="shared" si="13"/>
        <v>0.943333333333332</v>
      </c>
      <c r="I23" s="20">
        <f t="shared" si="14"/>
        <v>0.52002996694424</v>
      </c>
      <c r="J23" s="23"/>
    </row>
    <row r="24" ht="15.75" spans="1:10">
      <c r="A24" s="1" t="s">
        <v>7</v>
      </c>
      <c r="B24" t="s">
        <v>5</v>
      </c>
      <c r="C24" s="19">
        <v>17.8</v>
      </c>
      <c r="D24" s="21">
        <f>AVERAGE(C23:C25)</f>
        <v>17.8933333333333</v>
      </c>
      <c r="E24" s="19">
        <v>29.68</v>
      </c>
      <c r="F24" s="21">
        <f t="shared" si="12"/>
        <v>11.7866666666667</v>
      </c>
      <c r="G24" s="21">
        <f t="shared" si="15"/>
        <v>11.0633333333333</v>
      </c>
      <c r="H24" s="21">
        <f t="shared" si="13"/>
        <v>0.723333333333333</v>
      </c>
      <c r="I24" s="20">
        <f t="shared" si="14"/>
        <v>0.605696368470036</v>
      </c>
      <c r="J24" s="23"/>
    </row>
    <row r="25" ht="15.75" spans="1:10">
      <c r="A25" s="1" t="s">
        <v>7</v>
      </c>
      <c r="B25" t="s">
        <v>5</v>
      </c>
      <c r="C25" s="19">
        <v>18.07</v>
      </c>
      <c r="D25" s="21">
        <f>AVERAGE(C23:C25)</f>
        <v>17.8933333333333</v>
      </c>
      <c r="E25" s="19">
        <v>30.02</v>
      </c>
      <c r="F25" s="21">
        <f t="shared" si="12"/>
        <v>12.1266666666667</v>
      </c>
      <c r="G25" s="21">
        <f t="shared" si="15"/>
        <v>11.0633333333333</v>
      </c>
      <c r="H25" s="21">
        <f t="shared" si="13"/>
        <v>1.06333333333333</v>
      </c>
      <c r="I25" s="20">
        <f t="shared" si="14"/>
        <v>0.478525153536951</v>
      </c>
      <c r="J25" s="23"/>
    </row>
  </sheetData>
  <mergeCells count="4">
    <mergeCell ref="J2:J7"/>
    <mergeCell ref="J8:J13"/>
    <mergeCell ref="J14:J19"/>
    <mergeCell ref="J20:J25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workbookViewId="0">
      <selection activeCell="H31" sqref="H31"/>
    </sheetView>
  </sheetViews>
  <sheetFormatPr defaultColWidth="9" defaultRowHeight="14.25" outlineLevelCol="5"/>
  <sheetData>
    <row r="1" s="19" customFormat="1" spans="1:6">
      <c r="A1" s="19" t="s">
        <v>11</v>
      </c>
      <c r="B1" s="19" t="s">
        <v>12</v>
      </c>
      <c r="C1" s="19" t="s">
        <v>13</v>
      </c>
      <c r="D1" s="19" t="s">
        <v>14</v>
      </c>
      <c r="E1" s="19" t="s">
        <v>15</v>
      </c>
      <c r="F1" s="19" t="s">
        <v>16</v>
      </c>
    </row>
    <row r="2" s="19" customFormat="1" spans="1:6">
      <c r="A2" s="19" t="s">
        <v>17</v>
      </c>
      <c r="B2" s="19" t="s">
        <v>18</v>
      </c>
      <c r="C2" s="19">
        <v>16.41</v>
      </c>
      <c r="D2" s="19">
        <v>87.5</v>
      </c>
      <c r="E2" s="19" t="s">
        <v>6</v>
      </c>
      <c r="F2" s="19" t="s">
        <v>4</v>
      </c>
    </row>
    <row r="3" s="19" customFormat="1" spans="1:6">
      <c r="A3" s="19" t="s">
        <v>19</v>
      </c>
      <c r="B3" s="19" t="s">
        <v>18</v>
      </c>
      <c r="C3" s="19">
        <v>16.43</v>
      </c>
      <c r="D3" s="19">
        <v>87.5</v>
      </c>
      <c r="E3" s="19" t="s">
        <v>6</v>
      </c>
      <c r="F3" s="19" t="s">
        <v>4</v>
      </c>
    </row>
    <row r="4" s="19" customFormat="1" spans="1:6">
      <c r="A4" s="19" t="s">
        <v>20</v>
      </c>
      <c r="B4" s="19" t="s">
        <v>18</v>
      </c>
      <c r="C4" s="19">
        <v>16.35</v>
      </c>
      <c r="D4" s="19">
        <v>87.5</v>
      </c>
      <c r="E4" s="19" t="s">
        <v>6</v>
      </c>
      <c r="F4" s="19" t="s">
        <v>4</v>
      </c>
    </row>
    <row r="5" s="19" customFormat="1" ht="15.75" spans="1:6">
      <c r="A5" s="19" t="s">
        <v>21</v>
      </c>
      <c r="B5" s="19" t="s">
        <v>18</v>
      </c>
      <c r="C5" s="19">
        <v>17.28</v>
      </c>
      <c r="D5" s="19">
        <v>87.5</v>
      </c>
      <c r="E5" s="19" t="s">
        <v>6</v>
      </c>
      <c r="F5" s="1" t="s">
        <v>7</v>
      </c>
    </row>
    <row r="6" s="19" customFormat="1" ht="15.75" spans="1:6">
      <c r="A6" s="19" t="s">
        <v>22</v>
      </c>
      <c r="B6" s="19" t="s">
        <v>18</v>
      </c>
      <c r="C6" s="19">
        <v>17.23</v>
      </c>
      <c r="D6" s="19">
        <v>87</v>
      </c>
      <c r="E6" s="19" t="s">
        <v>6</v>
      </c>
      <c r="F6" s="1" t="s">
        <v>7</v>
      </c>
    </row>
    <row r="7" s="19" customFormat="1" ht="15.75" spans="1:6">
      <c r="A7" s="19" t="s">
        <v>23</v>
      </c>
      <c r="B7" s="19" t="s">
        <v>18</v>
      </c>
      <c r="C7" s="19">
        <v>17.54</v>
      </c>
      <c r="D7" s="19">
        <v>87.5</v>
      </c>
      <c r="E7" s="19" t="s">
        <v>6</v>
      </c>
      <c r="F7" s="1" t="s">
        <v>7</v>
      </c>
    </row>
    <row r="8" s="19" customFormat="1" spans="1:6">
      <c r="A8" s="19" t="s">
        <v>24</v>
      </c>
      <c r="B8" s="19" t="s">
        <v>18</v>
      </c>
      <c r="C8" s="19">
        <v>25.84</v>
      </c>
      <c r="D8" s="19">
        <v>81.5</v>
      </c>
      <c r="E8" s="19" t="s">
        <v>8</v>
      </c>
      <c r="F8" s="19" t="s">
        <v>4</v>
      </c>
    </row>
    <row r="9" s="19" customFormat="1" spans="1:6">
      <c r="A9" s="19" t="s">
        <v>25</v>
      </c>
      <c r="B9" s="19" t="s">
        <v>18</v>
      </c>
      <c r="C9" s="19">
        <v>25.96</v>
      </c>
      <c r="D9" s="19">
        <v>81</v>
      </c>
      <c r="E9" s="19" t="s">
        <v>8</v>
      </c>
      <c r="F9" s="19" t="s">
        <v>4</v>
      </c>
    </row>
    <row r="10" s="19" customFormat="1" spans="1:6">
      <c r="A10" s="19" t="s">
        <v>26</v>
      </c>
      <c r="B10" s="19" t="s">
        <v>18</v>
      </c>
      <c r="C10" s="19">
        <v>26.02</v>
      </c>
      <c r="D10" s="19">
        <v>81</v>
      </c>
      <c r="E10" s="19" t="s">
        <v>8</v>
      </c>
      <c r="F10" s="19" t="s">
        <v>4</v>
      </c>
    </row>
    <row r="11" s="19" customFormat="1" ht="15.75" spans="1:6">
      <c r="A11" s="19" t="s">
        <v>27</v>
      </c>
      <c r="B11" s="19" t="s">
        <v>18</v>
      </c>
      <c r="C11" s="19">
        <v>25.07</v>
      </c>
      <c r="D11" s="19">
        <v>81.5</v>
      </c>
      <c r="E11" s="19" t="s">
        <v>8</v>
      </c>
      <c r="F11" s="1" t="s">
        <v>7</v>
      </c>
    </row>
    <row r="12" s="19" customFormat="1" ht="15.75" spans="1:6">
      <c r="A12" s="19" t="s">
        <v>28</v>
      </c>
      <c r="B12" s="19" t="s">
        <v>18</v>
      </c>
      <c r="C12" s="19">
        <v>25.02</v>
      </c>
      <c r="D12" s="19">
        <v>81.5</v>
      </c>
      <c r="E12" s="19" t="s">
        <v>8</v>
      </c>
      <c r="F12" s="1" t="s">
        <v>7</v>
      </c>
    </row>
    <row r="13" s="19" customFormat="1" ht="15.75" spans="1:6">
      <c r="A13" s="19" t="s">
        <v>29</v>
      </c>
      <c r="B13" s="19" t="s">
        <v>18</v>
      </c>
      <c r="C13" s="19">
        <v>25.07</v>
      </c>
      <c r="D13" s="19">
        <v>81</v>
      </c>
      <c r="E13" s="19" t="s">
        <v>8</v>
      </c>
      <c r="F13" s="1" t="s">
        <v>7</v>
      </c>
    </row>
    <row r="14" s="19" customFormat="1" spans="1:6">
      <c r="A14" s="19" t="s">
        <v>30</v>
      </c>
      <c r="B14" s="19" t="s">
        <v>18</v>
      </c>
      <c r="C14" s="19">
        <v>21.08</v>
      </c>
      <c r="D14" s="19">
        <v>88.5</v>
      </c>
      <c r="E14" s="19" t="s">
        <v>9</v>
      </c>
      <c r="F14" s="19" t="s">
        <v>4</v>
      </c>
    </row>
    <row r="15" s="19" customFormat="1" spans="1:6">
      <c r="A15" s="19" t="s">
        <v>31</v>
      </c>
      <c r="B15" s="19" t="s">
        <v>18</v>
      </c>
      <c r="C15" s="19">
        <v>21.1</v>
      </c>
      <c r="D15" s="19">
        <v>88.5</v>
      </c>
      <c r="E15" s="19" t="s">
        <v>9</v>
      </c>
      <c r="F15" s="19" t="s">
        <v>4</v>
      </c>
    </row>
    <row r="16" s="19" customFormat="1" spans="1:6">
      <c r="A16" s="19" t="s">
        <v>32</v>
      </c>
      <c r="B16" s="19" t="s">
        <v>18</v>
      </c>
      <c r="C16" s="19">
        <v>21.22</v>
      </c>
      <c r="D16" s="19">
        <v>88.5</v>
      </c>
      <c r="E16" s="19" t="s">
        <v>9</v>
      </c>
      <c r="F16" s="19" t="s">
        <v>4</v>
      </c>
    </row>
    <row r="17" s="19" customFormat="1" ht="15.75" spans="1:6">
      <c r="A17" s="19" t="s">
        <v>33</v>
      </c>
      <c r="B17" s="19" t="s">
        <v>18</v>
      </c>
      <c r="C17" s="19">
        <v>21.98</v>
      </c>
      <c r="D17" s="19">
        <v>82.5</v>
      </c>
      <c r="E17" s="19" t="s">
        <v>9</v>
      </c>
      <c r="F17" s="1" t="s">
        <v>7</v>
      </c>
    </row>
    <row r="18" s="19" customFormat="1" ht="15.75" spans="1:6">
      <c r="A18" s="19" t="s">
        <v>34</v>
      </c>
      <c r="B18" s="19" t="s">
        <v>18</v>
      </c>
      <c r="C18" s="19">
        <v>21.88</v>
      </c>
      <c r="D18" s="19">
        <v>82.5</v>
      </c>
      <c r="E18" s="19" t="s">
        <v>9</v>
      </c>
      <c r="F18" s="1" t="s">
        <v>7</v>
      </c>
    </row>
    <row r="19" s="19" customFormat="1" ht="15.75" spans="1:6">
      <c r="A19" s="19" t="s">
        <v>35</v>
      </c>
      <c r="B19" s="19" t="s">
        <v>18</v>
      </c>
      <c r="C19" s="19">
        <v>21.71</v>
      </c>
      <c r="D19" s="19">
        <v>83</v>
      </c>
      <c r="E19" s="19" t="s">
        <v>9</v>
      </c>
      <c r="F19" s="1" t="s">
        <v>7</v>
      </c>
    </row>
    <row r="20" s="19" customFormat="1" spans="1:6">
      <c r="A20" s="19" t="s">
        <v>36</v>
      </c>
      <c r="B20" s="19" t="s">
        <v>18</v>
      </c>
      <c r="C20" s="19">
        <v>28.9</v>
      </c>
      <c r="D20" s="19">
        <v>78</v>
      </c>
      <c r="E20" s="19" t="s">
        <v>10</v>
      </c>
      <c r="F20" s="19" t="s">
        <v>4</v>
      </c>
    </row>
    <row r="21" s="19" customFormat="1" spans="1:6">
      <c r="A21" s="19" t="s">
        <v>37</v>
      </c>
      <c r="B21" s="19" t="s">
        <v>18</v>
      </c>
      <c r="C21" s="19">
        <v>29.15</v>
      </c>
      <c r="D21" s="19">
        <v>78.5</v>
      </c>
      <c r="E21" s="19" t="s">
        <v>10</v>
      </c>
      <c r="F21" s="19" t="s">
        <v>4</v>
      </c>
    </row>
    <row r="22" s="19" customFormat="1" spans="1:6">
      <c r="A22" s="19" t="s">
        <v>38</v>
      </c>
      <c r="B22" s="19" t="s">
        <v>18</v>
      </c>
      <c r="C22" s="19">
        <v>28.62</v>
      </c>
      <c r="D22" s="19">
        <v>78.5</v>
      </c>
      <c r="E22" s="19" t="s">
        <v>10</v>
      </c>
      <c r="F22" s="19" t="s">
        <v>4</v>
      </c>
    </row>
    <row r="23" s="19" customFormat="1" ht="15.75" spans="1:6">
      <c r="A23" s="19" t="s">
        <v>39</v>
      </c>
      <c r="B23" s="19" t="s">
        <v>18</v>
      </c>
      <c r="C23" s="19">
        <v>29.9</v>
      </c>
      <c r="D23" s="19">
        <v>78</v>
      </c>
      <c r="E23" s="19" t="s">
        <v>10</v>
      </c>
      <c r="F23" s="1" t="s">
        <v>7</v>
      </c>
    </row>
    <row r="24" s="19" customFormat="1" ht="15.75" spans="1:6">
      <c r="A24" s="19" t="s">
        <v>40</v>
      </c>
      <c r="B24" s="19" t="s">
        <v>18</v>
      </c>
      <c r="C24" s="19">
        <v>29.68</v>
      </c>
      <c r="D24" s="19">
        <v>77.5</v>
      </c>
      <c r="E24" s="19" t="s">
        <v>10</v>
      </c>
      <c r="F24" s="1" t="s">
        <v>7</v>
      </c>
    </row>
    <row r="25" s="19" customFormat="1" ht="15.75" spans="1:6">
      <c r="A25" s="19" t="s">
        <v>41</v>
      </c>
      <c r="B25" s="19" t="s">
        <v>18</v>
      </c>
      <c r="C25" s="19">
        <v>30.02</v>
      </c>
      <c r="D25" s="19">
        <v>77.5</v>
      </c>
      <c r="E25" s="19" t="s">
        <v>10</v>
      </c>
      <c r="F25" s="1" t="s">
        <v>7</v>
      </c>
    </row>
    <row r="26" s="19" customFormat="1" spans="1:6">
      <c r="A26" s="19" t="s">
        <v>42</v>
      </c>
      <c r="B26" s="19" t="s">
        <v>18</v>
      </c>
      <c r="C26" s="19">
        <v>17.83</v>
      </c>
      <c r="D26" s="19">
        <v>86</v>
      </c>
      <c r="E26" t="s">
        <v>5</v>
      </c>
      <c r="F26" s="19" t="s">
        <v>4</v>
      </c>
    </row>
    <row r="27" s="19" customFormat="1" spans="1:6">
      <c r="A27" s="19" t="s">
        <v>43</v>
      </c>
      <c r="B27" s="19" t="s">
        <v>18</v>
      </c>
      <c r="C27" s="19">
        <v>17.85</v>
      </c>
      <c r="D27" s="19">
        <v>86</v>
      </c>
      <c r="E27" t="s">
        <v>5</v>
      </c>
      <c r="F27" s="19" t="s">
        <v>4</v>
      </c>
    </row>
    <row r="28" s="19" customFormat="1" spans="1:6">
      <c r="A28" s="19" t="s">
        <v>44</v>
      </c>
      <c r="B28" s="19" t="s">
        <v>18</v>
      </c>
      <c r="C28" s="19">
        <v>17.8</v>
      </c>
      <c r="D28" s="19">
        <v>86</v>
      </c>
      <c r="E28" t="s">
        <v>5</v>
      </c>
      <c r="F28" s="19" t="s">
        <v>4</v>
      </c>
    </row>
    <row r="29" s="19" customFormat="1" ht="15.75" spans="1:6">
      <c r="A29" s="19" t="s">
        <v>45</v>
      </c>
      <c r="B29" s="19" t="s">
        <v>18</v>
      </c>
      <c r="C29" s="19">
        <v>17.81</v>
      </c>
      <c r="D29" s="19">
        <v>86</v>
      </c>
      <c r="E29" t="s">
        <v>5</v>
      </c>
      <c r="F29" s="1" t="s">
        <v>7</v>
      </c>
    </row>
    <row r="30" s="19" customFormat="1" ht="15.75" spans="1:6">
      <c r="A30" s="19" t="s">
        <v>46</v>
      </c>
      <c r="B30" s="19" t="s">
        <v>18</v>
      </c>
      <c r="C30" s="19">
        <v>17.8</v>
      </c>
      <c r="D30" s="19">
        <v>86</v>
      </c>
      <c r="E30" t="s">
        <v>5</v>
      </c>
      <c r="F30" s="1" t="s">
        <v>7</v>
      </c>
    </row>
    <row r="31" s="19" customFormat="1" ht="15.75" spans="1:6">
      <c r="A31" s="19" t="s">
        <v>47</v>
      </c>
      <c r="B31" s="19" t="s">
        <v>18</v>
      </c>
      <c r="C31" s="19">
        <v>18.07</v>
      </c>
      <c r="D31" s="19">
        <v>86</v>
      </c>
      <c r="E31" t="s">
        <v>5</v>
      </c>
      <c r="F31" s="1" t="s">
        <v>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"/>
  <sheetViews>
    <sheetView workbookViewId="0">
      <selection activeCell="H28" sqref="H28"/>
    </sheetView>
  </sheetViews>
  <sheetFormatPr defaultColWidth="9" defaultRowHeight="14.25"/>
  <cols>
    <col min="1" max="1" width="11.75" customWidth="1"/>
    <col min="9" max="9" width="12.875" style="20" customWidth="1"/>
  </cols>
  <sheetData>
    <row r="1" s="19" customFormat="1" spans="1:16">
      <c r="A1"/>
      <c r="B1"/>
      <c r="C1" s="21" t="s">
        <v>0</v>
      </c>
      <c r="D1" s="21" t="s">
        <v>1</v>
      </c>
      <c r="E1" s="19" t="s">
        <v>2</v>
      </c>
      <c r="F1"/>
      <c r="G1"/>
      <c r="H1"/>
      <c r="I1" s="20" t="s">
        <v>3</v>
      </c>
      <c r="L1" s="22"/>
      <c r="M1" s="22"/>
      <c r="N1" s="22"/>
      <c r="O1" s="22"/>
      <c r="P1" s="22"/>
    </row>
    <row r="2" s="19" customFormat="1" spans="1:16">
      <c r="A2" s="19" t="s">
        <v>48</v>
      </c>
      <c r="B2" t="s">
        <v>5</v>
      </c>
      <c r="C2" s="19">
        <v>17.87</v>
      </c>
      <c r="D2" s="21">
        <f>AVERAGE(C2:C4)</f>
        <v>17.8</v>
      </c>
      <c r="E2" s="19">
        <v>23.1</v>
      </c>
      <c r="F2" s="21">
        <f>E2-D2</f>
        <v>5.3</v>
      </c>
      <c r="G2" s="21">
        <f>AVERAGE(F2:F4)</f>
        <v>5.39333333333333</v>
      </c>
      <c r="H2" s="21">
        <f>F2-G2</f>
        <v>-0.0933333333333328</v>
      </c>
      <c r="I2" s="20">
        <f>POWER(2,-H2)</f>
        <v>1.06683224294536</v>
      </c>
      <c r="J2" s="23" t="s">
        <v>8</v>
      </c>
      <c r="N2" s="22"/>
      <c r="O2" s="22"/>
      <c r="P2" s="22"/>
    </row>
    <row r="3" s="19" customFormat="1" spans="1:16">
      <c r="A3" s="19" t="s">
        <v>48</v>
      </c>
      <c r="B3" t="s">
        <v>5</v>
      </c>
      <c r="C3" s="19">
        <v>17.84</v>
      </c>
      <c r="D3" s="21">
        <f>AVERAGE(C2:C4)</f>
        <v>17.8</v>
      </c>
      <c r="E3" s="19">
        <v>23.25</v>
      </c>
      <c r="F3" s="21">
        <f t="shared" ref="F3:F8" si="0">E3-D3</f>
        <v>5.45</v>
      </c>
      <c r="G3" s="21">
        <f>G2</f>
        <v>5.39333333333333</v>
      </c>
      <c r="H3" s="21">
        <f t="shared" ref="H3:H8" si="1">F3-G3</f>
        <v>0.0566666666666658</v>
      </c>
      <c r="I3" s="20">
        <f t="shared" ref="I3:I8" si="2">POWER(2,-H3)</f>
        <v>0.961483052482654</v>
      </c>
      <c r="J3" s="23"/>
      <c r="N3" s="22"/>
      <c r="O3" s="22"/>
      <c r="P3" s="22"/>
    </row>
    <row r="4" s="19" customFormat="1" spans="1:16">
      <c r="A4" s="19" t="s">
        <v>48</v>
      </c>
      <c r="B4" t="s">
        <v>5</v>
      </c>
      <c r="C4" s="19">
        <v>17.69</v>
      </c>
      <c r="D4" s="21">
        <f>AVERAGE(C2:C4)</f>
        <v>17.8</v>
      </c>
      <c r="E4" s="19">
        <v>23.23</v>
      </c>
      <c r="F4" s="21">
        <f t="shared" si="0"/>
        <v>5.43</v>
      </c>
      <c r="G4" s="21">
        <f t="shared" ref="G4:G10" si="3">G3</f>
        <v>5.39333333333333</v>
      </c>
      <c r="H4" s="21">
        <f t="shared" si="1"/>
        <v>0.0366666666666662</v>
      </c>
      <c r="I4" s="20">
        <f t="shared" si="2"/>
        <v>0.974904855722241</v>
      </c>
      <c r="J4" s="23"/>
      <c r="N4" s="22"/>
      <c r="O4" s="22"/>
      <c r="P4" s="22"/>
    </row>
    <row r="5" s="19" customFormat="1" spans="1:16">
      <c r="A5" s="19" t="s">
        <v>49</v>
      </c>
      <c r="B5" t="s">
        <v>5</v>
      </c>
      <c r="C5" s="19">
        <v>17.77</v>
      </c>
      <c r="D5" s="21">
        <f>AVERAGE(C5:C7)</f>
        <v>17.8166666666667</v>
      </c>
      <c r="E5" s="19">
        <v>23.96</v>
      </c>
      <c r="F5" s="21">
        <f t="shared" si="0"/>
        <v>6.14333333333333</v>
      </c>
      <c r="G5" s="21">
        <f t="shared" si="3"/>
        <v>5.39333333333333</v>
      </c>
      <c r="H5" s="21">
        <f t="shared" si="1"/>
        <v>0.750000000000001</v>
      </c>
      <c r="I5" s="20">
        <f t="shared" si="2"/>
        <v>0.59460355750136</v>
      </c>
      <c r="J5" s="23"/>
      <c r="L5" s="22"/>
      <c r="M5" s="22"/>
      <c r="N5" s="22"/>
      <c r="O5" s="22"/>
      <c r="P5" s="22"/>
    </row>
    <row r="6" s="19" customFormat="1" spans="1:16">
      <c r="A6" s="19" t="s">
        <v>49</v>
      </c>
      <c r="B6" t="s">
        <v>5</v>
      </c>
      <c r="C6" s="19">
        <v>17.79</v>
      </c>
      <c r="D6" s="21">
        <f>AVERAGE(C5:C7)</f>
        <v>17.8166666666667</v>
      </c>
      <c r="E6" s="19">
        <v>23.67</v>
      </c>
      <c r="F6" s="21">
        <f t="shared" si="0"/>
        <v>5.85333333333334</v>
      </c>
      <c r="G6" s="21">
        <f t="shared" si="3"/>
        <v>5.39333333333333</v>
      </c>
      <c r="H6" s="21">
        <f t="shared" si="1"/>
        <v>0.460000000000002</v>
      </c>
      <c r="I6" s="20">
        <f t="shared" si="2"/>
        <v>0.726986258660154</v>
      </c>
      <c r="J6" s="23"/>
      <c r="L6" s="22"/>
      <c r="M6" s="22"/>
      <c r="N6" s="22"/>
      <c r="O6" s="22"/>
      <c r="P6" s="22"/>
    </row>
    <row r="7" s="19" customFormat="1" spans="1:15">
      <c r="A7" s="19" t="s">
        <v>49</v>
      </c>
      <c r="B7" t="s">
        <v>5</v>
      </c>
      <c r="C7" s="19">
        <v>17.89</v>
      </c>
      <c r="D7" s="21">
        <f>AVERAGE(C5:C7)</f>
        <v>17.8166666666667</v>
      </c>
      <c r="E7" s="19">
        <v>23.86</v>
      </c>
      <c r="F7" s="21">
        <f t="shared" si="0"/>
        <v>6.04333333333333</v>
      </c>
      <c r="G7" s="21">
        <f t="shared" si="3"/>
        <v>5.39333333333333</v>
      </c>
      <c r="H7" s="21">
        <f t="shared" si="1"/>
        <v>0.649999999999999</v>
      </c>
      <c r="I7" s="20">
        <f t="shared" si="2"/>
        <v>0.637280313659631</v>
      </c>
      <c r="J7" s="23"/>
      <c r="L7" s="22"/>
      <c r="M7" s="22"/>
      <c r="N7" s="22"/>
      <c r="O7" s="22"/>
    </row>
    <row r="8" s="19" customFormat="1" spans="1:15">
      <c r="A8" s="19" t="s">
        <v>50</v>
      </c>
      <c r="B8" t="s">
        <v>5</v>
      </c>
      <c r="C8" s="19">
        <v>17.87</v>
      </c>
      <c r="D8" s="21">
        <f>AVERAGE(C8:C10)</f>
        <v>17.82</v>
      </c>
      <c r="E8" s="19">
        <v>23.81</v>
      </c>
      <c r="F8" s="21">
        <f t="shared" si="0"/>
        <v>5.99</v>
      </c>
      <c r="G8" s="21">
        <f t="shared" si="3"/>
        <v>5.39333333333333</v>
      </c>
      <c r="H8" s="21">
        <f t="shared" si="1"/>
        <v>0.596666666666665</v>
      </c>
      <c r="I8" s="20">
        <f t="shared" si="2"/>
        <v>0.66128007306127</v>
      </c>
      <c r="J8" s="23"/>
      <c r="M8" s="22"/>
      <c r="N8" s="22"/>
      <c r="O8" s="22"/>
    </row>
    <row r="9" s="19" customFormat="1" spans="1:15">
      <c r="A9" s="19" t="s">
        <v>50</v>
      </c>
      <c r="B9" t="s">
        <v>5</v>
      </c>
      <c r="C9" s="19">
        <v>17.77</v>
      </c>
      <c r="D9" s="21">
        <f>AVERAGE(C8:C10)</f>
        <v>17.82</v>
      </c>
      <c r="E9" s="19">
        <v>23.52</v>
      </c>
      <c r="F9" s="21">
        <f t="shared" ref="F9:F10" si="4">E9-D9</f>
        <v>5.7</v>
      </c>
      <c r="G9" s="21">
        <f t="shared" si="3"/>
        <v>5.39333333333333</v>
      </c>
      <c r="H9" s="21">
        <f t="shared" ref="H9:H10" si="5">F9-G9</f>
        <v>0.306666666666666</v>
      </c>
      <c r="I9" s="20">
        <f t="shared" ref="I9:I10" si="6">POWER(2,-H9)</f>
        <v>0.808507652159863</v>
      </c>
      <c r="J9" s="23"/>
      <c r="M9" s="22"/>
      <c r="N9" s="22"/>
      <c r="O9" s="22"/>
    </row>
    <row r="10" s="19" customFormat="1" spans="1:15">
      <c r="A10" s="19" t="s">
        <v>50</v>
      </c>
      <c r="B10" t="s">
        <v>5</v>
      </c>
      <c r="C10" s="19">
        <v>17.82</v>
      </c>
      <c r="D10" s="21">
        <f>AVERAGE(C8:C10)</f>
        <v>17.82</v>
      </c>
      <c r="E10" s="19">
        <v>23.64</v>
      </c>
      <c r="F10" s="21">
        <f t="shared" si="4"/>
        <v>5.82</v>
      </c>
      <c r="G10" s="21">
        <f t="shared" si="3"/>
        <v>5.39333333333333</v>
      </c>
      <c r="H10" s="21">
        <f t="shared" si="5"/>
        <v>0.426666666666667</v>
      </c>
      <c r="I10" s="20">
        <f t="shared" si="6"/>
        <v>0.743978756953217</v>
      </c>
      <c r="J10" s="23"/>
      <c r="M10" s="22"/>
      <c r="N10" s="22"/>
      <c r="O10" s="22"/>
    </row>
  </sheetData>
  <mergeCells count="1">
    <mergeCell ref="J2:J10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workbookViewId="0">
      <selection activeCell="L29" sqref="L29"/>
    </sheetView>
  </sheetViews>
  <sheetFormatPr defaultColWidth="9" defaultRowHeight="14.25" outlineLevelCol="5"/>
  <sheetData>
    <row r="1" s="19" customFormat="1" spans="1:6">
      <c r="A1" s="19" t="s">
        <v>11</v>
      </c>
      <c r="B1" s="19" t="s">
        <v>12</v>
      </c>
      <c r="C1" s="19" t="s">
        <v>13</v>
      </c>
      <c r="D1" s="19" t="s">
        <v>14</v>
      </c>
      <c r="E1" s="19" t="s">
        <v>15</v>
      </c>
      <c r="F1" s="19" t="s">
        <v>16</v>
      </c>
    </row>
    <row r="2" s="19" customFormat="1" spans="1:6">
      <c r="A2" s="19" t="s">
        <v>17</v>
      </c>
      <c r="B2" s="19" t="s">
        <v>18</v>
      </c>
      <c r="C2" s="19">
        <v>23.1</v>
      </c>
      <c r="D2" s="19">
        <v>83</v>
      </c>
      <c r="E2" s="19" t="s">
        <v>8</v>
      </c>
      <c r="F2" s="19" t="s">
        <v>48</v>
      </c>
    </row>
    <row r="3" s="19" customFormat="1" spans="1:6">
      <c r="A3" s="19" t="s">
        <v>19</v>
      </c>
      <c r="B3" s="19" t="s">
        <v>18</v>
      </c>
      <c r="C3" s="19">
        <v>23.25</v>
      </c>
      <c r="D3" s="19">
        <v>83</v>
      </c>
      <c r="E3" s="19" t="s">
        <v>8</v>
      </c>
      <c r="F3" s="19" t="s">
        <v>48</v>
      </c>
    </row>
    <row r="4" s="19" customFormat="1" spans="1:6">
      <c r="A4" s="19" t="s">
        <v>20</v>
      </c>
      <c r="B4" s="19" t="s">
        <v>18</v>
      </c>
      <c r="C4" s="19">
        <v>23.23</v>
      </c>
      <c r="D4" s="19">
        <v>83</v>
      </c>
      <c r="E4" s="19" t="s">
        <v>8</v>
      </c>
      <c r="F4" s="19" t="s">
        <v>48</v>
      </c>
    </row>
    <row r="5" s="19" customFormat="1" spans="1:6">
      <c r="A5" s="19" t="s">
        <v>21</v>
      </c>
      <c r="B5" s="19" t="s">
        <v>18</v>
      </c>
      <c r="C5" s="19">
        <v>23.96</v>
      </c>
      <c r="D5" s="19">
        <v>80.5</v>
      </c>
      <c r="E5" s="19" t="s">
        <v>8</v>
      </c>
      <c r="F5" s="19" t="s">
        <v>49</v>
      </c>
    </row>
    <row r="6" s="19" customFormat="1" spans="1:6">
      <c r="A6" s="19" t="s">
        <v>22</v>
      </c>
      <c r="B6" s="19" t="s">
        <v>18</v>
      </c>
      <c r="C6" s="19">
        <v>23.67</v>
      </c>
      <c r="D6" s="19">
        <v>80.5</v>
      </c>
      <c r="E6" s="19" t="s">
        <v>8</v>
      </c>
      <c r="F6" s="19" t="s">
        <v>49</v>
      </c>
    </row>
    <row r="7" s="19" customFormat="1" spans="1:6">
      <c r="A7" s="19" t="s">
        <v>23</v>
      </c>
      <c r="B7" s="19" t="s">
        <v>18</v>
      </c>
      <c r="C7" s="19">
        <v>23.86</v>
      </c>
      <c r="D7" s="19">
        <v>80.5</v>
      </c>
      <c r="E7" s="19" t="s">
        <v>8</v>
      </c>
      <c r="F7" s="19" t="s">
        <v>49</v>
      </c>
    </row>
    <row r="8" s="19" customFormat="1" spans="1:6">
      <c r="A8" s="19" t="s">
        <v>24</v>
      </c>
      <c r="B8" s="19" t="s">
        <v>18</v>
      </c>
      <c r="C8" s="19">
        <v>23.81</v>
      </c>
      <c r="D8" s="19">
        <v>81</v>
      </c>
      <c r="E8" s="19" t="s">
        <v>8</v>
      </c>
      <c r="F8" s="19" t="s">
        <v>50</v>
      </c>
    </row>
    <row r="9" s="19" customFormat="1" spans="1:6">
      <c r="A9" s="19" t="s">
        <v>25</v>
      </c>
      <c r="B9" s="19" t="s">
        <v>18</v>
      </c>
      <c r="C9" s="19">
        <v>23.52</v>
      </c>
      <c r="D9" s="19">
        <v>79.5</v>
      </c>
      <c r="E9" s="19" t="s">
        <v>8</v>
      </c>
      <c r="F9" s="19" t="s">
        <v>50</v>
      </c>
    </row>
    <row r="10" s="19" customFormat="1" spans="1:6">
      <c r="A10" s="19" t="s">
        <v>26</v>
      </c>
      <c r="B10" s="19" t="s">
        <v>18</v>
      </c>
      <c r="C10" s="19">
        <v>23.64</v>
      </c>
      <c r="D10" s="19">
        <v>81</v>
      </c>
      <c r="E10" s="19" t="s">
        <v>8</v>
      </c>
      <c r="F10" s="19" t="s">
        <v>50</v>
      </c>
    </row>
    <row r="11" s="19" customFormat="1" spans="1:6">
      <c r="A11" s="19" t="s">
        <v>30</v>
      </c>
      <c r="B11" s="19" t="s">
        <v>18</v>
      </c>
      <c r="C11" s="19">
        <v>17.87</v>
      </c>
      <c r="D11" s="19">
        <v>85.5</v>
      </c>
      <c r="E11" s="19" t="s">
        <v>5</v>
      </c>
      <c r="F11" s="19" t="s">
        <v>48</v>
      </c>
    </row>
    <row r="12" s="19" customFormat="1" spans="1:6">
      <c r="A12" s="19" t="s">
        <v>31</v>
      </c>
      <c r="B12" s="19" t="s">
        <v>18</v>
      </c>
      <c r="C12" s="19">
        <v>17.84</v>
      </c>
      <c r="D12" s="19">
        <v>85.5</v>
      </c>
      <c r="E12" s="19" t="s">
        <v>5</v>
      </c>
      <c r="F12" s="19" t="s">
        <v>48</v>
      </c>
    </row>
    <row r="13" s="19" customFormat="1" spans="1:6">
      <c r="A13" s="19" t="s">
        <v>32</v>
      </c>
      <c r="B13" s="19" t="s">
        <v>18</v>
      </c>
      <c r="C13" s="19">
        <v>17.69</v>
      </c>
      <c r="D13" s="19">
        <v>85.5</v>
      </c>
      <c r="E13" s="19" t="s">
        <v>5</v>
      </c>
      <c r="F13" s="19" t="s">
        <v>48</v>
      </c>
    </row>
    <row r="14" s="19" customFormat="1" spans="1:6">
      <c r="A14" s="19" t="s">
        <v>33</v>
      </c>
      <c r="B14" s="19" t="s">
        <v>18</v>
      </c>
      <c r="C14" s="19">
        <v>17.77</v>
      </c>
      <c r="D14" s="19">
        <v>85.5</v>
      </c>
      <c r="E14" s="19" t="s">
        <v>5</v>
      </c>
      <c r="F14" s="19" t="s">
        <v>49</v>
      </c>
    </row>
    <row r="15" s="19" customFormat="1" spans="1:6">
      <c r="A15" s="19" t="s">
        <v>34</v>
      </c>
      <c r="B15" s="19" t="s">
        <v>18</v>
      </c>
      <c r="C15" s="19">
        <v>17.79</v>
      </c>
      <c r="D15" s="19">
        <v>85.5</v>
      </c>
      <c r="E15" s="19" t="s">
        <v>5</v>
      </c>
      <c r="F15" s="19" t="s">
        <v>49</v>
      </c>
    </row>
    <row r="16" s="19" customFormat="1" spans="1:6">
      <c r="A16" s="19" t="s">
        <v>35</v>
      </c>
      <c r="B16" s="19" t="s">
        <v>18</v>
      </c>
      <c r="C16" s="19">
        <v>17.89</v>
      </c>
      <c r="D16" s="19">
        <v>85.5</v>
      </c>
      <c r="E16" s="19" t="s">
        <v>5</v>
      </c>
      <c r="F16" s="19" t="s">
        <v>49</v>
      </c>
    </row>
    <row r="17" s="19" customFormat="1" spans="1:6">
      <c r="A17" s="19" t="s">
        <v>36</v>
      </c>
      <c r="B17" s="19" t="s">
        <v>18</v>
      </c>
      <c r="C17" s="19">
        <v>17.87</v>
      </c>
      <c r="D17" s="19">
        <v>86</v>
      </c>
      <c r="E17" s="19" t="s">
        <v>5</v>
      </c>
      <c r="F17" s="19" t="s">
        <v>50</v>
      </c>
    </row>
    <row r="18" s="19" customFormat="1" spans="1:6">
      <c r="A18" s="19" t="s">
        <v>37</v>
      </c>
      <c r="B18" s="19" t="s">
        <v>18</v>
      </c>
      <c r="C18" s="19">
        <v>17.77</v>
      </c>
      <c r="D18" s="19">
        <v>86</v>
      </c>
      <c r="E18" s="19" t="s">
        <v>5</v>
      </c>
      <c r="F18" s="19" t="s">
        <v>50</v>
      </c>
    </row>
    <row r="19" s="19" customFormat="1" spans="1:6">
      <c r="A19" s="19" t="s">
        <v>38</v>
      </c>
      <c r="B19" s="19" t="s">
        <v>18</v>
      </c>
      <c r="C19" s="19">
        <v>17.82</v>
      </c>
      <c r="D19" s="19">
        <v>85.5</v>
      </c>
      <c r="E19" s="19" t="s">
        <v>5</v>
      </c>
      <c r="F19" s="19" t="s">
        <v>50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5"/>
  <sheetViews>
    <sheetView workbookViewId="0">
      <selection activeCell="H16" sqref="H16"/>
    </sheetView>
  </sheetViews>
  <sheetFormatPr defaultColWidth="9" defaultRowHeight="14.25"/>
  <cols>
    <col min="1" max="1" width="9.625" style="13" customWidth="1"/>
    <col min="2" max="3" width="9" style="13"/>
    <col min="4" max="4" width="12.75" style="13" customWidth="1"/>
    <col min="5" max="5" width="12.125" style="13" customWidth="1"/>
    <col min="6" max="6" width="11.5" style="13" customWidth="1"/>
    <col min="7" max="9" width="9" style="13"/>
    <col min="10" max="10" width="11.5" style="13" customWidth="1"/>
    <col min="11" max="14" width="9" style="13"/>
    <col min="15" max="15" width="13" style="13" customWidth="1"/>
    <col min="16" max="18" width="9" style="13"/>
    <col min="19" max="19" width="13" style="13" customWidth="1"/>
    <col min="20" max="16384" width="9" style="13"/>
  </cols>
  <sheetData>
    <row r="1" spans="1:13">
      <c r="A1" s="13" t="s">
        <v>51</v>
      </c>
      <c r="B1" s="7" t="s">
        <v>52</v>
      </c>
      <c r="C1" s="3" t="s">
        <v>48</v>
      </c>
      <c r="D1" s="3" t="s">
        <v>49</v>
      </c>
      <c r="M1" s="15"/>
    </row>
    <row r="2" spans="1:4">
      <c r="A2" s="13" t="s">
        <v>53</v>
      </c>
      <c r="B2" s="13">
        <v>0.1498</v>
      </c>
      <c r="C2" s="13">
        <v>0.4476</v>
      </c>
      <c r="D2" s="13">
        <v>0.4395</v>
      </c>
    </row>
    <row r="3" spans="2:4">
      <c r="B3" s="13">
        <v>0.1439</v>
      </c>
      <c r="C3" s="13">
        <v>0.4152</v>
      </c>
      <c r="D3" s="13">
        <v>0.4527</v>
      </c>
    </row>
    <row r="4" spans="2:4">
      <c r="B4" s="13">
        <v>0.1453</v>
      </c>
      <c r="C4" s="13">
        <v>0.4349</v>
      </c>
      <c r="D4" s="13">
        <v>0.4208</v>
      </c>
    </row>
    <row r="5" spans="2:2">
      <c r="B5" s="13">
        <f>AVERAGE(B2:B4)</f>
        <v>0.146333333333333</v>
      </c>
    </row>
    <row r="6" spans="1:4">
      <c r="A6" s="13" t="s">
        <v>54</v>
      </c>
      <c r="C6" s="14">
        <f t="shared" ref="C6:D8" si="0">C2-$B$5</f>
        <v>0.301266666666667</v>
      </c>
      <c r="D6" s="14">
        <f t="shared" si="0"/>
        <v>0.293166666666667</v>
      </c>
    </row>
    <row r="7" spans="3:4">
      <c r="C7" s="14">
        <f t="shared" si="0"/>
        <v>0.268866666666667</v>
      </c>
      <c r="D7" s="14">
        <f t="shared" si="0"/>
        <v>0.306366666666667</v>
      </c>
    </row>
    <row r="8" spans="3:4">
      <c r="C8" s="14">
        <f t="shared" si="0"/>
        <v>0.288566666666667</v>
      </c>
      <c r="D8" s="14">
        <f t="shared" si="0"/>
        <v>0.274466666666667</v>
      </c>
    </row>
    <row r="10" spans="1:13">
      <c r="A10" s="13" t="s">
        <v>55</v>
      </c>
      <c r="B10" s="7" t="s">
        <v>52</v>
      </c>
      <c r="C10" s="3" t="s">
        <v>48</v>
      </c>
      <c r="D10" s="3" t="s">
        <v>49</v>
      </c>
      <c r="M10" s="15"/>
    </row>
    <row r="11" spans="1:4">
      <c r="A11" s="13" t="s">
        <v>53</v>
      </c>
      <c r="B11" s="13">
        <v>0.1437</v>
      </c>
      <c r="C11" s="13">
        <v>0.6302</v>
      </c>
      <c r="D11" s="13">
        <v>0.8434</v>
      </c>
    </row>
    <row r="12" spans="2:4">
      <c r="B12" s="13">
        <v>0.1438</v>
      </c>
      <c r="C12" s="13">
        <v>0.6119</v>
      </c>
      <c r="D12" s="13">
        <v>0.8619</v>
      </c>
    </row>
    <row r="13" spans="2:4">
      <c r="B13" s="13">
        <v>0.1469</v>
      </c>
      <c r="C13" s="13">
        <v>0.6407</v>
      </c>
      <c r="D13" s="13">
        <v>0.8763</v>
      </c>
    </row>
    <row r="14" spans="2:2">
      <c r="B14" s="13">
        <f>AVERAGE(B11:B13)</f>
        <v>0.1448</v>
      </c>
    </row>
    <row r="15" spans="1:4">
      <c r="A15" s="13" t="s">
        <v>54</v>
      </c>
      <c r="C15" s="14">
        <f>C11-$B$14</f>
        <v>0.4854</v>
      </c>
      <c r="D15" s="14">
        <f>D11-$B$14</f>
        <v>0.6986</v>
      </c>
    </row>
    <row r="16" spans="3:4">
      <c r="C16" s="14">
        <f t="shared" ref="C16:D17" si="1">C12-$B$14</f>
        <v>0.4671</v>
      </c>
      <c r="D16" s="14">
        <f t="shared" si="1"/>
        <v>0.7171</v>
      </c>
    </row>
    <row r="17" spans="3:4">
      <c r="C17" s="14">
        <f t="shared" si="1"/>
        <v>0.4959</v>
      </c>
      <c r="D17" s="14">
        <f>D13-$B$14</f>
        <v>0.7315</v>
      </c>
    </row>
    <row r="19" spans="1:13">
      <c r="A19" s="13" t="s">
        <v>56</v>
      </c>
      <c r="B19" s="7" t="s">
        <v>52</v>
      </c>
      <c r="C19" s="3" t="s">
        <v>48</v>
      </c>
      <c r="D19" s="3" t="s">
        <v>49</v>
      </c>
      <c r="M19" s="15"/>
    </row>
    <row r="20" spans="1:4">
      <c r="A20" s="13" t="s">
        <v>53</v>
      </c>
      <c r="B20" s="13">
        <v>0.1404</v>
      </c>
      <c r="C20" s="13">
        <v>0.7478</v>
      </c>
      <c r="D20" s="13">
        <v>1.0345</v>
      </c>
    </row>
    <row r="21" spans="2:4">
      <c r="B21" s="13">
        <v>0.1471</v>
      </c>
      <c r="C21" s="13">
        <v>0.773</v>
      </c>
      <c r="D21" s="13">
        <v>1.1404</v>
      </c>
    </row>
    <row r="22" spans="2:4">
      <c r="B22" s="13">
        <v>0.1406</v>
      </c>
      <c r="C22" s="13">
        <v>0.7625</v>
      </c>
      <c r="D22" s="13">
        <v>1.068</v>
      </c>
    </row>
    <row r="23" spans="2:2">
      <c r="B23" s="13">
        <f>AVERAGE(B20:B22)</f>
        <v>0.1427</v>
      </c>
    </row>
    <row r="24" spans="1:4">
      <c r="A24" s="13" t="s">
        <v>54</v>
      </c>
      <c r="C24" s="13">
        <f>C20-$B$23</f>
        <v>0.6051</v>
      </c>
      <c r="D24" s="13">
        <f>D20-$B$23</f>
        <v>0.8918</v>
      </c>
    </row>
    <row r="25" spans="3:4">
      <c r="C25" s="13">
        <f t="shared" ref="C25:D26" si="2">C21-$B$23</f>
        <v>0.6303</v>
      </c>
      <c r="D25" s="13">
        <f t="shared" si="2"/>
        <v>0.9977</v>
      </c>
    </row>
    <row r="26" spans="3:4">
      <c r="C26" s="13">
        <f t="shared" si="2"/>
        <v>0.6198</v>
      </c>
      <c r="D26" s="13">
        <f t="shared" si="2"/>
        <v>0.9253</v>
      </c>
    </row>
    <row r="29" spans="1:13">
      <c r="A29" s="13" t="s">
        <v>57</v>
      </c>
      <c r="B29" s="7" t="s">
        <v>52</v>
      </c>
      <c r="C29" s="3" t="s">
        <v>48</v>
      </c>
      <c r="D29" s="3" t="s">
        <v>49</v>
      </c>
      <c r="M29" s="15"/>
    </row>
    <row r="30" spans="1:4">
      <c r="A30" s="13" t="s">
        <v>53</v>
      </c>
      <c r="B30" s="13">
        <v>0.1425</v>
      </c>
      <c r="C30" s="13">
        <v>0.9453</v>
      </c>
      <c r="D30" s="13">
        <v>1.3435</v>
      </c>
    </row>
    <row r="31" spans="2:4">
      <c r="B31" s="13">
        <v>0.1495</v>
      </c>
      <c r="C31" s="13">
        <v>0.9044</v>
      </c>
      <c r="D31" s="13">
        <v>1.3398</v>
      </c>
    </row>
    <row r="32" spans="2:4">
      <c r="B32" s="13">
        <v>0.1404</v>
      </c>
      <c r="C32" s="13">
        <v>0.9152</v>
      </c>
      <c r="D32" s="13">
        <v>1.3031</v>
      </c>
    </row>
    <row r="33" spans="2:2">
      <c r="B33" s="13">
        <f>AVERAGE(B30:B32)</f>
        <v>0.144133333333333</v>
      </c>
    </row>
    <row r="34" spans="1:4">
      <c r="A34" s="13" t="s">
        <v>54</v>
      </c>
      <c r="C34" s="14">
        <f>C30-$B$33</f>
        <v>0.801166666666667</v>
      </c>
      <c r="D34" s="14">
        <f>D30-$B$33</f>
        <v>1.19936666666667</v>
      </c>
    </row>
    <row r="35" spans="3:4">
      <c r="C35" s="14">
        <f t="shared" ref="C35:D36" si="3">C31-$B$33</f>
        <v>0.760266666666667</v>
      </c>
      <c r="D35" s="14">
        <f t="shared" si="3"/>
        <v>1.19566666666667</v>
      </c>
    </row>
    <row r="36" spans="3:4">
      <c r="C36" s="14">
        <f t="shared" si="3"/>
        <v>0.771066666666667</v>
      </c>
      <c r="D36" s="14">
        <f t="shared" si="3"/>
        <v>1.15896666666667</v>
      </c>
    </row>
    <row r="38" spans="2:17">
      <c r="B38" s="13" t="s">
        <v>53</v>
      </c>
      <c r="C38" s="15" t="s">
        <v>48</v>
      </c>
      <c r="D38" s="15"/>
      <c r="E38" s="15"/>
      <c r="F38" s="15" t="s">
        <v>49</v>
      </c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</row>
    <row r="39" spans="2:18">
      <c r="B39" s="13" t="s">
        <v>51</v>
      </c>
      <c r="C39" s="16">
        <f>C6</f>
        <v>0.301266666666667</v>
      </c>
      <c r="D39" s="16">
        <f>C7</f>
        <v>0.268866666666667</v>
      </c>
      <c r="E39" s="16">
        <f>C8</f>
        <v>0.288566666666667</v>
      </c>
      <c r="F39" s="16">
        <f>D6</f>
        <v>0.293166666666667</v>
      </c>
      <c r="G39" s="16">
        <f>D7</f>
        <v>0.306366666666667</v>
      </c>
      <c r="H39" s="16">
        <f>D8</f>
        <v>0.274466666666667</v>
      </c>
      <c r="I39" s="17"/>
      <c r="J39" s="17"/>
      <c r="K39" s="17"/>
      <c r="L39" s="17"/>
      <c r="M39" s="17"/>
      <c r="N39" s="17"/>
      <c r="O39" s="17"/>
      <c r="P39" s="17"/>
      <c r="Q39" s="17"/>
      <c r="R39" s="18"/>
    </row>
    <row r="40" spans="2:18">
      <c r="B40" s="13" t="s">
        <v>55</v>
      </c>
      <c r="C40" s="16">
        <f>C15</f>
        <v>0.4854</v>
      </c>
      <c r="D40" s="16">
        <f>C16</f>
        <v>0.4671</v>
      </c>
      <c r="E40" s="16">
        <f>C17</f>
        <v>0.4959</v>
      </c>
      <c r="F40" s="16">
        <f>D15</f>
        <v>0.6986</v>
      </c>
      <c r="G40" s="16">
        <f>D16</f>
        <v>0.7171</v>
      </c>
      <c r="H40" s="16">
        <f>D17</f>
        <v>0.7315</v>
      </c>
      <c r="I40" s="17"/>
      <c r="J40" s="17"/>
      <c r="K40" s="17"/>
      <c r="L40" s="17"/>
      <c r="M40" s="17"/>
      <c r="N40" s="17"/>
      <c r="O40" s="17"/>
      <c r="P40" s="17"/>
      <c r="Q40" s="17"/>
      <c r="R40" s="18"/>
    </row>
    <row r="41" spans="2:18">
      <c r="B41" s="13" t="s">
        <v>56</v>
      </c>
      <c r="C41" s="16">
        <f>C24</f>
        <v>0.6051</v>
      </c>
      <c r="D41" s="16">
        <f>C25</f>
        <v>0.6303</v>
      </c>
      <c r="E41" s="16">
        <f>C26</f>
        <v>0.6198</v>
      </c>
      <c r="F41" s="16">
        <f>D24</f>
        <v>0.8918</v>
      </c>
      <c r="G41" s="16">
        <f>D25</f>
        <v>0.9977</v>
      </c>
      <c r="H41" s="16">
        <f>D26</f>
        <v>0.9253</v>
      </c>
      <c r="I41" s="17"/>
      <c r="J41" s="17"/>
      <c r="K41" s="17"/>
      <c r="L41" s="17"/>
      <c r="M41" s="17"/>
      <c r="N41" s="17"/>
      <c r="O41" s="17"/>
      <c r="P41" s="17"/>
      <c r="Q41" s="17"/>
      <c r="R41" s="18"/>
    </row>
    <row r="42" spans="2:18">
      <c r="B42" s="13" t="s">
        <v>57</v>
      </c>
      <c r="C42" s="16">
        <f>C34</f>
        <v>0.801166666666667</v>
      </c>
      <c r="D42" s="16">
        <f>C35</f>
        <v>0.760266666666667</v>
      </c>
      <c r="E42" s="16">
        <f>C36</f>
        <v>0.771066666666667</v>
      </c>
      <c r="F42" s="16">
        <f>D34</f>
        <v>1.19936666666667</v>
      </c>
      <c r="G42" s="16">
        <f>D35</f>
        <v>1.19566666666667</v>
      </c>
      <c r="H42" s="16">
        <f>D36</f>
        <v>1.15896666666667</v>
      </c>
      <c r="I42" s="17"/>
      <c r="J42" s="17"/>
      <c r="K42" s="17"/>
      <c r="L42" s="17"/>
      <c r="M42" s="17"/>
      <c r="N42" s="17"/>
      <c r="O42" s="17"/>
      <c r="P42" s="17"/>
      <c r="Q42" s="17"/>
      <c r="R42" s="18"/>
    </row>
    <row r="43" spans="18:18">
      <c r="R43" s="18"/>
    </row>
    <row r="44" spans="18:18">
      <c r="R44" s="18"/>
    </row>
    <row r="45" spans="3:14"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</row>
  </sheetData>
  <mergeCells count="9">
    <mergeCell ref="C38:E38"/>
    <mergeCell ref="F38:H38"/>
    <mergeCell ref="I38:K38"/>
    <mergeCell ref="L38:N38"/>
    <mergeCell ref="O38:Q38"/>
    <mergeCell ref="C45:E45"/>
    <mergeCell ref="F45:H45"/>
    <mergeCell ref="I45:K45"/>
    <mergeCell ref="L45:N45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"/>
  <sheetViews>
    <sheetView workbookViewId="0">
      <selection activeCell="J29" sqref="J29"/>
    </sheetView>
  </sheetViews>
  <sheetFormatPr defaultColWidth="9" defaultRowHeight="14.25"/>
  <cols>
    <col min="1" max="1" width="9" style="7"/>
    <col min="2" max="13" width="7.5" style="7" customWidth="1"/>
    <col min="14" max="16384" width="9" style="7"/>
  </cols>
  <sheetData>
    <row r="1" spans="2:13"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</row>
    <row r="2" spans="1:13">
      <c r="A2" s="7" t="s">
        <v>58</v>
      </c>
      <c r="B2" s="7">
        <v>0.0432</v>
      </c>
      <c r="C2" s="7">
        <v>0.0426</v>
      </c>
      <c r="D2" s="7">
        <v>0.0458</v>
      </c>
      <c r="E2" s="7">
        <v>0.0406</v>
      </c>
      <c r="F2" s="7">
        <v>0.0474</v>
      </c>
      <c r="G2" s="7">
        <v>0.0423</v>
      </c>
      <c r="H2" s="7">
        <v>0.045</v>
      </c>
      <c r="I2" s="7">
        <v>0.0457</v>
      </c>
      <c r="J2" s="7">
        <v>0.0409</v>
      </c>
      <c r="K2" s="7">
        <v>0.0412</v>
      </c>
      <c r="L2" s="7">
        <v>0.0447</v>
      </c>
      <c r="M2" s="7">
        <v>0.042</v>
      </c>
    </row>
    <row r="3" spans="1:13">
      <c r="A3" s="7" t="s">
        <v>59</v>
      </c>
      <c r="B3" s="7">
        <v>0.0456</v>
      </c>
      <c r="C3" s="7">
        <v>0.0448</v>
      </c>
      <c r="D3" s="7">
        <v>0.0468</v>
      </c>
      <c r="E3" s="8">
        <v>0.1498</v>
      </c>
      <c r="F3" s="8">
        <v>0.4476</v>
      </c>
      <c r="G3" s="8">
        <v>0.4395</v>
      </c>
      <c r="H3" s="9">
        <v>0.1437</v>
      </c>
      <c r="I3" s="9">
        <v>0.6302</v>
      </c>
      <c r="J3" s="9">
        <v>0.8434</v>
      </c>
      <c r="K3" s="7">
        <v>0.0477</v>
      </c>
      <c r="L3" s="7">
        <v>0.0452</v>
      </c>
      <c r="M3" s="7">
        <v>0.042</v>
      </c>
    </row>
    <row r="4" spans="1:13">
      <c r="A4" s="7" t="s">
        <v>60</v>
      </c>
      <c r="B4" s="7">
        <v>0.0395</v>
      </c>
      <c r="C4" s="7">
        <v>0.0455</v>
      </c>
      <c r="D4" s="7">
        <v>0.0428</v>
      </c>
      <c r="E4" s="8">
        <v>0.1439</v>
      </c>
      <c r="F4" s="8">
        <v>0.4152</v>
      </c>
      <c r="G4" s="8">
        <v>0.4527</v>
      </c>
      <c r="H4" s="9">
        <v>0.1438</v>
      </c>
      <c r="I4" s="9">
        <v>0.6119</v>
      </c>
      <c r="J4" s="9">
        <v>0.8619</v>
      </c>
      <c r="K4" s="7">
        <v>0.047</v>
      </c>
      <c r="L4" s="7">
        <v>0.0401</v>
      </c>
      <c r="M4" s="7">
        <v>0.0424</v>
      </c>
    </row>
    <row r="5" spans="1:13">
      <c r="A5" s="7" t="s">
        <v>61</v>
      </c>
      <c r="B5" s="7">
        <v>0.0452</v>
      </c>
      <c r="C5" s="7">
        <v>0.0475</v>
      </c>
      <c r="D5" s="7">
        <v>0.0432</v>
      </c>
      <c r="E5" s="8">
        <v>0.1453</v>
      </c>
      <c r="F5" s="8">
        <v>0.4349</v>
      </c>
      <c r="G5" s="8">
        <v>0.4208</v>
      </c>
      <c r="H5" s="9">
        <v>0.1469</v>
      </c>
      <c r="I5" s="9">
        <v>0.6407</v>
      </c>
      <c r="J5" s="9">
        <v>0.8763</v>
      </c>
      <c r="K5" s="7">
        <v>0.0406</v>
      </c>
      <c r="L5" s="7">
        <v>0.0469</v>
      </c>
      <c r="M5" s="7">
        <v>0.047</v>
      </c>
    </row>
    <row r="6" spans="1:13">
      <c r="A6" s="7" t="s">
        <v>62</v>
      </c>
      <c r="B6" s="7">
        <v>0.0415</v>
      </c>
      <c r="C6" s="7">
        <v>0.0463</v>
      </c>
      <c r="D6" s="7">
        <v>0.039</v>
      </c>
      <c r="E6" s="10">
        <v>0.1404</v>
      </c>
      <c r="F6" s="10">
        <v>0.7478</v>
      </c>
      <c r="G6" s="10">
        <v>1.0345</v>
      </c>
      <c r="H6" s="11">
        <v>0.1425</v>
      </c>
      <c r="I6" s="11">
        <v>0.9453</v>
      </c>
      <c r="J6" s="11">
        <v>1.3435</v>
      </c>
      <c r="K6" s="7">
        <v>0.041</v>
      </c>
      <c r="L6" s="7">
        <v>0.0417</v>
      </c>
      <c r="M6" s="7">
        <v>0.0445</v>
      </c>
    </row>
    <row r="7" spans="1:13">
      <c r="A7" s="7" t="s">
        <v>63</v>
      </c>
      <c r="B7" s="7">
        <v>0.0442</v>
      </c>
      <c r="C7" s="7">
        <v>0.0403</v>
      </c>
      <c r="D7" s="7">
        <v>0.0402</v>
      </c>
      <c r="E7" s="10">
        <v>0.1471</v>
      </c>
      <c r="F7" s="10">
        <v>0.773</v>
      </c>
      <c r="G7" s="10">
        <v>1.1404</v>
      </c>
      <c r="H7" s="11">
        <v>0.1495</v>
      </c>
      <c r="I7" s="11">
        <v>0.9044</v>
      </c>
      <c r="J7" s="11">
        <v>1.3398</v>
      </c>
      <c r="K7" s="7">
        <v>0.0454</v>
      </c>
      <c r="L7" s="7">
        <v>0.0445</v>
      </c>
      <c r="M7" s="7">
        <v>0.0451</v>
      </c>
    </row>
    <row r="8" spans="1:13">
      <c r="A8" s="7" t="s">
        <v>64</v>
      </c>
      <c r="B8" s="7">
        <v>0.0419</v>
      </c>
      <c r="C8" s="7">
        <v>0.0408</v>
      </c>
      <c r="D8" s="7">
        <v>0.047</v>
      </c>
      <c r="E8" s="10">
        <v>0.1406</v>
      </c>
      <c r="F8" s="10">
        <v>0.7625</v>
      </c>
      <c r="G8" s="10">
        <v>1.068</v>
      </c>
      <c r="H8" s="11">
        <v>0.1404</v>
      </c>
      <c r="I8" s="11">
        <v>0.9152</v>
      </c>
      <c r="J8" s="11">
        <v>1.3031</v>
      </c>
      <c r="K8" s="7">
        <v>0.0436</v>
      </c>
      <c r="L8" s="7">
        <v>0.0434</v>
      </c>
      <c r="M8" s="7">
        <v>0.0406</v>
      </c>
    </row>
    <row r="9" spans="1:13">
      <c r="A9" s="7" t="s">
        <v>65</v>
      </c>
      <c r="B9" s="7">
        <v>0.0435</v>
      </c>
      <c r="C9" s="7">
        <v>0.0441</v>
      </c>
      <c r="D9" s="7">
        <v>0.039</v>
      </c>
      <c r="E9" s="7">
        <v>0.0395</v>
      </c>
      <c r="F9" s="7">
        <v>0.0458</v>
      </c>
      <c r="G9" s="7">
        <v>0.0471</v>
      </c>
      <c r="H9" s="7">
        <v>0.0452</v>
      </c>
      <c r="I9" s="7">
        <v>0.0402</v>
      </c>
      <c r="J9" s="7">
        <v>0.0408</v>
      </c>
      <c r="K9" s="7">
        <v>0.0399</v>
      </c>
      <c r="L9" s="7">
        <v>0.0469</v>
      </c>
      <c r="M9" s="7">
        <v>0.0422</v>
      </c>
    </row>
    <row r="11" spans="5:13">
      <c r="E11" s="7" t="s">
        <v>52</v>
      </c>
      <c r="F11" s="3" t="s">
        <v>48</v>
      </c>
      <c r="G11" s="3" t="s">
        <v>49</v>
      </c>
      <c r="H11" s="7" t="s">
        <v>52</v>
      </c>
      <c r="I11" s="3" t="s">
        <v>48</v>
      </c>
      <c r="J11" s="3" t="s">
        <v>49</v>
      </c>
      <c r="L11" s="3"/>
      <c r="M11" s="3"/>
    </row>
    <row r="12" spans="5:10">
      <c r="E12" s="12" t="s">
        <v>51</v>
      </c>
      <c r="F12" s="12"/>
      <c r="G12" s="12"/>
      <c r="H12" s="12" t="s">
        <v>55</v>
      </c>
      <c r="I12" s="12"/>
      <c r="J12" s="12"/>
    </row>
    <row r="13" spans="5:10">
      <c r="E13" s="12" t="s">
        <v>56</v>
      </c>
      <c r="F13" s="12"/>
      <c r="G13" s="12"/>
      <c r="H13" s="12" t="s">
        <v>57</v>
      </c>
      <c r="I13" s="12"/>
      <c r="J13" s="12"/>
    </row>
  </sheetData>
  <mergeCells count="4">
    <mergeCell ref="E12:G12"/>
    <mergeCell ref="H12:J12"/>
    <mergeCell ref="E13:G13"/>
    <mergeCell ref="H13:J13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"/>
  <sheetViews>
    <sheetView workbookViewId="0">
      <selection activeCell="J28" sqref="J28"/>
    </sheetView>
  </sheetViews>
  <sheetFormatPr defaultColWidth="9" defaultRowHeight="14.25" outlineLevelRow="7"/>
  <cols>
    <col min="6" max="6" width="13.125" customWidth="1"/>
  </cols>
  <sheetData>
    <row r="1" spans="1:9">
      <c r="A1" t="s">
        <v>48</v>
      </c>
      <c r="B1" t="s">
        <v>66</v>
      </c>
      <c r="D1" t="s">
        <v>67</v>
      </c>
      <c r="F1" s="3" t="s">
        <v>49</v>
      </c>
      <c r="G1" t="s">
        <v>66</v>
      </c>
      <c r="I1" t="s">
        <v>67</v>
      </c>
    </row>
    <row r="2" spans="1:10">
      <c r="A2">
        <v>1</v>
      </c>
      <c r="B2">
        <v>766732</v>
      </c>
      <c r="C2">
        <f>AVERAGE(B2:B4)</f>
        <v>735762</v>
      </c>
      <c r="F2">
        <v>1</v>
      </c>
      <c r="G2">
        <v>658311</v>
      </c>
      <c r="H2">
        <f>G2/G2</f>
        <v>1</v>
      </c>
      <c r="J2">
        <f>AVERAGE(G2:G4)</f>
        <v>682039</v>
      </c>
    </row>
    <row r="3" spans="1:8">
      <c r="A3">
        <v>1</v>
      </c>
      <c r="B3">
        <v>757489</v>
      </c>
      <c r="F3">
        <v>1</v>
      </c>
      <c r="G3">
        <v>670221</v>
      </c>
      <c r="H3">
        <f t="shared" ref="H3:H4" si="0">G3/G3</f>
        <v>1</v>
      </c>
    </row>
    <row r="4" spans="1:8">
      <c r="A4">
        <v>1</v>
      </c>
      <c r="B4">
        <v>683065</v>
      </c>
      <c r="F4">
        <v>1</v>
      </c>
      <c r="G4">
        <v>717585</v>
      </c>
      <c r="H4">
        <f t="shared" si="0"/>
        <v>1</v>
      </c>
    </row>
    <row r="5" spans="1:9">
      <c r="A5">
        <v>1</v>
      </c>
      <c r="B5">
        <v>583196</v>
      </c>
      <c r="C5" s="5">
        <f>B5/C2</f>
        <v>0.792642185924253</v>
      </c>
      <c r="D5" s="6">
        <f>1-C5</f>
        <v>0.207357814075747</v>
      </c>
      <c r="F5">
        <v>1</v>
      </c>
      <c r="G5">
        <v>376353</v>
      </c>
      <c r="H5" s="5">
        <f>G5/J2</f>
        <v>0.551805688531008</v>
      </c>
      <c r="I5" s="6">
        <f>1-H5</f>
        <v>0.448194311468992</v>
      </c>
    </row>
    <row r="6" spans="1:9">
      <c r="A6">
        <v>1</v>
      </c>
      <c r="B6">
        <v>569405</v>
      </c>
      <c r="C6" s="5">
        <f>B6/C2</f>
        <v>0.773898353000019</v>
      </c>
      <c r="D6" s="6">
        <f t="shared" ref="D6:D7" si="1">1-C6</f>
        <v>0.226101646999981</v>
      </c>
      <c r="F6">
        <v>1</v>
      </c>
      <c r="G6">
        <v>438996</v>
      </c>
      <c r="H6" s="5">
        <f>G6/J2</f>
        <v>0.643652342461355</v>
      </c>
      <c r="I6" s="6">
        <f t="shared" ref="I6:I7" si="2">1-H6</f>
        <v>0.356347657538645</v>
      </c>
    </row>
    <row r="7" spans="1:9">
      <c r="A7">
        <v>1</v>
      </c>
      <c r="B7">
        <v>596561</v>
      </c>
      <c r="C7" s="5">
        <f>B7/C2</f>
        <v>0.810807027272406</v>
      </c>
      <c r="D7" s="6">
        <f t="shared" si="1"/>
        <v>0.189192972727594</v>
      </c>
      <c r="F7">
        <v>1</v>
      </c>
      <c r="G7">
        <v>483894</v>
      </c>
      <c r="H7" s="5">
        <f>G7/J2</f>
        <v>0.709481422616595</v>
      </c>
      <c r="I7" s="6">
        <f t="shared" si="2"/>
        <v>0.290518577383405</v>
      </c>
    </row>
    <row r="8" spans="13:13">
      <c r="M8" s="2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tabSelected="1" workbookViewId="0">
      <selection activeCell="D31" sqref="D31"/>
    </sheetView>
  </sheetViews>
  <sheetFormatPr defaultColWidth="9" defaultRowHeight="14.25" outlineLevelRow="3" outlineLevelCol="4"/>
  <cols>
    <col min="1" max="1" width="11.75" customWidth="1"/>
    <col min="4" max="4" width="13.125" customWidth="1"/>
    <col min="7" max="7" width="8.875" customWidth="1"/>
  </cols>
  <sheetData>
    <row r="1" ht="15.75" spans="1:5">
      <c r="A1" s="1" t="s">
        <v>68</v>
      </c>
      <c r="C1" s="2" t="s">
        <v>48</v>
      </c>
      <c r="D1" s="3" t="s">
        <v>49</v>
      </c>
      <c r="E1" s="2"/>
    </row>
    <row r="2" spans="2:5">
      <c r="B2" s="2" t="s">
        <v>69</v>
      </c>
      <c r="C2" s="4">
        <v>198</v>
      </c>
      <c r="D2" s="4">
        <v>501</v>
      </c>
      <c r="E2" s="2"/>
    </row>
    <row r="3" spans="2:5">
      <c r="B3" s="2"/>
      <c r="C3" s="4">
        <v>179</v>
      </c>
      <c r="D3" s="4">
        <v>465</v>
      </c>
      <c r="E3" s="2"/>
    </row>
    <row r="4" spans="2:5">
      <c r="B4" s="2"/>
      <c r="C4" s="4">
        <v>167</v>
      </c>
      <c r="D4" s="4">
        <v>442</v>
      </c>
      <c r="E4" s="2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result_7A</vt:lpstr>
      <vt:lpstr>raw data_7A</vt:lpstr>
      <vt:lpstr>result_7B</vt:lpstr>
      <vt:lpstr>raw data_7B</vt:lpstr>
      <vt:lpstr>CCK8 result_7C</vt:lpstr>
      <vt:lpstr>CCK8 raw data_7C</vt:lpstr>
      <vt:lpstr>wound_7D</vt:lpstr>
      <vt:lpstr>invasion_7E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จุ๊บ灰灰จุ๊บ</cp:lastModifiedBy>
  <dcterms:created xsi:type="dcterms:W3CDTF">2015-06-05T18:19:00Z</dcterms:created>
  <dcterms:modified xsi:type="dcterms:W3CDTF">2025-06-24T05:53:58Z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7FD8017ED4064BE082F3EC92AD8EF1D7_12</vt:lpwstr>
  </property>
  <property fmtid="{D5CDD505-2E9C-101B-9397-08002B2CF9AE}" pid="3" name="KSOProductBuildVer">
    <vt:lpwstr>2052-12.1.0.21541</vt:lpwstr>
  </property>
</Properties>
</file>