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q\Desktop\"/>
    </mc:Choice>
  </mc:AlternateContent>
  <xr:revisionPtr revIDLastSave="0" documentId="8_{B725DB0F-3616-428A-BADA-57FCE800E7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lk Collection" sheetId="2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'Milk Collection'!$N$38:$AH$58,'Milk Collection'!$AJ$48:$AJ$58,'Milk Collection'!$N$64:$AH$84,'Milk Collection'!$AJ$74:$AJ$84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'Milk Collection'!$AD$103:$AM$103</definedName>
    <definedName name="solver_lhs10" localSheetId="0" hidden="1">'Milk Collection'!$G$50</definedName>
    <definedName name="solver_lhs11" localSheetId="0" hidden="1">'Milk Collection'!$G$51</definedName>
    <definedName name="solver_lhs12" localSheetId="0" hidden="1">'Milk Collection'!$G$52</definedName>
    <definedName name="solver_lhs13" localSheetId="0" hidden="1">'Milk Collection'!$G$53</definedName>
    <definedName name="solver_lhs14" localSheetId="0" hidden="1">'Milk Collection'!$G$54</definedName>
    <definedName name="solver_lhs15" localSheetId="0" hidden="1">'Milk Collection'!$G$55</definedName>
    <definedName name="solver_lhs16" localSheetId="0" hidden="1">'Milk Collection'!$G$56</definedName>
    <definedName name="solver_lhs17" localSheetId="0" hidden="1">'Milk Collection'!$N$38:$AH$58</definedName>
    <definedName name="solver_lhs18" localSheetId="0" hidden="1">'Milk Collection'!$N$64:$AH$84</definedName>
    <definedName name="solver_lhs19" localSheetId="0" hidden="1">'Milk Collection'!$R$105</definedName>
    <definedName name="solver_lhs2" localSheetId="0" hidden="1">'Milk Collection'!$AD$99:$AM$99</definedName>
    <definedName name="solver_lhs20" localSheetId="0" hidden="1">'Milk Collection'!$R$107</definedName>
    <definedName name="solver_lhs21" localSheetId="0" hidden="1">'Milk Collection'!$V$96:$V$106</definedName>
    <definedName name="solver_lhs3" localSheetId="0" hidden="1">'Milk Collection'!$AJ$48:$AJ$58</definedName>
    <definedName name="solver_lhs4" localSheetId="0" hidden="1">'Milk Collection'!$AJ$74:$AJ$84</definedName>
    <definedName name="solver_lhs5" localSheetId="0" hidden="1">'Milk Collection'!$AN$103:$AX$103</definedName>
    <definedName name="solver_lhs6" localSheetId="0" hidden="1">'Milk Collection'!$AN$99:$AX$99</definedName>
    <definedName name="solver_lhs7" localSheetId="0" hidden="1">'Milk Collection'!$G$47</definedName>
    <definedName name="solver_lhs8" localSheetId="0" hidden="1">'Milk Collection'!$G$48</definedName>
    <definedName name="solver_lhs9" localSheetId="0" hidden="1">'Milk Collection'!$G$49</definedName>
    <definedName name="solver_neg" localSheetId="0" hidden="1">1</definedName>
    <definedName name="solver_num" localSheetId="0" hidden="1">21</definedName>
    <definedName name="solver_nwt" localSheetId="0" hidden="1">1</definedName>
    <definedName name="solver_opt" localSheetId="0" hidden="1">'Milk Collection'!$F$39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5</definedName>
    <definedName name="solver_rel18" localSheetId="0" hidden="1">5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2</definedName>
    <definedName name="solver_rel3" localSheetId="0" hidden="1">5</definedName>
    <definedName name="solver_rel4" localSheetId="0" hidden="1">5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'Milk Collection'!$AD$102:$AM$102</definedName>
    <definedName name="solver_rhs10" localSheetId="0" hidden="1">'Milk Collection'!$I$50</definedName>
    <definedName name="solver_rhs11" localSheetId="0" hidden="1">'Milk Collection'!$I$51</definedName>
    <definedName name="solver_rhs12" localSheetId="0" hidden="1">'Milk Collection'!$I$52</definedName>
    <definedName name="solver_rhs13" localSheetId="0" hidden="1">'Milk Collection'!$I$53</definedName>
    <definedName name="solver_rhs14" localSheetId="0" hidden="1">'Milk Collection'!$I$54</definedName>
    <definedName name="solver_rhs15" localSheetId="0" hidden="1">'Milk Collection'!$I$56</definedName>
    <definedName name="solver_rhs16" localSheetId="0" hidden="1">'Milk Collection'!$I$56</definedName>
    <definedName name="solver_rhs17" localSheetId="0" hidden="1">"binary"</definedName>
    <definedName name="solver_rhs18" localSheetId="0" hidden="1">"binary"</definedName>
    <definedName name="solver_rhs19" localSheetId="0" hidden="1">'Milk Collection'!$T$105</definedName>
    <definedName name="solver_rhs2" localSheetId="0" hidden="1">'Milk Collection'!$AD$98:$AM$98</definedName>
    <definedName name="solver_rhs20" localSheetId="0" hidden="1">'Milk Collection'!$T$107</definedName>
    <definedName name="solver_rhs21" localSheetId="0" hidden="1">'Milk Collection'!$X$96:$X$106</definedName>
    <definedName name="solver_rhs3" localSheetId="0" hidden="1">"binary"</definedName>
    <definedName name="solver_rhs4" localSheetId="0" hidden="1">"binary"</definedName>
    <definedName name="solver_rhs5" localSheetId="0" hidden="1">'Milk Collection'!$AN$104:$AX$104</definedName>
    <definedName name="solver_rhs6" localSheetId="0" hidden="1">'Milk Collection'!$AN$100:$AX$100</definedName>
    <definedName name="solver_rhs7" localSheetId="0" hidden="1">'Milk Collection'!$I$47</definedName>
    <definedName name="solver_rhs8" localSheetId="0" hidden="1">'Milk Collection'!$I$48</definedName>
    <definedName name="solver_rhs9" localSheetId="0" hidden="1">'Milk Collection'!$I$49</definedName>
    <definedName name="solver_rlx" localSheetId="0" hidden="1">0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F39" i="2"/>
  <c r="V96" i="2"/>
  <c r="V97" i="2"/>
  <c r="AI38" i="2"/>
  <c r="M96" i="2" l="1"/>
  <c r="G56" i="2"/>
  <c r="G55" i="2"/>
  <c r="G53" i="2"/>
  <c r="G54" i="2"/>
  <c r="G52" i="2"/>
  <c r="G51" i="2"/>
  <c r="G50" i="2"/>
  <c r="G49" i="2"/>
  <c r="G48" i="2"/>
  <c r="AK74" i="2"/>
  <c r="AN104" i="2" s="1"/>
  <c r="AK77" i="2"/>
  <c r="AQ104" i="2" s="1"/>
  <c r="AK53" i="2"/>
  <c r="AS100" i="2" s="1"/>
  <c r="AK52" i="2"/>
  <c r="AR100" i="2" s="1"/>
  <c r="AK51" i="2"/>
  <c r="AQ100" i="2" s="1"/>
  <c r="V102" i="2"/>
  <c r="V98" i="2"/>
  <c r="V99" i="2"/>
  <c r="V100" i="2"/>
  <c r="V101" i="2"/>
  <c r="V103" i="2"/>
  <c r="V104" i="2"/>
  <c r="V105" i="2"/>
  <c r="V10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AI66" i="2"/>
  <c r="AB59" i="2"/>
  <c r="I52" i="2"/>
  <c r="I51" i="2"/>
  <c r="I50" i="2"/>
  <c r="I49" i="2"/>
  <c r="I48" i="2"/>
  <c r="I47" i="2"/>
  <c r="AK84" i="2"/>
  <c r="AX104" i="2" s="1"/>
  <c r="AK83" i="2"/>
  <c r="AW104" i="2" s="1"/>
  <c r="AK82" i="2"/>
  <c r="AV104" i="2" s="1"/>
  <c r="AK81" i="2"/>
  <c r="AU104" i="2" s="1"/>
  <c r="AK80" i="2"/>
  <c r="AT104" i="2" s="1"/>
  <c r="AK79" i="2"/>
  <c r="AS104" i="2" s="1"/>
  <c r="AK78" i="2"/>
  <c r="AR104" i="2" s="1"/>
  <c r="AK76" i="2"/>
  <c r="AP104" i="2" s="1"/>
  <c r="AK75" i="2"/>
  <c r="AO104" i="2" s="1"/>
  <c r="T107" i="2"/>
  <c r="T105" i="2"/>
  <c r="R105" i="2" l="1"/>
  <c r="R107" i="2"/>
  <c r="AH85" i="2" l="1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AF103" i="2" s="1"/>
  <c r="O85" i="2"/>
  <c r="N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5" i="2"/>
  <c r="AI64" i="2"/>
  <c r="N59" i="2"/>
  <c r="AD99" i="2" s="1"/>
  <c r="AH59" i="2"/>
  <c r="AG59" i="2"/>
  <c r="AF59" i="2"/>
  <c r="AE59" i="2"/>
  <c r="AD59" i="2"/>
  <c r="AC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AK58" i="2"/>
  <c r="AX100" i="2" s="1"/>
  <c r="AI58" i="2"/>
  <c r="AK57" i="2"/>
  <c r="AW100" i="2" s="1"/>
  <c r="AI57" i="2"/>
  <c r="AK56" i="2"/>
  <c r="AV100" i="2" s="1"/>
  <c r="AI56" i="2"/>
  <c r="AK55" i="2"/>
  <c r="AU100" i="2" s="1"/>
  <c r="AI55" i="2"/>
  <c r="AK54" i="2"/>
  <c r="AT100" i="2" s="1"/>
  <c r="AI54" i="2"/>
  <c r="AI53" i="2"/>
  <c r="AI52" i="2"/>
  <c r="AR99" i="2" s="1"/>
  <c r="AI51" i="2"/>
  <c r="AK50" i="2"/>
  <c r="AP100" i="2" s="1"/>
  <c r="AI50" i="2"/>
  <c r="AK49" i="2"/>
  <c r="AO100" i="2" s="1"/>
  <c r="AI49" i="2"/>
  <c r="AK48" i="2"/>
  <c r="AN100" i="2" s="1"/>
  <c r="AI48" i="2"/>
  <c r="AI47" i="2"/>
  <c r="AI46" i="2"/>
  <c r="AI45" i="2"/>
  <c r="AI44" i="2"/>
  <c r="AI43" i="2"/>
  <c r="AI42" i="2"/>
  <c r="AI41" i="2"/>
  <c r="AI40" i="2"/>
  <c r="AI39" i="2"/>
  <c r="AG99" i="2" l="1"/>
  <c r="AE103" i="2"/>
  <c r="AQ103" i="2"/>
  <c r="AH99" i="2"/>
  <c r="AW99" i="2"/>
  <c r="AP99" i="2"/>
  <c r="AQ99" i="2"/>
  <c r="AL103" i="2"/>
  <c r="AX103" i="2"/>
  <c r="AE99" i="2"/>
  <c r="AT99" i="2"/>
  <c r="AG103" i="2"/>
  <c r="AS103" i="2"/>
  <c r="AK99" i="2"/>
  <c r="AJ103" i="2"/>
  <c r="AU99" i="2"/>
  <c r="AO103" i="2"/>
  <c r="AN103" i="2"/>
  <c r="AI99" i="2"/>
  <c r="AV99" i="2"/>
  <c r="AD103" i="2"/>
  <c r="AP103" i="2"/>
  <c r="AJ99" i="2"/>
  <c r="AX99" i="2"/>
  <c r="AR103" i="2"/>
  <c r="AL99" i="2"/>
  <c r="AH103" i="2"/>
  <c r="AT103" i="2"/>
  <c r="AN99" i="2"/>
  <c r="AI103" i="2"/>
  <c r="AU103" i="2"/>
  <c r="AM99" i="2"/>
  <c r="AO99" i="2"/>
  <c r="AV103" i="2"/>
  <c r="AK103" i="2"/>
  <c r="AW103" i="2"/>
  <c r="AF99" i="2"/>
  <c r="AS99" i="2"/>
  <c r="AM103" i="2"/>
</calcChain>
</file>

<file path=xl/sharedStrings.xml><?xml version="1.0" encoding="utf-8"?>
<sst xmlns="http://schemas.openxmlformats.org/spreadsheetml/2006/main" count="80" uniqueCount="49">
  <si>
    <t>yik k = 1</t>
    <phoneticPr fontId="4" type="noConversion"/>
  </si>
  <si>
    <t>yik k = 2</t>
    <phoneticPr fontId="4" type="noConversion"/>
  </si>
  <si>
    <t>=</t>
    <phoneticPr fontId="4" type="noConversion"/>
  </si>
  <si>
    <t>2yik</t>
    <phoneticPr fontId="4" type="noConversion"/>
  </si>
  <si>
    <t>&lt;=</t>
    <phoneticPr fontId="4" type="noConversion"/>
  </si>
  <si>
    <t xml:space="preserve">Data of map </t>
    <phoneticPr fontId="4" type="noConversion"/>
  </si>
  <si>
    <t>Farm</t>
    <phoneticPr fontId="4" type="noConversion"/>
  </si>
  <si>
    <t>Position 10 Miles</t>
    <phoneticPr fontId="4" type="noConversion"/>
  </si>
  <si>
    <t>East</t>
    <phoneticPr fontId="4" type="noConversion"/>
  </si>
  <si>
    <t>North</t>
    <phoneticPr fontId="4" type="noConversion"/>
  </si>
  <si>
    <t>Collection frequency</t>
    <phoneticPr fontId="4" type="noConversion"/>
  </si>
  <si>
    <t>1(Depot)</t>
    <phoneticPr fontId="4" type="noConversion"/>
  </si>
  <si>
    <t xml:space="preserve">Every day </t>
    <phoneticPr fontId="4" type="noConversion"/>
  </si>
  <si>
    <t xml:space="preserve">Every other day </t>
    <phoneticPr fontId="4" type="noConversion"/>
  </si>
  <si>
    <t xml:space="preserve"> </t>
    <phoneticPr fontId="4" type="noConversion"/>
  </si>
  <si>
    <t>Collection requirement (1000/1)</t>
    <phoneticPr fontId="4" type="noConversion"/>
  </si>
  <si>
    <t>distance between different depot (accurate to 0.01)</t>
    <phoneticPr fontId="4" type="noConversion"/>
  </si>
  <si>
    <t>xijk k = 1</t>
    <phoneticPr fontId="4" type="noConversion"/>
  </si>
  <si>
    <t>j \ i</t>
    <phoneticPr fontId="4" type="noConversion"/>
  </si>
  <si>
    <t>xijk k = 2</t>
    <phoneticPr fontId="4" type="noConversion"/>
  </si>
  <si>
    <t>Constraint1:The limited tanker capacity constraint</t>
    <phoneticPr fontId="4" type="noConversion"/>
  </si>
  <si>
    <t>*</t>
    <phoneticPr fontId="4" type="noConversion"/>
  </si>
  <si>
    <t>yi1+yi2</t>
    <phoneticPr fontId="4" type="noConversion"/>
  </si>
  <si>
    <t>Constraint2:The limit on visiting some farms only every other day constraint</t>
    <phoneticPr fontId="4" type="noConversion"/>
  </si>
  <si>
    <t>k=1</t>
    <phoneticPr fontId="4" type="noConversion"/>
  </si>
  <si>
    <t>k=2</t>
    <phoneticPr fontId="4" type="noConversion"/>
  </si>
  <si>
    <t>Objective function</t>
    <phoneticPr fontId="4" type="noConversion"/>
  </si>
  <si>
    <t>xijk(j&gt;i)+xjik(j&lt;i)k = 1,2</t>
    <phoneticPr fontId="4" type="noConversion"/>
  </si>
  <si>
    <t>The upper and lower rows are for the cases xijk+xjik=2 or 2yik for k=1 and k=2 respectively.</t>
  </si>
  <si>
    <t>Sum of each column</t>
    <phoneticPr fontId="4" type="noConversion"/>
  </si>
  <si>
    <t>Sum of each row</t>
    <phoneticPr fontId="4" type="noConversion"/>
  </si>
  <si>
    <t>No. of tests</t>
    <phoneticPr fontId="4" type="noConversion"/>
  </si>
  <si>
    <t>Farms form a circle</t>
    <phoneticPr fontId="4" type="noConversion"/>
  </si>
  <si>
    <t>2，5，18</t>
    <phoneticPr fontId="4" type="noConversion"/>
  </si>
  <si>
    <t>6，7，20</t>
    <phoneticPr fontId="4" type="noConversion"/>
  </si>
  <si>
    <t>8，9，21</t>
    <phoneticPr fontId="4" type="noConversion"/>
  </si>
  <si>
    <t>3，4，5，13，15，14，16</t>
    <phoneticPr fontId="4" type="noConversion"/>
  </si>
  <si>
    <t>edges</t>
    <phoneticPr fontId="4" type="noConversion"/>
  </si>
  <si>
    <t>notes</t>
    <phoneticPr fontId="4" type="noConversion"/>
  </si>
  <si>
    <t>decision variables</t>
  </si>
  <si>
    <t>objective function</t>
  </si>
  <si>
    <t>dependent variables</t>
  </si>
  <si>
    <t>constant</t>
    <phoneticPr fontId="4" type="noConversion"/>
  </si>
  <si>
    <t>3，4，5，13，14，16,  19</t>
    <phoneticPr fontId="4" type="noConversion"/>
  </si>
  <si>
    <t>80000/1000=80</t>
    <phoneticPr fontId="4" type="noConversion"/>
  </si>
  <si>
    <t xml:space="preserve">Constraint5 : Subtour elimination constraints </t>
    <phoneticPr fontId="4" type="noConversion"/>
  </si>
  <si>
    <t>Constraint3,4 :The need to visit the'every day'farms on each tour constaint,The need to visit the'every other day'farms on the chosen day constraint</t>
    <phoneticPr fontId="4" type="noConversion"/>
  </si>
  <si>
    <t>i \ j</t>
    <phoneticPr fontId="4" type="noConversion"/>
  </si>
  <si>
    <t>cij  i \ 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</si>
</sst>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indexed="8"/>
      <name val="等线"/>
      <family val="3"/>
      <charset val="134"/>
    </font>
    <font>
      <sz val="11"/>
      <color indexed="30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8"/>
      <color theme="1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6"/>
      <name val="宋体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sz val="11"/>
      <name val="宋体"/>
      <family val="2"/>
      <charset val="134"/>
      <scheme val="minor"/>
    </font>
    <font>
      <b/>
      <i/>
      <sz val="16"/>
      <color theme="1"/>
      <name val="等线"/>
      <family val="3"/>
      <charset val="134"/>
    </font>
    <font>
      <sz val="6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vertical="center"/>
    </xf>
    <xf numFmtId="0" fontId="1" fillId="0" borderId="11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vertical="center"/>
    </xf>
    <xf numFmtId="0" fontId="1" fillId="3" borderId="8" xfId="0" applyNumberFormat="1" applyFont="1" applyFill="1" applyBorder="1" applyAlignment="1" applyProtection="1">
      <alignment vertical="center"/>
    </xf>
    <xf numFmtId="0" fontId="0" fillId="0" borderId="9" xfId="0" applyBorder="1">
      <alignment vertical="center"/>
    </xf>
    <xf numFmtId="0" fontId="2" fillId="3" borderId="10" xfId="0" applyNumberFormat="1" applyFont="1" applyFill="1" applyBorder="1" applyAlignment="1" applyProtection="1">
      <alignment vertical="center"/>
    </xf>
    <xf numFmtId="0" fontId="0" fillId="0" borderId="11" xfId="0" applyBorder="1">
      <alignment vertical="center"/>
    </xf>
    <xf numFmtId="0" fontId="1" fillId="3" borderId="10" xfId="0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6" fillId="0" borderId="7" xfId="0" applyNumberFormat="1" applyFont="1" applyFill="1" applyBorder="1" applyAlignment="1" applyProtection="1">
      <alignment vertical="center"/>
    </xf>
    <xf numFmtId="0" fontId="1" fillId="4" borderId="7" xfId="0" applyNumberFormat="1" applyFont="1" applyFill="1" applyBorder="1" applyAlignment="1" applyProtection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" fillId="4" borderId="10" xfId="0" applyNumberFormat="1" applyFont="1" applyFill="1" applyBorder="1" applyAlignment="1" applyProtection="1">
      <alignment vertical="center"/>
    </xf>
    <xf numFmtId="0" fontId="0" fillId="0" borderId="10" xfId="0" applyBorder="1">
      <alignment vertical="center"/>
    </xf>
    <xf numFmtId="0" fontId="8" fillId="0" borderId="7" xfId="0" applyFont="1" applyBorder="1" applyAlignment="1">
      <alignment horizontal="center" vertical="center"/>
    </xf>
    <xf numFmtId="0" fontId="1" fillId="3" borderId="7" xfId="0" applyNumberFormat="1" applyFont="1" applyFill="1" applyBorder="1" applyAlignment="1" applyProtection="1">
      <alignment vertical="center"/>
    </xf>
    <xf numFmtId="0" fontId="1" fillId="3" borderId="9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0" fontId="1" fillId="2" borderId="7" xfId="0" applyNumberFormat="1" applyFont="1" applyFill="1" applyBorder="1" applyAlignment="1" applyProtection="1">
      <alignment vertical="center"/>
    </xf>
    <xf numFmtId="0" fontId="1" fillId="2" borderId="9" xfId="0" applyNumberFormat="1" applyFont="1" applyFill="1" applyBorder="1" applyAlignment="1" applyProtection="1">
      <alignment vertical="center"/>
    </xf>
    <xf numFmtId="0" fontId="1" fillId="2" borderId="10" xfId="0" applyNumberFormat="1" applyFont="1" applyFill="1" applyBorder="1" applyAlignment="1" applyProtection="1">
      <alignment vertical="center"/>
    </xf>
    <xf numFmtId="0" fontId="1" fillId="4" borderId="8" xfId="0" applyNumberFormat="1" applyFont="1" applyFill="1" applyBorder="1" applyAlignment="1" applyProtection="1">
      <alignment vertical="center"/>
    </xf>
    <xf numFmtId="0" fontId="1" fillId="3" borderId="11" xfId="0" applyNumberFormat="1" applyFont="1" applyFill="1" applyBorder="1" applyAlignment="1" applyProtection="1">
      <alignment vertical="center"/>
    </xf>
    <xf numFmtId="0" fontId="8" fillId="0" borderId="7" xfId="0" applyFont="1" applyBorder="1">
      <alignment vertical="center"/>
    </xf>
    <xf numFmtId="0" fontId="5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0" borderId="2" xfId="0" applyFont="1" applyBorder="1">
      <alignment vertical="center"/>
    </xf>
    <xf numFmtId="0" fontId="1" fillId="5" borderId="8" xfId="0" applyNumberFormat="1" applyFont="1" applyFill="1" applyBorder="1" applyAlignment="1" applyProtection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11" fillId="0" borderId="9" xfId="0" applyFont="1" applyBorder="1">
      <alignment vertical="center"/>
    </xf>
    <xf numFmtId="0" fontId="0" fillId="0" borderId="8" xfId="0" applyBorder="1" applyAlignment="1">
      <alignment vertical="center" wrapText="1"/>
    </xf>
    <xf numFmtId="0" fontId="14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12" fillId="4" borderId="8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15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16" fillId="5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6" fillId="0" borderId="15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2" borderId="15" xfId="0" applyNumberFormat="1" applyFont="1" applyFill="1" applyBorder="1" applyAlignment="1" applyProtection="1">
      <alignment vertical="center"/>
    </xf>
    <xf numFmtId="0" fontId="1" fillId="2" borderId="17" xfId="0" applyNumberFormat="1" applyFont="1" applyFill="1" applyBorder="1" applyAlignment="1" applyProtection="1">
      <alignment vertical="center"/>
    </xf>
    <xf numFmtId="0" fontId="1" fillId="3" borderId="18" xfId="0" applyNumberFormat="1" applyFont="1" applyFill="1" applyBorder="1" applyAlignment="1" applyProtection="1">
      <alignment vertical="center"/>
    </xf>
    <xf numFmtId="0" fontId="1" fillId="0" borderId="19" xfId="0" applyNumberFormat="1" applyFont="1" applyFill="1" applyBorder="1" applyAlignment="1" applyProtection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3" borderId="10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1" xfId="0" applyFill="1" applyBorder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7" fillId="0" borderId="2" xfId="0" applyFont="1" applyBorder="1">
      <alignment vertical="center"/>
    </xf>
    <xf numFmtId="0" fontId="18" fillId="0" borderId="9" xfId="0" applyFont="1" applyBorder="1">
      <alignment vertical="center"/>
    </xf>
    <xf numFmtId="0" fontId="5" fillId="0" borderId="12" xfId="0" applyFont="1" applyBorder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</xdr:colOff>
      <xdr:row>89</xdr:row>
      <xdr:rowOff>22860</xdr:rowOff>
    </xdr:from>
    <xdr:to>
      <xdr:col>17</xdr:col>
      <xdr:colOff>114300</xdr:colOff>
      <xdr:row>92</xdr:row>
      <xdr:rowOff>160570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0F70DD-A2AA-4E35-A44D-7C75F71A4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8060" y="17038320"/>
          <a:ext cx="3284220" cy="686351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</xdr:colOff>
      <xdr:row>89</xdr:row>
      <xdr:rowOff>1</xdr:rowOff>
    </xdr:from>
    <xdr:to>
      <xdr:col>27</xdr:col>
      <xdr:colOff>487680</xdr:colOff>
      <xdr:row>92</xdr:row>
      <xdr:rowOff>175511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C94024A-79DF-48F0-B6F6-02F56B127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4020" y="17259301"/>
          <a:ext cx="4114800" cy="724151"/>
        </a:xfrm>
        <a:prstGeom prst="rect">
          <a:avLst/>
        </a:prstGeom>
      </xdr:spPr>
    </xdr:pic>
    <xdr:clientData/>
  </xdr:twoCellAnchor>
  <xdr:twoCellAnchor editAs="oneCell">
    <xdr:from>
      <xdr:col>29</xdr:col>
      <xdr:colOff>7621</xdr:colOff>
      <xdr:row>89</xdr:row>
      <xdr:rowOff>22861</xdr:rowOff>
    </xdr:from>
    <xdr:to>
      <xdr:col>37</xdr:col>
      <xdr:colOff>495301</xdr:colOff>
      <xdr:row>96</xdr:row>
      <xdr:rowOff>157879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B185AB-F61A-4786-A88A-0111663F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43889" y="17494432"/>
          <a:ext cx="5386251" cy="1835911"/>
        </a:xfrm>
        <a:prstGeom prst="rect">
          <a:avLst/>
        </a:prstGeom>
      </xdr:spPr>
    </xdr:pic>
    <xdr:clientData/>
  </xdr:twoCellAnchor>
  <xdr:twoCellAnchor editAs="oneCell">
    <xdr:from>
      <xdr:col>1</xdr:col>
      <xdr:colOff>13606</xdr:colOff>
      <xdr:row>37</xdr:row>
      <xdr:rowOff>20410</xdr:rowOff>
    </xdr:from>
    <xdr:to>
      <xdr:col>4</xdr:col>
      <xdr:colOff>30802</xdr:colOff>
      <xdr:row>40</xdr:row>
      <xdr:rowOff>149678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812E52-51EA-4CD6-9E79-5854A6636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927" y="7504339"/>
          <a:ext cx="1854161" cy="680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X121"/>
  <sheetViews>
    <sheetView tabSelected="1" topLeftCell="B24" zoomScale="80" zoomScaleNormal="80" workbookViewId="0">
      <selection activeCell="G48" sqref="G48"/>
    </sheetView>
  </sheetViews>
  <sheetFormatPr defaultRowHeight="14.4" x14ac:dyDescent="0.25"/>
  <cols>
    <col min="13" max="13" width="11" customWidth="1"/>
    <col min="18" max="18" width="10.88671875" customWidth="1"/>
  </cols>
  <sheetData>
    <row r="1" spans="2:38" ht="21" thickTop="1" x14ac:dyDescent="0.25">
      <c r="B1" s="92" t="s">
        <v>38</v>
      </c>
      <c r="C1" s="7"/>
      <c r="D1" s="7"/>
      <c r="E1" s="7"/>
      <c r="F1" s="8"/>
    </row>
    <row r="2" spans="2:38" ht="13.8" customHeight="1" x14ac:dyDescent="0.25">
      <c r="B2" s="70"/>
      <c r="C2" s="37"/>
      <c r="D2" s="37"/>
      <c r="E2" s="37"/>
      <c r="F2" s="38"/>
    </row>
    <row r="3" spans="2:38" x14ac:dyDescent="0.25">
      <c r="B3" s="71" t="s">
        <v>40</v>
      </c>
      <c r="C3" s="37"/>
      <c r="D3" s="37"/>
      <c r="E3" s="72"/>
      <c r="F3" s="38"/>
    </row>
    <row r="4" spans="2:38" x14ac:dyDescent="0.25">
      <c r="B4" s="71" t="s">
        <v>39</v>
      </c>
      <c r="C4" s="37"/>
      <c r="D4" s="37"/>
      <c r="E4" s="73"/>
      <c r="F4" s="38"/>
    </row>
    <row r="5" spans="2:38" x14ac:dyDescent="0.25">
      <c r="B5" s="71" t="s">
        <v>41</v>
      </c>
      <c r="C5" s="37"/>
      <c r="D5" s="37"/>
      <c r="E5" s="74"/>
      <c r="F5" s="38"/>
    </row>
    <row r="6" spans="2:38" x14ac:dyDescent="0.25">
      <c r="B6" s="71" t="s">
        <v>42</v>
      </c>
      <c r="C6" s="37"/>
      <c r="D6" s="37"/>
      <c r="E6" s="75"/>
      <c r="F6" s="38"/>
    </row>
    <row r="7" spans="2:38" ht="15" thickBot="1" x14ac:dyDescent="0.3">
      <c r="B7" s="33"/>
      <c r="C7" s="44"/>
      <c r="D7" s="44"/>
      <c r="E7" s="44"/>
      <c r="F7" s="35"/>
    </row>
    <row r="8" spans="2:38" ht="15" thickTop="1" x14ac:dyDescent="0.25"/>
    <row r="9" spans="2:38" ht="15" thickBot="1" x14ac:dyDescent="0.3"/>
    <row r="10" spans="2:38" ht="31.2" customHeight="1" thickTop="1" thickBot="1" x14ac:dyDescent="0.3">
      <c r="B10" s="13" t="s">
        <v>5</v>
      </c>
      <c r="C10" s="14"/>
      <c r="D10" s="14"/>
      <c r="E10" s="14"/>
      <c r="F10" s="14"/>
      <c r="G10" s="14"/>
      <c r="H10" s="14"/>
      <c r="I10" s="14"/>
      <c r="J10" s="14"/>
      <c r="K10" s="15"/>
    </row>
    <row r="11" spans="2:38" ht="49.2" customHeight="1" thickTop="1" x14ac:dyDescent="0.25">
      <c r="B11" s="16" t="s">
        <v>6</v>
      </c>
      <c r="C11" s="113" t="s">
        <v>7</v>
      </c>
      <c r="D11" s="113"/>
      <c r="E11" s="113"/>
      <c r="F11" s="113"/>
      <c r="G11" s="113" t="s">
        <v>10</v>
      </c>
      <c r="H11" s="113"/>
      <c r="I11" s="113"/>
      <c r="J11" s="117" t="s">
        <v>15</v>
      </c>
      <c r="K11" s="118"/>
      <c r="L11" s="6"/>
      <c r="M11" s="21" t="s">
        <v>16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8"/>
    </row>
    <row r="12" spans="2:38" x14ac:dyDescent="0.25">
      <c r="B12" s="17"/>
      <c r="C12" s="113" t="s">
        <v>8</v>
      </c>
      <c r="D12" s="113"/>
      <c r="E12" s="113" t="s">
        <v>9</v>
      </c>
      <c r="F12" s="113"/>
      <c r="G12" s="18"/>
      <c r="H12" s="18"/>
      <c r="I12" s="18"/>
      <c r="J12" s="18"/>
      <c r="K12" s="19"/>
      <c r="M12" s="22" t="s">
        <v>48</v>
      </c>
      <c r="N12" s="20">
        <v>1</v>
      </c>
      <c r="O12" s="20">
        <v>2</v>
      </c>
      <c r="P12" s="20">
        <v>3</v>
      </c>
      <c r="Q12" s="20">
        <v>4</v>
      </c>
      <c r="R12" s="20">
        <v>5</v>
      </c>
      <c r="S12" s="20">
        <v>6</v>
      </c>
      <c r="T12" s="20">
        <v>7</v>
      </c>
      <c r="U12" s="20">
        <v>8</v>
      </c>
      <c r="V12" s="20">
        <v>9</v>
      </c>
      <c r="W12" s="20">
        <v>10</v>
      </c>
      <c r="X12" s="20">
        <v>11</v>
      </c>
      <c r="Y12" s="20">
        <v>12</v>
      </c>
      <c r="Z12" s="20">
        <v>13</v>
      </c>
      <c r="AA12" s="20">
        <v>14</v>
      </c>
      <c r="AB12" s="20">
        <v>15</v>
      </c>
      <c r="AC12" s="20">
        <v>16</v>
      </c>
      <c r="AD12" s="20">
        <v>17</v>
      </c>
      <c r="AE12" s="20">
        <v>18</v>
      </c>
      <c r="AF12" s="20">
        <v>19</v>
      </c>
      <c r="AG12" s="20">
        <v>20</v>
      </c>
      <c r="AH12" s="23">
        <v>21</v>
      </c>
      <c r="AI12" s="20"/>
      <c r="AJ12" s="20"/>
      <c r="AK12" s="20"/>
      <c r="AL12" s="20"/>
    </row>
    <row r="13" spans="2:38" x14ac:dyDescent="0.25">
      <c r="B13" s="9" t="s">
        <v>11</v>
      </c>
      <c r="C13" s="110">
        <v>0</v>
      </c>
      <c r="D13" s="110"/>
      <c r="E13" s="110">
        <v>0</v>
      </c>
      <c r="F13" s="110"/>
      <c r="G13" s="110" t="s">
        <v>14</v>
      </c>
      <c r="H13" s="110"/>
      <c r="I13" s="110"/>
      <c r="J13" s="110"/>
      <c r="K13" s="116"/>
      <c r="M13" s="24">
        <v>1</v>
      </c>
      <c r="N13" s="1">
        <v>999</v>
      </c>
      <c r="O13" s="1">
        <v>4.2</v>
      </c>
      <c r="P13" s="1">
        <v>11</v>
      </c>
      <c r="Q13" s="1">
        <v>8.1</v>
      </c>
      <c r="R13" s="1">
        <v>10.3</v>
      </c>
      <c r="S13" s="1">
        <v>5.4</v>
      </c>
      <c r="T13" s="1">
        <v>8.1</v>
      </c>
      <c r="U13" s="1">
        <v>6</v>
      </c>
      <c r="V13" s="1">
        <v>6.7</v>
      </c>
      <c r="W13" s="1">
        <v>3.2</v>
      </c>
      <c r="X13" s="1">
        <v>6</v>
      </c>
      <c r="Y13" s="1">
        <v>7.2</v>
      </c>
      <c r="Z13" s="1">
        <v>5.4</v>
      </c>
      <c r="AA13" s="1">
        <v>8.1999999999999993</v>
      </c>
      <c r="AB13" s="1">
        <v>11.7</v>
      </c>
      <c r="AC13" s="1">
        <v>8.1</v>
      </c>
      <c r="AD13" s="1">
        <v>3.2</v>
      </c>
      <c r="AE13" s="1">
        <v>7.8</v>
      </c>
      <c r="AF13" s="1">
        <v>9.1999999999999993</v>
      </c>
      <c r="AG13" s="1">
        <v>7.8</v>
      </c>
      <c r="AH13" s="25">
        <v>6.4</v>
      </c>
    </row>
    <row r="14" spans="2:38" x14ac:dyDescent="0.25">
      <c r="B14" s="10">
        <v>2</v>
      </c>
      <c r="C14" s="110">
        <v>-3</v>
      </c>
      <c r="D14" s="110"/>
      <c r="E14" s="110">
        <v>3</v>
      </c>
      <c r="F14" s="110"/>
      <c r="G14" s="110" t="s">
        <v>12</v>
      </c>
      <c r="H14" s="110"/>
      <c r="I14" s="110"/>
      <c r="J14" s="110">
        <v>5</v>
      </c>
      <c r="K14" s="116"/>
      <c r="M14" s="24">
        <v>2</v>
      </c>
      <c r="N14" s="1">
        <v>999</v>
      </c>
      <c r="O14" s="1">
        <v>999</v>
      </c>
      <c r="P14" s="1">
        <v>8.9</v>
      </c>
      <c r="Q14" s="1">
        <v>8.1</v>
      </c>
      <c r="R14" s="1">
        <v>6.3</v>
      </c>
      <c r="S14" s="1">
        <v>5.4</v>
      </c>
      <c r="T14" s="1">
        <v>10</v>
      </c>
      <c r="U14" s="1">
        <v>9.5</v>
      </c>
      <c r="V14" s="1">
        <v>10.8</v>
      </c>
      <c r="W14" s="1">
        <v>6.3</v>
      </c>
      <c r="X14" s="1">
        <v>9.5</v>
      </c>
      <c r="Y14" s="1">
        <v>9.1</v>
      </c>
      <c r="Z14" s="1">
        <v>5.4</v>
      </c>
      <c r="AA14" s="1">
        <v>5.0999999999999996</v>
      </c>
      <c r="AB14" s="1">
        <v>11.4</v>
      </c>
      <c r="AC14" s="1">
        <v>6.4</v>
      </c>
      <c r="AD14" s="1">
        <v>2</v>
      </c>
      <c r="AE14" s="1">
        <v>3.6</v>
      </c>
      <c r="AF14" s="1">
        <v>7.8</v>
      </c>
      <c r="AG14" s="1">
        <v>8.5</v>
      </c>
      <c r="AH14" s="25">
        <v>10.6</v>
      </c>
    </row>
    <row r="15" spans="2:38" x14ac:dyDescent="0.25">
      <c r="B15" s="11">
        <v>3</v>
      </c>
      <c r="C15" s="110">
        <v>1</v>
      </c>
      <c r="D15" s="110"/>
      <c r="E15" s="110">
        <v>11</v>
      </c>
      <c r="F15" s="110"/>
      <c r="G15" s="110" t="s">
        <v>12</v>
      </c>
      <c r="H15" s="110"/>
      <c r="I15" s="110"/>
      <c r="J15" s="110">
        <v>4</v>
      </c>
      <c r="K15" s="116"/>
      <c r="M15" s="24">
        <v>3</v>
      </c>
      <c r="N15" s="1">
        <v>999</v>
      </c>
      <c r="O15" s="1">
        <v>999</v>
      </c>
      <c r="P15" s="1">
        <v>999</v>
      </c>
      <c r="Q15" s="1">
        <v>5</v>
      </c>
      <c r="R15" s="1">
        <v>6.3</v>
      </c>
      <c r="S15" s="1">
        <v>14.3</v>
      </c>
      <c r="T15" s="1">
        <v>18.7</v>
      </c>
      <c r="U15" s="1">
        <v>12</v>
      </c>
      <c r="V15" s="1">
        <v>17.100000000000001</v>
      </c>
      <c r="W15" s="1">
        <v>14.1</v>
      </c>
      <c r="X15" s="1">
        <v>17</v>
      </c>
      <c r="Y15" s="1">
        <v>8.6</v>
      </c>
      <c r="Z15" s="1">
        <v>6.1</v>
      </c>
      <c r="AA15" s="1">
        <v>4.2</v>
      </c>
      <c r="AB15" s="1">
        <v>5.0999999999999996</v>
      </c>
      <c r="AC15" s="1">
        <v>3</v>
      </c>
      <c r="AD15" s="1">
        <v>10.8</v>
      </c>
      <c r="AE15" s="1">
        <v>9.1999999999999993</v>
      </c>
      <c r="AF15" s="1">
        <v>2.2000000000000002</v>
      </c>
      <c r="AG15" s="1">
        <v>17.5</v>
      </c>
      <c r="AH15" s="25">
        <v>15.5</v>
      </c>
    </row>
    <row r="16" spans="2:38" x14ac:dyDescent="0.25">
      <c r="B16" s="10">
        <v>4</v>
      </c>
      <c r="C16" s="110">
        <v>4</v>
      </c>
      <c r="D16" s="110"/>
      <c r="E16" s="110">
        <v>7</v>
      </c>
      <c r="F16" s="110"/>
      <c r="G16" s="110" t="s">
        <v>12</v>
      </c>
      <c r="H16" s="110"/>
      <c r="I16" s="110"/>
      <c r="J16" s="110">
        <v>3</v>
      </c>
      <c r="K16" s="116"/>
      <c r="M16" s="24">
        <v>4</v>
      </c>
      <c r="N16" s="1">
        <v>999</v>
      </c>
      <c r="O16" s="1">
        <v>999</v>
      </c>
      <c r="P16" s="1">
        <v>999</v>
      </c>
      <c r="Q16" s="1">
        <v>999</v>
      </c>
      <c r="R16" s="1">
        <v>9.1999999999999993</v>
      </c>
      <c r="S16" s="1">
        <v>12.8</v>
      </c>
      <c r="T16" s="1">
        <v>16.100000000000001</v>
      </c>
      <c r="U16" s="1">
        <v>7.3</v>
      </c>
      <c r="V16" s="1">
        <v>13</v>
      </c>
      <c r="W16" s="1">
        <v>11.2</v>
      </c>
      <c r="X16" s="1">
        <v>13.6</v>
      </c>
      <c r="Y16" s="1">
        <v>3.6</v>
      </c>
      <c r="Z16" s="1">
        <v>2.8</v>
      </c>
      <c r="AA16" s="1">
        <v>6.1</v>
      </c>
      <c r="AB16" s="1">
        <v>3.6</v>
      </c>
      <c r="AC16" s="1">
        <v>3.2</v>
      </c>
      <c r="AD16" s="1">
        <v>9.1999999999999993</v>
      </c>
      <c r="AE16" s="1">
        <v>10.199999999999999</v>
      </c>
      <c r="AF16" s="1">
        <v>2.8</v>
      </c>
      <c r="AG16" s="1">
        <v>15.6</v>
      </c>
      <c r="AH16" s="25">
        <v>11</v>
      </c>
    </row>
    <row r="17" spans="2:34" x14ac:dyDescent="0.25">
      <c r="B17" s="11">
        <v>5</v>
      </c>
      <c r="C17" s="110">
        <v>-5</v>
      </c>
      <c r="D17" s="110"/>
      <c r="E17" s="110">
        <v>9</v>
      </c>
      <c r="F17" s="110"/>
      <c r="G17" s="110" t="s">
        <v>12</v>
      </c>
      <c r="H17" s="110"/>
      <c r="I17" s="110"/>
      <c r="J17" s="110">
        <v>6</v>
      </c>
      <c r="K17" s="116"/>
      <c r="M17" s="24">
        <v>5</v>
      </c>
      <c r="N17" s="1">
        <v>999</v>
      </c>
      <c r="O17" s="1">
        <v>999</v>
      </c>
      <c r="P17" s="1">
        <v>999</v>
      </c>
      <c r="Q17" s="1">
        <v>999</v>
      </c>
      <c r="R17" s="1">
        <v>999</v>
      </c>
      <c r="S17" s="1">
        <v>11</v>
      </c>
      <c r="T17" s="1">
        <v>16</v>
      </c>
      <c r="U17" s="1">
        <v>14.2</v>
      </c>
      <c r="V17" s="1">
        <v>17</v>
      </c>
      <c r="W17" s="1">
        <v>12.6</v>
      </c>
      <c r="X17" s="1">
        <v>15.8</v>
      </c>
      <c r="Y17" s="1">
        <v>12.1</v>
      </c>
      <c r="Z17" s="1">
        <v>8.1</v>
      </c>
      <c r="AA17" s="1">
        <v>3.2</v>
      </c>
      <c r="AB17" s="1">
        <v>11</v>
      </c>
      <c r="AC17" s="1">
        <v>6.1</v>
      </c>
      <c r="AD17" s="1">
        <v>8.1999999999999993</v>
      </c>
      <c r="AE17" s="1">
        <v>4.0999999999999996</v>
      </c>
      <c r="AF17" s="1">
        <v>7</v>
      </c>
      <c r="AG17" s="1">
        <v>14</v>
      </c>
      <c r="AH17" s="25">
        <v>16.399999999999999</v>
      </c>
    </row>
    <row r="18" spans="2:34" x14ac:dyDescent="0.25">
      <c r="B18" s="10">
        <v>6</v>
      </c>
      <c r="C18" s="110">
        <v>-5</v>
      </c>
      <c r="D18" s="110"/>
      <c r="E18" s="110">
        <v>-2</v>
      </c>
      <c r="F18" s="110"/>
      <c r="G18" s="110" t="s">
        <v>12</v>
      </c>
      <c r="H18" s="110"/>
      <c r="I18" s="110"/>
      <c r="J18" s="110">
        <v>7</v>
      </c>
      <c r="K18" s="116"/>
      <c r="M18" s="24">
        <v>6</v>
      </c>
      <c r="N18" s="1">
        <v>999</v>
      </c>
      <c r="O18" s="1">
        <v>999</v>
      </c>
      <c r="P18" s="1">
        <v>999</v>
      </c>
      <c r="Q18" s="1">
        <v>999</v>
      </c>
      <c r="R18" s="1">
        <v>999</v>
      </c>
      <c r="S18" s="1">
        <v>999</v>
      </c>
      <c r="T18" s="1">
        <v>5.0999999999999996</v>
      </c>
      <c r="U18" s="1">
        <v>11.2</v>
      </c>
      <c r="V18" s="1">
        <v>8.9</v>
      </c>
      <c r="W18" s="1">
        <v>4.0999999999999996</v>
      </c>
      <c r="X18" s="1">
        <v>6.4</v>
      </c>
      <c r="Y18" s="1">
        <v>12.5</v>
      </c>
      <c r="Z18" s="1">
        <v>9.9</v>
      </c>
      <c r="AA18" s="1">
        <v>10.4</v>
      </c>
      <c r="AB18" s="1">
        <v>16.3</v>
      </c>
      <c r="AC18" s="1">
        <v>11.7</v>
      </c>
      <c r="AD18" s="1">
        <v>3.6</v>
      </c>
      <c r="AE18" s="1">
        <v>7.1</v>
      </c>
      <c r="AF18" s="1">
        <v>13</v>
      </c>
      <c r="AG18" s="1">
        <v>3.2</v>
      </c>
      <c r="AH18" s="25">
        <v>10.199999999999999</v>
      </c>
    </row>
    <row r="19" spans="2:34" x14ac:dyDescent="0.25">
      <c r="B19" s="11">
        <v>7</v>
      </c>
      <c r="C19" s="110">
        <v>-4</v>
      </c>
      <c r="D19" s="110"/>
      <c r="E19" s="110">
        <v>-7</v>
      </c>
      <c r="F19" s="110"/>
      <c r="G19" s="110" t="s">
        <v>12</v>
      </c>
      <c r="H19" s="110"/>
      <c r="I19" s="110"/>
      <c r="J19" s="110">
        <v>3</v>
      </c>
      <c r="K19" s="116"/>
      <c r="M19" s="24">
        <v>7</v>
      </c>
      <c r="N19" s="1">
        <v>999</v>
      </c>
      <c r="O19" s="1">
        <v>999</v>
      </c>
      <c r="P19" s="1">
        <v>999</v>
      </c>
      <c r="Q19" s="1">
        <v>999</v>
      </c>
      <c r="R19" s="1">
        <v>999</v>
      </c>
      <c r="S19" s="1">
        <v>999</v>
      </c>
      <c r="T19" s="1">
        <v>999</v>
      </c>
      <c r="U19" s="1">
        <v>12.2</v>
      </c>
      <c r="V19" s="1">
        <v>7.1</v>
      </c>
      <c r="W19" s="1">
        <v>5</v>
      </c>
      <c r="X19" s="1">
        <v>4.0999999999999996</v>
      </c>
      <c r="Y19" s="1">
        <v>14.9</v>
      </c>
      <c r="Z19" s="1">
        <v>13.4</v>
      </c>
      <c r="AA19" s="1">
        <v>15.1</v>
      </c>
      <c r="AB19" s="1">
        <v>19.7</v>
      </c>
      <c r="AC19" s="1">
        <v>15.8</v>
      </c>
      <c r="AD19" s="1">
        <v>8.1</v>
      </c>
      <c r="AE19" s="1">
        <v>12.2</v>
      </c>
      <c r="AF19" s="1">
        <v>17.100000000000001</v>
      </c>
      <c r="AG19" s="1">
        <v>2.8</v>
      </c>
      <c r="AH19" s="25">
        <v>9.5</v>
      </c>
    </row>
    <row r="20" spans="2:34" x14ac:dyDescent="0.25">
      <c r="B20" s="10">
        <v>8</v>
      </c>
      <c r="C20" s="110">
        <v>6</v>
      </c>
      <c r="D20" s="110"/>
      <c r="E20" s="110">
        <v>0</v>
      </c>
      <c r="F20" s="110"/>
      <c r="G20" s="110" t="s">
        <v>12</v>
      </c>
      <c r="H20" s="110"/>
      <c r="I20" s="110"/>
      <c r="J20" s="110">
        <v>4</v>
      </c>
      <c r="K20" s="116"/>
      <c r="M20" s="24">
        <v>8</v>
      </c>
      <c r="N20" s="1">
        <v>999</v>
      </c>
      <c r="O20" s="1">
        <v>999</v>
      </c>
      <c r="P20" s="1">
        <v>999</v>
      </c>
      <c r="Q20" s="1">
        <v>999</v>
      </c>
      <c r="R20" s="1">
        <v>999</v>
      </c>
      <c r="S20" s="1">
        <v>999</v>
      </c>
      <c r="T20" s="1">
        <v>999</v>
      </c>
      <c r="U20" s="1">
        <v>999</v>
      </c>
      <c r="V20" s="1">
        <v>6.7</v>
      </c>
      <c r="W20" s="1">
        <v>7.6</v>
      </c>
      <c r="X20" s="1">
        <v>8.5</v>
      </c>
      <c r="Y20" s="1">
        <v>4</v>
      </c>
      <c r="Z20" s="1">
        <v>6.4</v>
      </c>
      <c r="AA20" s="1">
        <v>11.3</v>
      </c>
      <c r="AB20" s="1">
        <v>10</v>
      </c>
      <c r="AC20" s="1">
        <v>9.4</v>
      </c>
      <c r="AD20" s="1">
        <v>9.1</v>
      </c>
      <c r="AE20" s="1">
        <v>13</v>
      </c>
      <c r="AF20" s="1">
        <v>9.8000000000000007</v>
      </c>
      <c r="AG20" s="1">
        <v>13</v>
      </c>
      <c r="AH20" s="25">
        <v>4.0999999999999996</v>
      </c>
    </row>
    <row r="21" spans="2:34" x14ac:dyDescent="0.25">
      <c r="B21" s="11">
        <v>9</v>
      </c>
      <c r="C21" s="110">
        <v>3</v>
      </c>
      <c r="D21" s="110"/>
      <c r="E21" s="110">
        <v>-6</v>
      </c>
      <c r="F21" s="110"/>
      <c r="G21" s="110" t="s">
        <v>12</v>
      </c>
      <c r="H21" s="110"/>
      <c r="I21" s="110"/>
      <c r="J21" s="110">
        <v>6</v>
      </c>
      <c r="K21" s="116"/>
      <c r="M21" s="24">
        <v>9</v>
      </c>
      <c r="N21" s="1">
        <v>999</v>
      </c>
      <c r="O21" s="1">
        <v>999</v>
      </c>
      <c r="P21" s="1">
        <v>999</v>
      </c>
      <c r="Q21" s="1">
        <v>999</v>
      </c>
      <c r="R21" s="1">
        <v>999</v>
      </c>
      <c r="S21" s="1">
        <v>999</v>
      </c>
      <c r="T21" s="1">
        <v>999</v>
      </c>
      <c r="U21" s="1">
        <v>999</v>
      </c>
      <c r="V21" s="1">
        <v>999</v>
      </c>
      <c r="W21" s="1">
        <v>5</v>
      </c>
      <c r="X21" s="1">
        <v>3</v>
      </c>
      <c r="Y21" s="1">
        <v>10.4</v>
      </c>
      <c r="Z21" s="1">
        <v>11</v>
      </c>
      <c r="AA21" s="1">
        <v>14.9</v>
      </c>
      <c r="AB21" s="1">
        <v>16.3</v>
      </c>
      <c r="AC21" s="1">
        <v>14.1</v>
      </c>
      <c r="AD21" s="1">
        <v>9.1999999999999993</v>
      </c>
      <c r="AE21" s="1">
        <v>14.2</v>
      </c>
      <c r="AF21" s="1">
        <v>15</v>
      </c>
      <c r="AG21" s="1">
        <v>9</v>
      </c>
      <c r="AH21" s="25">
        <v>2.8</v>
      </c>
    </row>
    <row r="22" spans="2:34" x14ac:dyDescent="0.25">
      <c r="B22" s="10">
        <v>10</v>
      </c>
      <c r="C22" s="110">
        <v>-1</v>
      </c>
      <c r="D22" s="110"/>
      <c r="E22" s="110">
        <v>-3</v>
      </c>
      <c r="F22" s="110"/>
      <c r="G22" s="110" t="s">
        <v>12</v>
      </c>
      <c r="H22" s="110"/>
      <c r="I22" s="110"/>
      <c r="J22" s="110">
        <v>5</v>
      </c>
      <c r="K22" s="116"/>
      <c r="M22" s="24">
        <v>10</v>
      </c>
      <c r="N22" s="1">
        <v>999</v>
      </c>
      <c r="O22" s="1">
        <v>999</v>
      </c>
      <c r="P22" s="1">
        <v>999</v>
      </c>
      <c r="Q22" s="1">
        <v>999</v>
      </c>
      <c r="R22" s="1">
        <v>999</v>
      </c>
      <c r="S22" s="1">
        <v>999</v>
      </c>
      <c r="T22" s="1">
        <v>999</v>
      </c>
      <c r="U22" s="1">
        <v>999</v>
      </c>
      <c r="V22" s="1">
        <v>999</v>
      </c>
      <c r="W22" s="1">
        <v>999</v>
      </c>
      <c r="X22" s="1">
        <v>3.2</v>
      </c>
      <c r="Y22" s="1">
        <v>9.9</v>
      </c>
      <c r="Z22" s="1">
        <v>8.5</v>
      </c>
      <c r="AA22" s="1">
        <v>11</v>
      </c>
      <c r="AB22" s="1">
        <v>14.8</v>
      </c>
      <c r="AC22" s="1">
        <v>11.2</v>
      </c>
      <c r="AD22" s="1">
        <v>4.5</v>
      </c>
      <c r="AE22" s="1">
        <v>9.4</v>
      </c>
      <c r="AF22" s="1">
        <v>12.4</v>
      </c>
      <c r="AG22" s="1">
        <v>5.4</v>
      </c>
      <c r="AH22" s="25">
        <v>6.1</v>
      </c>
    </row>
    <row r="23" spans="2:34" x14ac:dyDescent="0.25">
      <c r="B23" s="11">
        <v>11</v>
      </c>
      <c r="C23" s="110">
        <v>0</v>
      </c>
      <c r="D23" s="110"/>
      <c r="E23" s="110">
        <v>-6</v>
      </c>
      <c r="F23" s="110"/>
      <c r="G23" s="110" t="s">
        <v>13</v>
      </c>
      <c r="H23" s="110"/>
      <c r="I23" s="110"/>
      <c r="J23" s="110">
        <v>4</v>
      </c>
      <c r="K23" s="116"/>
      <c r="M23" s="24">
        <v>11</v>
      </c>
      <c r="N23" s="1">
        <v>999</v>
      </c>
      <c r="O23" s="1">
        <v>999</v>
      </c>
      <c r="P23" s="1">
        <v>999</v>
      </c>
      <c r="Q23" s="1">
        <v>999</v>
      </c>
      <c r="R23" s="1">
        <v>999</v>
      </c>
      <c r="S23" s="1">
        <v>999</v>
      </c>
      <c r="T23" s="1">
        <v>999</v>
      </c>
      <c r="U23" s="1">
        <v>999</v>
      </c>
      <c r="V23" s="1">
        <v>999</v>
      </c>
      <c r="W23" s="1">
        <v>999</v>
      </c>
      <c r="X23" s="1">
        <v>999</v>
      </c>
      <c r="Y23" s="1">
        <v>11.7</v>
      </c>
      <c r="Z23" s="1">
        <v>11.2</v>
      </c>
      <c r="AA23" s="1">
        <v>14.1</v>
      </c>
      <c r="AB23" s="1">
        <v>17.100000000000001</v>
      </c>
      <c r="AC23" s="1">
        <v>14</v>
      </c>
      <c r="AD23" s="1">
        <v>7.6</v>
      </c>
      <c r="AE23" s="1">
        <v>12.5</v>
      </c>
      <c r="AF23" s="1">
        <v>15.1</v>
      </c>
      <c r="AG23" s="1">
        <v>6.1</v>
      </c>
      <c r="AH23" s="25">
        <v>5.4</v>
      </c>
    </row>
    <row r="24" spans="2:34" x14ac:dyDescent="0.25">
      <c r="B24" s="10">
        <v>12</v>
      </c>
      <c r="C24" s="110">
        <v>6</v>
      </c>
      <c r="D24" s="110"/>
      <c r="E24" s="110">
        <v>4</v>
      </c>
      <c r="F24" s="110"/>
      <c r="G24" s="110" t="s">
        <v>13</v>
      </c>
      <c r="H24" s="110"/>
      <c r="I24" s="110"/>
      <c r="J24" s="110">
        <v>7</v>
      </c>
      <c r="K24" s="116"/>
      <c r="M24" s="24">
        <v>12</v>
      </c>
      <c r="N24" s="1">
        <v>999</v>
      </c>
      <c r="O24" s="1">
        <v>999</v>
      </c>
      <c r="P24" s="1">
        <v>999</v>
      </c>
      <c r="Q24" s="1">
        <v>999</v>
      </c>
      <c r="R24" s="1">
        <v>999</v>
      </c>
      <c r="S24" s="1">
        <v>999</v>
      </c>
      <c r="T24" s="1">
        <v>999</v>
      </c>
      <c r="U24" s="1">
        <v>999</v>
      </c>
      <c r="V24" s="1">
        <v>999</v>
      </c>
      <c r="W24" s="1">
        <v>999</v>
      </c>
      <c r="X24" s="1">
        <v>999</v>
      </c>
      <c r="Y24" s="1">
        <v>999</v>
      </c>
      <c r="Z24" s="1">
        <v>4.0999999999999996</v>
      </c>
      <c r="AA24" s="1">
        <v>8.9</v>
      </c>
      <c r="AB24" s="1">
        <v>6</v>
      </c>
      <c r="AC24" s="1">
        <v>6.4</v>
      </c>
      <c r="AD24" s="1">
        <v>9.5</v>
      </c>
      <c r="AE24" s="1">
        <v>12</v>
      </c>
      <c r="AF24" s="1">
        <v>6.4</v>
      </c>
      <c r="AG24" s="1">
        <v>15</v>
      </c>
      <c r="AH24" s="25">
        <v>8</v>
      </c>
    </row>
    <row r="25" spans="2:34" x14ac:dyDescent="0.25">
      <c r="B25" s="11">
        <v>13</v>
      </c>
      <c r="C25" s="110">
        <v>2</v>
      </c>
      <c r="D25" s="110"/>
      <c r="E25" s="110">
        <v>5</v>
      </c>
      <c r="F25" s="110"/>
      <c r="G25" s="110" t="s">
        <v>13</v>
      </c>
      <c r="H25" s="110"/>
      <c r="I25" s="110"/>
      <c r="J25" s="110">
        <v>3</v>
      </c>
      <c r="K25" s="116"/>
      <c r="M25" s="24">
        <v>13</v>
      </c>
      <c r="N25" s="1">
        <v>999</v>
      </c>
      <c r="O25" s="1">
        <v>999</v>
      </c>
      <c r="P25" s="1">
        <v>999</v>
      </c>
      <c r="Q25" s="1">
        <v>999</v>
      </c>
      <c r="R25" s="1">
        <v>999</v>
      </c>
      <c r="S25" s="1">
        <v>999</v>
      </c>
      <c r="T25" s="1">
        <v>999</v>
      </c>
      <c r="U25" s="1">
        <v>999</v>
      </c>
      <c r="V25" s="1">
        <v>999</v>
      </c>
      <c r="W25" s="1">
        <v>999</v>
      </c>
      <c r="X25" s="1">
        <v>999</v>
      </c>
      <c r="Y25" s="1">
        <v>999</v>
      </c>
      <c r="Z25" s="1">
        <v>999</v>
      </c>
      <c r="AA25" s="1">
        <v>5</v>
      </c>
      <c r="AB25" s="1">
        <v>6.4</v>
      </c>
      <c r="AC25" s="1">
        <v>3.2</v>
      </c>
      <c r="AD25" s="1">
        <v>6.4</v>
      </c>
      <c r="AE25" s="1">
        <v>8</v>
      </c>
      <c r="AF25" s="1">
        <v>4</v>
      </c>
      <c r="AG25" s="1">
        <v>12.8</v>
      </c>
      <c r="AH25" s="25">
        <v>9.5</v>
      </c>
    </row>
    <row r="26" spans="2:34" x14ac:dyDescent="0.25">
      <c r="B26" s="10">
        <v>14</v>
      </c>
      <c r="C26" s="110">
        <v>-2</v>
      </c>
      <c r="D26" s="110"/>
      <c r="E26" s="110">
        <v>8</v>
      </c>
      <c r="F26" s="110"/>
      <c r="G26" s="110" t="s">
        <v>13</v>
      </c>
      <c r="H26" s="110"/>
      <c r="I26" s="110"/>
      <c r="J26" s="110">
        <v>4</v>
      </c>
      <c r="K26" s="116"/>
      <c r="M26" s="24">
        <v>14</v>
      </c>
      <c r="N26" s="1">
        <v>999</v>
      </c>
      <c r="O26" s="1">
        <v>999</v>
      </c>
      <c r="P26" s="1">
        <v>999</v>
      </c>
      <c r="Q26" s="1">
        <v>999</v>
      </c>
      <c r="R26" s="1">
        <v>999</v>
      </c>
      <c r="S26" s="1">
        <v>999</v>
      </c>
      <c r="T26" s="1">
        <v>999</v>
      </c>
      <c r="U26" s="1">
        <v>999</v>
      </c>
      <c r="V26" s="1">
        <v>999</v>
      </c>
      <c r="W26" s="1">
        <v>999</v>
      </c>
      <c r="X26" s="1">
        <v>999</v>
      </c>
      <c r="Y26" s="1">
        <v>999</v>
      </c>
      <c r="Z26" s="1">
        <v>999</v>
      </c>
      <c r="AA26" s="1">
        <v>999</v>
      </c>
      <c r="AB26" s="1">
        <v>8.1999999999999993</v>
      </c>
      <c r="AC26" s="1">
        <v>3</v>
      </c>
      <c r="AD26" s="1">
        <v>7.1</v>
      </c>
      <c r="AE26" s="1">
        <v>5</v>
      </c>
      <c r="AF26" s="1">
        <v>4.0999999999999996</v>
      </c>
      <c r="AG26" s="1">
        <v>13.6</v>
      </c>
      <c r="AH26" s="25">
        <v>13.9</v>
      </c>
    </row>
    <row r="27" spans="2:34" x14ac:dyDescent="0.25">
      <c r="B27" s="11">
        <v>15</v>
      </c>
      <c r="C27" s="110">
        <v>6</v>
      </c>
      <c r="D27" s="110"/>
      <c r="E27" s="110">
        <v>10</v>
      </c>
      <c r="F27" s="110"/>
      <c r="G27" s="110" t="s">
        <v>13</v>
      </c>
      <c r="H27" s="110"/>
      <c r="I27" s="110"/>
      <c r="J27" s="110">
        <v>5</v>
      </c>
      <c r="K27" s="116"/>
      <c r="M27" s="24">
        <v>15</v>
      </c>
      <c r="N27" s="1">
        <v>999</v>
      </c>
      <c r="O27" s="1">
        <v>999</v>
      </c>
      <c r="P27" s="1">
        <v>999</v>
      </c>
      <c r="Q27" s="1">
        <v>999</v>
      </c>
      <c r="R27" s="1">
        <v>999</v>
      </c>
      <c r="S27" s="1">
        <v>999</v>
      </c>
      <c r="T27" s="1">
        <v>999</v>
      </c>
      <c r="U27" s="1">
        <v>999</v>
      </c>
      <c r="V27" s="1">
        <v>999</v>
      </c>
      <c r="W27" s="1">
        <v>999</v>
      </c>
      <c r="X27" s="1">
        <v>999</v>
      </c>
      <c r="Y27" s="1">
        <v>999</v>
      </c>
      <c r="Z27" s="1">
        <v>999</v>
      </c>
      <c r="AA27" s="1">
        <v>999</v>
      </c>
      <c r="AB27" s="1">
        <v>999</v>
      </c>
      <c r="AC27" s="1">
        <v>5.4</v>
      </c>
      <c r="AD27" s="1">
        <v>12.7</v>
      </c>
      <c r="AE27" s="1">
        <v>13</v>
      </c>
      <c r="AF27" s="1">
        <v>4.0999999999999996</v>
      </c>
      <c r="AG27" s="1">
        <v>19.2</v>
      </c>
      <c r="AH27" s="25">
        <v>14</v>
      </c>
    </row>
    <row r="28" spans="2:34" x14ac:dyDescent="0.25">
      <c r="B28" s="10">
        <v>16</v>
      </c>
      <c r="C28" s="110">
        <v>1</v>
      </c>
      <c r="D28" s="110"/>
      <c r="E28" s="110">
        <v>8</v>
      </c>
      <c r="F28" s="110"/>
      <c r="G28" s="110" t="s">
        <v>13</v>
      </c>
      <c r="H28" s="110"/>
      <c r="I28" s="110"/>
      <c r="J28" s="110">
        <v>6</v>
      </c>
      <c r="K28" s="116"/>
      <c r="M28" s="24">
        <v>16</v>
      </c>
      <c r="N28" s="1">
        <v>999</v>
      </c>
      <c r="O28" s="1">
        <v>999</v>
      </c>
      <c r="P28" s="1">
        <v>999</v>
      </c>
      <c r="Q28" s="1">
        <v>999</v>
      </c>
      <c r="R28" s="1">
        <v>999</v>
      </c>
      <c r="S28" s="1">
        <v>999</v>
      </c>
      <c r="T28" s="1">
        <v>999</v>
      </c>
      <c r="U28" s="1">
        <v>999</v>
      </c>
      <c r="V28" s="1">
        <v>999</v>
      </c>
      <c r="W28" s="1">
        <v>999</v>
      </c>
      <c r="X28" s="1">
        <v>999</v>
      </c>
      <c r="Y28" s="1">
        <v>999</v>
      </c>
      <c r="Z28" s="1">
        <v>999</v>
      </c>
      <c r="AA28" s="1">
        <v>999</v>
      </c>
      <c r="AB28" s="1">
        <v>999</v>
      </c>
      <c r="AC28" s="1">
        <v>999</v>
      </c>
      <c r="AD28" s="1">
        <v>8.1</v>
      </c>
      <c r="AE28" s="1">
        <v>7.6</v>
      </c>
      <c r="AF28" s="1">
        <v>1.4</v>
      </c>
      <c r="AG28" s="1">
        <v>14.8</v>
      </c>
      <c r="AH28" s="25">
        <v>12.6</v>
      </c>
    </row>
    <row r="29" spans="2:34" x14ac:dyDescent="0.25">
      <c r="B29" s="11">
        <v>17</v>
      </c>
      <c r="C29" s="110">
        <v>3</v>
      </c>
      <c r="D29" s="110"/>
      <c r="E29" s="110">
        <v>1</v>
      </c>
      <c r="F29" s="110"/>
      <c r="G29" s="110" t="s">
        <v>13</v>
      </c>
      <c r="H29" s="110"/>
      <c r="I29" s="110"/>
      <c r="J29" s="110">
        <v>8</v>
      </c>
      <c r="K29" s="116"/>
      <c r="M29" s="24">
        <v>17</v>
      </c>
      <c r="N29" s="1">
        <v>999</v>
      </c>
      <c r="O29" s="1">
        <v>999</v>
      </c>
      <c r="P29" s="1">
        <v>999</v>
      </c>
      <c r="Q29" s="1">
        <v>999</v>
      </c>
      <c r="R29" s="1">
        <v>999</v>
      </c>
      <c r="S29" s="1">
        <v>999</v>
      </c>
      <c r="T29" s="1">
        <v>999</v>
      </c>
      <c r="U29" s="1">
        <v>999</v>
      </c>
      <c r="V29" s="1">
        <v>999</v>
      </c>
      <c r="W29" s="1">
        <v>999</v>
      </c>
      <c r="X29" s="1">
        <v>999</v>
      </c>
      <c r="Y29" s="1">
        <v>999</v>
      </c>
      <c r="Z29" s="1">
        <v>999</v>
      </c>
      <c r="AA29" s="1">
        <v>999</v>
      </c>
      <c r="AB29" s="1">
        <v>999</v>
      </c>
      <c r="AC29" s="1">
        <v>999</v>
      </c>
      <c r="AD29" s="1">
        <v>999</v>
      </c>
      <c r="AE29" s="1">
        <v>5</v>
      </c>
      <c r="AF29" s="1">
        <v>9.4</v>
      </c>
      <c r="AG29" s="1">
        <v>6.7</v>
      </c>
      <c r="AH29" s="25">
        <v>9.4</v>
      </c>
    </row>
    <row r="30" spans="2:34" x14ac:dyDescent="0.25">
      <c r="B30" s="10">
        <v>18</v>
      </c>
      <c r="C30" s="110">
        <v>-6</v>
      </c>
      <c r="D30" s="110"/>
      <c r="E30" s="110">
        <v>5</v>
      </c>
      <c r="F30" s="110"/>
      <c r="G30" s="110" t="s">
        <v>13</v>
      </c>
      <c r="H30" s="110"/>
      <c r="I30" s="110"/>
      <c r="J30" s="110">
        <v>5</v>
      </c>
      <c r="K30" s="116"/>
      <c r="M30" s="24">
        <v>18</v>
      </c>
      <c r="N30" s="1">
        <v>999</v>
      </c>
      <c r="O30" s="1">
        <v>999</v>
      </c>
      <c r="P30" s="1">
        <v>999</v>
      </c>
      <c r="Q30" s="1">
        <v>999</v>
      </c>
      <c r="R30" s="1">
        <v>999</v>
      </c>
      <c r="S30" s="1">
        <v>999</v>
      </c>
      <c r="T30" s="1">
        <v>999</v>
      </c>
      <c r="U30" s="1">
        <v>999</v>
      </c>
      <c r="V30" s="1">
        <v>999</v>
      </c>
      <c r="W30" s="1">
        <v>999</v>
      </c>
      <c r="X30" s="1">
        <v>999</v>
      </c>
      <c r="Y30" s="1">
        <v>999</v>
      </c>
      <c r="Z30" s="1">
        <v>999</v>
      </c>
      <c r="AA30" s="1">
        <v>999</v>
      </c>
      <c r="AB30" s="1">
        <v>999</v>
      </c>
      <c r="AC30" s="1">
        <v>999</v>
      </c>
      <c r="AD30" s="1">
        <v>999</v>
      </c>
      <c r="AE30" s="1">
        <v>999</v>
      </c>
      <c r="AF30" s="1">
        <v>8.9</v>
      </c>
      <c r="AG30" s="1">
        <v>10</v>
      </c>
      <c r="AH30" s="25">
        <v>14.2</v>
      </c>
    </row>
    <row r="31" spans="2:34" x14ac:dyDescent="0.25">
      <c r="B31" s="11">
        <v>19</v>
      </c>
      <c r="C31" s="110">
        <v>2</v>
      </c>
      <c r="D31" s="110"/>
      <c r="E31" s="110">
        <v>9</v>
      </c>
      <c r="F31" s="110"/>
      <c r="G31" s="110" t="s">
        <v>13</v>
      </c>
      <c r="H31" s="110"/>
      <c r="I31" s="110"/>
      <c r="J31" s="110">
        <v>7</v>
      </c>
      <c r="K31" s="116"/>
      <c r="M31" s="24">
        <v>19</v>
      </c>
      <c r="N31" s="1">
        <v>999</v>
      </c>
      <c r="O31" s="1">
        <v>999</v>
      </c>
      <c r="P31" s="1">
        <v>999</v>
      </c>
      <c r="Q31" s="1">
        <v>999</v>
      </c>
      <c r="R31" s="1">
        <v>999</v>
      </c>
      <c r="S31" s="1">
        <v>999</v>
      </c>
      <c r="T31" s="1">
        <v>999</v>
      </c>
      <c r="U31" s="1">
        <v>999</v>
      </c>
      <c r="V31" s="1">
        <v>999</v>
      </c>
      <c r="W31" s="1">
        <v>999</v>
      </c>
      <c r="X31" s="1">
        <v>999</v>
      </c>
      <c r="Y31" s="1">
        <v>999</v>
      </c>
      <c r="Z31" s="1">
        <v>999</v>
      </c>
      <c r="AA31" s="1">
        <v>999</v>
      </c>
      <c r="AB31" s="1">
        <v>999</v>
      </c>
      <c r="AC31" s="1">
        <v>999</v>
      </c>
      <c r="AD31" s="1">
        <v>999</v>
      </c>
      <c r="AE31" s="1">
        <v>999</v>
      </c>
      <c r="AF31" s="1">
        <v>999</v>
      </c>
      <c r="AG31" s="1">
        <v>16.100000000000001</v>
      </c>
      <c r="AH31" s="25">
        <v>13.3</v>
      </c>
    </row>
    <row r="32" spans="2:34" x14ac:dyDescent="0.25">
      <c r="B32" s="10">
        <v>20</v>
      </c>
      <c r="C32" s="110">
        <v>6</v>
      </c>
      <c r="D32" s="110"/>
      <c r="E32" s="110">
        <v>-5</v>
      </c>
      <c r="F32" s="110"/>
      <c r="G32" s="110" t="s">
        <v>13</v>
      </c>
      <c r="H32" s="110"/>
      <c r="I32" s="110"/>
      <c r="J32" s="110">
        <v>6</v>
      </c>
      <c r="K32" s="116"/>
      <c r="M32" s="24">
        <v>20</v>
      </c>
      <c r="N32" s="1">
        <v>999</v>
      </c>
      <c r="O32" s="1">
        <v>999</v>
      </c>
      <c r="P32" s="1">
        <v>999</v>
      </c>
      <c r="Q32" s="1">
        <v>999</v>
      </c>
      <c r="R32" s="1">
        <v>999</v>
      </c>
      <c r="S32" s="1">
        <v>999</v>
      </c>
      <c r="T32" s="1">
        <v>999</v>
      </c>
      <c r="U32" s="1">
        <v>999</v>
      </c>
      <c r="V32" s="1">
        <v>999</v>
      </c>
      <c r="W32" s="1">
        <v>999</v>
      </c>
      <c r="X32" s="1">
        <v>999</v>
      </c>
      <c r="Y32" s="1">
        <v>999</v>
      </c>
      <c r="Z32" s="1">
        <v>999</v>
      </c>
      <c r="AA32" s="1">
        <v>999</v>
      </c>
      <c r="AB32" s="1">
        <v>999</v>
      </c>
      <c r="AC32" s="1">
        <v>999</v>
      </c>
      <c r="AD32" s="1">
        <v>999</v>
      </c>
      <c r="AE32" s="1">
        <v>999</v>
      </c>
      <c r="AF32" s="1">
        <v>999</v>
      </c>
      <c r="AG32" s="1">
        <v>999</v>
      </c>
      <c r="AH32" s="25">
        <v>11</v>
      </c>
    </row>
    <row r="33" spans="2:38" ht="15" thickBot="1" x14ac:dyDescent="0.3">
      <c r="B33" s="12">
        <v>21</v>
      </c>
      <c r="C33" s="115">
        <v>5</v>
      </c>
      <c r="D33" s="115"/>
      <c r="E33" s="115">
        <v>-4</v>
      </c>
      <c r="F33" s="115"/>
      <c r="G33" s="115" t="s">
        <v>13</v>
      </c>
      <c r="H33" s="115"/>
      <c r="I33" s="115"/>
      <c r="J33" s="115">
        <v>6</v>
      </c>
      <c r="K33" s="119"/>
      <c r="M33" s="26">
        <v>21</v>
      </c>
      <c r="N33" s="27">
        <v>999</v>
      </c>
      <c r="O33" s="27">
        <v>999</v>
      </c>
      <c r="P33" s="27">
        <v>999</v>
      </c>
      <c r="Q33" s="27">
        <v>999</v>
      </c>
      <c r="R33" s="27">
        <v>999</v>
      </c>
      <c r="S33" s="27">
        <v>999</v>
      </c>
      <c r="T33" s="27">
        <v>999</v>
      </c>
      <c r="U33" s="27">
        <v>999</v>
      </c>
      <c r="V33" s="27">
        <v>999</v>
      </c>
      <c r="W33" s="27">
        <v>999</v>
      </c>
      <c r="X33" s="27">
        <v>999</v>
      </c>
      <c r="Y33" s="27">
        <v>999</v>
      </c>
      <c r="Z33" s="27">
        <v>999</v>
      </c>
      <c r="AA33" s="27">
        <v>999</v>
      </c>
      <c r="AB33" s="27">
        <v>999</v>
      </c>
      <c r="AC33" s="27">
        <v>999</v>
      </c>
      <c r="AD33" s="27">
        <v>999</v>
      </c>
      <c r="AE33" s="27">
        <v>999</v>
      </c>
      <c r="AF33" s="27">
        <v>999</v>
      </c>
      <c r="AG33" s="27">
        <v>999</v>
      </c>
      <c r="AH33" s="28">
        <v>999</v>
      </c>
    </row>
    <row r="34" spans="2:38" ht="15" thickTop="1" x14ac:dyDescent="0.25">
      <c r="B34" s="29"/>
      <c r="C34" s="30"/>
      <c r="D34" s="30"/>
      <c r="E34" s="30"/>
      <c r="F34" s="30"/>
      <c r="G34" s="30"/>
      <c r="H34" s="30"/>
      <c r="I34" s="30"/>
      <c r="J34" s="30"/>
      <c r="K34" s="30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2:38" ht="15" thickBot="1" x14ac:dyDescent="0.3"/>
    <row r="36" spans="2:38" ht="15.6" customHeight="1" thickTop="1" thickBot="1" x14ac:dyDescent="0.3">
      <c r="M36" s="31" t="s">
        <v>17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99" t="s">
        <v>30</v>
      </c>
      <c r="AJ36" s="94" t="s">
        <v>29</v>
      </c>
      <c r="AK36" s="77"/>
      <c r="AL36" s="78"/>
    </row>
    <row r="37" spans="2:38" ht="15" thickTop="1" x14ac:dyDescent="0.25">
      <c r="B37" s="57" t="s">
        <v>26</v>
      </c>
      <c r="C37" s="7"/>
      <c r="D37" s="7"/>
      <c r="E37" s="7"/>
      <c r="F37" s="8"/>
      <c r="M37" s="22" t="s">
        <v>47</v>
      </c>
      <c r="N37" s="20">
        <v>1</v>
      </c>
      <c r="O37" s="20">
        <v>2</v>
      </c>
      <c r="P37" s="20">
        <v>3</v>
      </c>
      <c r="Q37" s="20">
        <v>4</v>
      </c>
      <c r="R37" s="20">
        <v>5</v>
      </c>
      <c r="S37" s="20">
        <v>6</v>
      </c>
      <c r="T37" s="20">
        <v>7</v>
      </c>
      <c r="U37" s="20">
        <v>8</v>
      </c>
      <c r="V37" s="20">
        <v>9</v>
      </c>
      <c r="W37" s="20">
        <v>10</v>
      </c>
      <c r="X37" s="20">
        <v>11</v>
      </c>
      <c r="Y37" s="20">
        <v>12</v>
      </c>
      <c r="Z37" s="20">
        <v>13</v>
      </c>
      <c r="AA37" s="20">
        <v>14</v>
      </c>
      <c r="AB37" s="20">
        <v>15</v>
      </c>
      <c r="AC37" s="20">
        <v>16</v>
      </c>
      <c r="AD37" s="20">
        <v>17</v>
      </c>
      <c r="AE37" s="20">
        <v>18</v>
      </c>
      <c r="AF37" s="20">
        <v>19</v>
      </c>
      <c r="AG37" s="20">
        <v>20</v>
      </c>
      <c r="AH37" s="20">
        <v>21</v>
      </c>
      <c r="AI37" s="100"/>
      <c r="AJ37" s="79" t="s">
        <v>0</v>
      </c>
      <c r="AK37" s="95" t="s">
        <v>3</v>
      </c>
      <c r="AL37" s="80"/>
    </row>
    <row r="38" spans="2:38" x14ac:dyDescent="0.25">
      <c r="B38" s="9"/>
      <c r="C38" s="37"/>
      <c r="D38" s="37"/>
      <c r="E38" s="37"/>
      <c r="F38" s="38"/>
      <c r="M38" s="24">
        <v>1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3">
        <f>SUM(N38:AH38)</f>
        <v>2</v>
      </c>
      <c r="AJ38" s="81">
        <v>1</v>
      </c>
      <c r="AK38" s="1"/>
      <c r="AL38" s="80"/>
    </row>
    <row r="39" spans="2:38" x14ac:dyDescent="0.25">
      <c r="B39" s="9"/>
      <c r="C39" s="37"/>
      <c r="D39" s="37"/>
      <c r="E39" s="37" t="s">
        <v>2</v>
      </c>
      <c r="F39" s="58">
        <f>SUMPRODUCT(N13:AH33,N38:AH58)*10+SUMPRODUCT(N13:AH33,N64:AH84)*10</f>
        <v>1229</v>
      </c>
      <c r="M39" s="24">
        <v>2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3">
        <f t="shared" ref="AI39:AI58" si="0">SUM(N39:AH39)</f>
        <v>1</v>
      </c>
      <c r="AJ39" s="81">
        <v>1</v>
      </c>
      <c r="AK39" s="1"/>
      <c r="AL39" s="80"/>
    </row>
    <row r="40" spans="2:38" x14ac:dyDescent="0.25">
      <c r="B40" s="9"/>
      <c r="C40" s="37"/>
      <c r="D40" s="37"/>
      <c r="E40" s="37"/>
      <c r="F40" s="38"/>
      <c r="M40" s="24">
        <v>3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3">
        <f t="shared" si="0"/>
        <v>2</v>
      </c>
      <c r="AJ40" s="81">
        <v>1</v>
      </c>
      <c r="AK40" s="1"/>
      <c r="AL40" s="80"/>
    </row>
    <row r="41" spans="2:38" ht="15" thickBot="1" x14ac:dyDescent="0.3">
      <c r="B41" s="33"/>
      <c r="C41" s="44"/>
      <c r="D41" s="44"/>
      <c r="E41" s="44"/>
      <c r="F41" s="35"/>
      <c r="M41" s="24">
        <v>4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3">
        <f t="shared" si="0"/>
        <v>2</v>
      </c>
      <c r="AJ41" s="81">
        <v>1</v>
      </c>
      <c r="AK41" s="1"/>
      <c r="AL41" s="80"/>
    </row>
    <row r="42" spans="2:38" ht="15" thickTop="1" x14ac:dyDescent="0.25">
      <c r="M42" s="24">
        <v>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3">
        <f t="shared" si="0"/>
        <v>1</v>
      </c>
      <c r="AJ42" s="81">
        <v>1</v>
      </c>
      <c r="AK42" s="1"/>
      <c r="AL42" s="80"/>
    </row>
    <row r="43" spans="2:38" ht="15" thickBot="1" x14ac:dyDescent="0.3">
      <c r="M43" s="24">
        <v>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3">
        <f t="shared" si="0"/>
        <v>2</v>
      </c>
      <c r="AJ43" s="81">
        <v>1</v>
      </c>
      <c r="AK43" s="1"/>
      <c r="AL43" s="80"/>
    </row>
    <row r="44" spans="2:38" ht="15" thickTop="1" x14ac:dyDescent="0.25">
      <c r="B44" s="101" t="s">
        <v>45</v>
      </c>
      <c r="C44" s="102"/>
      <c r="D44" s="102"/>
      <c r="E44" s="102"/>
      <c r="F44" s="102"/>
      <c r="G44" s="102"/>
      <c r="H44" s="7"/>
      <c r="I44" s="8"/>
      <c r="M44" s="24">
        <v>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3">
        <f t="shared" si="0"/>
        <v>1</v>
      </c>
      <c r="AJ44" s="81">
        <v>1</v>
      </c>
      <c r="AK44" s="1"/>
      <c r="AL44" s="80"/>
    </row>
    <row r="45" spans="2:38" x14ac:dyDescent="0.25">
      <c r="B45" s="103"/>
      <c r="C45" s="104"/>
      <c r="D45" s="104"/>
      <c r="E45" s="104"/>
      <c r="F45" s="104"/>
      <c r="G45" s="104"/>
      <c r="H45" s="37"/>
      <c r="I45" s="38"/>
      <c r="M45" s="24">
        <v>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</v>
      </c>
      <c r="AI45" s="3">
        <f t="shared" si="0"/>
        <v>2</v>
      </c>
      <c r="AJ45" s="81">
        <v>1</v>
      </c>
      <c r="AK45" s="1"/>
      <c r="AL45" s="80"/>
    </row>
    <row r="46" spans="2:38" x14ac:dyDescent="0.25">
      <c r="B46" s="54" t="s">
        <v>31</v>
      </c>
      <c r="C46" s="37"/>
      <c r="D46" s="65" t="s">
        <v>32</v>
      </c>
      <c r="E46" s="66"/>
      <c r="F46" s="66"/>
      <c r="G46" s="60" t="s">
        <v>37</v>
      </c>
      <c r="H46" s="37"/>
      <c r="I46" s="38"/>
      <c r="M46" s="24">
        <v>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3">
        <f t="shared" si="0"/>
        <v>2</v>
      </c>
      <c r="AJ46" s="81">
        <v>1</v>
      </c>
      <c r="AK46" s="1"/>
      <c r="AL46" s="80"/>
    </row>
    <row r="47" spans="2:38" x14ac:dyDescent="0.25">
      <c r="B47" s="111">
        <v>1</v>
      </c>
      <c r="C47" s="112"/>
      <c r="D47" s="59" t="s">
        <v>33</v>
      </c>
      <c r="E47" s="37"/>
      <c r="F47" s="37"/>
      <c r="G47" s="67">
        <f>R39+AE39+AE42</f>
        <v>1</v>
      </c>
      <c r="H47" s="37"/>
      <c r="I47" s="68">
        <f>2</f>
        <v>2</v>
      </c>
      <c r="M47" s="24">
        <v>10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3">
        <f t="shared" si="0"/>
        <v>0</v>
      </c>
      <c r="AJ47" s="81">
        <v>1</v>
      </c>
      <c r="AK47" s="1"/>
      <c r="AL47" s="80"/>
    </row>
    <row r="48" spans="2:38" x14ac:dyDescent="0.25">
      <c r="B48" s="111"/>
      <c r="C48" s="112"/>
      <c r="D48" s="59"/>
      <c r="E48" s="37"/>
      <c r="F48" s="37"/>
      <c r="G48" s="67">
        <f>R65+AE65+AE68</f>
        <v>2</v>
      </c>
      <c r="H48" s="37"/>
      <c r="I48" s="68">
        <f>2</f>
        <v>2</v>
      </c>
      <c r="M48" s="24">
        <v>11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3">
        <f t="shared" si="0"/>
        <v>0</v>
      </c>
      <c r="AJ48" s="81">
        <v>1</v>
      </c>
      <c r="AK48" s="3">
        <f>2*AJ48</f>
        <v>2</v>
      </c>
      <c r="AL48" s="80"/>
    </row>
    <row r="49" spans="2:38" x14ac:dyDescent="0.25">
      <c r="B49" s="111">
        <v>2</v>
      </c>
      <c r="C49" s="112"/>
      <c r="D49" s="59" t="s">
        <v>34</v>
      </c>
      <c r="E49" s="37"/>
      <c r="F49" s="37"/>
      <c r="G49" s="67">
        <f>T43+AG43+AG44</f>
        <v>1</v>
      </c>
      <c r="H49" s="37"/>
      <c r="I49" s="68">
        <f>2</f>
        <v>2</v>
      </c>
      <c r="M49" s="24">
        <v>12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3">
        <f t="shared" si="0"/>
        <v>0</v>
      </c>
      <c r="AJ49" s="81">
        <v>0</v>
      </c>
      <c r="AK49" s="3">
        <f t="shared" ref="AK49:AK58" si="1">2*AJ49</f>
        <v>0</v>
      </c>
      <c r="AL49" s="80"/>
    </row>
    <row r="50" spans="2:38" x14ac:dyDescent="0.25">
      <c r="B50" s="111"/>
      <c r="C50" s="112"/>
      <c r="D50" s="59"/>
      <c r="E50" s="37"/>
      <c r="F50" s="37"/>
      <c r="G50" s="67">
        <f>T69+AG69+AG70</f>
        <v>2</v>
      </c>
      <c r="H50" s="42" t="s">
        <v>4</v>
      </c>
      <c r="I50" s="68">
        <f>2</f>
        <v>2</v>
      </c>
      <c r="M50" s="24">
        <v>13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3">
        <f t="shared" si="0"/>
        <v>0</v>
      </c>
      <c r="AJ50" s="81">
        <v>1</v>
      </c>
      <c r="AK50" s="3">
        <f t="shared" si="1"/>
        <v>2</v>
      </c>
      <c r="AL50" s="80"/>
    </row>
    <row r="51" spans="2:38" x14ac:dyDescent="0.25">
      <c r="B51" s="111">
        <v>3</v>
      </c>
      <c r="C51" s="112"/>
      <c r="D51" s="59" t="s">
        <v>35</v>
      </c>
      <c r="E51" s="37"/>
      <c r="F51" s="37"/>
      <c r="G51" s="67">
        <f>V45+AH45+AH46</f>
        <v>2</v>
      </c>
      <c r="H51" s="37"/>
      <c r="I51" s="68">
        <f>2</f>
        <v>2</v>
      </c>
      <c r="M51" s="24">
        <v>14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3">
        <f t="shared" si="0"/>
        <v>1</v>
      </c>
      <c r="AJ51" s="81">
        <v>1</v>
      </c>
      <c r="AK51" s="3">
        <f>2*AJ51</f>
        <v>2</v>
      </c>
      <c r="AL51" s="80"/>
    </row>
    <row r="52" spans="2:38" x14ac:dyDescent="0.25">
      <c r="B52" s="111"/>
      <c r="C52" s="112"/>
      <c r="D52" s="37"/>
      <c r="E52" s="37"/>
      <c r="F52" s="37"/>
      <c r="G52" s="67">
        <f>V71+AH72+AH71</f>
        <v>1</v>
      </c>
      <c r="H52" s="37"/>
      <c r="I52" s="68">
        <f>2</f>
        <v>2</v>
      </c>
      <c r="M52" s="24">
        <v>15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3">
        <f t="shared" si="0"/>
        <v>0</v>
      </c>
      <c r="AJ52" s="81">
        <v>0</v>
      </c>
      <c r="AK52" s="3">
        <f>2*AJ52</f>
        <v>0</v>
      </c>
      <c r="AL52" s="80"/>
    </row>
    <row r="53" spans="2:38" x14ac:dyDescent="0.25">
      <c r="B53" s="109">
        <v>4</v>
      </c>
      <c r="C53" s="110"/>
      <c r="D53" s="59" t="s">
        <v>36</v>
      </c>
      <c r="E53" s="37"/>
      <c r="F53" s="37"/>
      <c r="G53" s="67">
        <f>R40+AB40+Z41+AB41+AA42+AC50+AC51</f>
        <v>3</v>
      </c>
      <c r="H53" s="37"/>
      <c r="I53" s="69">
        <v>6</v>
      </c>
      <c r="M53" s="24">
        <v>16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3">
        <f t="shared" si="0"/>
        <v>0</v>
      </c>
      <c r="AJ53" s="81">
        <v>1</v>
      </c>
      <c r="AK53" s="3">
        <f>2*AJ53</f>
        <v>2</v>
      </c>
      <c r="AL53" s="80"/>
    </row>
    <row r="54" spans="2:38" x14ac:dyDescent="0.25">
      <c r="B54" s="109"/>
      <c r="C54" s="110"/>
      <c r="D54" s="37"/>
      <c r="E54" s="37"/>
      <c r="F54" s="37"/>
      <c r="G54" s="67">
        <f>R66+AB66+Z67+AB67+AA68+AC76+AC77</f>
        <v>3</v>
      </c>
      <c r="H54" s="37"/>
      <c r="I54" s="69">
        <v>6</v>
      </c>
      <c r="M54" s="24">
        <v>17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3">
        <f t="shared" si="0"/>
        <v>0</v>
      </c>
      <c r="AJ54" s="81">
        <v>0</v>
      </c>
      <c r="AK54" s="3">
        <f t="shared" si="1"/>
        <v>0</v>
      </c>
      <c r="AL54" s="80"/>
    </row>
    <row r="55" spans="2:38" x14ac:dyDescent="0.25">
      <c r="B55" s="105">
        <v>5</v>
      </c>
      <c r="C55" s="106"/>
      <c r="D55" s="59" t="s">
        <v>43</v>
      </c>
      <c r="E55" s="59"/>
      <c r="F55" s="59"/>
      <c r="G55" s="74">
        <f>R40+AF40+AA42+Z41+AF41+AC50+AC51</f>
        <v>5</v>
      </c>
      <c r="H55" s="37"/>
      <c r="I55" s="88">
        <v>6</v>
      </c>
      <c r="M55" s="24">
        <v>18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3">
        <f t="shared" si="0"/>
        <v>0</v>
      </c>
      <c r="AJ55" s="81">
        <v>0</v>
      </c>
      <c r="AK55" s="3">
        <f t="shared" si="1"/>
        <v>0</v>
      </c>
      <c r="AL55" s="80"/>
    </row>
    <row r="56" spans="2:38" ht="15" thickBot="1" x14ac:dyDescent="0.3">
      <c r="B56" s="107"/>
      <c r="C56" s="108"/>
      <c r="D56" s="44"/>
      <c r="E56" s="44"/>
      <c r="F56" s="44"/>
      <c r="G56" s="87">
        <f>R66+AF66+AA68+AF67+Z67+AC76+AC77</f>
        <v>1</v>
      </c>
      <c r="H56" s="44"/>
      <c r="I56" s="89">
        <v>6</v>
      </c>
      <c r="M56" s="24">
        <v>19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3">
        <f t="shared" si="0"/>
        <v>0</v>
      </c>
      <c r="AJ56" s="81">
        <v>1</v>
      </c>
      <c r="AK56" s="3">
        <f t="shared" si="1"/>
        <v>2</v>
      </c>
      <c r="AL56" s="80"/>
    </row>
    <row r="57" spans="2:38" ht="15" thickTop="1" x14ac:dyDescent="0.25">
      <c r="M57" s="24">
        <v>20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3">
        <f t="shared" si="0"/>
        <v>0</v>
      </c>
      <c r="AJ57" s="81">
        <v>0</v>
      </c>
      <c r="AK57" s="3">
        <f t="shared" si="1"/>
        <v>0</v>
      </c>
      <c r="AL57" s="80"/>
    </row>
    <row r="58" spans="2:38" ht="14.4" customHeight="1" thickBot="1" x14ac:dyDescent="0.3">
      <c r="L58" s="64"/>
      <c r="M58" s="24">
        <v>21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3">
        <f t="shared" si="0"/>
        <v>0</v>
      </c>
      <c r="AJ58" s="82">
        <v>1</v>
      </c>
      <c r="AK58" s="83">
        <f t="shared" si="1"/>
        <v>2</v>
      </c>
      <c r="AL58" s="84"/>
    </row>
    <row r="59" spans="2:38" ht="15.6" thickTop="1" thickBot="1" x14ac:dyDescent="0.3">
      <c r="K59" s="48"/>
      <c r="L59" s="64"/>
      <c r="M59" s="93" t="s">
        <v>29</v>
      </c>
      <c r="N59" s="34">
        <f>SUM(N38:N58)</f>
        <v>0</v>
      </c>
      <c r="O59" s="34">
        <f>SUM(O38:O58)</f>
        <v>1</v>
      </c>
      <c r="P59" s="34">
        <f t="shared" ref="P59:W59" si="2">SUM(P38:P58)</f>
        <v>0</v>
      </c>
      <c r="Q59" s="34">
        <f>SUM(Q38:Q58)</f>
        <v>0</v>
      </c>
      <c r="R59" s="34">
        <f t="shared" si="2"/>
        <v>1</v>
      </c>
      <c r="S59" s="34">
        <f t="shared" si="2"/>
        <v>0</v>
      </c>
      <c r="T59" s="34">
        <f t="shared" si="2"/>
        <v>1</v>
      </c>
      <c r="U59" s="34">
        <f t="shared" si="2"/>
        <v>0</v>
      </c>
      <c r="V59" s="34">
        <f t="shared" si="2"/>
        <v>0</v>
      </c>
      <c r="W59" s="34">
        <f t="shared" si="2"/>
        <v>2</v>
      </c>
      <c r="X59" s="34">
        <f>SUM(X38:X58)</f>
        <v>2</v>
      </c>
      <c r="Y59" s="34">
        <f>SUM(Y38:Y58)</f>
        <v>0</v>
      </c>
      <c r="Z59" s="34">
        <f t="shared" ref="Z59:AE59" si="3">SUM(Z38:Z58)</f>
        <v>2</v>
      </c>
      <c r="AA59" s="34">
        <f t="shared" si="3"/>
        <v>1</v>
      </c>
      <c r="AB59" s="34">
        <f>SUM(AB38:AB58)</f>
        <v>0</v>
      </c>
      <c r="AC59" s="34">
        <f t="shared" si="3"/>
        <v>2</v>
      </c>
      <c r="AD59" s="34">
        <f t="shared" si="3"/>
        <v>0</v>
      </c>
      <c r="AE59" s="34">
        <f t="shared" si="3"/>
        <v>0</v>
      </c>
      <c r="AF59" s="34">
        <f>SUM(AF38:AF58)</f>
        <v>2</v>
      </c>
      <c r="AG59" s="34">
        <f>SUM(AG38:AG58)</f>
        <v>0</v>
      </c>
      <c r="AH59" s="34">
        <f>SUM(AH38:AH58)</f>
        <v>2</v>
      </c>
      <c r="AI59" s="35"/>
    </row>
    <row r="60" spans="2:38" ht="15" customHeight="1" thickTop="1" x14ac:dyDescent="0.25"/>
    <row r="61" spans="2:38" ht="15" thickBot="1" x14ac:dyDescent="0.3"/>
    <row r="62" spans="2:38" ht="15" thickTop="1" x14ac:dyDescent="0.25">
      <c r="M62" s="31" t="s">
        <v>19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99" t="s">
        <v>30</v>
      </c>
      <c r="AJ62" s="76"/>
      <c r="AK62" s="77"/>
      <c r="AL62" s="78"/>
    </row>
    <row r="63" spans="2:38" x14ac:dyDescent="0.25">
      <c r="M63" s="22" t="s">
        <v>18</v>
      </c>
      <c r="N63" s="20">
        <v>1</v>
      </c>
      <c r="O63" s="20">
        <v>2</v>
      </c>
      <c r="P63" s="20">
        <v>3</v>
      </c>
      <c r="Q63" s="20">
        <v>4</v>
      </c>
      <c r="R63" s="20">
        <v>5</v>
      </c>
      <c r="S63" s="20">
        <v>6</v>
      </c>
      <c r="T63" s="20">
        <v>7</v>
      </c>
      <c r="U63" s="20">
        <v>8</v>
      </c>
      <c r="V63" s="20">
        <v>9</v>
      </c>
      <c r="W63" s="20">
        <v>10</v>
      </c>
      <c r="X63" s="20">
        <v>11</v>
      </c>
      <c r="Y63" s="20">
        <v>12</v>
      </c>
      <c r="Z63" s="20">
        <v>13</v>
      </c>
      <c r="AA63" s="20">
        <v>14</v>
      </c>
      <c r="AB63" s="20">
        <v>15</v>
      </c>
      <c r="AC63" s="20">
        <v>16</v>
      </c>
      <c r="AD63" s="20">
        <v>17</v>
      </c>
      <c r="AE63" s="20">
        <v>18</v>
      </c>
      <c r="AF63" s="20">
        <v>19</v>
      </c>
      <c r="AG63" s="20">
        <v>20</v>
      </c>
      <c r="AH63" s="20">
        <v>21</v>
      </c>
      <c r="AI63" s="100"/>
      <c r="AJ63" s="79" t="s">
        <v>1</v>
      </c>
      <c r="AK63" s="95" t="s">
        <v>3</v>
      </c>
      <c r="AL63" s="85"/>
    </row>
    <row r="64" spans="2:38" x14ac:dyDescent="0.25">
      <c r="M64" s="24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1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0</v>
      </c>
      <c r="AF64" s="2">
        <v>0</v>
      </c>
      <c r="AG64" s="2">
        <v>0</v>
      </c>
      <c r="AH64" s="2">
        <v>0</v>
      </c>
      <c r="AI64" s="3">
        <f t="shared" ref="AI64:AI84" si="4">SUM(N64:AH64)</f>
        <v>2</v>
      </c>
      <c r="AJ64" s="81">
        <v>1</v>
      </c>
      <c r="AK64" s="37"/>
      <c r="AL64" s="85"/>
    </row>
    <row r="65" spans="13:38" x14ac:dyDescent="0.25">
      <c r="M65" s="24">
        <v>2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1</v>
      </c>
      <c r="AF65" s="2">
        <v>0</v>
      </c>
      <c r="AG65" s="2">
        <v>0</v>
      </c>
      <c r="AH65" s="2">
        <v>0</v>
      </c>
      <c r="AI65" s="3">
        <f t="shared" si="4"/>
        <v>2</v>
      </c>
      <c r="AJ65" s="81">
        <v>1</v>
      </c>
      <c r="AK65" s="37"/>
      <c r="AL65" s="85"/>
    </row>
    <row r="66" spans="13:38" x14ac:dyDescent="0.25">
      <c r="M66" s="24">
        <v>3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3">
        <f t="shared" si="4"/>
        <v>2</v>
      </c>
      <c r="AJ66" s="81">
        <v>1</v>
      </c>
      <c r="AK66" s="37"/>
      <c r="AL66" s="85"/>
    </row>
    <row r="67" spans="13:38" x14ac:dyDescent="0.25">
      <c r="M67" s="24">
        <v>4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3">
        <f t="shared" si="4"/>
        <v>2</v>
      </c>
      <c r="AJ67" s="81">
        <v>1</v>
      </c>
      <c r="AK67" s="37"/>
      <c r="AL67" s="85"/>
    </row>
    <row r="68" spans="13:38" x14ac:dyDescent="0.25">
      <c r="M68" s="24">
        <v>5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3">
        <f t="shared" si="4"/>
        <v>1</v>
      </c>
      <c r="AJ68" s="81">
        <v>1</v>
      </c>
      <c r="AK68" s="37"/>
      <c r="AL68" s="85"/>
    </row>
    <row r="69" spans="13:38" x14ac:dyDescent="0.25">
      <c r="M69" s="24">
        <v>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1</v>
      </c>
      <c r="AH69" s="2">
        <v>0</v>
      </c>
      <c r="AI69" s="3">
        <f t="shared" si="4"/>
        <v>2</v>
      </c>
      <c r="AJ69" s="81">
        <v>1</v>
      </c>
      <c r="AK69" s="37"/>
      <c r="AL69" s="85"/>
    </row>
    <row r="70" spans="13:38" x14ac:dyDescent="0.25">
      <c r="M70" s="24">
        <v>7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1</v>
      </c>
      <c r="AH70" s="2">
        <v>0</v>
      </c>
      <c r="AI70" s="3">
        <f t="shared" si="4"/>
        <v>2</v>
      </c>
      <c r="AJ70" s="81">
        <v>1</v>
      </c>
      <c r="AK70" s="37"/>
      <c r="AL70" s="85"/>
    </row>
    <row r="71" spans="13:38" x14ac:dyDescent="0.25">
      <c r="M71" s="24">
        <v>8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3">
        <f t="shared" si="4"/>
        <v>2</v>
      </c>
      <c r="AJ71" s="81">
        <v>1</v>
      </c>
      <c r="AK71" s="37"/>
      <c r="AL71" s="85"/>
    </row>
    <row r="72" spans="13:38" x14ac:dyDescent="0.25">
      <c r="M72" s="24">
        <v>9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3">
        <f t="shared" si="4"/>
        <v>0</v>
      </c>
      <c r="AJ72" s="81">
        <v>1</v>
      </c>
      <c r="AK72" s="37"/>
      <c r="AL72" s="85"/>
    </row>
    <row r="73" spans="13:38" x14ac:dyDescent="0.25">
      <c r="M73" s="24">
        <v>10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3">
        <f t="shared" si="4"/>
        <v>0</v>
      </c>
      <c r="AJ73" s="81">
        <v>1</v>
      </c>
      <c r="AK73" s="37"/>
      <c r="AL73" s="85"/>
    </row>
    <row r="74" spans="13:38" x14ac:dyDescent="0.25">
      <c r="M74" s="24">
        <v>11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3">
        <f t="shared" si="4"/>
        <v>0</v>
      </c>
      <c r="AJ74" s="81">
        <v>0</v>
      </c>
      <c r="AK74" s="3">
        <f>2*AJ74</f>
        <v>0</v>
      </c>
      <c r="AL74" s="85"/>
    </row>
    <row r="75" spans="13:38" x14ac:dyDescent="0.25">
      <c r="M75" s="24">
        <v>12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3">
        <f t="shared" si="4"/>
        <v>0</v>
      </c>
      <c r="AJ75" s="81">
        <v>1</v>
      </c>
      <c r="AK75" s="3">
        <f t="shared" ref="AK75:AK84" si="5">2*AJ75</f>
        <v>2</v>
      </c>
      <c r="AL75" s="85"/>
    </row>
    <row r="76" spans="13:38" x14ac:dyDescent="0.25">
      <c r="M76" s="24">
        <v>13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3">
        <f t="shared" si="4"/>
        <v>0</v>
      </c>
      <c r="AJ76" s="81">
        <v>0</v>
      </c>
      <c r="AK76" s="3">
        <f t="shared" si="5"/>
        <v>0</v>
      </c>
      <c r="AL76" s="85"/>
    </row>
    <row r="77" spans="13:38" x14ac:dyDescent="0.25">
      <c r="M77" s="24">
        <v>14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3">
        <f t="shared" si="4"/>
        <v>0</v>
      </c>
      <c r="AJ77" s="81">
        <v>0</v>
      </c>
      <c r="AK77" s="3">
        <f>2*AJ77</f>
        <v>0</v>
      </c>
      <c r="AL77" s="85"/>
    </row>
    <row r="78" spans="13:38" x14ac:dyDescent="0.25">
      <c r="M78" s="24">
        <v>15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3">
        <f t="shared" si="4"/>
        <v>0</v>
      </c>
      <c r="AJ78" s="81">
        <v>1</v>
      </c>
      <c r="AK78" s="3">
        <f t="shared" si="5"/>
        <v>2</v>
      </c>
      <c r="AL78" s="85"/>
    </row>
    <row r="79" spans="13:38" x14ac:dyDescent="0.25">
      <c r="M79" s="24">
        <v>16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3">
        <f t="shared" si="4"/>
        <v>0</v>
      </c>
      <c r="AJ79" s="81">
        <v>0</v>
      </c>
      <c r="AK79" s="3">
        <f t="shared" si="5"/>
        <v>0</v>
      </c>
      <c r="AL79" s="85"/>
    </row>
    <row r="80" spans="13:38" x14ac:dyDescent="0.25">
      <c r="M80" s="24">
        <v>17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3">
        <f t="shared" si="4"/>
        <v>0</v>
      </c>
      <c r="AJ80" s="81">
        <v>1</v>
      </c>
      <c r="AK80" s="3">
        <f t="shared" si="5"/>
        <v>2</v>
      </c>
      <c r="AL80" s="85"/>
    </row>
    <row r="81" spans="13:50" x14ac:dyDescent="0.25">
      <c r="M81" s="24">
        <v>18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3">
        <f t="shared" si="4"/>
        <v>0</v>
      </c>
      <c r="AJ81" s="81">
        <v>1</v>
      </c>
      <c r="AK81" s="3">
        <f t="shared" si="5"/>
        <v>2</v>
      </c>
      <c r="AL81" s="85"/>
    </row>
    <row r="82" spans="13:50" x14ac:dyDescent="0.25">
      <c r="M82" s="24">
        <v>19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3">
        <f t="shared" si="4"/>
        <v>0</v>
      </c>
      <c r="AJ82" s="81">
        <v>0</v>
      </c>
      <c r="AK82" s="3">
        <f t="shared" si="5"/>
        <v>0</v>
      </c>
      <c r="AL82" s="85"/>
    </row>
    <row r="83" spans="13:50" x14ac:dyDescent="0.25">
      <c r="M83" s="24">
        <v>20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3">
        <f t="shared" si="4"/>
        <v>0</v>
      </c>
      <c r="AJ83" s="81">
        <v>1</v>
      </c>
      <c r="AK83" s="3">
        <f t="shared" si="5"/>
        <v>2</v>
      </c>
      <c r="AL83" s="85"/>
    </row>
    <row r="84" spans="13:50" ht="15" thickBot="1" x14ac:dyDescent="0.3">
      <c r="M84" s="24">
        <v>21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3">
        <f t="shared" si="4"/>
        <v>0</v>
      </c>
      <c r="AJ84" s="82">
        <v>0</v>
      </c>
      <c r="AK84" s="83">
        <f t="shared" si="5"/>
        <v>0</v>
      </c>
      <c r="AL84" s="86"/>
    </row>
    <row r="85" spans="13:50" ht="15.6" thickTop="1" thickBot="1" x14ac:dyDescent="0.3">
      <c r="M85" s="63" t="s">
        <v>29</v>
      </c>
      <c r="N85" s="36">
        <f>SUM(N64:N84)</f>
        <v>0</v>
      </c>
      <c r="O85" s="36">
        <f>SUM(O64:O84)</f>
        <v>0</v>
      </c>
      <c r="P85" s="36">
        <f t="shared" ref="P85:Z85" si="6">SUM(P64:P84)</f>
        <v>0</v>
      </c>
      <c r="Q85" s="36">
        <f t="shared" si="6"/>
        <v>0</v>
      </c>
      <c r="R85" s="36">
        <f t="shared" si="6"/>
        <v>1</v>
      </c>
      <c r="S85" s="36">
        <f t="shared" si="6"/>
        <v>0</v>
      </c>
      <c r="T85" s="36">
        <f t="shared" si="6"/>
        <v>0</v>
      </c>
      <c r="U85" s="36">
        <f t="shared" si="6"/>
        <v>0</v>
      </c>
      <c r="V85" s="36">
        <f t="shared" si="6"/>
        <v>2</v>
      </c>
      <c r="W85" s="36">
        <f>SUM(W64:W84)</f>
        <v>2</v>
      </c>
      <c r="X85" s="36">
        <f t="shared" si="6"/>
        <v>0</v>
      </c>
      <c r="Y85" s="36">
        <f t="shared" si="6"/>
        <v>2</v>
      </c>
      <c r="Z85" s="36">
        <f t="shared" si="6"/>
        <v>0</v>
      </c>
      <c r="AA85" s="36">
        <f>SUM(AA64:AA84)</f>
        <v>0</v>
      </c>
      <c r="AB85" s="36">
        <f>SUM(AB64:AB84)</f>
        <v>2</v>
      </c>
      <c r="AC85" s="36">
        <f t="shared" ref="AC85:AH85" si="7">SUM(AC64:AC84)</f>
        <v>0</v>
      </c>
      <c r="AD85" s="36">
        <f>SUM(AD64:AD84)</f>
        <v>2</v>
      </c>
      <c r="AE85" s="36">
        <f t="shared" si="7"/>
        <v>2</v>
      </c>
      <c r="AF85" s="36">
        <f>SUM(AF64:AF84)</f>
        <v>0</v>
      </c>
      <c r="AG85" s="36">
        <f>SUM(AG64:AG84)</f>
        <v>2</v>
      </c>
      <c r="AH85" s="36">
        <f t="shared" si="7"/>
        <v>0</v>
      </c>
      <c r="AI85" s="28"/>
    </row>
    <row r="86" spans="13:50" ht="15" thickTop="1" x14ac:dyDescent="0.25"/>
    <row r="88" spans="13:50" ht="15" thickBot="1" x14ac:dyDescent="0.3"/>
    <row r="89" spans="13:50" ht="42.6" customHeight="1" thickTop="1" x14ac:dyDescent="0.25">
      <c r="M89" s="57" t="s">
        <v>20</v>
      </c>
      <c r="N89" s="7"/>
      <c r="O89" s="7"/>
      <c r="P89" s="7"/>
      <c r="Q89" s="7"/>
      <c r="R89" s="7"/>
      <c r="S89" s="7"/>
      <c r="T89" s="8"/>
      <c r="V89" s="96" t="s">
        <v>23</v>
      </c>
      <c r="W89" s="97"/>
      <c r="X89" s="97"/>
      <c r="Y89" s="97"/>
      <c r="Z89" s="97"/>
      <c r="AA89" s="97"/>
      <c r="AB89" s="8"/>
      <c r="AD89" s="96" t="s">
        <v>46</v>
      </c>
      <c r="AE89" s="97"/>
      <c r="AF89" s="97"/>
      <c r="AG89" s="97"/>
      <c r="AH89" s="97"/>
      <c r="AI89" s="97"/>
      <c r="AJ89" s="97"/>
      <c r="AK89" s="97"/>
      <c r="AL89" s="98"/>
      <c r="AM89" s="7"/>
      <c r="AN89" s="62" t="s">
        <v>28</v>
      </c>
      <c r="AO89" s="7"/>
      <c r="AP89" s="7"/>
      <c r="AQ89" s="7"/>
      <c r="AR89" s="7"/>
      <c r="AS89" s="7"/>
      <c r="AT89" s="7"/>
      <c r="AU89" s="7"/>
      <c r="AV89" s="7"/>
      <c r="AW89" s="7"/>
      <c r="AX89" s="8"/>
    </row>
    <row r="90" spans="13:50" x14ac:dyDescent="0.25">
      <c r="M90" s="9"/>
      <c r="N90" s="37"/>
      <c r="O90" s="37"/>
      <c r="P90" s="37"/>
      <c r="Q90" s="37"/>
      <c r="R90" s="37"/>
      <c r="S90" s="37"/>
      <c r="T90" s="38"/>
      <c r="V90" s="9"/>
      <c r="W90" s="37"/>
      <c r="X90" s="37"/>
      <c r="Y90" s="37"/>
      <c r="Z90" s="37"/>
      <c r="AA90" s="37"/>
      <c r="AB90" s="38"/>
      <c r="AD90" s="9"/>
      <c r="AE90" s="37"/>
      <c r="AF90" s="37"/>
      <c r="AG90" s="37"/>
      <c r="AH90" s="37"/>
      <c r="AI90" s="37"/>
      <c r="AJ90" s="37"/>
      <c r="AK90" s="37"/>
      <c r="AL90" s="37"/>
      <c r="AM90" s="37"/>
      <c r="AN90" s="61">
        <v>2</v>
      </c>
      <c r="AO90" s="37"/>
      <c r="AP90" s="37"/>
      <c r="AQ90" s="37"/>
      <c r="AR90" s="37"/>
      <c r="AS90" s="37"/>
      <c r="AT90" s="37"/>
      <c r="AU90" s="37"/>
      <c r="AV90" s="37"/>
      <c r="AW90" s="37"/>
      <c r="AX90" s="38"/>
    </row>
    <row r="91" spans="13:50" x14ac:dyDescent="0.25">
      <c r="M91" s="9"/>
      <c r="N91" s="37"/>
      <c r="O91" s="37"/>
      <c r="P91" s="37"/>
      <c r="Q91" s="37"/>
      <c r="R91" s="37"/>
      <c r="S91" s="37"/>
      <c r="T91" s="38"/>
      <c r="V91" s="9"/>
      <c r="W91" s="37"/>
      <c r="X91" s="37"/>
      <c r="Y91" s="37"/>
      <c r="Z91" s="37"/>
      <c r="AA91" s="37"/>
      <c r="AB91" s="38"/>
      <c r="AD91" s="9"/>
      <c r="AE91" s="37"/>
      <c r="AF91" s="37"/>
      <c r="AG91" s="37"/>
      <c r="AH91" s="37"/>
      <c r="AI91" s="37"/>
      <c r="AJ91" s="37"/>
      <c r="AK91" s="37"/>
      <c r="AL91" s="37"/>
      <c r="AM91" s="37"/>
      <c r="AN91" s="54" t="s">
        <v>27</v>
      </c>
      <c r="AO91" s="37"/>
      <c r="AP91" s="37"/>
      <c r="AQ91" s="37"/>
      <c r="AR91" s="37"/>
      <c r="AS91" s="37"/>
      <c r="AT91" s="37"/>
      <c r="AU91" s="37"/>
      <c r="AV91" s="37"/>
      <c r="AW91" s="37"/>
      <c r="AX91" s="38"/>
    </row>
    <row r="92" spans="13:50" x14ac:dyDescent="0.25">
      <c r="M92" s="9"/>
      <c r="N92" s="37"/>
      <c r="O92" s="37"/>
      <c r="P92" s="37"/>
      <c r="Q92" s="37"/>
      <c r="R92" s="37"/>
      <c r="S92" s="37"/>
      <c r="T92" s="38"/>
      <c r="V92" s="9"/>
      <c r="W92" s="37"/>
      <c r="X92" s="37"/>
      <c r="Y92" s="37"/>
      <c r="Z92" s="37"/>
      <c r="AA92" s="37"/>
      <c r="AB92" s="38"/>
      <c r="AD92" s="9"/>
      <c r="AE92" s="37"/>
      <c r="AF92" s="37"/>
      <c r="AG92" s="37"/>
      <c r="AH92" s="37"/>
      <c r="AI92" s="37"/>
      <c r="AJ92" s="37"/>
      <c r="AK92" s="37"/>
      <c r="AL92" s="37"/>
      <c r="AM92" s="37"/>
      <c r="AN92" s="60" t="s">
        <v>3</v>
      </c>
      <c r="AO92" s="37"/>
      <c r="AP92" s="37"/>
      <c r="AQ92" s="37"/>
      <c r="AR92" s="37"/>
      <c r="AS92" s="37"/>
      <c r="AT92" s="37"/>
      <c r="AU92" s="37"/>
      <c r="AV92" s="37"/>
      <c r="AW92" s="37"/>
      <c r="AX92" s="38"/>
    </row>
    <row r="93" spans="13:50" x14ac:dyDescent="0.25">
      <c r="M93" s="9"/>
      <c r="N93" s="37"/>
      <c r="O93" s="37"/>
      <c r="P93" s="37"/>
      <c r="Q93" s="37"/>
      <c r="R93" s="37"/>
      <c r="S93" s="37"/>
      <c r="T93" s="38"/>
      <c r="V93" s="9"/>
      <c r="W93" s="37"/>
      <c r="X93" s="37"/>
      <c r="Y93" s="37"/>
      <c r="Z93" s="37"/>
      <c r="AA93" s="37"/>
      <c r="AB93" s="38"/>
      <c r="AD93" s="9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8"/>
    </row>
    <row r="94" spans="13:50" x14ac:dyDescent="0.25">
      <c r="M94" s="9"/>
      <c r="N94" s="37"/>
      <c r="O94" s="37"/>
      <c r="P94" s="37"/>
      <c r="Q94" s="37"/>
      <c r="R94" s="37"/>
      <c r="S94" s="37"/>
      <c r="T94" s="38"/>
      <c r="V94" s="9"/>
      <c r="W94" s="37"/>
      <c r="X94" s="37"/>
      <c r="Y94" s="37"/>
      <c r="Z94" s="37"/>
      <c r="AA94" s="37"/>
      <c r="AB94" s="38"/>
      <c r="AD94" s="9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8"/>
    </row>
    <row r="95" spans="13:50" ht="47.4" customHeight="1" x14ac:dyDescent="0.25">
      <c r="M95" s="39" t="s">
        <v>0</v>
      </c>
      <c r="N95" s="5" t="s">
        <v>1</v>
      </c>
      <c r="O95" s="114" t="s">
        <v>15</v>
      </c>
      <c r="P95" s="114"/>
      <c r="Q95" s="37"/>
      <c r="R95" s="37"/>
      <c r="S95" s="37"/>
      <c r="T95" s="90" t="s">
        <v>44</v>
      </c>
      <c r="V95" s="45" t="s">
        <v>22</v>
      </c>
      <c r="W95" s="37"/>
      <c r="X95" s="37"/>
      <c r="Y95" s="37"/>
      <c r="Z95" s="37"/>
      <c r="AA95" s="37"/>
      <c r="AB95" s="38"/>
      <c r="AD95" s="9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8"/>
    </row>
    <row r="96" spans="13:50" x14ac:dyDescent="0.25">
      <c r="M96" s="49">
        <f>AJ38</f>
        <v>1</v>
      </c>
      <c r="N96" s="2">
        <f>AJ64</f>
        <v>1</v>
      </c>
      <c r="O96" s="37"/>
      <c r="P96" s="4">
        <v>0</v>
      </c>
      <c r="Q96" s="37"/>
      <c r="R96" s="37"/>
      <c r="S96" s="37"/>
      <c r="T96" s="38"/>
      <c r="V96" s="46">
        <f>AJ48+AJ74</f>
        <v>1</v>
      </c>
      <c r="W96" s="37"/>
      <c r="X96" s="4">
        <v>1</v>
      </c>
      <c r="Y96" s="37"/>
      <c r="Z96" s="37"/>
      <c r="AA96" s="37"/>
      <c r="AB96" s="38"/>
      <c r="AD96" s="9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8"/>
    </row>
    <row r="97" spans="13:50" x14ac:dyDescent="0.25">
      <c r="M97" s="49">
        <f>AJ39</f>
        <v>1</v>
      </c>
      <c r="N97" s="2">
        <f t="shared" ref="N97:N116" si="8">AJ65</f>
        <v>1</v>
      </c>
      <c r="O97" s="37"/>
      <c r="P97" s="4">
        <v>5</v>
      </c>
      <c r="Q97" s="37"/>
      <c r="R97" s="37"/>
      <c r="S97" s="37"/>
      <c r="T97" s="38"/>
      <c r="V97" s="46">
        <f>AJ49+AJ75</f>
        <v>1</v>
      </c>
      <c r="W97" s="37"/>
      <c r="X97" s="4">
        <v>1</v>
      </c>
      <c r="Y97" s="37"/>
      <c r="Z97" s="37"/>
      <c r="AA97" s="37"/>
      <c r="AB97" s="38"/>
      <c r="AD97" s="9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8"/>
    </row>
    <row r="98" spans="13:50" x14ac:dyDescent="0.25">
      <c r="M98" s="49">
        <f t="shared" ref="M98:M116" si="9">AJ40</f>
        <v>1</v>
      </c>
      <c r="N98" s="2">
        <f t="shared" si="8"/>
        <v>1</v>
      </c>
      <c r="O98" s="37"/>
      <c r="P98" s="4">
        <v>4</v>
      </c>
      <c r="Q98" s="37"/>
      <c r="R98" s="37"/>
      <c r="S98" s="37"/>
      <c r="T98" s="38"/>
      <c r="V98" s="46">
        <f t="shared" ref="V98:V106" si="10">AJ50+AJ76</f>
        <v>1</v>
      </c>
      <c r="W98" s="37"/>
      <c r="X98" s="4">
        <v>1</v>
      </c>
      <c r="Y98" s="37"/>
      <c r="Z98" s="37"/>
      <c r="AA98" s="37"/>
      <c r="AB98" s="38"/>
      <c r="AD98" s="40">
        <v>2</v>
      </c>
      <c r="AE98" s="4">
        <v>2</v>
      </c>
      <c r="AF98" s="4">
        <v>2</v>
      </c>
      <c r="AG98" s="4">
        <v>2</v>
      </c>
      <c r="AH98" s="4">
        <v>2</v>
      </c>
      <c r="AI98" s="4">
        <v>2</v>
      </c>
      <c r="AJ98" s="4">
        <v>2</v>
      </c>
      <c r="AK98" s="4">
        <v>2</v>
      </c>
      <c r="AL98" s="4">
        <v>2</v>
      </c>
      <c r="AM98" s="4">
        <v>2</v>
      </c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8"/>
    </row>
    <row r="99" spans="13:50" x14ac:dyDescent="0.25">
      <c r="M99" s="49">
        <f t="shared" si="9"/>
        <v>1</v>
      </c>
      <c r="N99" s="2">
        <f t="shared" si="8"/>
        <v>1</v>
      </c>
      <c r="O99" s="37"/>
      <c r="P99" s="4">
        <v>3</v>
      </c>
      <c r="Q99" s="37"/>
      <c r="R99" s="37"/>
      <c r="S99" s="37"/>
      <c r="T99" s="38"/>
      <c r="V99" s="46">
        <f t="shared" si="10"/>
        <v>1</v>
      </c>
      <c r="W99" s="37"/>
      <c r="X99" s="4">
        <v>1</v>
      </c>
      <c r="Y99" s="37"/>
      <c r="Z99" s="37"/>
      <c r="AA99" s="37"/>
      <c r="AB99" s="38"/>
      <c r="AD99" s="46">
        <f>N59+AI38</f>
        <v>2</v>
      </c>
      <c r="AE99" s="3">
        <f>O59+AI39</f>
        <v>2</v>
      </c>
      <c r="AF99" s="3">
        <f>P59+AI40</f>
        <v>2</v>
      </c>
      <c r="AG99" s="3">
        <f>Q59+AI41</f>
        <v>2</v>
      </c>
      <c r="AH99" s="3">
        <f>R59+AI42</f>
        <v>2</v>
      </c>
      <c r="AI99" s="3">
        <f>S59+AI43</f>
        <v>2</v>
      </c>
      <c r="AJ99" s="3">
        <f>T59+AI44</f>
        <v>2</v>
      </c>
      <c r="AK99" s="3">
        <f>U59+AI45</f>
        <v>2</v>
      </c>
      <c r="AL99" s="3">
        <f>V59+AI46</f>
        <v>2</v>
      </c>
      <c r="AM99" s="3">
        <f>W59+AI47</f>
        <v>2</v>
      </c>
      <c r="AN99" s="3">
        <f>X59+AI48</f>
        <v>2</v>
      </c>
      <c r="AO99" s="3">
        <f>Y59+AI49</f>
        <v>0</v>
      </c>
      <c r="AP99" s="3">
        <f>Z59+AI50</f>
        <v>2</v>
      </c>
      <c r="AQ99" s="3">
        <f>AA59+AI51</f>
        <v>2</v>
      </c>
      <c r="AR99" s="3">
        <f>AB59+AI52</f>
        <v>0</v>
      </c>
      <c r="AS99" s="3">
        <f>AC59+AI53</f>
        <v>2</v>
      </c>
      <c r="AT99" s="3">
        <f>AD59+AI54</f>
        <v>0</v>
      </c>
      <c r="AU99" s="3">
        <f>AE59+AI55</f>
        <v>0</v>
      </c>
      <c r="AV99" s="3">
        <f>AF59+AI56</f>
        <v>2</v>
      </c>
      <c r="AW99" s="3">
        <f>AG59+AI57</f>
        <v>0</v>
      </c>
      <c r="AX99" s="32">
        <f>AH59+AI58</f>
        <v>2</v>
      </c>
    </row>
    <row r="100" spans="13:50" x14ac:dyDescent="0.25">
      <c r="M100" s="49">
        <f t="shared" si="9"/>
        <v>1</v>
      </c>
      <c r="N100" s="2">
        <f t="shared" si="8"/>
        <v>1</v>
      </c>
      <c r="O100" s="37"/>
      <c r="P100" s="4">
        <v>6</v>
      </c>
      <c r="Q100" s="37"/>
      <c r="R100" s="37"/>
      <c r="S100" s="37"/>
      <c r="T100" s="38"/>
      <c r="V100" s="46">
        <f t="shared" si="10"/>
        <v>1</v>
      </c>
      <c r="W100" s="42" t="s">
        <v>2</v>
      </c>
      <c r="X100" s="4">
        <v>1</v>
      </c>
      <c r="Y100" s="37"/>
      <c r="Z100" s="37"/>
      <c r="AA100" s="37"/>
      <c r="AB100" s="38"/>
      <c r="AD100" s="54" t="s">
        <v>24</v>
      </c>
      <c r="AE100" s="37"/>
      <c r="AF100" s="37"/>
      <c r="AG100" s="37"/>
      <c r="AH100" s="37"/>
      <c r="AI100" s="37"/>
      <c r="AJ100" s="37"/>
      <c r="AK100" s="37"/>
      <c r="AL100" s="37"/>
      <c r="AM100" s="37"/>
      <c r="AN100" s="3">
        <f>AK48</f>
        <v>2</v>
      </c>
      <c r="AO100" s="3">
        <f>AK49</f>
        <v>0</v>
      </c>
      <c r="AP100" s="3">
        <f>AK50</f>
        <v>2</v>
      </c>
      <c r="AQ100" s="3">
        <f>AK51</f>
        <v>2</v>
      </c>
      <c r="AR100" s="3">
        <f>AK52</f>
        <v>0</v>
      </c>
      <c r="AS100" s="3">
        <f>AK53</f>
        <v>2</v>
      </c>
      <c r="AT100" s="3">
        <f>AK54</f>
        <v>0</v>
      </c>
      <c r="AU100" s="3">
        <f>AK55</f>
        <v>0</v>
      </c>
      <c r="AV100" s="3">
        <f>AK56</f>
        <v>2</v>
      </c>
      <c r="AW100" s="3">
        <f>AK57</f>
        <v>0</v>
      </c>
      <c r="AX100" s="32">
        <f>AK58</f>
        <v>2</v>
      </c>
    </row>
    <row r="101" spans="13:50" x14ac:dyDescent="0.25">
      <c r="M101" s="49">
        <f t="shared" si="9"/>
        <v>1</v>
      </c>
      <c r="N101" s="2">
        <f t="shared" si="8"/>
        <v>1</v>
      </c>
      <c r="O101" s="37"/>
      <c r="P101" s="4">
        <v>7</v>
      </c>
      <c r="Q101" s="37"/>
      <c r="R101" s="37"/>
      <c r="S101" s="37"/>
      <c r="T101" s="38"/>
      <c r="V101" s="46">
        <f t="shared" si="10"/>
        <v>1</v>
      </c>
      <c r="W101" s="37"/>
      <c r="X101" s="4">
        <v>1</v>
      </c>
      <c r="Y101" s="37"/>
      <c r="Z101" s="37"/>
      <c r="AA101" s="37"/>
      <c r="AB101" s="38"/>
      <c r="AD101" s="9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8"/>
    </row>
    <row r="102" spans="13:50" x14ac:dyDescent="0.25">
      <c r="M102" s="49">
        <f t="shared" si="9"/>
        <v>1</v>
      </c>
      <c r="N102" s="2">
        <f t="shared" si="8"/>
        <v>1</v>
      </c>
      <c r="O102" s="37"/>
      <c r="P102" s="4">
        <v>3</v>
      </c>
      <c r="Q102" s="37"/>
      <c r="R102" s="37"/>
      <c r="S102" s="37"/>
      <c r="T102" s="38"/>
      <c r="V102" s="46">
        <f>AJ54+AJ80</f>
        <v>1</v>
      </c>
      <c r="W102" s="37"/>
      <c r="X102" s="4">
        <v>1</v>
      </c>
      <c r="Y102" s="37"/>
      <c r="Z102" s="37"/>
      <c r="AA102" s="37"/>
      <c r="AB102" s="38"/>
      <c r="AD102" s="40">
        <v>2</v>
      </c>
      <c r="AE102" s="4">
        <v>2</v>
      </c>
      <c r="AF102" s="4">
        <v>2</v>
      </c>
      <c r="AG102" s="4">
        <v>2</v>
      </c>
      <c r="AH102" s="4">
        <v>2</v>
      </c>
      <c r="AI102" s="4">
        <v>2</v>
      </c>
      <c r="AJ102" s="4">
        <v>2</v>
      </c>
      <c r="AK102" s="4">
        <v>2</v>
      </c>
      <c r="AL102" s="4">
        <v>2</v>
      </c>
      <c r="AM102" s="4">
        <v>2</v>
      </c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8"/>
    </row>
    <row r="103" spans="13:50" x14ac:dyDescent="0.25">
      <c r="M103" s="49">
        <f t="shared" si="9"/>
        <v>1</v>
      </c>
      <c r="N103" s="2">
        <f t="shared" si="8"/>
        <v>1</v>
      </c>
      <c r="O103" s="37"/>
      <c r="P103" s="4">
        <v>4</v>
      </c>
      <c r="Q103" s="37"/>
      <c r="R103" s="37"/>
      <c r="S103" s="37"/>
      <c r="T103" s="38"/>
      <c r="V103" s="46">
        <f t="shared" si="10"/>
        <v>1</v>
      </c>
      <c r="W103" s="37"/>
      <c r="X103" s="4">
        <v>1</v>
      </c>
      <c r="Y103" s="37"/>
      <c r="Z103" s="37"/>
      <c r="AA103" s="37"/>
      <c r="AB103" s="38"/>
      <c r="AD103" s="46">
        <f>N85+AI64</f>
        <v>2</v>
      </c>
      <c r="AE103" s="3">
        <f>O85+AI65</f>
        <v>2</v>
      </c>
      <c r="AF103" s="3">
        <f>P85+AI66</f>
        <v>2</v>
      </c>
      <c r="AG103" s="3">
        <f>Q85+AI67</f>
        <v>2</v>
      </c>
      <c r="AH103" s="3">
        <f>R85+AI68</f>
        <v>2</v>
      </c>
      <c r="AI103" s="3">
        <f>S85+AI69</f>
        <v>2</v>
      </c>
      <c r="AJ103" s="3">
        <f>T85+AI70</f>
        <v>2</v>
      </c>
      <c r="AK103" s="3">
        <f>U85+AI71</f>
        <v>2</v>
      </c>
      <c r="AL103" s="3">
        <f>V85+AI72</f>
        <v>2</v>
      </c>
      <c r="AM103" s="3">
        <f>W85+AI73</f>
        <v>2</v>
      </c>
      <c r="AN103" s="3">
        <f>X85+AI74</f>
        <v>0</v>
      </c>
      <c r="AO103" s="3">
        <f>Y85+AI75</f>
        <v>2</v>
      </c>
      <c r="AP103" s="3">
        <f>Z85+AI76</f>
        <v>0</v>
      </c>
      <c r="AQ103" s="3">
        <f>AA85+AI77</f>
        <v>0</v>
      </c>
      <c r="AR103" s="3">
        <f>AB85+AI78</f>
        <v>2</v>
      </c>
      <c r="AS103" s="3">
        <f>AC85+AI79</f>
        <v>0</v>
      </c>
      <c r="AT103" s="3">
        <f>AD85+AI80</f>
        <v>2</v>
      </c>
      <c r="AU103" s="3">
        <f>AE85+AI81</f>
        <v>2</v>
      </c>
      <c r="AV103" s="3">
        <f>AF85+AI82</f>
        <v>0</v>
      </c>
      <c r="AW103" s="3">
        <f>AG85+AI83</f>
        <v>2</v>
      </c>
      <c r="AX103" s="32">
        <f>AH85+AI84</f>
        <v>0</v>
      </c>
    </row>
    <row r="104" spans="13:50" ht="15" thickBot="1" x14ac:dyDescent="0.3">
      <c r="M104" s="49">
        <f t="shared" si="9"/>
        <v>1</v>
      </c>
      <c r="N104" s="2">
        <f t="shared" si="8"/>
        <v>1</v>
      </c>
      <c r="O104" s="37"/>
      <c r="P104" s="4">
        <v>6</v>
      </c>
      <c r="Q104" s="37"/>
      <c r="R104" s="41" t="s">
        <v>0</v>
      </c>
      <c r="S104" s="37"/>
      <c r="T104" s="38"/>
      <c r="V104" s="46">
        <f t="shared" si="10"/>
        <v>1</v>
      </c>
      <c r="W104" s="37"/>
      <c r="X104" s="4">
        <v>1</v>
      </c>
      <c r="Y104" s="37"/>
      <c r="Z104" s="37"/>
      <c r="AA104" s="37"/>
      <c r="AB104" s="38"/>
      <c r="AD104" s="56" t="s">
        <v>25</v>
      </c>
      <c r="AE104" s="44"/>
      <c r="AF104" s="44"/>
      <c r="AG104" s="44"/>
      <c r="AH104" s="44"/>
      <c r="AI104" s="44"/>
      <c r="AJ104" s="44"/>
      <c r="AK104" s="44"/>
      <c r="AL104" s="44"/>
      <c r="AM104" s="44"/>
      <c r="AN104" s="36">
        <f>AK74</f>
        <v>0</v>
      </c>
      <c r="AO104" s="36">
        <f>AK75</f>
        <v>2</v>
      </c>
      <c r="AP104" s="36">
        <f>AK76</f>
        <v>0</v>
      </c>
      <c r="AQ104" s="36">
        <f>AK77</f>
        <v>0</v>
      </c>
      <c r="AR104" s="36">
        <f>AK78</f>
        <v>2</v>
      </c>
      <c r="AS104" s="36">
        <f>AK79</f>
        <v>0</v>
      </c>
      <c r="AT104" s="36">
        <f>AK80</f>
        <v>2</v>
      </c>
      <c r="AU104" s="36">
        <f>AK81</f>
        <v>2</v>
      </c>
      <c r="AV104" s="36">
        <f>AK82</f>
        <v>0</v>
      </c>
      <c r="AW104" s="36">
        <f>AK83</f>
        <v>2</v>
      </c>
      <c r="AX104" s="53">
        <f>AK84</f>
        <v>0</v>
      </c>
    </row>
    <row r="105" spans="13:50" ht="15" thickTop="1" x14ac:dyDescent="0.25">
      <c r="M105" s="49">
        <f t="shared" si="9"/>
        <v>1</v>
      </c>
      <c r="N105" s="2">
        <f t="shared" si="8"/>
        <v>1</v>
      </c>
      <c r="O105" s="42" t="s">
        <v>21</v>
      </c>
      <c r="P105" s="4">
        <v>5</v>
      </c>
      <c r="Q105" s="42" t="s">
        <v>2</v>
      </c>
      <c r="R105" s="3">
        <f>SUMPRODUCT(M96:M116,P96:P116)</f>
        <v>73</v>
      </c>
      <c r="S105" s="37"/>
      <c r="T105" s="52">
        <f>80</f>
        <v>80</v>
      </c>
      <c r="V105" s="46">
        <f t="shared" si="10"/>
        <v>1</v>
      </c>
      <c r="W105" s="37"/>
      <c r="X105" s="4">
        <v>1</v>
      </c>
      <c r="Y105" s="37"/>
      <c r="Z105" s="37"/>
      <c r="AA105" s="37"/>
      <c r="AB105" s="38"/>
      <c r="AD105" s="55"/>
    </row>
    <row r="106" spans="13:50" ht="15" thickBot="1" x14ac:dyDescent="0.3">
      <c r="M106" s="49">
        <f t="shared" si="9"/>
        <v>1</v>
      </c>
      <c r="N106" s="2">
        <f t="shared" si="8"/>
        <v>0</v>
      </c>
      <c r="O106" s="37"/>
      <c r="P106" s="4">
        <v>4</v>
      </c>
      <c r="Q106" s="37"/>
      <c r="R106" s="41" t="s">
        <v>1</v>
      </c>
      <c r="S106" s="42" t="s">
        <v>4</v>
      </c>
      <c r="T106" s="38"/>
      <c r="V106" s="47">
        <f t="shared" si="10"/>
        <v>1</v>
      </c>
      <c r="W106" s="44"/>
      <c r="X106" s="43">
        <v>1</v>
      </c>
      <c r="Y106" s="44"/>
      <c r="Z106" s="44"/>
      <c r="AA106" s="44"/>
      <c r="AB106" s="35"/>
    </row>
    <row r="107" spans="13:50" ht="15" thickTop="1" x14ac:dyDescent="0.25">
      <c r="M107" s="49">
        <f t="shared" si="9"/>
        <v>0</v>
      </c>
      <c r="N107" s="2">
        <f t="shared" si="8"/>
        <v>1</v>
      </c>
      <c r="O107" s="37"/>
      <c r="P107" s="4">
        <v>7</v>
      </c>
      <c r="Q107" s="37"/>
      <c r="R107" s="3">
        <f>SUMPRODUCT(N96:N116,P96:P116)</f>
        <v>74</v>
      </c>
      <c r="S107" s="37"/>
      <c r="T107" s="52">
        <f>80</f>
        <v>80</v>
      </c>
    </row>
    <row r="108" spans="13:50" x14ac:dyDescent="0.25">
      <c r="M108" s="49">
        <f t="shared" si="9"/>
        <v>1</v>
      </c>
      <c r="N108" s="2">
        <f t="shared" si="8"/>
        <v>0</v>
      </c>
      <c r="O108" s="37"/>
      <c r="P108" s="4">
        <v>3</v>
      </c>
      <c r="Q108" s="37"/>
      <c r="R108" s="37"/>
      <c r="S108" s="37"/>
      <c r="T108" s="38"/>
    </row>
    <row r="109" spans="13:50" x14ac:dyDescent="0.25">
      <c r="M109" s="49">
        <f t="shared" si="9"/>
        <v>1</v>
      </c>
      <c r="N109" s="2">
        <f t="shared" si="8"/>
        <v>0</v>
      </c>
      <c r="O109" s="37"/>
      <c r="P109" s="4">
        <v>4</v>
      </c>
      <c r="Q109" s="37"/>
      <c r="R109" s="37"/>
      <c r="S109" s="37"/>
      <c r="T109" s="38"/>
    </row>
    <row r="110" spans="13:50" x14ac:dyDescent="0.25">
      <c r="M110" s="49">
        <f t="shared" si="9"/>
        <v>0</v>
      </c>
      <c r="N110" s="2">
        <f t="shared" si="8"/>
        <v>1</v>
      </c>
      <c r="O110" s="37"/>
      <c r="P110" s="4">
        <v>5</v>
      </c>
      <c r="Q110" s="37"/>
      <c r="R110" s="37"/>
      <c r="S110" s="37"/>
      <c r="T110" s="38"/>
    </row>
    <row r="111" spans="13:50" x14ac:dyDescent="0.25">
      <c r="M111" s="49">
        <f t="shared" si="9"/>
        <v>1</v>
      </c>
      <c r="N111" s="2">
        <f t="shared" si="8"/>
        <v>0</v>
      </c>
      <c r="O111" s="37"/>
      <c r="P111" s="4">
        <v>6</v>
      </c>
      <c r="Q111" s="37"/>
      <c r="R111" s="37"/>
      <c r="S111" s="37"/>
      <c r="T111" s="38"/>
    </row>
    <row r="112" spans="13:50" x14ac:dyDescent="0.25">
      <c r="M112" s="49">
        <f t="shared" si="9"/>
        <v>0</v>
      </c>
      <c r="N112" s="2">
        <f t="shared" si="8"/>
        <v>1</v>
      </c>
      <c r="O112" s="37"/>
      <c r="P112" s="4">
        <v>8</v>
      </c>
      <c r="Q112" s="37"/>
      <c r="R112" s="37"/>
      <c r="S112" s="37"/>
      <c r="T112" s="38"/>
    </row>
    <row r="113" spans="13:22" x14ac:dyDescent="0.25">
      <c r="M113" s="49">
        <f t="shared" si="9"/>
        <v>0</v>
      </c>
      <c r="N113" s="2">
        <f t="shared" si="8"/>
        <v>1</v>
      </c>
      <c r="O113" s="37"/>
      <c r="P113" s="4">
        <v>5</v>
      </c>
      <c r="Q113" s="37"/>
      <c r="R113" s="37"/>
      <c r="S113" s="37"/>
      <c r="T113" s="38"/>
    </row>
    <row r="114" spans="13:22" x14ac:dyDescent="0.25">
      <c r="M114" s="49">
        <f t="shared" si="9"/>
        <v>1</v>
      </c>
      <c r="N114" s="2">
        <f t="shared" si="8"/>
        <v>0</v>
      </c>
      <c r="O114" s="37"/>
      <c r="P114" s="4">
        <v>7</v>
      </c>
      <c r="Q114" s="37"/>
      <c r="R114" s="37"/>
      <c r="S114" s="37"/>
      <c r="T114" s="38"/>
    </row>
    <row r="115" spans="13:22" x14ac:dyDescent="0.25">
      <c r="M115" s="49">
        <f t="shared" si="9"/>
        <v>0</v>
      </c>
      <c r="N115" s="2">
        <f t="shared" si="8"/>
        <v>1</v>
      </c>
      <c r="O115" s="37"/>
      <c r="P115" s="4">
        <v>6</v>
      </c>
      <c r="Q115" s="37"/>
      <c r="R115" s="37"/>
      <c r="S115" s="37"/>
      <c r="T115" s="38"/>
    </row>
    <row r="116" spans="13:22" ht="15" thickBot="1" x14ac:dyDescent="0.3">
      <c r="M116" s="50">
        <f t="shared" si="9"/>
        <v>1</v>
      </c>
      <c r="N116" s="51">
        <f t="shared" si="8"/>
        <v>0</v>
      </c>
      <c r="O116" s="44"/>
      <c r="P116" s="43">
        <v>6</v>
      </c>
      <c r="Q116" s="44"/>
      <c r="R116" s="44"/>
      <c r="S116" s="44"/>
      <c r="T116" s="35"/>
    </row>
    <row r="117" spans="13:22" ht="15" thickTop="1" x14ac:dyDescent="0.25"/>
    <row r="119" spans="13:22" ht="14.4" customHeight="1" x14ac:dyDescent="0.25">
      <c r="N119" s="91"/>
      <c r="O119" s="91"/>
      <c r="P119" s="91"/>
      <c r="Q119" s="91"/>
      <c r="R119" s="91"/>
      <c r="S119" s="91"/>
      <c r="T119" s="91"/>
      <c r="U119" s="91"/>
      <c r="V119" s="91"/>
    </row>
    <row r="120" spans="13:22" x14ac:dyDescent="0.25">
      <c r="N120" s="91"/>
      <c r="O120" s="91"/>
      <c r="P120" s="91"/>
      <c r="Q120" s="91"/>
      <c r="R120" s="91"/>
      <c r="S120" s="91"/>
      <c r="T120" s="91"/>
      <c r="U120" s="91"/>
      <c r="V120" s="91"/>
    </row>
    <row r="121" spans="13:22" x14ac:dyDescent="0.25">
      <c r="N121" s="91"/>
      <c r="O121" s="91"/>
      <c r="P121" s="91"/>
      <c r="Q121" s="91"/>
      <c r="R121" s="91"/>
      <c r="S121" s="91"/>
      <c r="T121" s="91"/>
      <c r="U121" s="91"/>
      <c r="V121" s="91"/>
    </row>
  </sheetData>
  <mergeCells count="100">
    <mergeCell ref="J32:K32"/>
    <mergeCell ref="J33:K33"/>
    <mergeCell ref="J26:K26"/>
    <mergeCell ref="J27:K27"/>
    <mergeCell ref="J29:K29"/>
    <mergeCell ref="J30:K30"/>
    <mergeCell ref="J31:K31"/>
    <mergeCell ref="J11:K11"/>
    <mergeCell ref="J13:K13"/>
    <mergeCell ref="J14:K14"/>
    <mergeCell ref="J15:K15"/>
    <mergeCell ref="J16:K16"/>
    <mergeCell ref="J28:K28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G21:I21"/>
    <mergeCell ref="G22:I22"/>
    <mergeCell ref="G23:I23"/>
    <mergeCell ref="G24:I24"/>
    <mergeCell ref="G25:I25"/>
    <mergeCell ref="C26:D26"/>
    <mergeCell ref="C27:D27"/>
    <mergeCell ref="C28:D28"/>
    <mergeCell ref="C29:D29"/>
    <mergeCell ref="C30:D30"/>
    <mergeCell ref="E25:F25"/>
    <mergeCell ref="G30:I30"/>
    <mergeCell ref="G31:I31"/>
    <mergeCell ref="G32:I32"/>
    <mergeCell ref="G33:I33"/>
    <mergeCell ref="E33:F33"/>
    <mergeCell ref="G26:I26"/>
    <mergeCell ref="G27:I27"/>
    <mergeCell ref="G28:I28"/>
    <mergeCell ref="G29:I29"/>
    <mergeCell ref="E27:F27"/>
    <mergeCell ref="E28:F28"/>
    <mergeCell ref="E29:F29"/>
    <mergeCell ref="E30:F30"/>
    <mergeCell ref="E31:F31"/>
    <mergeCell ref="E32:F32"/>
    <mergeCell ref="C25:D25"/>
    <mergeCell ref="E26:F26"/>
    <mergeCell ref="C32:D32"/>
    <mergeCell ref="C33:D33"/>
    <mergeCell ref="E13:F13"/>
    <mergeCell ref="E14:F14"/>
    <mergeCell ref="E15:F15"/>
    <mergeCell ref="E16:F16"/>
    <mergeCell ref="C21:D21"/>
    <mergeCell ref="C22:D22"/>
    <mergeCell ref="C23:D23"/>
    <mergeCell ref="C24:D24"/>
    <mergeCell ref="E21:F21"/>
    <mergeCell ref="E22:F22"/>
    <mergeCell ref="E23:F23"/>
    <mergeCell ref="E24:F24"/>
    <mergeCell ref="O95:P95"/>
    <mergeCell ref="B49:C50"/>
    <mergeCell ref="C18:D18"/>
    <mergeCell ref="C19:D19"/>
    <mergeCell ref="G13:I13"/>
    <mergeCell ref="G14:I14"/>
    <mergeCell ref="G15:I15"/>
    <mergeCell ref="G16:I16"/>
    <mergeCell ref="G17:I17"/>
    <mergeCell ref="G18:I18"/>
    <mergeCell ref="C13:D13"/>
    <mergeCell ref="C14:D14"/>
    <mergeCell ref="C15:D15"/>
    <mergeCell ref="C16:D16"/>
    <mergeCell ref="C17:D17"/>
    <mergeCell ref="C31:D31"/>
    <mergeCell ref="C11:F11"/>
    <mergeCell ref="C12:D12"/>
    <mergeCell ref="E12:F12"/>
    <mergeCell ref="G11:I11"/>
    <mergeCell ref="C20:D20"/>
    <mergeCell ref="E17:F17"/>
    <mergeCell ref="E18:F18"/>
    <mergeCell ref="E19:F19"/>
    <mergeCell ref="E20:F20"/>
    <mergeCell ref="G19:I19"/>
    <mergeCell ref="G20:I20"/>
    <mergeCell ref="V89:AA89"/>
    <mergeCell ref="AD89:AL89"/>
    <mergeCell ref="AI36:AI37"/>
    <mergeCell ref="AI62:AI63"/>
    <mergeCell ref="B44:G45"/>
    <mergeCell ref="B55:C56"/>
    <mergeCell ref="B53:C54"/>
    <mergeCell ref="B51:C52"/>
    <mergeCell ref="B47:C4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Milk 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柴文清</cp:lastModifiedBy>
  <dcterms:created xsi:type="dcterms:W3CDTF">2022-01-04T21:09:19Z</dcterms:created>
  <dcterms:modified xsi:type="dcterms:W3CDTF">2022-01-07T14:53:08Z</dcterms:modified>
</cp:coreProperties>
</file>