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Lattice Light Sheet\Fibroblasts\No FBS fibro 24 hrs Assay 1\"/>
    </mc:Choice>
  </mc:AlternateContent>
  <xr:revisionPtr revIDLastSave="0" documentId="13_ncr:1_{21B1715D-FC26-4334-B67D-09AB40DFB466}" xr6:coauthVersionLast="47" xr6:coauthVersionMax="47" xr10:uidLastSave="{00000000-0000-0000-0000-000000000000}"/>
  <bookViews>
    <workbookView xWindow="13770" yWindow="4485" windowWidth="22665" windowHeight="14235" activeTab="6" xr2:uid="{00000000-000D-0000-FFFF-FFFF00000000}"/>
  </bookViews>
  <sheets>
    <sheet name="Cell 1" sheetId="2" r:id="rId1"/>
    <sheet name="Cell 2" sheetId="4" r:id="rId2"/>
    <sheet name="Cell 3" sheetId="3" r:id="rId3"/>
    <sheet name="Cell 4" sheetId="5" r:id="rId4"/>
    <sheet name="Cell 5" sheetId="6" r:id="rId5"/>
    <sheet name="Cell 6" sheetId="8" r:id="rId6"/>
    <sheet name="Cell 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7" i="8" l="1"/>
  <c r="L58" i="8" s="1"/>
  <c r="AF53" i="8"/>
  <c r="AE53" i="8"/>
  <c r="AC53" i="8"/>
  <c r="AA53" i="8"/>
  <c r="Z53" i="8"/>
  <c r="Y53" i="8"/>
  <c r="X53" i="8"/>
  <c r="W53" i="8"/>
  <c r="V53" i="8"/>
  <c r="U53" i="8"/>
  <c r="S53" i="8"/>
  <c r="N53" i="8"/>
  <c r="M53" i="8"/>
  <c r="K53" i="8"/>
  <c r="J53" i="8"/>
  <c r="I53" i="8"/>
  <c r="H53" i="8"/>
  <c r="G53" i="8"/>
  <c r="F53" i="8"/>
  <c r="E53" i="8"/>
  <c r="C53" i="8"/>
  <c r="P18" i="8"/>
  <c r="R18" i="8" s="1"/>
  <c r="O18" i="8"/>
  <c r="Q18" i="8" s="1"/>
  <c r="P17" i="8"/>
  <c r="R17" i="8" s="1"/>
  <c r="O17" i="8"/>
  <c r="Q17" i="8" s="1"/>
  <c r="P16" i="8"/>
  <c r="R16" i="8" s="1"/>
  <c r="O16" i="8"/>
  <c r="Q16" i="8" s="1"/>
  <c r="P15" i="8"/>
  <c r="R15" i="8" s="1"/>
  <c r="O15" i="8"/>
  <c r="Q15" i="8" s="1"/>
  <c r="P14" i="8"/>
  <c r="R14" i="8" s="1"/>
  <c r="O14" i="8"/>
  <c r="Q14" i="8" s="1"/>
  <c r="P13" i="8"/>
  <c r="R13" i="8" s="1"/>
  <c r="O13" i="8"/>
  <c r="Q13" i="8" s="1"/>
  <c r="P12" i="8"/>
  <c r="R12" i="8" s="1"/>
  <c r="O12" i="8"/>
  <c r="Q12" i="8" s="1"/>
  <c r="P11" i="8"/>
  <c r="R11" i="8" s="1"/>
  <c r="O11" i="8"/>
  <c r="Q11" i="8" s="1"/>
  <c r="P10" i="8"/>
  <c r="R10" i="8" s="1"/>
  <c r="O10" i="8"/>
  <c r="Q10" i="8" s="1"/>
  <c r="P9" i="8"/>
  <c r="R9" i="8" s="1"/>
  <c r="O9" i="8"/>
  <c r="Q9" i="8" s="1"/>
  <c r="P8" i="8"/>
  <c r="R8" i="8" s="1"/>
  <c r="O8" i="8"/>
  <c r="Q8" i="8" s="1"/>
  <c r="P7" i="8"/>
  <c r="R7" i="8" s="1"/>
  <c r="O7" i="8"/>
  <c r="Q7" i="8" s="1"/>
  <c r="P6" i="8"/>
  <c r="R6" i="8" s="1"/>
  <c r="O6" i="8"/>
  <c r="Q6" i="8" s="1"/>
  <c r="L57" i="7"/>
  <c r="L58" i="7" s="1"/>
  <c r="AF53" i="7"/>
  <c r="AE53" i="7"/>
  <c r="AC53" i="7"/>
  <c r="AA53" i="7"/>
  <c r="Z53" i="7"/>
  <c r="Y53" i="7"/>
  <c r="X53" i="7"/>
  <c r="W53" i="7"/>
  <c r="V53" i="7"/>
  <c r="U53" i="7"/>
  <c r="S53" i="7"/>
  <c r="N53" i="7"/>
  <c r="M53" i="7"/>
  <c r="K53" i="7"/>
  <c r="J53" i="7"/>
  <c r="I53" i="7"/>
  <c r="H53" i="7"/>
  <c r="G53" i="7"/>
  <c r="F53" i="7"/>
  <c r="E53" i="7"/>
  <c r="C53" i="7"/>
  <c r="P18" i="7"/>
  <c r="R18" i="7" s="1"/>
  <c r="O18" i="7"/>
  <c r="Q18" i="7" s="1"/>
  <c r="P17" i="7"/>
  <c r="R17" i="7" s="1"/>
  <c r="O17" i="7"/>
  <c r="Q17" i="7" s="1"/>
  <c r="P16" i="7"/>
  <c r="R16" i="7" s="1"/>
  <c r="O16" i="7"/>
  <c r="Q16" i="7" s="1"/>
  <c r="P15" i="7"/>
  <c r="R15" i="7" s="1"/>
  <c r="O15" i="7"/>
  <c r="Q15" i="7" s="1"/>
  <c r="P14" i="7"/>
  <c r="R14" i="7" s="1"/>
  <c r="O14" i="7"/>
  <c r="Q14" i="7" s="1"/>
  <c r="P13" i="7"/>
  <c r="R13" i="7" s="1"/>
  <c r="O13" i="7"/>
  <c r="Q13" i="7" s="1"/>
  <c r="P12" i="7"/>
  <c r="R12" i="7" s="1"/>
  <c r="O12" i="7"/>
  <c r="Q12" i="7" s="1"/>
  <c r="P11" i="7"/>
  <c r="R11" i="7" s="1"/>
  <c r="O11" i="7"/>
  <c r="Q11" i="7" s="1"/>
  <c r="P10" i="7"/>
  <c r="R10" i="7" s="1"/>
  <c r="O10" i="7"/>
  <c r="Q10" i="7" s="1"/>
  <c r="P9" i="7"/>
  <c r="R9" i="7" s="1"/>
  <c r="O9" i="7"/>
  <c r="P8" i="7"/>
  <c r="R8" i="7" s="1"/>
  <c r="O8" i="7"/>
  <c r="Q8" i="7" s="1"/>
  <c r="P7" i="7"/>
  <c r="R7" i="7" s="1"/>
  <c r="O7" i="7"/>
  <c r="Q7" i="7" s="1"/>
  <c r="P6" i="7"/>
  <c r="O6" i="7"/>
  <c r="Q6" i="7" s="1"/>
  <c r="L57" i="6"/>
  <c r="L58" i="6" s="1"/>
  <c r="AF53" i="6"/>
  <c r="AE53" i="6"/>
  <c r="AC53" i="6"/>
  <c r="AA53" i="6"/>
  <c r="Z53" i="6"/>
  <c r="Y53" i="6"/>
  <c r="X53" i="6"/>
  <c r="W53" i="6"/>
  <c r="V53" i="6"/>
  <c r="U53" i="6"/>
  <c r="S53" i="6"/>
  <c r="N53" i="6"/>
  <c r="M53" i="6"/>
  <c r="K53" i="6"/>
  <c r="J53" i="6"/>
  <c r="I53" i="6"/>
  <c r="H53" i="6"/>
  <c r="G53" i="6"/>
  <c r="F53" i="6"/>
  <c r="E53" i="6"/>
  <c r="C53" i="6"/>
  <c r="P18" i="6"/>
  <c r="R18" i="6" s="1"/>
  <c r="O18" i="6"/>
  <c r="Q18" i="6" s="1"/>
  <c r="P17" i="6"/>
  <c r="R17" i="6" s="1"/>
  <c r="O17" i="6"/>
  <c r="Q17" i="6" s="1"/>
  <c r="P16" i="6"/>
  <c r="R16" i="6" s="1"/>
  <c r="O16" i="6"/>
  <c r="Q16" i="6" s="1"/>
  <c r="P15" i="6"/>
  <c r="R15" i="6" s="1"/>
  <c r="O15" i="6"/>
  <c r="Q15" i="6" s="1"/>
  <c r="P14" i="6"/>
  <c r="R14" i="6" s="1"/>
  <c r="O14" i="6"/>
  <c r="Q14" i="6" s="1"/>
  <c r="P13" i="6"/>
  <c r="R13" i="6" s="1"/>
  <c r="O13" i="6"/>
  <c r="Q13" i="6" s="1"/>
  <c r="P12" i="6"/>
  <c r="R12" i="6" s="1"/>
  <c r="O12" i="6"/>
  <c r="Q12" i="6" s="1"/>
  <c r="P11" i="6"/>
  <c r="R11" i="6" s="1"/>
  <c r="O11" i="6"/>
  <c r="Q11" i="6" s="1"/>
  <c r="P10" i="6"/>
  <c r="R10" i="6" s="1"/>
  <c r="O10" i="6"/>
  <c r="Q10" i="6" s="1"/>
  <c r="P9" i="6"/>
  <c r="R9" i="6" s="1"/>
  <c r="O9" i="6"/>
  <c r="Q9" i="6" s="1"/>
  <c r="P8" i="6"/>
  <c r="R8" i="6" s="1"/>
  <c r="O8" i="6"/>
  <c r="Q8" i="6" s="1"/>
  <c r="P7" i="6"/>
  <c r="R7" i="6" s="1"/>
  <c r="O7" i="6"/>
  <c r="Q7" i="6" s="1"/>
  <c r="P6" i="6"/>
  <c r="O6" i="6"/>
  <c r="Q6" i="6" s="1"/>
  <c r="P53" i="7" l="1"/>
  <c r="O53" i="7"/>
  <c r="R53" i="8"/>
  <c r="Q53" i="8"/>
  <c r="O53" i="8"/>
  <c r="P53" i="8"/>
  <c r="Q9" i="7"/>
  <c r="Q53" i="7" s="1"/>
  <c r="R6" i="7"/>
  <c r="R53" i="7" s="1"/>
  <c r="P53" i="6"/>
  <c r="Q53" i="6"/>
  <c r="O53" i="6"/>
  <c r="R6" i="6"/>
  <c r="R53" i="6" s="1"/>
  <c r="P10" i="2"/>
  <c r="R10" i="2" s="1"/>
  <c r="O10" i="2"/>
  <c r="Q10" i="2" s="1"/>
  <c r="L57" i="5"/>
  <c r="L58" i="5" s="1"/>
  <c r="AF53" i="5"/>
  <c r="AE53" i="5"/>
  <c r="AC53" i="5"/>
  <c r="AA53" i="5"/>
  <c r="Z53" i="5"/>
  <c r="Y53" i="5"/>
  <c r="X53" i="5"/>
  <c r="W53" i="5"/>
  <c r="V53" i="5"/>
  <c r="U53" i="5"/>
  <c r="S53" i="5"/>
  <c r="N53" i="5"/>
  <c r="M53" i="5"/>
  <c r="K53" i="5"/>
  <c r="J53" i="5"/>
  <c r="I53" i="5"/>
  <c r="H53" i="5"/>
  <c r="G53" i="5"/>
  <c r="F53" i="5"/>
  <c r="E53" i="5"/>
  <c r="C53" i="5"/>
  <c r="P18" i="5"/>
  <c r="R18" i="5" s="1"/>
  <c r="O18" i="5"/>
  <c r="Q18" i="5" s="1"/>
  <c r="P17" i="5"/>
  <c r="R17" i="5" s="1"/>
  <c r="O17" i="5"/>
  <c r="Q17" i="5" s="1"/>
  <c r="P16" i="5"/>
  <c r="R16" i="5" s="1"/>
  <c r="O16" i="5"/>
  <c r="Q16" i="5" s="1"/>
  <c r="P15" i="5"/>
  <c r="R15" i="5" s="1"/>
  <c r="O15" i="5"/>
  <c r="Q15" i="5" s="1"/>
  <c r="P14" i="5"/>
  <c r="R14" i="5" s="1"/>
  <c r="O14" i="5"/>
  <c r="Q14" i="5" s="1"/>
  <c r="P13" i="5"/>
  <c r="R13" i="5" s="1"/>
  <c r="O13" i="5"/>
  <c r="Q13" i="5" s="1"/>
  <c r="P12" i="5"/>
  <c r="R12" i="5" s="1"/>
  <c r="O12" i="5"/>
  <c r="Q12" i="5" s="1"/>
  <c r="P11" i="5"/>
  <c r="R11" i="5" s="1"/>
  <c r="O11" i="5"/>
  <c r="Q11" i="5" s="1"/>
  <c r="P10" i="5"/>
  <c r="R10" i="5" s="1"/>
  <c r="O10" i="5"/>
  <c r="Q10" i="5" s="1"/>
  <c r="P9" i="5"/>
  <c r="R9" i="5" s="1"/>
  <c r="O9" i="5"/>
  <c r="Q9" i="5" s="1"/>
  <c r="P8" i="5"/>
  <c r="R8" i="5" s="1"/>
  <c r="O8" i="5"/>
  <c r="Q8" i="5" s="1"/>
  <c r="P7" i="5"/>
  <c r="R7" i="5" s="1"/>
  <c r="O7" i="5"/>
  <c r="Q7" i="5" s="1"/>
  <c r="P6" i="5"/>
  <c r="O6" i="5"/>
  <c r="P53" i="5" l="1"/>
  <c r="O53" i="5"/>
  <c r="R6" i="5"/>
  <c r="R53" i="5" s="1"/>
  <c r="Q6" i="5"/>
  <c r="Q53" i="5" s="1"/>
  <c r="L57" i="3"/>
  <c r="L58" i="3" s="1"/>
  <c r="AF53" i="3"/>
  <c r="AE53" i="3"/>
  <c r="AC53" i="3"/>
  <c r="AA53" i="3"/>
  <c r="Z53" i="3"/>
  <c r="Y53" i="3"/>
  <c r="X53" i="3"/>
  <c r="W53" i="3"/>
  <c r="V53" i="3"/>
  <c r="U53" i="3"/>
  <c r="S53" i="3"/>
  <c r="N53" i="3"/>
  <c r="M53" i="3"/>
  <c r="K53" i="3"/>
  <c r="J53" i="3"/>
  <c r="I53" i="3"/>
  <c r="H53" i="3"/>
  <c r="G53" i="3"/>
  <c r="F53" i="3"/>
  <c r="E53" i="3"/>
  <c r="C53" i="3"/>
  <c r="P18" i="3"/>
  <c r="R18" i="3" s="1"/>
  <c r="O18" i="3"/>
  <c r="Q18" i="3" s="1"/>
  <c r="P17" i="3"/>
  <c r="R17" i="3" s="1"/>
  <c r="O17" i="3"/>
  <c r="Q17" i="3" s="1"/>
  <c r="P16" i="3"/>
  <c r="R16" i="3" s="1"/>
  <c r="O16" i="3"/>
  <c r="Q16" i="3" s="1"/>
  <c r="P15" i="3"/>
  <c r="R15" i="3" s="1"/>
  <c r="O15" i="3"/>
  <c r="Q15" i="3" s="1"/>
  <c r="P14" i="3"/>
  <c r="R14" i="3" s="1"/>
  <c r="O14" i="3"/>
  <c r="Q14" i="3" s="1"/>
  <c r="P13" i="3"/>
  <c r="R13" i="3" s="1"/>
  <c r="O13" i="3"/>
  <c r="Q13" i="3" s="1"/>
  <c r="P12" i="3"/>
  <c r="R12" i="3" s="1"/>
  <c r="O12" i="3"/>
  <c r="Q12" i="3" s="1"/>
  <c r="P11" i="3"/>
  <c r="R11" i="3" s="1"/>
  <c r="O11" i="3"/>
  <c r="Q11" i="3" s="1"/>
  <c r="P10" i="3"/>
  <c r="R10" i="3" s="1"/>
  <c r="O10" i="3"/>
  <c r="Q10" i="3" s="1"/>
  <c r="P9" i="3"/>
  <c r="R9" i="3" s="1"/>
  <c r="O9" i="3"/>
  <c r="Q9" i="3" s="1"/>
  <c r="P8" i="3"/>
  <c r="R8" i="3" s="1"/>
  <c r="O8" i="3"/>
  <c r="Q8" i="3" s="1"/>
  <c r="P7" i="3"/>
  <c r="R7" i="3" s="1"/>
  <c r="O7" i="3"/>
  <c r="Q7" i="3" s="1"/>
  <c r="P6" i="3"/>
  <c r="O6" i="3"/>
  <c r="Q6" i="3" s="1"/>
  <c r="L57" i="4"/>
  <c r="L58" i="4" s="1"/>
  <c r="AF53" i="4"/>
  <c r="AE53" i="4"/>
  <c r="AC53" i="4"/>
  <c r="AA53" i="4"/>
  <c r="Z53" i="4"/>
  <c r="Y53" i="4"/>
  <c r="X53" i="4"/>
  <c r="W53" i="4"/>
  <c r="V53" i="4"/>
  <c r="U53" i="4"/>
  <c r="S53" i="4"/>
  <c r="N53" i="4"/>
  <c r="M53" i="4"/>
  <c r="K53" i="4"/>
  <c r="J53" i="4"/>
  <c r="I53" i="4"/>
  <c r="H53" i="4"/>
  <c r="G53" i="4"/>
  <c r="F53" i="4"/>
  <c r="E53" i="4"/>
  <c r="C53" i="4"/>
  <c r="P18" i="4"/>
  <c r="R18" i="4" s="1"/>
  <c r="O18" i="4"/>
  <c r="Q18" i="4" s="1"/>
  <c r="P17" i="4"/>
  <c r="R17" i="4" s="1"/>
  <c r="O17" i="4"/>
  <c r="Q17" i="4" s="1"/>
  <c r="P16" i="4"/>
  <c r="R16" i="4" s="1"/>
  <c r="O16" i="4"/>
  <c r="Q16" i="4" s="1"/>
  <c r="P15" i="4"/>
  <c r="R15" i="4" s="1"/>
  <c r="O15" i="4"/>
  <c r="Q15" i="4" s="1"/>
  <c r="P14" i="4"/>
  <c r="R14" i="4" s="1"/>
  <c r="O14" i="4"/>
  <c r="Q14" i="4" s="1"/>
  <c r="P13" i="4"/>
  <c r="R13" i="4" s="1"/>
  <c r="O13" i="4"/>
  <c r="Q13" i="4" s="1"/>
  <c r="P12" i="4"/>
  <c r="R12" i="4" s="1"/>
  <c r="O12" i="4"/>
  <c r="Q12" i="4" s="1"/>
  <c r="P11" i="4"/>
  <c r="R11" i="4" s="1"/>
  <c r="O11" i="4"/>
  <c r="Q11" i="4" s="1"/>
  <c r="P10" i="4"/>
  <c r="R10" i="4" s="1"/>
  <c r="O10" i="4"/>
  <c r="Q10" i="4" s="1"/>
  <c r="P9" i="4"/>
  <c r="R9" i="4" s="1"/>
  <c r="O9" i="4"/>
  <c r="Q9" i="4" s="1"/>
  <c r="P8" i="4"/>
  <c r="R8" i="4" s="1"/>
  <c r="O8" i="4"/>
  <c r="Q8" i="4" s="1"/>
  <c r="P7" i="4"/>
  <c r="O7" i="4"/>
  <c r="Q7" i="4" s="1"/>
  <c r="P6" i="4"/>
  <c r="R6" i="4" s="1"/>
  <c r="O6" i="4"/>
  <c r="Q6" i="4" s="1"/>
  <c r="P53" i="3" l="1"/>
  <c r="Q53" i="3"/>
  <c r="R6" i="3"/>
  <c r="R53" i="3" s="1"/>
  <c r="O53" i="3"/>
  <c r="P53" i="4"/>
  <c r="O53" i="4"/>
  <c r="Q53" i="4"/>
  <c r="R7" i="4"/>
  <c r="R53" i="4" s="1"/>
  <c r="P18" i="2" l="1"/>
  <c r="R18" i="2" s="1"/>
  <c r="O18" i="2"/>
  <c r="Q18" i="2" s="1"/>
  <c r="P17" i="2"/>
  <c r="R17" i="2" s="1"/>
  <c r="O17" i="2"/>
  <c r="Q17" i="2" s="1"/>
  <c r="P16" i="2"/>
  <c r="R16" i="2" s="1"/>
  <c r="O16" i="2"/>
  <c r="Q16" i="2" s="1"/>
  <c r="P15" i="2"/>
  <c r="R15" i="2" s="1"/>
  <c r="O15" i="2"/>
  <c r="Q15" i="2" s="1"/>
  <c r="P14" i="2"/>
  <c r="R14" i="2" s="1"/>
  <c r="O14" i="2"/>
  <c r="Q14" i="2" s="1"/>
  <c r="P13" i="2"/>
  <c r="R13" i="2" s="1"/>
  <c r="O13" i="2"/>
  <c r="Q13" i="2" s="1"/>
  <c r="O12" i="2"/>
  <c r="Q12" i="2" s="1"/>
  <c r="P12" i="2"/>
  <c r="R12" i="2" s="1"/>
  <c r="P11" i="2"/>
  <c r="R11" i="2" s="1"/>
  <c r="O11" i="2"/>
  <c r="Q11" i="2" s="1"/>
  <c r="P9" i="2"/>
  <c r="R9" i="2" s="1"/>
  <c r="O9" i="2"/>
  <c r="Q9" i="2" s="1"/>
  <c r="P8" i="2"/>
  <c r="R8" i="2" s="1"/>
  <c r="O8" i="2"/>
  <c r="Q8" i="2" s="1"/>
  <c r="P7" i="2"/>
  <c r="R7" i="2" s="1"/>
  <c r="O7" i="2"/>
  <c r="Q7" i="2" s="1"/>
  <c r="P6" i="2" l="1"/>
  <c r="R6" i="2" s="1"/>
  <c r="O6" i="2"/>
  <c r="Q6" i="2" s="1"/>
  <c r="AE53" i="2"/>
  <c r="AF53" i="2"/>
  <c r="AA53" i="2"/>
  <c r="S53" i="2"/>
  <c r="K53" i="2"/>
  <c r="J53" i="2"/>
  <c r="U53" i="2"/>
  <c r="L57" i="2"/>
  <c r="L58" i="2" s="1"/>
  <c r="C53" i="2" l="1"/>
  <c r="F53" i="2"/>
  <c r="G53" i="2"/>
  <c r="H53" i="2"/>
  <c r="I53" i="2"/>
  <c r="M53" i="2"/>
  <c r="N53" i="2"/>
  <c r="O53" i="2"/>
  <c r="P53" i="2"/>
  <c r="Q53" i="2"/>
  <c r="R53" i="2"/>
  <c r="V53" i="2"/>
  <c r="W53" i="2"/>
  <c r="X53" i="2"/>
  <c r="Y53" i="2"/>
  <c r="Z53" i="2"/>
  <c r="E53" i="2"/>
  <c r="AC53" i="2" l="1"/>
</calcChain>
</file>

<file path=xl/sharedStrings.xml><?xml version="1.0" encoding="utf-8"?>
<sst xmlns="http://schemas.openxmlformats.org/spreadsheetml/2006/main" count="140" uniqueCount="20">
  <si>
    <t>count</t>
  </si>
  <si>
    <t>Cell name</t>
  </si>
  <si>
    <t>Mitochondria</t>
  </si>
  <si>
    <t>DNA</t>
  </si>
  <si>
    <t>Ave</t>
  </si>
  <si>
    <t>Cell volume</t>
  </si>
  <si>
    <t>total volume</t>
  </si>
  <si>
    <t xml:space="preserve">average volume </t>
  </si>
  <si>
    <t>ellipticity (oblate)</t>
  </si>
  <si>
    <t>ellipticity (prolate)</t>
  </si>
  <si>
    <t>sphericity</t>
  </si>
  <si>
    <t>Mean intensity</t>
  </si>
  <si>
    <t>Mean intensity 2D</t>
  </si>
  <si>
    <t>Background intensity</t>
  </si>
  <si>
    <t>minutes</t>
  </si>
  <si>
    <t>3D Delta Psi</t>
  </si>
  <si>
    <t>2D Delta Psi</t>
  </si>
  <si>
    <t>3D ratio</t>
  </si>
  <si>
    <t>2D ratio</t>
  </si>
  <si>
    <t>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</si>
</sst>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2" fillId="3" borderId="0" xfId="2" applyNumberFormat="1" applyAlignment="1">
      <alignment wrapText="1"/>
    </xf>
    <xf numFmtId="0" fontId="1" fillId="2" borderId="1" xfId="1" applyNumberFormat="1" applyBorder="1" applyAlignment="1">
      <alignment wrapText="1"/>
    </xf>
    <xf numFmtId="0" fontId="2" fillId="3" borderId="0" xfId="2" applyAlignment="1">
      <alignment wrapText="1"/>
    </xf>
    <xf numFmtId="0" fontId="1" fillId="2" borderId="0" xfId="1" applyNumberFormat="1" applyAlignment="1">
      <alignment wrapText="1"/>
    </xf>
    <xf numFmtId="49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49" fontId="3" fillId="4" borderId="0" xfId="3" applyNumberFormat="1" applyAlignment="1">
      <alignment wrapText="1"/>
    </xf>
    <xf numFmtId="0" fontId="3" fillId="4" borderId="0" xfId="3" applyAlignment="1">
      <alignment wrapText="1"/>
    </xf>
    <xf numFmtId="0" fontId="3" fillId="4" borderId="0" xfId="3" applyNumberFormat="1" applyAlignment="1">
      <alignment wrapText="1"/>
    </xf>
    <xf numFmtId="49" fontId="2" fillId="3" borderId="0" xfId="2" applyNumberFormat="1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mtDNA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1'!$B$6:$B$18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1'!$U$6:$U$18</c:f>
              <c:numCache>
                <c:formatCode>General</c:formatCode>
                <c:ptCount val="13"/>
                <c:pt idx="0">
                  <c:v>347</c:v>
                </c:pt>
                <c:pt idx="1">
                  <c:v>375</c:v>
                </c:pt>
                <c:pt idx="2">
                  <c:v>339</c:v>
                </c:pt>
                <c:pt idx="3">
                  <c:v>368</c:v>
                </c:pt>
                <c:pt idx="4">
                  <c:v>380</c:v>
                </c:pt>
                <c:pt idx="5">
                  <c:v>332</c:v>
                </c:pt>
                <c:pt idx="6">
                  <c:v>360</c:v>
                </c:pt>
                <c:pt idx="7">
                  <c:v>403</c:v>
                </c:pt>
                <c:pt idx="8">
                  <c:v>404</c:v>
                </c:pt>
                <c:pt idx="9">
                  <c:v>408</c:v>
                </c:pt>
                <c:pt idx="10">
                  <c:v>378</c:v>
                </c:pt>
                <c:pt idx="11">
                  <c:v>395</c:v>
                </c:pt>
                <c:pt idx="12">
                  <c:v>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C3-4DC4-91CA-22908CB72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638639"/>
        <c:axId val="1507614159"/>
      </c:scatterChart>
      <c:valAx>
        <c:axId val="150763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614159"/>
        <c:crosses val="autoZero"/>
        <c:crossBetween val="midCat"/>
      </c:valAx>
      <c:valAx>
        <c:axId val="15076141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63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3'!$B$6:$B$18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3'!$Q$6:$Q$18</c:f>
              <c:numCache>
                <c:formatCode>General</c:formatCode>
                <c:ptCount val="13"/>
                <c:pt idx="0">
                  <c:v>109.67747014419727</c:v>
                </c:pt>
                <c:pt idx="1">
                  <c:v>101.58154137006022</c:v>
                </c:pt>
                <c:pt idx="2">
                  <c:v>156.37952295045778</c:v>
                </c:pt>
                <c:pt idx="3">
                  <c:v>179.54979713192694</c:v>
                </c:pt>
                <c:pt idx="4">
                  <c:v>164.60120480136985</c:v>
                </c:pt>
                <c:pt idx="5">
                  <c:v>140.83418518150859</c:v>
                </c:pt>
                <c:pt idx="6">
                  <c:v>166.91560306950876</c:v>
                </c:pt>
                <c:pt idx="7">
                  <c:v>146.70543927312465</c:v>
                </c:pt>
                <c:pt idx="8">
                  <c:v>153.60073212095739</c:v>
                </c:pt>
                <c:pt idx="9">
                  <c:v>179.76143429790369</c:v>
                </c:pt>
                <c:pt idx="10">
                  <c:v>136.41819468194714</c:v>
                </c:pt>
                <c:pt idx="11">
                  <c:v>161.73077811199832</c:v>
                </c:pt>
                <c:pt idx="12">
                  <c:v>169.87402971008771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3-4B0D-B537-422391DE1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912655"/>
        <c:axId val="586916975"/>
      </c:scatterChart>
      <c:valAx>
        <c:axId val="58691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16975"/>
        <c:crosses val="autoZero"/>
        <c:crossBetween val="midCat"/>
      </c:valAx>
      <c:valAx>
        <c:axId val="58691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1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Mitochondrial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3'!$B$6:$B$18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3'!$F$6:$F$18</c:f>
              <c:numCache>
                <c:formatCode>General</c:formatCode>
                <c:ptCount val="13"/>
                <c:pt idx="0">
                  <c:v>547</c:v>
                </c:pt>
                <c:pt idx="1">
                  <c:v>630</c:v>
                </c:pt>
                <c:pt idx="2">
                  <c:v>611</c:v>
                </c:pt>
                <c:pt idx="3">
                  <c:v>645</c:v>
                </c:pt>
                <c:pt idx="4">
                  <c:v>708</c:v>
                </c:pt>
                <c:pt idx="5">
                  <c:v>685</c:v>
                </c:pt>
                <c:pt idx="6">
                  <c:v>765</c:v>
                </c:pt>
                <c:pt idx="7">
                  <c:v>585</c:v>
                </c:pt>
                <c:pt idx="8">
                  <c:v>714</c:v>
                </c:pt>
                <c:pt idx="9">
                  <c:v>702</c:v>
                </c:pt>
                <c:pt idx="10">
                  <c:v>752</c:v>
                </c:pt>
                <c:pt idx="11">
                  <c:v>647</c:v>
                </c:pt>
                <c:pt idx="12">
                  <c:v>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1-45A6-93D7-9E79E53AF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904495"/>
        <c:axId val="586923695"/>
      </c:scatterChart>
      <c:valAx>
        <c:axId val="58690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23695"/>
        <c:crosses val="autoZero"/>
        <c:crossBetween val="midCat"/>
      </c:valAx>
      <c:valAx>
        <c:axId val="5869236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0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Cellular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3'!$B$6:$B$18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3'!$C$6:$C$18</c:f>
              <c:numCache>
                <c:formatCode>General</c:formatCode>
                <c:ptCount val="13"/>
                <c:pt idx="0">
                  <c:v>18700</c:v>
                </c:pt>
                <c:pt idx="1">
                  <c:v>19000</c:v>
                </c:pt>
                <c:pt idx="2">
                  <c:v>17900</c:v>
                </c:pt>
                <c:pt idx="3">
                  <c:v>18900</c:v>
                </c:pt>
                <c:pt idx="4">
                  <c:v>19800</c:v>
                </c:pt>
                <c:pt idx="5">
                  <c:v>19300</c:v>
                </c:pt>
                <c:pt idx="6">
                  <c:v>18100</c:v>
                </c:pt>
                <c:pt idx="7">
                  <c:v>17100</c:v>
                </c:pt>
                <c:pt idx="8">
                  <c:v>18100</c:v>
                </c:pt>
                <c:pt idx="9">
                  <c:v>21400</c:v>
                </c:pt>
                <c:pt idx="10">
                  <c:v>18900</c:v>
                </c:pt>
                <c:pt idx="11">
                  <c:v>19400</c:v>
                </c:pt>
                <c:pt idx="12">
                  <c:v>21400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C-4129-B3E7-D52369156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915535"/>
        <c:axId val="586915055"/>
      </c:scatterChart>
      <c:valAx>
        <c:axId val="58691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15055"/>
        <c:crosses val="autoZero"/>
        <c:crossBetween val="midCat"/>
      </c:valAx>
      <c:valAx>
        <c:axId val="5869150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1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mtDNA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4'!$B$6:$B$18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4'!$U$6:$U$18</c:f>
              <c:numCache>
                <c:formatCode>General</c:formatCode>
                <c:ptCount val="13"/>
                <c:pt idx="0">
                  <c:v>395</c:v>
                </c:pt>
                <c:pt idx="1">
                  <c:v>496</c:v>
                </c:pt>
                <c:pt idx="2">
                  <c:v>458</c:v>
                </c:pt>
                <c:pt idx="3">
                  <c:v>447</c:v>
                </c:pt>
                <c:pt idx="4">
                  <c:v>408</c:v>
                </c:pt>
                <c:pt idx="5">
                  <c:v>413</c:v>
                </c:pt>
                <c:pt idx="6">
                  <c:v>422</c:v>
                </c:pt>
                <c:pt idx="7">
                  <c:v>397</c:v>
                </c:pt>
                <c:pt idx="8">
                  <c:v>381</c:v>
                </c:pt>
                <c:pt idx="9">
                  <c:v>429</c:v>
                </c:pt>
                <c:pt idx="10">
                  <c:v>440</c:v>
                </c:pt>
                <c:pt idx="11">
                  <c:v>393</c:v>
                </c:pt>
                <c:pt idx="12">
                  <c:v>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D8-4E1A-908E-1EAC64317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625679"/>
        <c:axId val="1507616079"/>
      </c:scatterChart>
      <c:valAx>
        <c:axId val="150762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616079"/>
        <c:crosses val="autoZero"/>
        <c:crossBetween val="midCat"/>
      </c:valAx>
      <c:valAx>
        <c:axId val="15076160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62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4'!$B$6:$B$18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4'!$Q$6:$Q$18</c:f>
              <c:numCache>
                <c:formatCode>General</c:formatCode>
                <c:ptCount val="13"/>
                <c:pt idx="0">
                  <c:v>110.21467080504937</c:v>
                </c:pt>
                <c:pt idx="1">
                  <c:v>93.037094653684107</c:v>
                </c:pt>
                <c:pt idx="2">
                  <c:v>100.75794285352877</c:v>
                </c:pt>
                <c:pt idx="3">
                  <c:v>99.205490062060022</c:v>
                </c:pt>
                <c:pt idx="4">
                  <c:v>101.28436027007197</c:v>
                </c:pt>
                <c:pt idx="5">
                  <c:v>122.72915473188881</c:v>
                </c:pt>
                <c:pt idx="6">
                  <c:v>137.59654120792274</c:v>
                </c:pt>
                <c:pt idx="7">
                  <c:v>125.14946691659904</c:v>
                </c:pt>
                <c:pt idx="8">
                  <c:v>156.60494990924082</c:v>
                </c:pt>
                <c:pt idx="9">
                  <c:v>114.86858941156927</c:v>
                </c:pt>
                <c:pt idx="10">
                  <c:v>97.044349319209019</c:v>
                </c:pt>
                <c:pt idx="11">
                  <c:v>98.638340629908882</c:v>
                </c:pt>
                <c:pt idx="12">
                  <c:v>120.70603061429591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4-4F25-BD2C-12F723926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863215"/>
        <c:axId val="586864175"/>
      </c:scatterChart>
      <c:valAx>
        <c:axId val="58686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64175"/>
        <c:crosses val="autoZero"/>
        <c:crossBetween val="midCat"/>
      </c:valAx>
      <c:valAx>
        <c:axId val="5868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6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Mitochondrial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4'!$B$6:$B$18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4'!$F$6:$F$18</c:f>
              <c:numCache>
                <c:formatCode>General</c:formatCode>
                <c:ptCount val="13"/>
                <c:pt idx="0">
                  <c:v>579</c:v>
                </c:pt>
                <c:pt idx="1">
                  <c:v>668</c:v>
                </c:pt>
                <c:pt idx="2">
                  <c:v>511</c:v>
                </c:pt>
                <c:pt idx="3">
                  <c:v>641</c:v>
                </c:pt>
                <c:pt idx="4">
                  <c:v>597</c:v>
                </c:pt>
                <c:pt idx="5">
                  <c:v>487</c:v>
                </c:pt>
                <c:pt idx="6">
                  <c:v>629</c:v>
                </c:pt>
                <c:pt idx="7">
                  <c:v>679</c:v>
                </c:pt>
                <c:pt idx="8">
                  <c:v>597</c:v>
                </c:pt>
                <c:pt idx="9">
                  <c:v>657</c:v>
                </c:pt>
                <c:pt idx="10">
                  <c:v>662</c:v>
                </c:pt>
                <c:pt idx="11">
                  <c:v>530</c:v>
                </c:pt>
                <c:pt idx="12">
                  <c:v>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D-42BF-BB45-365F22131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917935"/>
        <c:axId val="586895855"/>
      </c:scatterChart>
      <c:valAx>
        <c:axId val="58691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95855"/>
        <c:crosses val="autoZero"/>
        <c:crossBetween val="midCat"/>
      </c:valAx>
      <c:valAx>
        <c:axId val="5868958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1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Cellular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4'!$B$6:$B$18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4'!$C$6:$C$18</c:f>
              <c:numCache>
                <c:formatCode>General</c:formatCode>
                <c:ptCount val="13"/>
                <c:pt idx="0">
                  <c:v>17600</c:v>
                </c:pt>
                <c:pt idx="1">
                  <c:v>17800</c:v>
                </c:pt>
                <c:pt idx="2">
                  <c:v>15100</c:v>
                </c:pt>
                <c:pt idx="3">
                  <c:v>15400</c:v>
                </c:pt>
                <c:pt idx="4">
                  <c:v>14700</c:v>
                </c:pt>
                <c:pt idx="5">
                  <c:v>14400</c:v>
                </c:pt>
                <c:pt idx="6">
                  <c:v>16600</c:v>
                </c:pt>
                <c:pt idx="7">
                  <c:v>16200</c:v>
                </c:pt>
                <c:pt idx="8">
                  <c:v>16500</c:v>
                </c:pt>
                <c:pt idx="9">
                  <c:v>16800</c:v>
                </c:pt>
                <c:pt idx="10">
                  <c:v>17200</c:v>
                </c:pt>
                <c:pt idx="11">
                  <c:v>17200</c:v>
                </c:pt>
                <c:pt idx="12">
                  <c:v>17800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8-459B-B2C1-8486EBAE6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909775"/>
        <c:axId val="586911215"/>
      </c:scatterChart>
      <c:valAx>
        <c:axId val="58690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11215"/>
        <c:crosses val="autoZero"/>
        <c:crossBetween val="midCat"/>
      </c:valAx>
      <c:valAx>
        <c:axId val="5869112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0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mtDNA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5'!$B$6:$B$18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5'!$U$6:$U$18</c:f>
              <c:numCache>
                <c:formatCode>General</c:formatCode>
                <c:ptCount val="13"/>
                <c:pt idx="0">
                  <c:v>461</c:v>
                </c:pt>
                <c:pt idx="1">
                  <c:v>443</c:v>
                </c:pt>
                <c:pt idx="2">
                  <c:v>423</c:v>
                </c:pt>
                <c:pt idx="3">
                  <c:v>448</c:v>
                </c:pt>
                <c:pt idx="4">
                  <c:v>415</c:v>
                </c:pt>
                <c:pt idx="5">
                  <c:v>408</c:v>
                </c:pt>
                <c:pt idx="6">
                  <c:v>451</c:v>
                </c:pt>
                <c:pt idx="7">
                  <c:v>477</c:v>
                </c:pt>
                <c:pt idx="8">
                  <c:v>469</c:v>
                </c:pt>
                <c:pt idx="9">
                  <c:v>474</c:v>
                </c:pt>
                <c:pt idx="10">
                  <c:v>450</c:v>
                </c:pt>
                <c:pt idx="11">
                  <c:v>477</c:v>
                </c:pt>
                <c:pt idx="12">
                  <c:v>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F-48B9-B8FB-C81D509B0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89232"/>
        <c:axId val="919779152"/>
      </c:scatterChart>
      <c:valAx>
        <c:axId val="91978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779152"/>
        <c:crosses val="autoZero"/>
        <c:crossBetween val="midCat"/>
      </c:valAx>
      <c:valAx>
        <c:axId val="919779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78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5'!$B$6:$B$18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5'!$Q$6:$Q$18</c:f>
              <c:numCache>
                <c:formatCode>General</c:formatCode>
                <c:ptCount val="13"/>
                <c:pt idx="0">
                  <c:v>103.79445142591901</c:v>
                </c:pt>
                <c:pt idx="1">
                  <c:v>103.02263569887724</c:v>
                </c:pt>
                <c:pt idx="2">
                  <c:v>120.46354879884667</c:v>
                </c:pt>
                <c:pt idx="3">
                  <c:v>123.21572961673451</c:v>
                </c:pt>
                <c:pt idx="4">
                  <c:v>131.62928628777814</c:v>
                </c:pt>
                <c:pt idx="5">
                  <c:v>107.83585775118914</c:v>
                </c:pt>
                <c:pt idx="6">
                  <c:v>139.68911272233652</c:v>
                </c:pt>
                <c:pt idx="7">
                  <c:v>160.87834914864308</c:v>
                </c:pt>
                <c:pt idx="8">
                  <c:v>159.01556337935958</c:v>
                </c:pt>
                <c:pt idx="9">
                  <c:v>169.37883418931497</c:v>
                </c:pt>
                <c:pt idx="10">
                  <c:v>140.02843331743992</c:v>
                </c:pt>
                <c:pt idx="11">
                  <c:v>153.32594508997192</c:v>
                </c:pt>
                <c:pt idx="12">
                  <c:v>141.03869933378999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64-48F9-8719-8DD72E588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186031"/>
        <c:axId val="949188431"/>
      </c:scatterChart>
      <c:valAx>
        <c:axId val="94918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188431"/>
        <c:crosses val="autoZero"/>
        <c:crossBetween val="midCat"/>
      </c:valAx>
      <c:valAx>
        <c:axId val="9491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18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Mitochondrial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5'!$B$6:$B$18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5'!$F$6:$F$18</c:f>
              <c:numCache>
                <c:formatCode>General</c:formatCode>
                <c:ptCount val="13"/>
                <c:pt idx="0">
                  <c:v>463</c:v>
                </c:pt>
                <c:pt idx="1">
                  <c:v>446</c:v>
                </c:pt>
                <c:pt idx="2">
                  <c:v>392</c:v>
                </c:pt>
                <c:pt idx="3">
                  <c:v>445</c:v>
                </c:pt>
                <c:pt idx="4">
                  <c:v>403</c:v>
                </c:pt>
                <c:pt idx="5">
                  <c:v>455</c:v>
                </c:pt>
                <c:pt idx="6">
                  <c:v>550</c:v>
                </c:pt>
                <c:pt idx="7">
                  <c:v>570</c:v>
                </c:pt>
                <c:pt idx="8">
                  <c:v>592</c:v>
                </c:pt>
                <c:pt idx="9">
                  <c:v>586</c:v>
                </c:pt>
                <c:pt idx="10">
                  <c:v>588</c:v>
                </c:pt>
                <c:pt idx="11">
                  <c:v>599</c:v>
                </c:pt>
                <c:pt idx="12">
                  <c:v>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A6-4C6C-9AFA-A8530F63A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92592"/>
        <c:axId val="919776752"/>
      </c:scatterChart>
      <c:valAx>
        <c:axId val="91979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776752"/>
        <c:crosses val="autoZero"/>
        <c:crossBetween val="midCat"/>
      </c:valAx>
      <c:valAx>
        <c:axId val="9197767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79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Cell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1'!$B$6:$B$18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1'!$C$6:$C$18</c:f>
              <c:numCache>
                <c:formatCode>General</c:formatCode>
                <c:ptCount val="13"/>
                <c:pt idx="0">
                  <c:v>9849</c:v>
                </c:pt>
                <c:pt idx="1">
                  <c:v>9291</c:v>
                </c:pt>
                <c:pt idx="2">
                  <c:v>10200</c:v>
                </c:pt>
                <c:pt idx="3">
                  <c:v>10700</c:v>
                </c:pt>
                <c:pt idx="4">
                  <c:v>10500</c:v>
                </c:pt>
                <c:pt idx="5">
                  <c:v>9430</c:v>
                </c:pt>
                <c:pt idx="6">
                  <c:v>9770</c:v>
                </c:pt>
                <c:pt idx="7">
                  <c:v>9931</c:v>
                </c:pt>
                <c:pt idx="8">
                  <c:v>10900</c:v>
                </c:pt>
                <c:pt idx="9">
                  <c:v>10300</c:v>
                </c:pt>
                <c:pt idx="10">
                  <c:v>11000</c:v>
                </c:pt>
                <c:pt idx="11">
                  <c:v>11100</c:v>
                </c:pt>
                <c:pt idx="12">
                  <c:v>12100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F-454C-9478-F51CBA489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696815"/>
        <c:axId val="580698255"/>
      </c:scatterChart>
      <c:valAx>
        <c:axId val="58069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98255"/>
        <c:crosses val="autoZero"/>
        <c:crossBetween val="midCat"/>
      </c:valAx>
      <c:valAx>
        <c:axId val="5806982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9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Cellular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5'!$B$6:$B$18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5'!$C$6:$C$18</c:f>
              <c:numCache>
                <c:formatCode>General</c:formatCode>
                <c:ptCount val="13"/>
                <c:pt idx="0">
                  <c:v>13400</c:v>
                </c:pt>
                <c:pt idx="1">
                  <c:v>13200</c:v>
                </c:pt>
                <c:pt idx="2">
                  <c:v>12100</c:v>
                </c:pt>
                <c:pt idx="3">
                  <c:v>12300</c:v>
                </c:pt>
                <c:pt idx="4">
                  <c:v>13600</c:v>
                </c:pt>
                <c:pt idx="5">
                  <c:v>13500</c:v>
                </c:pt>
                <c:pt idx="6">
                  <c:v>14100</c:v>
                </c:pt>
                <c:pt idx="7">
                  <c:v>14200</c:v>
                </c:pt>
                <c:pt idx="8">
                  <c:v>15100</c:v>
                </c:pt>
                <c:pt idx="9">
                  <c:v>15200</c:v>
                </c:pt>
                <c:pt idx="10">
                  <c:v>16000</c:v>
                </c:pt>
                <c:pt idx="11">
                  <c:v>15500</c:v>
                </c:pt>
                <c:pt idx="12">
                  <c:v>15900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D-4130-A33B-29BCCD15B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261936"/>
        <c:axId val="1095262416"/>
      </c:scatterChart>
      <c:valAx>
        <c:axId val="109526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62416"/>
        <c:crosses val="autoZero"/>
        <c:crossBetween val="midCat"/>
      </c:valAx>
      <c:valAx>
        <c:axId val="1095262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6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mtDNA</a:t>
            </a:r>
          </a:p>
        </c:rich>
      </c:tx>
      <c:layout>
        <c:manualLayout>
          <c:xMode val="edge"/>
          <c:yMode val="edge"/>
          <c:x val="0.4094930008748907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6'!$B$6:$B$18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6'!$U$6:$U$18</c:f>
              <c:numCache>
                <c:formatCode>General</c:formatCode>
                <c:ptCount val="13"/>
                <c:pt idx="0">
                  <c:v>486</c:v>
                </c:pt>
                <c:pt idx="1">
                  <c:v>600</c:v>
                </c:pt>
                <c:pt idx="2">
                  <c:v>531</c:v>
                </c:pt>
                <c:pt idx="3">
                  <c:v>560</c:v>
                </c:pt>
                <c:pt idx="4">
                  <c:v>538</c:v>
                </c:pt>
                <c:pt idx="5">
                  <c:v>608</c:v>
                </c:pt>
                <c:pt idx="6">
                  <c:v>521</c:v>
                </c:pt>
                <c:pt idx="7">
                  <c:v>617</c:v>
                </c:pt>
                <c:pt idx="8">
                  <c:v>622</c:v>
                </c:pt>
                <c:pt idx="9">
                  <c:v>633</c:v>
                </c:pt>
                <c:pt idx="10">
                  <c:v>621</c:v>
                </c:pt>
                <c:pt idx="11">
                  <c:v>626</c:v>
                </c:pt>
                <c:pt idx="12">
                  <c:v>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5-46E4-9BA5-3B6B39E6C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265296"/>
        <c:axId val="1095274896"/>
      </c:scatterChart>
      <c:valAx>
        <c:axId val="109526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74896"/>
        <c:crosses val="autoZero"/>
        <c:crossBetween val="midCat"/>
      </c:valAx>
      <c:valAx>
        <c:axId val="109527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6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6'!$B$6:$B$18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6'!$Q$6:$Q$18</c:f>
              <c:numCache>
                <c:formatCode>General</c:formatCode>
                <c:ptCount val="13"/>
                <c:pt idx="0">
                  <c:v>134.19069261025913</c:v>
                </c:pt>
                <c:pt idx="1">
                  <c:v>140.38020545865908</c:v>
                </c:pt>
                <c:pt idx="2">
                  <c:v>144.21092373765708</c:v>
                </c:pt>
                <c:pt idx="3">
                  <c:v>174.79945529635262</c:v>
                </c:pt>
                <c:pt idx="4">
                  <c:v>162.02938442047332</c:v>
                </c:pt>
                <c:pt idx="5">
                  <c:v>192.35467119296058</c:v>
                </c:pt>
                <c:pt idx="6">
                  <c:v>236.23398426204005</c:v>
                </c:pt>
                <c:pt idx="7">
                  <c:v>208.36706971282774</c:v>
                </c:pt>
                <c:pt idx="8">
                  <c:v>165.96571515533225</c:v>
                </c:pt>
                <c:pt idx="9">
                  <c:v>169.20158320598054</c:v>
                </c:pt>
                <c:pt idx="10">
                  <c:v>166.03274520154849</c:v>
                </c:pt>
                <c:pt idx="11">
                  <c:v>156.1170222686205</c:v>
                </c:pt>
                <c:pt idx="12">
                  <c:v>184.80877928456562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B-4275-9562-0EA52F15C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262896"/>
        <c:axId val="1095263376"/>
      </c:scatterChart>
      <c:valAx>
        <c:axId val="109526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63376"/>
        <c:crosses val="autoZero"/>
        <c:crossBetween val="midCat"/>
      </c:valAx>
      <c:valAx>
        <c:axId val="10952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6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mitochondrial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6'!$B$6:$B$18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6'!$F$6:$F$18</c:f>
              <c:numCache>
                <c:formatCode>General</c:formatCode>
                <c:ptCount val="13"/>
                <c:pt idx="0">
                  <c:v>552</c:v>
                </c:pt>
                <c:pt idx="1">
                  <c:v>622</c:v>
                </c:pt>
                <c:pt idx="2">
                  <c:v>635</c:v>
                </c:pt>
                <c:pt idx="3">
                  <c:v>664</c:v>
                </c:pt>
                <c:pt idx="4">
                  <c:v>598</c:v>
                </c:pt>
                <c:pt idx="5">
                  <c:v>605</c:v>
                </c:pt>
                <c:pt idx="6">
                  <c:v>611</c:v>
                </c:pt>
                <c:pt idx="7">
                  <c:v>611</c:v>
                </c:pt>
                <c:pt idx="8">
                  <c:v>658</c:v>
                </c:pt>
                <c:pt idx="9">
                  <c:v>661</c:v>
                </c:pt>
                <c:pt idx="10">
                  <c:v>651</c:v>
                </c:pt>
                <c:pt idx="11">
                  <c:v>677</c:v>
                </c:pt>
                <c:pt idx="12">
                  <c:v>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E-4AC2-BE3E-7C6BF1B99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279216"/>
        <c:axId val="1095274416"/>
      </c:scatterChart>
      <c:valAx>
        <c:axId val="109527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74416"/>
        <c:crosses val="autoZero"/>
        <c:crossBetween val="midCat"/>
      </c:valAx>
      <c:valAx>
        <c:axId val="10952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7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Cellular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6'!$B$6:$B$18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6'!$C$6:$C$18</c:f>
              <c:numCache>
                <c:formatCode>General</c:formatCode>
                <c:ptCount val="13"/>
                <c:pt idx="0">
                  <c:v>13600</c:v>
                </c:pt>
                <c:pt idx="1">
                  <c:v>14400</c:v>
                </c:pt>
                <c:pt idx="2">
                  <c:v>14500</c:v>
                </c:pt>
                <c:pt idx="3">
                  <c:v>15100</c:v>
                </c:pt>
                <c:pt idx="4">
                  <c:v>14100</c:v>
                </c:pt>
                <c:pt idx="5">
                  <c:v>14800</c:v>
                </c:pt>
                <c:pt idx="6">
                  <c:v>13200</c:v>
                </c:pt>
                <c:pt idx="7">
                  <c:v>14900</c:v>
                </c:pt>
                <c:pt idx="8">
                  <c:v>15900</c:v>
                </c:pt>
                <c:pt idx="9">
                  <c:v>15400</c:v>
                </c:pt>
                <c:pt idx="10">
                  <c:v>16200</c:v>
                </c:pt>
                <c:pt idx="11">
                  <c:v>16100</c:v>
                </c:pt>
                <c:pt idx="12">
                  <c:v>16600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5-4D1F-AE34-F51EDCAF5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74832"/>
        <c:axId val="919780592"/>
      </c:scatterChart>
      <c:valAx>
        <c:axId val="91977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780592"/>
        <c:crosses val="autoZero"/>
        <c:crossBetween val="midCat"/>
      </c:valAx>
      <c:valAx>
        <c:axId val="9197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77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mtDNA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7'!$B$6:$B$18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7'!$U$6:$U$18</c:f>
              <c:numCache>
                <c:formatCode>General</c:formatCode>
                <c:ptCount val="13"/>
                <c:pt idx="0">
                  <c:v>687</c:v>
                </c:pt>
                <c:pt idx="1">
                  <c:v>724</c:v>
                </c:pt>
                <c:pt idx="2">
                  <c:v>556</c:v>
                </c:pt>
                <c:pt idx="3">
                  <c:v>446</c:v>
                </c:pt>
                <c:pt idx="4">
                  <c:v>536</c:v>
                </c:pt>
                <c:pt idx="5">
                  <c:v>484</c:v>
                </c:pt>
                <c:pt idx="6">
                  <c:v>428</c:v>
                </c:pt>
                <c:pt idx="7">
                  <c:v>418</c:v>
                </c:pt>
                <c:pt idx="8">
                  <c:v>321</c:v>
                </c:pt>
                <c:pt idx="9">
                  <c:v>378</c:v>
                </c:pt>
                <c:pt idx="10">
                  <c:v>360</c:v>
                </c:pt>
                <c:pt idx="11">
                  <c:v>309</c:v>
                </c:pt>
                <c:pt idx="12">
                  <c:v>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7C-493C-B916-21F0FBDBB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281136"/>
        <c:axId val="919784912"/>
      </c:scatterChart>
      <c:valAx>
        <c:axId val="109528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784912"/>
        <c:crosses val="autoZero"/>
        <c:crossBetween val="midCat"/>
      </c:valAx>
      <c:valAx>
        <c:axId val="91978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8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7'!$B$6:$B$18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7'!$Q$6:$Q$18</c:f>
              <c:numCache>
                <c:formatCode>General</c:formatCode>
                <c:ptCount val="13"/>
                <c:pt idx="0">
                  <c:v>121.32918059790937</c:v>
                </c:pt>
                <c:pt idx="1">
                  <c:v>107.80111545941229</c:v>
                </c:pt>
                <c:pt idx="2">
                  <c:v>193.57283317857704</c:v>
                </c:pt>
                <c:pt idx="3">
                  <c:v>208.59077572937088</c:v>
                </c:pt>
                <c:pt idx="4">
                  <c:v>159.36161003925346</c:v>
                </c:pt>
                <c:pt idx="5">
                  <c:v>183.77409121604094</c:v>
                </c:pt>
                <c:pt idx="6">
                  <c:v>190.01992556733325</c:v>
                </c:pt>
                <c:pt idx="7">
                  <c:v>158.20173572973445</c:v>
                </c:pt>
                <c:pt idx="8">
                  <c:v>162.0670091830313</c:v>
                </c:pt>
                <c:pt idx="9">
                  <c:v>128.45922334267084</c:v>
                </c:pt>
                <c:pt idx="10">
                  <c:v>166.70678797095835</c:v>
                </c:pt>
                <c:pt idx="11">
                  <c:v>213.07684079621458</c:v>
                </c:pt>
                <c:pt idx="12">
                  <c:v>212.40947817682715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C8-49FB-89DC-045225219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279696"/>
        <c:axId val="1095280176"/>
      </c:scatterChart>
      <c:valAx>
        <c:axId val="109527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80176"/>
        <c:crosses val="autoZero"/>
        <c:crossBetween val="midCat"/>
      </c:valAx>
      <c:valAx>
        <c:axId val="10952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7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Mitochondrial</a:t>
            </a:r>
            <a:r>
              <a:rPr lang="en-GB" baseline="0"/>
              <a:t> volume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7'!$B$6:$B$18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7'!$F$6:$F$18</c:f>
              <c:numCache>
                <c:formatCode>General</c:formatCode>
                <c:ptCount val="13"/>
                <c:pt idx="0">
                  <c:v>634</c:v>
                </c:pt>
                <c:pt idx="1">
                  <c:v>651</c:v>
                </c:pt>
                <c:pt idx="2">
                  <c:v>535</c:v>
                </c:pt>
                <c:pt idx="3">
                  <c:v>554</c:v>
                </c:pt>
                <c:pt idx="4">
                  <c:v>576</c:v>
                </c:pt>
                <c:pt idx="5">
                  <c:v>619</c:v>
                </c:pt>
                <c:pt idx="6">
                  <c:v>617</c:v>
                </c:pt>
                <c:pt idx="7">
                  <c:v>594</c:v>
                </c:pt>
                <c:pt idx="8">
                  <c:v>547</c:v>
                </c:pt>
                <c:pt idx="9">
                  <c:v>579</c:v>
                </c:pt>
                <c:pt idx="10">
                  <c:v>579</c:v>
                </c:pt>
                <c:pt idx="11">
                  <c:v>567</c:v>
                </c:pt>
                <c:pt idx="12">
                  <c:v>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08-43B0-BDE5-6A1E5E797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74352"/>
        <c:axId val="919779632"/>
      </c:scatterChart>
      <c:valAx>
        <c:axId val="91977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779632"/>
        <c:crosses val="autoZero"/>
        <c:crossBetween val="midCat"/>
      </c:valAx>
      <c:valAx>
        <c:axId val="9197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77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Cellular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7'!$B$6:$B$18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7'!$C$6:$C$18</c:f>
              <c:numCache>
                <c:formatCode>General</c:formatCode>
                <c:ptCount val="13"/>
                <c:pt idx="0">
                  <c:v>14600</c:v>
                </c:pt>
                <c:pt idx="1">
                  <c:v>14700</c:v>
                </c:pt>
                <c:pt idx="2">
                  <c:v>14100</c:v>
                </c:pt>
                <c:pt idx="3">
                  <c:v>14600</c:v>
                </c:pt>
                <c:pt idx="4">
                  <c:v>14000</c:v>
                </c:pt>
                <c:pt idx="5">
                  <c:v>13800</c:v>
                </c:pt>
                <c:pt idx="6">
                  <c:v>14400</c:v>
                </c:pt>
                <c:pt idx="7">
                  <c:v>14600</c:v>
                </c:pt>
                <c:pt idx="8">
                  <c:v>15200</c:v>
                </c:pt>
                <c:pt idx="9">
                  <c:v>14200</c:v>
                </c:pt>
                <c:pt idx="10">
                  <c:v>15300</c:v>
                </c:pt>
                <c:pt idx="11">
                  <c:v>14600</c:v>
                </c:pt>
                <c:pt idx="12">
                  <c:v>13300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2F-4CD9-93AC-D55C9A285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183151"/>
        <c:axId val="949172591"/>
      </c:scatterChart>
      <c:valAx>
        <c:axId val="94918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172591"/>
        <c:crosses val="autoZero"/>
        <c:crossBetween val="midCat"/>
      </c:valAx>
      <c:valAx>
        <c:axId val="9491725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183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Mitochondrial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1'!$B$6:$B$18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1'!$F$6:$F$18</c:f>
              <c:numCache>
                <c:formatCode>General</c:formatCode>
                <c:ptCount val="13"/>
                <c:pt idx="0">
                  <c:v>437</c:v>
                </c:pt>
                <c:pt idx="1">
                  <c:v>412</c:v>
                </c:pt>
                <c:pt idx="2">
                  <c:v>417</c:v>
                </c:pt>
                <c:pt idx="3">
                  <c:v>495</c:v>
                </c:pt>
                <c:pt idx="4">
                  <c:v>520</c:v>
                </c:pt>
                <c:pt idx="5">
                  <c:v>480</c:v>
                </c:pt>
                <c:pt idx="6">
                  <c:v>509</c:v>
                </c:pt>
                <c:pt idx="7">
                  <c:v>430</c:v>
                </c:pt>
                <c:pt idx="8">
                  <c:v>502</c:v>
                </c:pt>
                <c:pt idx="9">
                  <c:v>570</c:v>
                </c:pt>
                <c:pt idx="10">
                  <c:v>589</c:v>
                </c:pt>
                <c:pt idx="11">
                  <c:v>536</c:v>
                </c:pt>
                <c:pt idx="12">
                  <c:v>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7-4E7A-A8F9-6EA7750D4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694415"/>
        <c:axId val="580688175"/>
      </c:scatterChart>
      <c:valAx>
        <c:axId val="58069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88175"/>
        <c:crosses val="autoZero"/>
        <c:crossBetween val="midCat"/>
      </c:valAx>
      <c:valAx>
        <c:axId val="580688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9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1'!$B$6:$B$18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1'!$Q$6:$Q$18</c:f>
              <c:numCache>
                <c:formatCode>General</c:formatCode>
                <c:ptCount val="13"/>
                <c:pt idx="0">
                  <c:v>102.9127576528581</c:v>
                </c:pt>
                <c:pt idx="1">
                  <c:v>111.34309230005867</c:v>
                </c:pt>
                <c:pt idx="2">
                  <c:v>101.57472902926925</c:v>
                </c:pt>
                <c:pt idx="3">
                  <c:v>132.35201459141035</c:v>
                </c:pt>
                <c:pt idx="4">
                  <c:v>128.19167378804102</c:v>
                </c:pt>
                <c:pt idx="5">
                  <c:v>141.63258203242512</c:v>
                </c:pt>
                <c:pt idx="6">
                  <c:v>164.67800804340294</c:v>
                </c:pt>
                <c:pt idx="7">
                  <c:v>116.95309911116486</c:v>
                </c:pt>
                <c:pt idx="8">
                  <c:v>157.55172956206752</c:v>
                </c:pt>
                <c:pt idx="9">
                  <c:v>181.91361059620905</c:v>
                </c:pt>
                <c:pt idx="10">
                  <c:v>142.27952848350813</c:v>
                </c:pt>
                <c:pt idx="11">
                  <c:v>176.99362348141364</c:v>
                </c:pt>
                <c:pt idx="12">
                  <c:v>152.02406076073351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2-4476-A442-B20F19C3A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639599"/>
        <c:axId val="1507640559"/>
      </c:scatterChart>
      <c:valAx>
        <c:axId val="150763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640559"/>
        <c:crosses val="autoZero"/>
        <c:crossBetween val="midCat"/>
      </c:valAx>
      <c:valAx>
        <c:axId val="150764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639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mtDNA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2'!$B$6:$B$18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2'!$U$6:$U$18</c:f>
              <c:numCache>
                <c:formatCode>General</c:formatCode>
                <c:ptCount val="13"/>
                <c:pt idx="0">
                  <c:v>371</c:v>
                </c:pt>
                <c:pt idx="1">
                  <c:v>414</c:v>
                </c:pt>
                <c:pt idx="2">
                  <c:v>425</c:v>
                </c:pt>
                <c:pt idx="3">
                  <c:v>415</c:v>
                </c:pt>
                <c:pt idx="4">
                  <c:v>423</c:v>
                </c:pt>
                <c:pt idx="5">
                  <c:v>414</c:v>
                </c:pt>
                <c:pt idx="6">
                  <c:v>425</c:v>
                </c:pt>
                <c:pt idx="7">
                  <c:v>382</c:v>
                </c:pt>
                <c:pt idx="8">
                  <c:v>399</c:v>
                </c:pt>
                <c:pt idx="9">
                  <c:v>401</c:v>
                </c:pt>
                <c:pt idx="10">
                  <c:v>383</c:v>
                </c:pt>
                <c:pt idx="11">
                  <c:v>391</c:v>
                </c:pt>
                <c:pt idx="12">
                  <c:v>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0-4145-A45C-28D254018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547536"/>
        <c:axId val="1583534096"/>
      </c:scatterChart>
      <c:valAx>
        <c:axId val="158354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34096"/>
        <c:crosses val="autoZero"/>
        <c:crossBetween val="midCat"/>
      </c:valAx>
      <c:valAx>
        <c:axId val="1583534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4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2'!$B$6:$B$18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2'!$Q$6:$Q$18</c:f>
              <c:numCache>
                <c:formatCode>General</c:formatCode>
                <c:ptCount val="13"/>
                <c:pt idx="0">
                  <c:v>88.807614320613808</c:v>
                </c:pt>
                <c:pt idx="1">
                  <c:v>90.079627721279621</c:v>
                </c:pt>
                <c:pt idx="2">
                  <c:v>98.517972284505731</c:v>
                </c:pt>
                <c:pt idx="3">
                  <c:v>104.52489308370015</c:v>
                </c:pt>
                <c:pt idx="4">
                  <c:v>113.98967223014631</c:v>
                </c:pt>
                <c:pt idx="5">
                  <c:v>141.67556562530504</c:v>
                </c:pt>
                <c:pt idx="6">
                  <c:v>107.23445344441612</c:v>
                </c:pt>
                <c:pt idx="7">
                  <c:v>102.00839350837161</c:v>
                </c:pt>
                <c:pt idx="8">
                  <c:v>92.651088616543277</c:v>
                </c:pt>
                <c:pt idx="9">
                  <c:v>108.41490672086364</c:v>
                </c:pt>
                <c:pt idx="10">
                  <c:v>126.71234338126168</c:v>
                </c:pt>
                <c:pt idx="11">
                  <c:v>122.99045136950907</c:v>
                </c:pt>
                <c:pt idx="12">
                  <c:v>95.34750134133958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0-444C-B65A-81F2CD72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540816"/>
        <c:axId val="1583546096"/>
      </c:scatterChart>
      <c:valAx>
        <c:axId val="158354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46096"/>
        <c:crosses val="autoZero"/>
        <c:crossBetween val="midCat"/>
      </c:valAx>
      <c:valAx>
        <c:axId val="15835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4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cell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2'!$B$6:$B$18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2'!$C$6:$C$18</c:f>
              <c:numCache>
                <c:formatCode>General</c:formatCode>
                <c:ptCount val="13"/>
                <c:pt idx="0">
                  <c:v>19400</c:v>
                </c:pt>
                <c:pt idx="1">
                  <c:v>18500</c:v>
                </c:pt>
                <c:pt idx="2">
                  <c:v>17200</c:v>
                </c:pt>
                <c:pt idx="3">
                  <c:v>17400</c:v>
                </c:pt>
                <c:pt idx="4">
                  <c:v>19400</c:v>
                </c:pt>
                <c:pt idx="5">
                  <c:v>20200</c:v>
                </c:pt>
                <c:pt idx="6">
                  <c:v>20500</c:v>
                </c:pt>
                <c:pt idx="7">
                  <c:v>19800</c:v>
                </c:pt>
                <c:pt idx="8">
                  <c:v>19900</c:v>
                </c:pt>
                <c:pt idx="9">
                  <c:v>19800</c:v>
                </c:pt>
                <c:pt idx="10">
                  <c:v>20100</c:v>
                </c:pt>
                <c:pt idx="11">
                  <c:v>18200</c:v>
                </c:pt>
                <c:pt idx="12">
                  <c:v>18800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9-42D4-A10D-A101073AD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528336"/>
        <c:axId val="1583538416"/>
      </c:scatterChart>
      <c:valAx>
        <c:axId val="158352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38416"/>
        <c:crosses val="autoZero"/>
        <c:crossBetween val="midCat"/>
      </c:valAx>
      <c:valAx>
        <c:axId val="1583538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2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Mitochondrial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2'!$B$6:$B$18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2'!$F$6:$F$18</c:f>
              <c:numCache>
                <c:formatCode>General</c:formatCode>
                <c:ptCount val="13"/>
                <c:pt idx="0">
                  <c:v>456</c:v>
                </c:pt>
                <c:pt idx="1">
                  <c:v>499</c:v>
                </c:pt>
                <c:pt idx="2">
                  <c:v>429</c:v>
                </c:pt>
                <c:pt idx="3">
                  <c:v>398</c:v>
                </c:pt>
                <c:pt idx="4">
                  <c:v>525</c:v>
                </c:pt>
                <c:pt idx="5">
                  <c:v>529</c:v>
                </c:pt>
                <c:pt idx="6">
                  <c:v>517</c:v>
                </c:pt>
                <c:pt idx="7">
                  <c:v>488</c:v>
                </c:pt>
                <c:pt idx="8">
                  <c:v>513</c:v>
                </c:pt>
                <c:pt idx="9">
                  <c:v>524</c:v>
                </c:pt>
                <c:pt idx="10">
                  <c:v>518</c:v>
                </c:pt>
                <c:pt idx="11">
                  <c:v>576</c:v>
                </c:pt>
                <c:pt idx="12">
                  <c:v>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A8-4CB0-A09B-FFD379307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81056"/>
        <c:axId val="84384416"/>
      </c:scatterChart>
      <c:valAx>
        <c:axId val="8438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84416"/>
        <c:crosses val="autoZero"/>
        <c:crossBetween val="midCat"/>
      </c:valAx>
      <c:valAx>
        <c:axId val="84384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8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mtDNA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3'!$B$6:$B$18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3'!$U$6:$U$18</c:f>
              <c:numCache>
                <c:formatCode>General</c:formatCode>
                <c:ptCount val="13"/>
                <c:pt idx="0">
                  <c:v>365</c:v>
                </c:pt>
                <c:pt idx="1">
                  <c:v>370</c:v>
                </c:pt>
                <c:pt idx="2">
                  <c:v>397</c:v>
                </c:pt>
                <c:pt idx="3">
                  <c:v>380</c:v>
                </c:pt>
                <c:pt idx="4">
                  <c:v>411</c:v>
                </c:pt>
                <c:pt idx="5">
                  <c:v>376</c:v>
                </c:pt>
                <c:pt idx="6">
                  <c:v>439</c:v>
                </c:pt>
                <c:pt idx="7">
                  <c:v>379</c:v>
                </c:pt>
                <c:pt idx="8">
                  <c:v>374</c:v>
                </c:pt>
                <c:pt idx="9">
                  <c:v>404</c:v>
                </c:pt>
                <c:pt idx="10">
                  <c:v>440</c:v>
                </c:pt>
                <c:pt idx="11">
                  <c:v>398</c:v>
                </c:pt>
                <c:pt idx="12">
                  <c:v>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A-4DCC-BDC2-9C9F84023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871855"/>
        <c:axId val="586876655"/>
      </c:scatterChart>
      <c:valAx>
        <c:axId val="58687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76655"/>
        <c:crosses val="autoZero"/>
        <c:crossBetween val="midCat"/>
      </c:valAx>
      <c:valAx>
        <c:axId val="5868766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7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21</xdr:row>
      <xdr:rowOff>100012</xdr:rowOff>
    </xdr:from>
    <xdr:to>
      <xdr:col>9</xdr:col>
      <xdr:colOff>219075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4B48A-B886-81BE-D474-989E5AFBB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500062</xdr:colOff>
      <xdr:row>36</xdr:row>
      <xdr:rowOff>166687</xdr:rowOff>
    </xdr:from>
    <xdr:to>
      <xdr:col>15</xdr:col>
      <xdr:colOff>566737</xdr:colOff>
      <xdr:row>51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4778E7-1D16-A082-7EDF-156C6B5BF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500062</xdr:colOff>
      <xdr:row>21</xdr:row>
      <xdr:rowOff>109537</xdr:rowOff>
    </xdr:from>
    <xdr:to>
      <xdr:col>15</xdr:col>
      <xdr:colOff>566737</xdr:colOff>
      <xdr:row>35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FC0FD1-3A81-1540-3F28-09617B2AA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309562</xdr:colOff>
      <xdr:row>36</xdr:row>
      <xdr:rowOff>166687</xdr:rowOff>
    </xdr:from>
    <xdr:to>
      <xdr:col>9</xdr:col>
      <xdr:colOff>195262</xdr:colOff>
      <xdr:row>51</xdr:row>
      <xdr:rowOff>52387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91A0B40-310F-B0E0-B94C-537D39BFF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20</xdr:row>
      <xdr:rowOff>157162</xdr:rowOff>
    </xdr:from>
    <xdr:to>
      <xdr:col>7</xdr:col>
      <xdr:colOff>533400</xdr:colOff>
      <xdr:row>35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B99013-CAF8-2FE2-7F5A-46E2AC8C5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42862</xdr:colOff>
      <xdr:row>36</xdr:row>
      <xdr:rowOff>14287</xdr:rowOff>
    </xdr:from>
    <xdr:to>
      <xdr:col>7</xdr:col>
      <xdr:colOff>547687</xdr:colOff>
      <xdr:row>50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98FF64-1D11-4755-8366-6C15D2C2B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290512</xdr:colOff>
      <xdr:row>36</xdr:row>
      <xdr:rowOff>4762</xdr:rowOff>
    </xdr:from>
    <xdr:to>
      <xdr:col>15</xdr:col>
      <xdr:colOff>357187</xdr:colOff>
      <xdr:row>50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C785EC-0A0D-25C5-3122-D28111202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266700</xdr:colOff>
      <xdr:row>20</xdr:row>
      <xdr:rowOff>138112</xdr:rowOff>
    </xdr:from>
    <xdr:to>
      <xdr:col>15</xdr:col>
      <xdr:colOff>333375</xdr:colOff>
      <xdr:row>35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B29285-33A5-B3A9-838B-AC3F73068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20</xdr:row>
      <xdr:rowOff>33337</xdr:rowOff>
    </xdr:from>
    <xdr:to>
      <xdr:col>8</xdr:col>
      <xdr:colOff>85725</xdr:colOff>
      <xdr:row>34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3C2972-4360-D59D-6E32-8425856E9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366712</xdr:colOff>
      <xdr:row>36</xdr:row>
      <xdr:rowOff>33337</xdr:rowOff>
    </xdr:from>
    <xdr:to>
      <xdr:col>8</xdr:col>
      <xdr:colOff>100012</xdr:colOff>
      <xdr:row>50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7C8C0F-4949-C726-5EAD-9E88EC966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233362</xdr:colOff>
      <xdr:row>20</xdr:row>
      <xdr:rowOff>61912</xdr:rowOff>
    </xdr:from>
    <xdr:to>
      <xdr:col>15</xdr:col>
      <xdr:colOff>300037</xdr:colOff>
      <xdr:row>34</xdr:row>
      <xdr:rowOff>138112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776C94-CB7C-A007-488C-EAA231960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328612</xdr:colOff>
      <xdr:row>35</xdr:row>
      <xdr:rowOff>157162</xdr:rowOff>
    </xdr:from>
    <xdr:to>
      <xdr:col>15</xdr:col>
      <xdr:colOff>395287</xdr:colOff>
      <xdr:row>50</xdr:row>
      <xdr:rowOff>42862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802AFF-BDE7-1FCC-013E-00C2D3CA4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20</xdr:row>
      <xdr:rowOff>176212</xdr:rowOff>
    </xdr:from>
    <xdr:to>
      <xdr:col>7</xdr:col>
      <xdr:colOff>419100</xdr:colOff>
      <xdr:row>35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1D01C8-5BE2-FA66-7886-DA29E7AF0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33337</xdr:colOff>
      <xdr:row>36</xdr:row>
      <xdr:rowOff>128587</xdr:rowOff>
    </xdr:from>
    <xdr:to>
      <xdr:col>7</xdr:col>
      <xdr:colOff>385762</xdr:colOff>
      <xdr:row>51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995F2D-0624-CB16-A130-C9B06AF94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290512</xdr:colOff>
      <xdr:row>20</xdr:row>
      <xdr:rowOff>100012</xdr:rowOff>
    </xdr:from>
    <xdr:to>
      <xdr:col>14</xdr:col>
      <xdr:colOff>509587</xdr:colOff>
      <xdr:row>34</xdr:row>
      <xdr:rowOff>176212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D9B2A2-8DF1-4AB7-FBD2-DD704D6C6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309562</xdr:colOff>
      <xdr:row>36</xdr:row>
      <xdr:rowOff>71437</xdr:rowOff>
    </xdr:from>
    <xdr:to>
      <xdr:col>14</xdr:col>
      <xdr:colOff>528637</xdr:colOff>
      <xdr:row>50</xdr:row>
      <xdr:rowOff>147637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35D194-E2DA-5A1D-B67C-7FA8EE490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433387</xdr:colOff>
      <xdr:row>19</xdr:row>
      <xdr:rowOff>114300</xdr:rowOff>
    </xdr:from>
    <xdr:to>
      <xdr:col>8</xdr:col>
      <xdr:colOff>166687</xdr:colOff>
      <xdr:row>34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1A8458-E49D-CDAD-214A-35C461E52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461962</xdr:colOff>
      <xdr:row>34</xdr:row>
      <xdr:rowOff>123825</xdr:rowOff>
    </xdr:from>
    <xdr:to>
      <xdr:col>8</xdr:col>
      <xdr:colOff>195262</xdr:colOff>
      <xdr:row>49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0C1A6F-D13F-4361-6DB1-FE9E0039A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19</xdr:row>
      <xdr:rowOff>104775</xdr:rowOff>
    </xdr:from>
    <xdr:to>
      <xdr:col>15</xdr:col>
      <xdr:colOff>76200</xdr:colOff>
      <xdr:row>33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2A2C32-65AB-230E-5416-7556D7755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609600</xdr:colOff>
      <xdr:row>34</xdr:row>
      <xdr:rowOff>142875</xdr:rowOff>
    </xdr:from>
    <xdr:to>
      <xdr:col>15</xdr:col>
      <xdr:colOff>57150</xdr:colOff>
      <xdr:row>49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A07B5C3-C53B-0DB6-4C6E-F68EAE3D6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20</xdr:row>
      <xdr:rowOff>147637</xdr:rowOff>
    </xdr:from>
    <xdr:to>
      <xdr:col>7</xdr:col>
      <xdr:colOff>371475</xdr:colOff>
      <xdr:row>35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87BD9A-E3F4-CE02-EF3D-11F2AB835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71437</xdr:colOff>
      <xdr:row>36</xdr:row>
      <xdr:rowOff>80962</xdr:rowOff>
    </xdr:from>
    <xdr:to>
      <xdr:col>7</xdr:col>
      <xdr:colOff>423862</xdr:colOff>
      <xdr:row>50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06048B-8B31-CF2C-96F3-EE439835B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300037</xdr:colOff>
      <xdr:row>20</xdr:row>
      <xdr:rowOff>33337</xdr:rowOff>
    </xdr:from>
    <xdr:to>
      <xdr:col>14</xdr:col>
      <xdr:colOff>519112</xdr:colOff>
      <xdr:row>34</xdr:row>
      <xdr:rowOff>109537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DD9E129-D1FB-EABE-EC4D-597E9007F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328612</xdr:colOff>
      <xdr:row>35</xdr:row>
      <xdr:rowOff>185737</xdr:rowOff>
    </xdr:from>
    <xdr:to>
      <xdr:col>14</xdr:col>
      <xdr:colOff>547687</xdr:colOff>
      <xdr:row>50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F154C6-3E6B-7834-5B3F-1EB6478C0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20</xdr:row>
      <xdr:rowOff>33337</xdr:rowOff>
    </xdr:from>
    <xdr:to>
      <xdr:col>7</xdr:col>
      <xdr:colOff>438150</xdr:colOff>
      <xdr:row>34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684B3A-6490-794E-6132-9A40AFC39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71437</xdr:colOff>
      <xdr:row>35</xdr:row>
      <xdr:rowOff>157162</xdr:rowOff>
    </xdr:from>
    <xdr:to>
      <xdr:col>7</xdr:col>
      <xdr:colOff>423862</xdr:colOff>
      <xdr:row>50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6703EA-802E-9921-039B-CE8910645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423862</xdr:colOff>
      <xdr:row>20</xdr:row>
      <xdr:rowOff>42862</xdr:rowOff>
    </xdr:from>
    <xdr:to>
      <xdr:col>14</xdr:col>
      <xdr:colOff>642937</xdr:colOff>
      <xdr:row>34</xdr:row>
      <xdr:rowOff>119062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B0554F-7DA7-89B8-D942-3706B0CDC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423862</xdr:colOff>
      <xdr:row>35</xdr:row>
      <xdr:rowOff>157162</xdr:rowOff>
    </xdr:from>
    <xdr:to>
      <xdr:col>14</xdr:col>
      <xdr:colOff>642937</xdr:colOff>
      <xdr:row>50</xdr:row>
      <xdr:rowOff>42862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7921BB-3347-D6FF-C5E0-8E4DCD59F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0819-4CB6-426A-A1F0-A387C88A55A6}">
  <dimension ref="A4:AG58"/>
  <sheetViews>
    <sheetView workbookViewId="0">
      <selection activeCell="K6" sqref="K6:K18"/>
    </sheetView>
  </sheetViews>
  <sheetFormatPr defaultRowHeight="15" x14ac:dyDescent="0.25"/>
  <cols>
    <col min="1" max="1" width="9.140625" style="1"/>
    <col min="2" max="3" width="9.28515625" style="1" bestFit="1" customWidth="1"/>
    <col min="4" max="4" width="9.140625" style="1"/>
    <col min="5" max="5" width="9.28515625" style="1" bestFit="1" customWidth="1"/>
    <col min="6" max="6" width="13" style="1" customWidth="1"/>
    <col min="7" max="7" width="11" style="1" customWidth="1"/>
    <col min="8" max="9" width="9.28515625" style="1" bestFit="1" customWidth="1"/>
    <col min="10" max="11" width="10.5703125" style="1" customWidth="1"/>
    <col min="12" max="12" width="9.140625" style="1"/>
    <col min="13" max="13" width="11.42578125" style="1" customWidth="1"/>
    <col min="14" max="14" width="14.28515625" style="1" customWidth="1"/>
    <col min="15" max="15" width="11.5703125" style="1" bestFit="1" customWidth="1"/>
    <col min="16" max="17" width="11.7109375" style="1" bestFit="1" customWidth="1"/>
    <col min="18" max="19" width="10.140625" style="1" customWidth="1"/>
    <col min="20" max="20" width="9.140625" style="1"/>
    <col min="21" max="21" width="9.28515625" style="1" bestFit="1" customWidth="1"/>
    <col min="22" max="25" width="9.140625" style="1"/>
    <col min="26" max="27" width="10.140625" style="1" customWidth="1"/>
    <col min="28" max="28" width="9.140625" style="1"/>
    <col min="29" max="29" width="11.5703125" style="1" bestFit="1" customWidth="1"/>
    <col min="30" max="16384" width="9.140625" style="1"/>
  </cols>
  <sheetData>
    <row r="4" spans="1:21" ht="30" x14ac:dyDescent="0.25">
      <c r="E4" s="2" t="s">
        <v>2</v>
      </c>
      <c r="F4" s="2"/>
      <c r="G4" s="2"/>
      <c r="H4" s="2"/>
      <c r="I4" s="2"/>
      <c r="J4" s="2"/>
      <c r="K4" s="2"/>
      <c r="M4" s="4"/>
      <c r="N4" s="4"/>
      <c r="O4" s="4"/>
      <c r="P4" s="4"/>
      <c r="Q4" s="4"/>
      <c r="R4" s="4"/>
      <c r="U4" s="5" t="s">
        <v>3</v>
      </c>
    </row>
    <row r="5" spans="1:21" ht="31.5" customHeight="1" x14ac:dyDescent="0.25">
      <c r="A5" s="1" t="s">
        <v>1</v>
      </c>
      <c r="B5" s="1" t="s">
        <v>19</v>
      </c>
      <c r="C5" s="1" t="s">
        <v>5</v>
      </c>
      <c r="E5" s="2" t="s">
        <v>0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M5" s="2" t="s">
        <v>12</v>
      </c>
      <c r="N5" s="2" t="s">
        <v>13</v>
      </c>
      <c r="O5" s="4" t="s">
        <v>17</v>
      </c>
      <c r="P5" s="4" t="s">
        <v>18</v>
      </c>
      <c r="Q5" s="4" t="s">
        <v>15</v>
      </c>
      <c r="R5" s="4" t="s">
        <v>16</v>
      </c>
      <c r="U5" s="3" t="s">
        <v>0</v>
      </c>
    </row>
    <row r="6" spans="1:21" x14ac:dyDescent="0.25">
      <c r="A6" s="6"/>
      <c r="B6" s="1">
        <v>0</v>
      </c>
      <c r="C6" s="1">
        <v>9849</v>
      </c>
      <c r="E6" s="1">
        <v>48</v>
      </c>
      <c r="F6" s="1">
        <v>437</v>
      </c>
      <c r="G6" s="1">
        <v>9.1</v>
      </c>
      <c r="H6" s="1">
        <v>0.29799999999999999</v>
      </c>
      <c r="I6" s="1">
        <v>0.47299999999999998</v>
      </c>
      <c r="J6" s="1">
        <v>0.77400000000000002</v>
      </c>
      <c r="K6" s="1">
        <v>1332</v>
      </c>
      <c r="M6" s="1">
        <v>1509.386</v>
      </c>
      <c r="N6" s="1">
        <v>28.257000000000001</v>
      </c>
      <c r="O6" s="1">
        <f t="shared" ref="O6:O18" si="0">K6/N6</f>
        <v>47.13876207665357</v>
      </c>
      <c r="P6" s="1">
        <f t="shared" ref="P6:P18" si="1">M6/N6</f>
        <v>53.416357008882748</v>
      </c>
      <c r="Q6" s="1">
        <f t="shared" ref="Q6:Q18" si="2">(61.5)*LOG10(O6)</f>
        <v>102.9127576528581</v>
      </c>
      <c r="R6" s="1">
        <f t="shared" ref="R6:R18" si="3">(61.5)*LOG10(P6)</f>
        <v>106.25196734963154</v>
      </c>
      <c r="U6" s="1">
        <v>347</v>
      </c>
    </row>
    <row r="7" spans="1:21" ht="14.25" customHeight="1" x14ac:dyDescent="0.25">
      <c r="A7" s="6"/>
      <c r="B7" s="1">
        <v>2</v>
      </c>
      <c r="C7" s="1">
        <v>9291</v>
      </c>
      <c r="E7" s="1">
        <v>52</v>
      </c>
      <c r="F7" s="1">
        <v>412</v>
      </c>
      <c r="G7" s="1">
        <v>7.93</v>
      </c>
      <c r="H7" s="1">
        <v>0.33300000000000002</v>
      </c>
      <c r="I7" s="1">
        <v>0.42899999999999999</v>
      </c>
      <c r="J7" s="1">
        <v>0.79100000000000004</v>
      </c>
      <c r="K7" s="1">
        <v>1316</v>
      </c>
      <c r="M7" s="1">
        <v>1364.864</v>
      </c>
      <c r="N7" s="1">
        <v>20.361000000000001</v>
      </c>
      <c r="O7" s="1">
        <f t="shared" si="0"/>
        <v>64.633367712784249</v>
      </c>
      <c r="P7" s="1">
        <f t="shared" si="1"/>
        <v>67.033249840381117</v>
      </c>
      <c r="Q7" s="1">
        <f t="shared" si="2"/>
        <v>111.34309230005867</v>
      </c>
      <c r="R7" s="1">
        <f t="shared" si="3"/>
        <v>112.31685190905272</v>
      </c>
      <c r="U7" s="1">
        <v>375</v>
      </c>
    </row>
    <row r="8" spans="1:21" s="4" customFormat="1" x14ac:dyDescent="0.25">
      <c r="A8" s="11"/>
      <c r="B8" s="4">
        <v>4</v>
      </c>
      <c r="C8" s="4">
        <v>10200</v>
      </c>
      <c r="E8" s="4">
        <v>55</v>
      </c>
      <c r="F8" s="4">
        <v>417</v>
      </c>
      <c r="G8" s="4">
        <v>7.59</v>
      </c>
      <c r="H8" s="4">
        <v>0.32900000000000001</v>
      </c>
      <c r="I8" s="4">
        <v>0.433</v>
      </c>
      <c r="J8" s="4">
        <v>0.76500000000000001</v>
      </c>
      <c r="K8" s="4">
        <v>1748</v>
      </c>
      <c r="M8" s="4">
        <v>2366.864</v>
      </c>
      <c r="N8" s="4">
        <v>38.987000000000002</v>
      </c>
      <c r="O8" s="4">
        <f t="shared" si="0"/>
        <v>44.835457973170541</v>
      </c>
      <c r="P8" s="4">
        <f t="shared" si="1"/>
        <v>60.709056865108877</v>
      </c>
      <c r="Q8" s="4">
        <f t="shared" si="2"/>
        <v>101.57472902926925</v>
      </c>
      <c r="R8" s="4">
        <f t="shared" si="3"/>
        <v>109.67008939021179</v>
      </c>
      <c r="U8" s="4">
        <v>339</v>
      </c>
    </row>
    <row r="9" spans="1:21" x14ac:dyDescent="0.25">
      <c r="A9" s="6"/>
      <c r="B9" s="1">
        <v>6</v>
      </c>
      <c r="C9" s="1">
        <v>10700</v>
      </c>
      <c r="E9" s="1">
        <v>62</v>
      </c>
      <c r="F9" s="1">
        <v>495</v>
      </c>
      <c r="G9" s="1">
        <v>7.98</v>
      </c>
      <c r="H9" s="1">
        <v>0.34300000000000003</v>
      </c>
      <c r="I9" s="1">
        <v>0.45700000000000002</v>
      </c>
      <c r="J9" s="1">
        <v>0.748</v>
      </c>
      <c r="K9" s="1">
        <v>1417</v>
      </c>
      <c r="M9" s="1">
        <v>1795.5360000000001</v>
      </c>
      <c r="N9" s="1">
        <v>9.984</v>
      </c>
      <c r="O9" s="1">
        <f t="shared" si="0"/>
        <v>141.92708333333334</v>
      </c>
      <c r="P9" s="1">
        <f t="shared" si="1"/>
        <v>179.84134615384616</v>
      </c>
      <c r="Q9" s="1">
        <f t="shared" si="2"/>
        <v>132.35201459141035</v>
      </c>
      <c r="R9" s="1">
        <f t="shared" si="3"/>
        <v>138.67570699875694</v>
      </c>
      <c r="U9" s="1">
        <v>368</v>
      </c>
    </row>
    <row r="10" spans="1:21" customFormat="1" x14ac:dyDescent="0.25">
      <c r="B10" s="1">
        <v>8</v>
      </c>
      <c r="C10" s="1">
        <v>10500</v>
      </c>
      <c r="E10" s="1">
        <v>60</v>
      </c>
      <c r="F10" s="1">
        <v>520</v>
      </c>
      <c r="G10" s="1">
        <v>8.66</v>
      </c>
      <c r="H10" s="1">
        <v>0.35899999999999999</v>
      </c>
      <c r="I10" s="1">
        <v>0.41899999999999998</v>
      </c>
      <c r="J10" s="1">
        <v>0.73799999999999999</v>
      </c>
      <c r="K10" s="1">
        <v>1285</v>
      </c>
      <c r="M10" s="1">
        <v>1740.309</v>
      </c>
      <c r="N10" s="1">
        <v>10.58</v>
      </c>
      <c r="O10" s="1">
        <f t="shared" si="0"/>
        <v>121.45557655954632</v>
      </c>
      <c r="P10" s="1">
        <f t="shared" si="1"/>
        <v>164.49045368620037</v>
      </c>
      <c r="Q10" s="1">
        <f t="shared" si="2"/>
        <v>128.19167378804102</v>
      </c>
      <c r="R10" s="1">
        <f t="shared" si="3"/>
        <v>136.29265295441783</v>
      </c>
      <c r="U10" s="1">
        <v>380</v>
      </c>
    </row>
    <row r="11" spans="1:21" x14ac:dyDescent="0.25">
      <c r="A11" s="6"/>
      <c r="B11" s="1">
        <v>10</v>
      </c>
      <c r="C11" s="1">
        <v>9430</v>
      </c>
      <c r="E11" s="1">
        <v>47</v>
      </c>
      <c r="F11" s="1">
        <v>480</v>
      </c>
      <c r="G11" s="1">
        <v>10.199999999999999</v>
      </c>
      <c r="H11" s="1">
        <v>0.33200000000000002</v>
      </c>
      <c r="I11" s="1">
        <v>0.42199999999999999</v>
      </c>
      <c r="J11" s="1">
        <v>0.71099999999999997</v>
      </c>
      <c r="K11" s="1">
        <v>1347</v>
      </c>
      <c r="M11" s="1">
        <v>1550.3119999999999</v>
      </c>
      <c r="N11" s="1">
        <v>6.7050000000000001</v>
      </c>
      <c r="O11" s="1">
        <f t="shared" si="0"/>
        <v>200.89485458612975</v>
      </c>
      <c r="P11" s="1">
        <f t="shared" si="1"/>
        <v>231.21730052199848</v>
      </c>
      <c r="Q11" s="1">
        <f t="shared" si="2"/>
        <v>141.63258203242512</v>
      </c>
      <c r="R11" s="1">
        <f t="shared" si="3"/>
        <v>145.38725007740587</v>
      </c>
      <c r="U11" s="1">
        <v>332</v>
      </c>
    </row>
    <row r="12" spans="1:21" x14ac:dyDescent="0.25">
      <c r="A12" s="6"/>
      <c r="B12" s="1">
        <v>12</v>
      </c>
      <c r="C12" s="1">
        <v>9770</v>
      </c>
      <c r="E12" s="1">
        <v>59</v>
      </c>
      <c r="F12" s="1">
        <v>509</v>
      </c>
      <c r="G12" s="1">
        <v>8.6199999999999992</v>
      </c>
      <c r="H12" s="1">
        <v>0.38300000000000001</v>
      </c>
      <c r="I12" s="1">
        <v>0.43099999999999999</v>
      </c>
      <c r="J12" s="1">
        <v>0.745</v>
      </c>
      <c r="K12" s="1">
        <v>1155</v>
      </c>
      <c r="M12" s="1">
        <v>1400.056</v>
      </c>
      <c r="N12" s="1">
        <v>2.4260000000000002</v>
      </c>
      <c r="O12" s="1">
        <f t="shared" si="0"/>
        <v>476.09233305853252</v>
      </c>
      <c r="P12" s="1">
        <f t="shared" si="1"/>
        <v>577.10469909315748</v>
      </c>
      <c r="Q12" s="1">
        <f t="shared" si="2"/>
        <v>164.67800804340294</v>
      </c>
      <c r="R12" s="1">
        <f t="shared" si="3"/>
        <v>169.81715855064132</v>
      </c>
      <c r="U12" s="1">
        <v>360</v>
      </c>
    </row>
    <row r="13" spans="1:21" x14ac:dyDescent="0.25">
      <c r="A13" s="6"/>
      <c r="B13" s="1">
        <v>14</v>
      </c>
      <c r="C13" s="1">
        <v>9931</v>
      </c>
      <c r="E13" s="1">
        <v>69</v>
      </c>
      <c r="F13" s="1">
        <v>430</v>
      </c>
      <c r="G13" s="1">
        <v>6.3</v>
      </c>
      <c r="H13" s="1">
        <v>0.36899999999999999</v>
      </c>
      <c r="I13" s="1">
        <v>0.39200000000000002</v>
      </c>
      <c r="J13" s="1">
        <v>0.72199999999999998</v>
      </c>
      <c r="K13" s="1">
        <v>1276</v>
      </c>
      <c r="M13" s="1">
        <v>1383.4829999999999</v>
      </c>
      <c r="N13" s="1">
        <v>16.001999999999999</v>
      </c>
      <c r="O13" s="1">
        <f t="shared" si="0"/>
        <v>79.74003249593801</v>
      </c>
      <c r="P13" s="1">
        <f t="shared" si="1"/>
        <v>86.456880389951252</v>
      </c>
      <c r="Q13" s="1">
        <f t="shared" si="2"/>
        <v>116.95309911116486</v>
      </c>
      <c r="R13" s="1">
        <f t="shared" si="3"/>
        <v>119.11317299539319</v>
      </c>
      <c r="U13" s="1">
        <v>403</v>
      </c>
    </row>
    <row r="14" spans="1:21" customFormat="1" x14ac:dyDescent="0.25">
      <c r="B14" s="1">
        <v>16</v>
      </c>
      <c r="C14" s="1">
        <v>10900</v>
      </c>
      <c r="E14" s="1">
        <v>75</v>
      </c>
      <c r="F14" s="1">
        <v>502</v>
      </c>
      <c r="G14" s="1">
        <v>6.7</v>
      </c>
      <c r="H14" s="1">
        <v>0.34899999999999998</v>
      </c>
      <c r="I14" s="1">
        <v>0.44400000000000001</v>
      </c>
      <c r="J14" s="1">
        <v>0.71399999999999997</v>
      </c>
      <c r="K14" s="1">
        <v>1135</v>
      </c>
      <c r="M14" s="1">
        <v>1299.9090000000001</v>
      </c>
      <c r="N14" s="1">
        <v>3.113</v>
      </c>
      <c r="O14">
        <f t="shared" si="0"/>
        <v>364.60006424670735</v>
      </c>
      <c r="P14">
        <f t="shared" si="1"/>
        <v>417.5743655637649</v>
      </c>
      <c r="Q14">
        <f t="shared" si="2"/>
        <v>157.55172956206752</v>
      </c>
      <c r="R14">
        <f t="shared" si="3"/>
        <v>161.17513054171081</v>
      </c>
      <c r="U14" s="1">
        <v>404</v>
      </c>
    </row>
    <row r="15" spans="1:21" customFormat="1" x14ac:dyDescent="0.25">
      <c r="B15" s="1">
        <v>18</v>
      </c>
      <c r="C15" s="1">
        <v>10300</v>
      </c>
      <c r="E15" s="1">
        <v>87</v>
      </c>
      <c r="F15" s="1">
        <v>570</v>
      </c>
      <c r="G15" s="1">
        <v>6.56</v>
      </c>
      <c r="H15" s="1">
        <v>0.378</v>
      </c>
      <c r="I15" s="1">
        <v>0.40799999999999997</v>
      </c>
      <c r="J15" s="1">
        <v>0.72399999999999998</v>
      </c>
      <c r="K15" s="1">
        <v>1072</v>
      </c>
      <c r="M15" s="1">
        <v>1241.2429999999999</v>
      </c>
      <c r="N15" s="1">
        <v>1.181</v>
      </c>
      <c r="O15">
        <f t="shared" si="0"/>
        <v>907.70533446232002</v>
      </c>
      <c r="P15">
        <f t="shared" si="1"/>
        <v>1051.0101608806096</v>
      </c>
      <c r="Q15">
        <f t="shared" si="2"/>
        <v>181.91361059620905</v>
      </c>
      <c r="R15">
        <f t="shared" si="3"/>
        <v>185.82882525340818</v>
      </c>
      <c r="U15" s="1">
        <v>408</v>
      </c>
    </row>
    <row r="16" spans="1:21" customFormat="1" x14ac:dyDescent="0.25">
      <c r="B16" s="1">
        <v>20</v>
      </c>
      <c r="C16" s="1">
        <v>11000</v>
      </c>
      <c r="E16" s="1">
        <v>97</v>
      </c>
      <c r="F16" s="1">
        <v>589</v>
      </c>
      <c r="G16" s="1">
        <v>6.07</v>
      </c>
      <c r="H16" s="1">
        <v>0.40200000000000002</v>
      </c>
      <c r="I16" s="1">
        <v>0.41399999999999998</v>
      </c>
      <c r="J16" s="1">
        <v>0.72599999999999998</v>
      </c>
      <c r="K16" s="1">
        <v>976</v>
      </c>
      <c r="M16" s="1">
        <v>1294.076</v>
      </c>
      <c r="N16" s="1">
        <v>4.742</v>
      </c>
      <c r="O16">
        <f t="shared" si="0"/>
        <v>205.82032897511598</v>
      </c>
      <c r="P16">
        <f t="shared" si="1"/>
        <v>272.89666807254326</v>
      </c>
      <c r="Q16">
        <f t="shared" si="2"/>
        <v>142.27952848350813</v>
      </c>
      <c r="R16">
        <f t="shared" si="3"/>
        <v>149.81389134123492</v>
      </c>
      <c r="U16" s="1">
        <v>378</v>
      </c>
    </row>
    <row r="17" spans="1:21" customFormat="1" x14ac:dyDescent="0.25">
      <c r="B17" s="1">
        <v>22</v>
      </c>
      <c r="C17" s="1">
        <v>11100</v>
      </c>
      <c r="E17" s="1">
        <v>102</v>
      </c>
      <c r="F17" s="1">
        <v>536</v>
      </c>
      <c r="G17" s="1">
        <v>5.25</v>
      </c>
      <c r="H17" s="1">
        <v>0.36899999999999999</v>
      </c>
      <c r="I17" s="1">
        <v>0.42099999999999999</v>
      </c>
      <c r="J17" s="1">
        <v>0.70699999999999996</v>
      </c>
      <c r="K17" s="1">
        <v>1171</v>
      </c>
      <c r="M17" s="1">
        <v>1455.3579999999999</v>
      </c>
      <c r="N17" s="1">
        <v>1.5509999999999999</v>
      </c>
      <c r="O17">
        <f t="shared" si="0"/>
        <v>754.99677627337201</v>
      </c>
      <c r="P17">
        <f t="shared" si="1"/>
        <v>938.33526756931008</v>
      </c>
      <c r="Q17">
        <f t="shared" si="2"/>
        <v>176.99362348141364</v>
      </c>
      <c r="R17">
        <f t="shared" si="3"/>
        <v>182.80001944160503</v>
      </c>
      <c r="U17" s="1">
        <v>395</v>
      </c>
    </row>
    <row r="18" spans="1:21" customFormat="1" x14ac:dyDescent="0.25">
      <c r="B18" s="1">
        <v>24</v>
      </c>
      <c r="C18" s="1">
        <v>12100</v>
      </c>
      <c r="E18" s="1">
        <v>115</v>
      </c>
      <c r="F18" s="1">
        <v>528</v>
      </c>
      <c r="G18" s="1">
        <v>4.59</v>
      </c>
      <c r="H18" s="1">
        <v>0.35799999999999998</v>
      </c>
      <c r="I18" s="1">
        <v>0.436</v>
      </c>
      <c r="J18" s="1">
        <v>0.72699999999999998</v>
      </c>
      <c r="K18" s="1">
        <v>1074</v>
      </c>
      <c r="M18" s="1">
        <v>1263.4949999999999</v>
      </c>
      <c r="N18" s="1">
        <v>3.6230000000000002</v>
      </c>
      <c r="O18">
        <f t="shared" si="0"/>
        <v>296.43941484957219</v>
      </c>
      <c r="P18">
        <f t="shared" si="1"/>
        <v>348.74275462324033</v>
      </c>
      <c r="Q18">
        <f t="shared" si="2"/>
        <v>152.02406076073351</v>
      </c>
      <c r="R18">
        <f t="shared" si="3"/>
        <v>156.36406940646953</v>
      </c>
      <c r="U18" s="1">
        <v>413</v>
      </c>
    </row>
    <row r="19" spans="1:21" x14ac:dyDescent="0.25">
      <c r="A19" s="6"/>
    </row>
    <row r="20" spans="1:21" x14ac:dyDescent="0.25">
      <c r="A20" s="6"/>
    </row>
    <row r="21" spans="1:21" x14ac:dyDescent="0.25">
      <c r="A21" s="6"/>
    </row>
    <row r="22" spans="1:21" x14ac:dyDescent="0.25">
      <c r="A22" s="6"/>
    </row>
    <row r="23" spans="1:21" x14ac:dyDescent="0.25">
      <c r="A23" s="6"/>
    </row>
    <row r="24" spans="1:21" x14ac:dyDescent="0.25">
      <c r="A24" s="6"/>
    </row>
    <row r="25" spans="1:21" x14ac:dyDescent="0.25">
      <c r="A25" s="6"/>
    </row>
    <row r="26" spans="1:21" x14ac:dyDescent="0.25">
      <c r="A26" s="6"/>
    </row>
    <row r="27" spans="1:21" x14ac:dyDescent="0.25">
      <c r="A27" s="6"/>
    </row>
    <row r="28" spans="1:21" x14ac:dyDescent="0.25">
      <c r="A28" s="6"/>
    </row>
    <row r="29" spans="1:21" x14ac:dyDescent="0.25">
      <c r="A29" s="6"/>
    </row>
    <row r="30" spans="1:21" x14ac:dyDescent="0.25">
      <c r="A30" s="6"/>
    </row>
    <row r="31" spans="1:21" x14ac:dyDescent="0.25">
      <c r="A31" s="6"/>
    </row>
    <row r="32" spans="1:21" x14ac:dyDescent="0.25">
      <c r="A32" s="6"/>
      <c r="D32" s="6"/>
    </row>
    <row r="33" spans="1:4" x14ac:dyDescent="0.25">
      <c r="A33" s="6"/>
      <c r="D33" s="6"/>
    </row>
    <row r="34" spans="1:4" x14ac:dyDescent="0.25">
      <c r="A34" s="6"/>
      <c r="D34" s="6"/>
    </row>
    <row r="35" spans="1:4" x14ac:dyDescent="0.25">
      <c r="A35" s="6"/>
      <c r="D35" s="6"/>
    </row>
    <row r="36" spans="1:4" x14ac:dyDescent="0.25">
      <c r="A36" s="6"/>
    </row>
    <row r="37" spans="1:4" x14ac:dyDescent="0.25">
      <c r="A37" s="6"/>
    </row>
    <row r="38" spans="1:4" x14ac:dyDescent="0.25">
      <c r="A38" s="6"/>
      <c r="C38" s="7"/>
    </row>
    <row r="39" spans="1:4" x14ac:dyDescent="0.25">
      <c r="A39" s="6"/>
      <c r="C39" s="7"/>
    </row>
    <row r="40" spans="1:4" x14ac:dyDescent="0.25">
      <c r="A40" s="6"/>
      <c r="C40" s="7"/>
    </row>
    <row r="41" spans="1:4" x14ac:dyDescent="0.25">
      <c r="A41" s="6"/>
      <c r="C41" s="7"/>
      <c r="D41" s="6"/>
    </row>
    <row r="42" spans="1:4" x14ac:dyDescent="0.25">
      <c r="A42" s="6"/>
      <c r="C42" s="7"/>
      <c r="D42" s="6"/>
    </row>
    <row r="43" spans="1:4" x14ac:dyDescent="0.25">
      <c r="A43" s="6"/>
      <c r="C43" s="7"/>
      <c r="D43" s="6"/>
    </row>
    <row r="44" spans="1:4" x14ac:dyDescent="0.25">
      <c r="A44" s="6"/>
      <c r="C44" s="7"/>
    </row>
    <row r="45" spans="1:4" x14ac:dyDescent="0.25">
      <c r="A45" s="6"/>
      <c r="C45" s="7"/>
    </row>
    <row r="46" spans="1:4" x14ac:dyDescent="0.25">
      <c r="A46" s="6"/>
      <c r="C46" s="7"/>
    </row>
    <row r="47" spans="1:4" x14ac:dyDescent="0.25">
      <c r="A47" s="6"/>
      <c r="C47" s="7"/>
    </row>
    <row r="48" spans="1:4" x14ac:dyDescent="0.25">
      <c r="A48" s="6"/>
      <c r="C48" s="7"/>
      <c r="D48" s="6"/>
    </row>
    <row r="49" spans="1:33" x14ac:dyDescent="0.25">
      <c r="A49" s="6"/>
      <c r="C49" s="7"/>
      <c r="D49" s="6"/>
    </row>
    <row r="50" spans="1:33" x14ac:dyDescent="0.25">
      <c r="A50" s="6"/>
      <c r="C50" s="7"/>
      <c r="D50" s="6"/>
    </row>
    <row r="51" spans="1:33" x14ac:dyDescent="0.25">
      <c r="A51" s="6"/>
      <c r="C51" s="7"/>
      <c r="D51" s="6"/>
    </row>
    <row r="53" spans="1:33" x14ac:dyDescent="0.25">
      <c r="B53" s="8" t="s">
        <v>4</v>
      </c>
      <c r="C53" s="9">
        <f>AVERAGE(C6:C51)</f>
        <v>10390.076923076924</v>
      </c>
      <c r="D53" s="8"/>
      <c r="E53" s="10">
        <f>AVERAGE(E6:E51)</f>
        <v>71.384615384615387</v>
      </c>
      <c r="F53" s="10">
        <f t="shared" ref="F53:AF53" si="4">AVERAGE(F6:F51)</f>
        <v>494.23076923076923</v>
      </c>
      <c r="G53" s="10">
        <f t="shared" si="4"/>
        <v>7.3500000000000005</v>
      </c>
      <c r="H53" s="10">
        <f t="shared" si="4"/>
        <v>0.35399999999999998</v>
      </c>
      <c r="I53" s="10">
        <f t="shared" si="4"/>
        <v>0.42915384615384611</v>
      </c>
      <c r="J53" s="10">
        <f>AVERAGE(J6:J51)</f>
        <v>0.73784615384615404</v>
      </c>
      <c r="K53" s="10">
        <f>AVERAGE(K6:K51)</f>
        <v>1254.1538461538462</v>
      </c>
      <c r="L53" s="10"/>
      <c r="M53" s="10">
        <f t="shared" si="4"/>
        <v>1512.6839230769231</v>
      </c>
      <c r="N53" s="10">
        <f t="shared" si="4"/>
        <v>11.347076923076921</v>
      </c>
      <c r="O53" s="10">
        <f t="shared" si="4"/>
        <v>285.09841435409049</v>
      </c>
      <c r="P53" s="10">
        <f t="shared" si="4"/>
        <v>342.21758155915347</v>
      </c>
      <c r="Q53" s="10">
        <f t="shared" si="4"/>
        <v>139.26157764865863</v>
      </c>
      <c r="R53" s="10">
        <f t="shared" si="4"/>
        <v>144.11590663153382</v>
      </c>
      <c r="S53" s="10" t="e">
        <f t="shared" si="4"/>
        <v>#DIV/0!</v>
      </c>
      <c r="T53" s="10"/>
      <c r="U53" s="10">
        <f>AVERAGE(U7:U51)</f>
        <v>379.58333333333331</v>
      </c>
      <c r="V53" s="10" t="e">
        <f t="shared" si="4"/>
        <v>#DIV/0!</v>
      </c>
      <c r="W53" s="10" t="e">
        <f t="shared" si="4"/>
        <v>#DIV/0!</v>
      </c>
      <c r="X53" s="10" t="e">
        <f t="shared" si="4"/>
        <v>#DIV/0!</v>
      </c>
      <c r="Y53" s="10" t="e">
        <f t="shared" si="4"/>
        <v>#DIV/0!</v>
      </c>
      <c r="Z53" s="10" t="e">
        <f t="shared" si="4"/>
        <v>#DIV/0!</v>
      </c>
      <c r="AA53" s="10" t="e">
        <f t="shared" si="4"/>
        <v>#DIV/0!</v>
      </c>
      <c r="AB53" s="10"/>
      <c r="AC53" s="10" t="e">
        <f t="shared" si="4"/>
        <v>#DIV/0!</v>
      </c>
      <c r="AD53" s="10"/>
      <c r="AE53" s="10" t="e">
        <f t="shared" si="4"/>
        <v>#DIV/0!</v>
      </c>
      <c r="AF53" s="10" t="e">
        <f t="shared" si="4"/>
        <v>#DIV/0!</v>
      </c>
      <c r="AG53" s="10"/>
    </row>
    <row r="57" spans="1:33" x14ac:dyDescent="0.25">
      <c r="L57" s="1">
        <f>79-17</f>
        <v>62</v>
      </c>
    </row>
    <row r="58" spans="1:33" x14ac:dyDescent="0.25">
      <c r="L58" s="1">
        <f>L57/25</f>
        <v>2.48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B43A6-57D1-48E3-B4E5-047E72FD160A}">
  <dimension ref="A4:AG58"/>
  <sheetViews>
    <sheetView workbookViewId="0">
      <selection activeCell="K6" sqref="K6:K18"/>
    </sheetView>
  </sheetViews>
  <sheetFormatPr defaultRowHeight="15" x14ac:dyDescent="0.25"/>
  <cols>
    <col min="1" max="1" width="9.140625" style="1"/>
    <col min="2" max="3" width="9.28515625" style="1" bestFit="1" customWidth="1"/>
    <col min="4" max="4" width="9.140625" style="1"/>
    <col min="5" max="5" width="9.28515625" style="1" bestFit="1" customWidth="1"/>
    <col min="6" max="6" width="13" style="1" customWidth="1"/>
    <col min="7" max="7" width="11" style="1" customWidth="1"/>
    <col min="8" max="9" width="9.28515625" style="1" bestFit="1" customWidth="1"/>
    <col min="10" max="11" width="10.5703125" style="1" customWidth="1"/>
    <col min="12" max="12" width="9.140625" style="1"/>
    <col min="13" max="13" width="11.42578125" style="1" customWidth="1"/>
    <col min="14" max="14" width="14.28515625" style="1" customWidth="1"/>
    <col min="15" max="15" width="11.5703125" style="1" bestFit="1" customWidth="1"/>
    <col min="16" max="17" width="11.7109375" style="1" bestFit="1" customWidth="1"/>
    <col min="18" max="19" width="10.140625" style="1" customWidth="1"/>
    <col min="20" max="20" width="9.140625" style="1"/>
    <col min="21" max="21" width="9.28515625" style="1" bestFit="1" customWidth="1"/>
    <col min="22" max="25" width="9.140625" style="1"/>
    <col min="26" max="27" width="10.140625" style="1" customWidth="1"/>
    <col min="28" max="28" width="9.140625" style="1"/>
    <col min="29" max="29" width="11.5703125" style="1" bestFit="1" customWidth="1"/>
    <col min="30" max="16384" width="9.140625" style="1"/>
  </cols>
  <sheetData>
    <row r="4" spans="1:21" ht="30" x14ac:dyDescent="0.25">
      <c r="E4" s="2" t="s">
        <v>2</v>
      </c>
      <c r="F4" s="2"/>
      <c r="G4" s="2"/>
      <c r="H4" s="2"/>
      <c r="I4" s="2"/>
      <c r="J4" s="2"/>
      <c r="K4" s="2"/>
      <c r="M4" s="4"/>
      <c r="N4" s="4"/>
      <c r="O4" s="4"/>
      <c r="P4" s="4"/>
      <c r="Q4" s="4"/>
      <c r="R4" s="4"/>
      <c r="U4" s="5" t="s">
        <v>3</v>
      </c>
    </row>
    <row r="5" spans="1:21" ht="31.5" customHeight="1" x14ac:dyDescent="0.25">
      <c r="A5" s="1" t="s">
        <v>1</v>
      </c>
      <c r="B5" s="1" t="s">
        <v>14</v>
      </c>
      <c r="C5" s="1" t="s">
        <v>5</v>
      </c>
      <c r="E5" s="2" t="s">
        <v>0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M5" s="2" t="s">
        <v>12</v>
      </c>
      <c r="N5" s="2" t="s">
        <v>13</v>
      </c>
      <c r="O5" s="4" t="s">
        <v>17</v>
      </c>
      <c r="P5" s="4" t="s">
        <v>18</v>
      </c>
      <c r="Q5" s="4" t="s">
        <v>15</v>
      </c>
      <c r="R5" s="4" t="s">
        <v>16</v>
      </c>
      <c r="U5" s="3" t="s">
        <v>0</v>
      </c>
    </row>
    <row r="6" spans="1:21" x14ac:dyDescent="0.25">
      <c r="A6" s="6"/>
      <c r="B6" s="1">
        <v>0</v>
      </c>
      <c r="C6" s="1">
        <v>19400</v>
      </c>
      <c r="E6" s="1">
        <v>153</v>
      </c>
      <c r="F6" s="1">
        <v>456</v>
      </c>
      <c r="G6" s="1">
        <v>2.98</v>
      </c>
      <c r="H6" s="1">
        <v>0.318</v>
      </c>
      <c r="I6" s="1">
        <v>0.48799999999999999</v>
      </c>
      <c r="J6" s="1">
        <v>0.78600000000000003</v>
      </c>
      <c r="K6" s="1">
        <v>1138</v>
      </c>
      <c r="M6" s="1">
        <v>1123.087</v>
      </c>
      <c r="N6" s="1">
        <v>40.936999999999998</v>
      </c>
      <c r="O6" s="1">
        <f t="shared" ref="O6:O18" si="0">K6/N6</f>
        <v>27.798812809927451</v>
      </c>
      <c r="P6" s="1">
        <f t="shared" ref="P6:P18" si="1">M6/N6</f>
        <v>27.434521337665196</v>
      </c>
      <c r="Q6" s="1">
        <f t="shared" ref="Q6:Q18" si="2">(61.5)*LOG10(O6)</f>
        <v>88.807614320613808</v>
      </c>
      <c r="R6" s="1">
        <f t="shared" ref="R6:R18" si="3">(61.5)*LOG10(P6)</f>
        <v>88.455289317018654</v>
      </c>
      <c r="U6" s="1">
        <v>371</v>
      </c>
    </row>
    <row r="7" spans="1:21" ht="14.25" customHeight="1" x14ac:dyDescent="0.25">
      <c r="A7" s="6"/>
      <c r="B7" s="1">
        <v>2</v>
      </c>
      <c r="C7" s="1">
        <v>18500</v>
      </c>
      <c r="E7" s="1">
        <v>168</v>
      </c>
      <c r="F7" s="1">
        <v>499</v>
      </c>
      <c r="G7" s="1">
        <v>2.97</v>
      </c>
      <c r="H7" s="1">
        <v>0.30099999999999999</v>
      </c>
      <c r="I7" s="1">
        <v>0.501</v>
      </c>
      <c r="J7" s="1">
        <v>0.78300000000000003</v>
      </c>
      <c r="K7" s="1">
        <v>1081</v>
      </c>
      <c r="M7" s="1">
        <v>1115.806</v>
      </c>
      <c r="N7" s="1">
        <v>37.078000000000003</v>
      </c>
      <c r="O7" s="1">
        <f t="shared" si="0"/>
        <v>29.154754841145692</v>
      </c>
      <c r="P7" s="1">
        <f t="shared" si="1"/>
        <v>30.093478612654401</v>
      </c>
      <c r="Q7" s="1">
        <f t="shared" si="2"/>
        <v>90.079627721279621</v>
      </c>
      <c r="R7" s="1">
        <f t="shared" si="3"/>
        <v>90.926052125945375</v>
      </c>
      <c r="U7" s="1">
        <v>414</v>
      </c>
    </row>
    <row r="8" spans="1:21" x14ac:dyDescent="0.25">
      <c r="A8" s="6"/>
      <c r="B8" s="4">
        <v>4</v>
      </c>
      <c r="C8" s="1">
        <v>17200</v>
      </c>
      <c r="E8" s="1">
        <v>164</v>
      </c>
      <c r="F8" s="1">
        <v>429</v>
      </c>
      <c r="G8" s="1">
        <v>2.62</v>
      </c>
      <c r="H8" s="1">
        <v>0.27200000000000002</v>
      </c>
      <c r="I8" s="1">
        <v>0.49099999999999999</v>
      </c>
      <c r="J8" s="1">
        <v>0.753</v>
      </c>
      <c r="K8" s="1">
        <v>1593</v>
      </c>
      <c r="M8" s="1">
        <v>1718.6759999999999</v>
      </c>
      <c r="N8" s="1">
        <v>39.838000000000001</v>
      </c>
      <c r="O8" s="1">
        <f t="shared" si="0"/>
        <v>39.986947135900394</v>
      </c>
      <c r="P8" s="1">
        <f t="shared" si="1"/>
        <v>43.141623575480693</v>
      </c>
      <c r="Q8" s="1">
        <f t="shared" si="2"/>
        <v>98.517972284505731</v>
      </c>
      <c r="R8" s="1">
        <f t="shared" si="3"/>
        <v>100.54613383658396</v>
      </c>
      <c r="U8" s="1">
        <v>425</v>
      </c>
    </row>
    <row r="9" spans="1:21" x14ac:dyDescent="0.25">
      <c r="A9" s="6"/>
      <c r="B9" s="1">
        <v>6</v>
      </c>
      <c r="C9" s="1">
        <v>17400</v>
      </c>
      <c r="E9" s="1">
        <v>172</v>
      </c>
      <c r="F9" s="1">
        <v>398</v>
      </c>
      <c r="G9" s="1">
        <v>2.3199999999999998</v>
      </c>
      <c r="H9" s="1">
        <v>0.31</v>
      </c>
      <c r="I9" s="1">
        <v>0.47699999999999998</v>
      </c>
      <c r="J9" s="1">
        <v>0.75900000000000001</v>
      </c>
      <c r="K9" s="1">
        <v>1398</v>
      </c>
      <c r="M9" s="1">
        <v>1160.0450000000001</v>
      </c>
      <c r="N9" s="1">
        <v>27.92</v>
      </c>
      <c r="O9" s="1">
        <f t="shared" si="0"/>
        <v>50.071633237822347</v>
      </c>
      <c r="P9" s="1">
        <f t="shared" si="1"/>
        <v>41.548889684813751</v>
      </c>
      <c r="Q9" s="1">
        <f t="shared" si="2"/>
        <v>104.52489308370015</v>
      </c>
      <c r="R9" s="1">
        <f t="shared" si="3"/>
        <v>99.541404488656539</v>
      </c>
      <c r="U9" s="1">
        <v>415</v>
      </c>
    </row>
    <row r="10" spans="1:21" customFormat="1" x14ac:dyDescent="0.25">
      <c r="B10" s="1">
        <v>8</v>
      </c>
      <c r="C10" s="1">
        <v>19400</v>
      </c>
      <c r="E10" s="1">
        <v>172</v>
      </c>
      <c r="F10" s="1">
        <v>525</v>
      </c>
      <c r="G10" s="1">
        <v>3.05</v>
      </c>
      <c r="H10" s="1">
        <v>0.33100000000000002</v>
      </c>
      <c r="I10" s="1">
        <v>0.438</v>
      </c>
      <c r="J10" s="1">
        <v>0.747</v>
      </c>
      <c r="K10" s="1">
        <v>1057</v>
      </c>
      <c r="M10" s="1">
        <v>1262.0940000000001</v>
      </c>
      <c r="N10" s="1">
        <v>14.811</v>
      </c>
      <c r="O10">
        <f t="shared" si="0"/>
        <v>71.36587671325367</v>
      </c>
      <c r="P10">
        <f t="shared" si="1"/>
        <v>85.213287421511041</v>
      </c>
      <c r="Q10">
        <f t="shared" si="2"/>
        <v>113.98967223014631</v>
      </c>
      <c r="R10">
        <f t="shared" si="3"/>
        <v>118.72620019012552</v>
      </c>
      <c r="U10" s="1">
        <v>423</v>
      </c>
    </row>
    <row r="11" spans="1:21" x14ac:dyDescent="0.25">
      <c r="A11" s="6"/>
      <c r="B11" s="1">
        <v>10</v>
      </c>
      <c r="C11" s="1">
        <v>20200</v>
      </c>
      <c r="E11" s="1">
        <v>165</v>
      </c>
      <c r="F11" s="1">
        <v>529</v>
      </c>
      <c r="G11" s="1">
        <v>3.21</v>
      </c>
      <c r="H11" s="1">
        <v>0.32900000000000001</v>
      </c>
      <c r="I11" s="1">
        <v>0.44600000000000001</v>
      </c>
      <c r="J11" s="1">
        <v>0.73899999999999999</v>
      </c>
      <c r="K11" s="1">
        <v>1123</v>
      </c>
      <c r="M11" s="1">
        <v>1339.9110000000001</v>
      </c>
      <c r="N11" s="1">
        <v>5.5810000000000004</v>
      </c>
      <c r="O11" s="1">
        <f t="shared" si="0"/>
        <v>201.21841963805767</v>
      </c>
      <c r="P11" s="1">
        <f t="shared" si="1"/>
        <v>240.08439347787134</v>
      </c>
      <c r="Q11" s="1">
        <f t="shared" si="2"/>
        <v>141.67556562530504</v>
      </c>
      <c r="R11" s="1">
        <f t="shared" si="3"/>
        <v>146.39238169242856</v>
      </c>
      <c r="U11" s="1">
        <v>414</v>
      </c>
    </row>
    <row r="12" spans="1:21" customFormat="1" x14ac:dyDescent="0.25">
      <c r="B12" s="1">
        <v>12</v>
      </c>
      <c r="C12" s="1">
        <v>20500</v>
      </c>
      <c r="E12" s="1">
        <v>197</v>
      </c>
      <c r="F12" s="1">
        <v>517</v>
      </c>
      <c r="G12" s="1">
        <v>2.63</v>
      </c>
      <c r="H12" s="1">
        <v>0.32400000000000001</v>
      </c>
      <c r="I12" s="1">
        <v>0.432</v>
      </c>
      <c r="J12" s="1">
        <v>0.71099999999999997</v>
      </c>
      <c r="K12" s="1">
        <v>939</v>
      </c>
      <c r="M12" s="1">
        <v>1064.567</v>
      </c>
      <c r="N12" s="1">
        <v>16.943999999999999</v>
      </c>
      <c r="O12">
        <f t="shared" si="0"/>
        <v>55.417847025495753</v>
      </c>
      <c r="P12">
        <f t="shared" si="1"/>
        <v>62.828552880075549</v>
      </c>
      <c r="Q12">
        <f t="shared" si="2"/>
        <v>107.23445344441612</v>
      </c>
      <c r="R12">
        <f t="shared" si="3"/>
        <v>110.58665899297769</v>
      </c>
      <c r="U12" s="1">
        <v>425</v>
      </c>
    </row>
    <row r="13" spans="1:21" customFormat="1" ht="16.5" customHeight="1" x14ac:dyDescent="0.25">
      <c r="B13" s="1">
        <v>14</v>
      </c>
      <c r="C13" s="1">
        <v>19800</v>
      </c>
      <c r="E13" s="1">
        <v>205</v>
      </c>
      <c r="F13" s="1">
        <v>488</v>
      </c>
      <c r="G13" s="1">
        <v>2.38</v>
      </c>
      <c r="H13" s="1">
        <v>0.34399999999999997</v>
      </c>
      <c r="I13" s="1">
        <v>0.434</v>
      </c>
      <c r="J13" s="1">
        <v>0.72199999999999998</v>
      </c>
      <c r="K13" s="1">
        <v>938</v>
      </c>
      <c r="M13" s="1">
        <v>1071.1089999999999</v>
      </c>
      <c r="N13" s="1">
        <v>20.584</v>
      </c>
      <c r="O13">
        <f t="shared" si="0"/>
        <v>45.569374271278662</v>
      </c>
      <c r="P13">
        <f t="shared" si="1"/>
        <v>52.035998834045856</v>
      </c>
      <c r="Q13">
        <f t="shared" si="2"/>
        <v>102.00839350837161</v>
      </c>
      <c r="R13">
        <f t="shared" si="3"/>
        <v>105.55268956007491</v>
      </c>
      <c r="U13" s="1">
        <v>382</v>
      </c>
    </row>
    <row r="14" spans="1:21" customFormat="1" x14ac:dyDescent="0.25">
      <c r="B14" s="1">
        <v>16</v>
      </c>
      <c r="C14" s="1">
        <v>19900</v>
      </c>
      <c r="E14" s="1">
        <v>190</v>
      </c>
      <c r="F14" s="1">
        <v>513</v>
      </c>
      <c r="G14" s="1">
        <v>2.7</v>
      </c>
      <c r="H14" s="1">
        <v>0.318</v>
      </c>
      <c r="I14" s="1">
        <v>0.441</v>
      </c>
      <c r="J14" s="1">
        <v>0.69599999999999995</v>
      </c>
      <c r="K14" s="1">
        <v>898</v>
      </c>
      <c r="M14" s="1">
        <v>984.58600000000001</v>
      </c>
      <c r="N14" s="1">
        <v>27.974</v>
      </c>
      <c r="O14">
        <f t="shared" si="0"/>
        <v>32.101236862801173</v>
      </c>
      <c r="P14">
        <f t="shared" si="1"/>
        <v>35.196468148995493</v>
      </c>
      <c r="Q14">
        <f t="shared" si="2"/>
        <v>92.651088616543277</v>
      </c>
      <c r="R14">
        <f t="shared" si="3"/>
        <v>95.109693766062463</v>
      </c>
      <c r="U14" s="1">
        <v>399</v>
      </c>
    </row>
    <row r="15" spans="1:21" customFormat="1" x14ac:dyDescent="0.25">
      <c r="B15" s="1">
        <v>18</v>
      </c>
      <c r="C15" s="1">
        <v>19800</v>
      </c>
      <c r="E15" s="1">
        <v>195</v>
      </c>
      <c r="F15" s="1">
        <v>524</v>
      </c>
      <c r="G15" s="1">
        <v>2.69</v>
      </c>
      <c r="H15" s="1">
        <v>0.311</v>
      </c>
      <c r="I15" s="1">
        <v>0.44700000000000001</v>
      </c>
      <c r="J15" s="1">
        <v>0.70799999999999996</v>
      </c>
      <c r="K15" s="1">
        <v>926</v>
      </c>
      <c r="M15" s="1">
        <v>1002.299</v>
      </c>
      <c r="N15" s="1">
        <v>15.987</v>
      </c>
      <c r="O15">
        <f t="shared" si="0"/>
        <v>57.922061675111024</v>
      </c>
      <c r="P15">
        <f t="shared" si="1"/>
        <v>62.694626884343528</v>
      </c>
      <c r="Q15">
        <f t="shared" si="2"/>
        <v>108.41490672086364</v>
      </c>
      <c r="R15">
        <f t="shared" si="3"/>
        <v>110.52966480909505</v>
      </c>
      <c r="U15" s="1">
        <v>401</v>
      </c>
    </row>
    <row r="16" spans="1:21" customFormat="1" x14ac:dyDescent="0.25">
      <c r="B16" s="1">
        <v>20</v>
      </c>
      <c r="C16" s="1">
        <v>20100</v>
      </c>
      <c r="E16" s="1">
        <v>198</v>
      </c>
      <c r="F16" s="1">
        <v>518</v>
      </c>
      <c r="G16" s="1">
        <v>2.62</v>
      </c>
      <c r="H16" s="1">
        <v>0.33100000000000002</v>
      </c>
      <c r="I16" s="1">
        <v>0.42599999999999999</v>
      </c>
      <c r="J16" s="1">
        <v>0.71</v>
      </c>
      <c r="K16" s="1">
        <v>850</v>
      </c>
      <c r="M16" s="1">
        <v>995.87199999999996</v>
      </c>
      <c r="N16" s="1">
        <v>7.3970000000000002</v>
      </c>
      <c r="O16">
        <f t="shared" si="0"/>
        <v>114.91145058807625</v>
      </c>
      <c r="P16">
        <f t="shared" si="1"/>
        <v>134.63187778829254</v>
      </c>
      <c r="Q16">
        <f t="shared" si="2"/>
        <v>126.71234338126168</v>
      </c>
      <c r="R16">
        <f t="shared" si="3"/>
        <v>130.94259604616312</v>
      </c>
      <c r="U16" s="1">
        <v>383</v>
      </c>
    </row>
    <row r="17" spans="1:21" customFormat="1" x14ac:dyDescent="0.25">
      <c r="B17" s="1">
        <v>22</v>
      </c>
      <c r="C17" s="1">
        <v>18200</v>
      </c>
      <c r="E17" s="1">
        <v>181</v>
      </c>
      <c r="F17" s="1">
        <v>576</v>
      </c>
      <c r="G17" s="1">
        <v>3.18</v>
      </c>
      <c r="H17" s="1">
        <v>0.33200000000000002</v>
      </c>
      <c r="I17" s="1">
        <v>0.439</v>
      </c>
      <c r="J17" s="1">
        <v>0.71399999999999997</v>
      </c>
      <c r="K17" s="1">
        <v>839</v>
      </c>
      <c r="M17" s="1">
        <v>1049.7660000000001</v>
      </c>
      <c r="N17" s="1">
        <v>8.3930000000000007</v>
      </c>
      <c r="O17">
        <f t="shared" si="0"/>
        <v>99.964255927558668</v>
      </c>
      <c r="P17">
        <f t="shared" si="1"/>
        <v>125.07637316811629</v>
      </c>
      <c r="Q17">
        <f t="shared" si="2"/>
        <v>122.99045136950907</v>
      </c>
      <c r="R17">
        <f t="shared" si="3"/>
        <v>128.97627969190376</v>
      </c>
      <c r="U17" s="1">
        <v>391</v>
      </c>
    </row>
    <row r="18" spans="1:21" customFormat="1" x14ac:dyDescent="0.25">
      <c r="B18" s="1">
        <v>24</v>
      </c>
      <c r="C18" s="1">
        <v>18800</v>
      </c>
      <c r="E18" s="1">
        <v>207</v>
      </c>
      <c r="F18" s="1">
        <v>518</v>
      </c>
      <c r="G18" s="1">
        <v>2.5</v>
      </c>
      <c r="H18" s="1">
        <v>0.34799999999999998</v>
      </c>
      <c r="I18" s="1">
        <v>0.42599999999999999</v>
      </c>
      <c r="J18" s="1">
        <v>0.71499999999999997</v>
      </c>
      <c r="K18" s="1">
        <v>837</v>
      </c>
      <c r="M18" s="1">
        <v>1002.96</v>
      </c>
      <c r="N18" s="1">
        <v>23.57</v>
      </c>
      <c r="O18">
        <f t="shared" si="0"/>
        <v>35.511243105642762</v>
      </c>
      <c r="P18">
        <f t="shared" si="1"/>
        <v>42.552397114976664</v>
      </c>
      <c r="Q18">
        <f t="shared" si="2"/>
        <v>95.34750134133958</v>
      </c>
      <c r="R18">
        <f t="shared" si="3"/>
        <v>100.17882786535085</v>
      </c>
      <c r="U18" s="1">
        <v>439</v>
      </c>
    </row>
    <row r="19" spans="1:21" x14ac:dyDescent="0.25">
      <c r="A19" s="6"/>
    </row>
    <row r="20" spans="1:21" x14ac:dyDescent="0.25">
      <c r="A20" s="6"/>
    </row>
    <row r="21" spans="1:21" x14ac:dyDescent="0.25">
      <c r="A21" s="6"/>
    </row>
    <row r="22" spans="1:21" x14ac:dyDescent="0.25">
      <c r="A22" s="6"/>
    </row>
    <row r="23" spans="1:21" x14ac:dyDescent="0.25">
      <c r="A23" s="6"/>
    </row>
    <row r="24" spans="1:21" x14ac:dyDescent="0.25">
      <c r="A24" s="6"/>
    </row>
    <row r="25" spans="1:21" x14ac:dyDescent="0.25">
      <c r="A25" s="6"/>
    </row>
    <row r="26" spans="1:21" x14ac:dyDescent="0.25">
      <c r="A26" s="6"/>
    </row>
    <row r="27" spans="1:21" x14ac:dyDescent="0.25">
      <c r="A27" s="6"/>
    </row>
    <row r="28" spans="1:21" x14ac:dyDescent="0.25">
      <c r="A28" s="6"/>
    </row>
    <row r="29" spans="1:21" x14ac:dyDescent="0.25">
      <c r="A29" s="6"/>
    </row>
    <row r="30" spans="1:21" x14ac:dyDescent="0.25">
      <c r="A30" s="6"/>
    </row>
    <row r="31" spans="1:21" x14ac:dyDescent="0.25">
      <c r="A31" s="6"/>
    </row>
    <row r="32" spans="1:21" x14ac:dyDescent="0.25">
      <c r="A32" s="6"/>
      <c r="D32" s="6"/>
    </row>
    <row r="33" spans="1:4" x14ac:dyDescent="0.25">
      <c r="A33" s="6"/>
      <c r="D33" s="6"/>
    </row>
    <row r="34" spans="1:4" x14ac:dyDescent="0.25">
      <c r="A34" s="6"/>
      <c r="D34" s="6"/>
    </row>
    <row r="35" spans="1:4" x14ac:dyDescent="0.25">
      <c r="A35" s="6"/>
      <c r="D35" s="6"/>
    </row>
    <row r="36" spans="1:4" x14ac:dyDescent="0.25">
      <c r="A36" s="6"/>
    </row>
    <row r="37" spans="1:4" x14ac:dyDescent="0.25">
      <c r="A37" s="6"/>
    </row>
    <row r="38" spans="1:4" x14ac:dyDescent="0.25">
      <c r="A38" s="6"/>
      <c r="C38" s="7"/>
    </row>
    <row r="39" spans="1:4" x14ac:dyDescent="0.25">
      <c r="A39" s="6"/>
      <c r="C39" s="7"/>
    </row>
    <row r="40" spans="1:4" x14ac:dyDescent="0.25">
      <c r="A40" s="6"/>
      <c r="C40" s="7"/>
    </row>
    <row r="41" spans="1:4" x14ac:dyDescent="0.25">
      <c r="A41" s="6"/>
      <c r="C41" s="7"/>
      <c r="D41" s="6"/>
    </row>
    <row r="42" spans="1:4" x14ac:dyDescent="0.25">
      <c r="A42" s="6"/>
      <c r="C42" s="7"/>
      <c r="D42" s="6"/>
    </row>
    <row r="43" spans="1:4" x14ac:dyDescent="0.25">
      <c r="A43" s="6"/>
      <c r="C43" s="7"/>
      <c r="D43" s="6"/>
    </row>
    <row r="44" spans="1:4" x14ac:dyDescent="0.25">
      <c r="A44" s="6"/>
      <c r="C44" s="7"/>
    </row>
    <row r="45" spans="1:4" x14ac:dyDescent="0.25">
      <c r="A45" s="6"/>
      <c r="C45" s="7"/>
    </row>
    <row r="46" spans="1:4" x14ac:dyDescent="0.25">
      <c r="A46" s="6"/>
      <c r="C46" s="7"/>
    </row>
    <row r="47" spans="1:4" x14ac:dyDescent="0.25">
      <c r="A47" s="6"/>
      <c r="C47" s="7"/>
    </row>
    <row r="48" spans="1:4" x14ac:dyDescent="0.25">
      <c r="A48" s="6"/>
      <c r="C48" s="7"/>
      <c r="D48" s="6"/>
    </row>
    <row r="49" spans="1:33" x14ac:dyDescent="0.25">
      <c r="A49" s="6"/>
      <c r="C49" s="7"/>
      <c r="D49" s="6"/>
    </row>
    <row r="50" spans="1:33" x14ac:dyDescent="0.25">
      <c r="A50" s="6"/>
      <c r="C50" s="7"/>
      <c r="D50" s="6"/>
    </row>
    <row r="51" spans="1:33" x14ac:dyDescent="0.25">
      <c r="A51" s="6"/>
      <c r="C51" s="7"/>
      <c r="D51" s="6"/>
    </row>
    <row r="53" spans="1:33" x14ac:dyDescent="0.25">
      <c r="B53" s="8" t="s">
        <v>4</v>
      </c>
      <c r="C53" s="9">
        <f>AVERAGE(C6:C51)</f>
        <v>19169.23076923077</v>
      </c>
      <c r="D53" s="8"/>
      <c r="E53" s="10">
        <f>AVERAGE(E6:E51)</f>
        <v>182.07692307692307</v>
      </c>
      <c r="F53" s="10">
        <f t="shared" ref="F53:AF53" si="4">AVERAGE(F6:F51)</f>
        <v>499.23076923076923</v>
      </c>
      <c r="G53" s="10">
        <f t="shared" si="4"/>
        <v>2.7576923076923077</v>
      </c>
      <c r="H53" s="10">
        <f t="shared" si="4"/>
        <v>0.32069230769230767</v>
      </c>
      <c r="I53" s="10">
        <f t="shared" si="4"/>
        <v>0.45276923076923087</v>
      </c>
      <c r="J53" s="10">
        <f>AVERAGE(J6:J51)</f>
        <v>0.73407692307692318</v>
      </c>
      <c r="K53" s="10">
        <f>AVERAGE(K6:K51)</f>
        <v>1047.4615384615386</v>
      </c>
      <c r="L53" s="10"/>
      <c r="M53" s="10">
        <f t="shared" si="4"/>
        <v>1145.4444615384614</v>
      </c>
      <c r="N53" s="10">
        <f t="shared" si="4"/>
        <v>22.077999999999996</v>
      </c>
      <c r="O53" s="10">
        <f t="shared" si="4"/>
        <v>66.230301064005502</v>
      </c>
      <c r="P53" s="10">
        <f t="shared" si="4"/>
        <v>75.579422225295559</v>
      </c>
      <c r="Q53" s="10">
        <f t="shared" si="4"/>
        <v>107.15034489598891</v>
      </c>
      <c r="R53" s="10">
        <f t="shared" si="4"/>
        <v>109.72799018326049</v>
      </c>
      <c r="S53" s="10" t="e">
        <f t="shared" si="4"/>
        <v>#DIV/0!</v>
      </c>
      <c r="T53" s="10"/>
      <c r="U53" s="10">
        <f>AVERAGE(U7:U51)</f>
        <v>409.25</v>
      </c>
      <c r="V53" s="10" t="e">
        <f t="shared" si="4"/>
        <v>#DIV/0!</v>
      </c>
      <c r="W53" s="10" t="e">
        <f t="shared" si="4"/>
        <v>#DIV/0!</v>
      </c>
      <c r="X53" s="10" t="e">
        <f t="shared" si="4"/>
        <v>#DIV/0!</v>
      </c>
      <c r="Y53" s="10" t="e">
        <f t="shared" si="4"/>
        <v>#DIV/0!</v>
      </c>
      <c r="Z53" s="10" t="e">
        <f t="shared" si="4"/>
        <v>#DIV/0!</v>
      </c>
      <c r="AA53" s="10" t="e">
        <f t="shared" si="4"/>
        <v>#DIV/0!</v>
      </c>
      <c r="AB53" s="10"/>
      <c r="AC53" s="10" t="e">
        <f t="shared" si="4"/>
        <v>#DIV/0!</v>
      </c>
      <c r="AD53" s="10"/>
      <c r="AE53" s="10" t="e">
        <f t="shared" si="4"/>
        <v>#DIV/0!</v>
      </c>
      <c r="AF53" s="10" t="e">
        <f t="shared" si="4"/>
        <v>#DIV/0!</v>
      </c>
      <c r="AG53" s="10"/>
    </row>
    <row r="57" spans="1:33" x14ac:dyDescent="0.25">
      <c r="L57" s="1">
        <f>79-17</f>
        <v>62</v>
      </c>
    </row>
    <row r="58" spans="1:33" x14ac:dyDescent="0.25">
      <c r="L58" s="1">
        <f>L57/25</f>
        <v>2.48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C665A-0A06-4606-BC3E-B844EFB99B48}">
  <dimension ref="A4:AG58"/>
  <sheetViews>
    <sheetView topLeftCell="A4" workbookViewId="0">
      <selection activeCell="K6" sqref="K6:K18"/>
    </sheetView>
  </sheetViews>
  <sheetFormatPr defaultRowHeight="15" x14ac:dyDescent="0.25"/>
  <cols>
    <col min="1" max="1" width="9.140625" style="1"/>
    <col min="2" max="2" width="9.28515625" style="1" bestFit="1" customWidth="1"/>
    <col min="3" max="3" width="11.5703125" style="1" bestFit="1" customWidth="1"/>
    <col min="4" max="4" width="9.140625" style="1"/>
    <col min="5" max="5" width="9.28515625" style="1" bestFit="1" customWidth="1"/>
    <col min="6" max="6" width="13" style="1" customWidth="1"/>
    <col min="7" max="7" width="11" style="1" customWidth="1"/>
    <col min="8" max="9" width="9.28515625" style="1" bestFit="1" customWidth="1"/>
    <col min="10" max="11" width="10.5703125" style="1" customWidth="1"/>
    <col min="12" max="12" width="9.140625" style="1"/>
    <col min="13" max="13" width="11.42578125" style="1" customWidth="1"/>
    <col min="14" max="14" width="14.28515625" style="1" customWidth="1"/>
    <col min="15" max="15" width="11.5703125" style="1" bestFit="1" customWidth="1"/>
    <col min="16" max="17" width="11.7109375" style="1" bestFit="1" customWidth="1"/>
    <col min="18" max="19" width="10.140625" style="1" customWidth="1"/>
    <col min="20" max="20" width="9.140625" style="1"/>
    <col min="21" max="21" width="9.28515625" style="1" bestFit="1" customWidth="1"/>
    <col min="22" max="25" width="9.140625" style="1"/>
    <col min="26" max="27" width="10.140625" style="1" customWidth="1"/>
    <col min="28" max="28" width="9.140625" style="1"/>
    <col min="29" max="29" width="11.5703125" style="1" bestFit="1" customWidth="1"/>
    <col min="30" max="16384" width="9.140625" style="1"/>
  </cols>
  <sheetData>
    <row r="4" spans="1:21" ht="30" x14ac:dyDescent="0.25">
      <c r="E4" s="2" t="s">
        <v>2</v>
      </c>
      <c r="F4" s="2"/>
      <c r="G4" s="2"/>
      <c r="H4" s="2"/>
      <c r="I4" s="2"/>
      <c r="J4" s="2"/>
      <c r="K4" s="2"/>
      <c r="M4" s="4"/>
      <c r="N4" s="4"/>
      <c r="O4" s="4"/>
      <c r="P4" s="4"/>
      <c r="Q4" s="4"/>
      <c r="R4" s="4"/>
      <c r="U4" s="5" t="s">
        <v>3</v>
      </c>
    </row>
    <row r="5" spans="1:21" ht="31.5" customHeight="1" x14ac:dyDescent="0.25">
      <c r="A5" s="1" t="s">
        <v>1</v>
      </c>
      <c r="B5" s="1" t="s">
        <v>14</v>
      </c>
      <c r="C5" s="1" t="s">
        <v>5</v>
      </c>
      <c r="E5" s="2" t="s">
        <v>0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M5" s="2" t="s">
        <v>12</v>
      </c>
      <c r="N5" s="2" t="s">
        <v>13</v>
      </c>
      <c r="O5" s="4" t="s">
        <v>17</v>
      </c>
      <c r="P5" s="4" t="s">
        <v>18</v>
      </c>
      <c r="Q5" s="4" t="s">
        <v>15</v>
      </c>
      <c r="R5" s="4" t="s">
        <v>16</v>
      </c>
      <c r="U5" s="3" t="s">
        <v>0</v>
      </c>
    </row>
    <row r="6" spans="1:21" x14ac:dyDescent="0.25">
      <c r="A6" s="6"/>
      <c r="B6" s="1">
        <v>0</v>
      </c>
      <c r="C6" s="1">
        <v>18700</v>
      </c>
      <c r="E6" s="1">
        <v>135</v>
      </c>
      <c r="F6" s="1">
        <v>547</v>
      </c>
      <c r="G6" s="1">
        <v>4.05</v>
      </c>
      <c r="H6" s="1">
        <v>0.28899999999999998</v>
      </c>
      <c r="I6" s="1">
        <v>0.51100000000000001</v>
      </c>
      <c r="J6" s="1">
        <v>0.78200000000000003</v>
      </c>
      <c r="K6" s="1">
        <v>1014</v>
      </c>
      <c r="M6" s="1">
        <v>930.76599999999996</v>
      </c>
      <c r="N6" s="1">
        <v>16.698</v>
      </c>
      <c r="O6" s="1">
        <f t="shared" ref="O6:O18" si="0">K6/N6</f>
        <v>60.725835429392738</v>
      </c>
      <c r="P6" s="1">
        <f t="shared" ref="P6:P18" si="1">M6/N6</f>
        <v>55.741166606779252</v>
      </c>
      <c r="Q6" s="1">
        <f t="shared" ref="Q6:Q18" si="2">(61.5)*LOG10(O6)</f>
        <v>109.67747014419727</v>
      </c>
      <c r="R6" s="1">
        <f t="shared" ref="R6:R18" si="3">(61.5)*LOG10(P6)</f>
        <v>107.38982730998293</v>
      </c>
      <c r="U6" s="1">
        <v>365</v>
      </c>
    </row>
    <row r="7" spans="1:21" ht="14.25" customHeight="1" x14ac:dyDescent="0.25">
      <c r="A7" s="6"/>
      <c r="B7" s="1">
        <v>2</v>
      </c>
      <c r="C7" s="1">
        <v>19000</v>
      </c>
      <c r="E7" s="1">
        <v>130</v>
      </c>
      <c r="F7" s="1">
        <v>630</v>
      </c>
      <c r="G7" s="1">
        <v>4.8499999999999996</v>
      </c>
      <c r="H7" s="1">
        <v>0.307</v>
      </c>
      <c r="I7" s="1">
        <v>0.48699999999999999</v>
      </c>
      <c r="J7" s="1">
        <v>0.77</v>
      </c>
      <c r="K7" s="1">
        <v>889</v>
      </c>
      <c r="M7" s="1">
        <v>851.96600000000001</v>
      </c>
      <c r="N7" s="1">
        <v>19.823</v>
      </c>
      <c r="O7" s="1">
        <f t="shared" si="0"/>
        <v>44.846895020935278</v>
      </c>
      <c r="P7" s="1">
        <f t="shared" si="1"/>
        <v>42.978661151188014</v>
      </c>
      <c r="Q7" s="1">
        <f t="shared" si="2"/>
        <v>101.58154137006022</v>
      </c>
      <c r="R7" s="1">
        <f t="shared" si="3"/>
        <v>100.44505227074869</v>
      </c>
      <c r="U7" s="1">
        <v>370</v>
      </c>
    </row>
    <row r="8" spans="1:21" x14ac:dyDescent="0.25">
      <c r="A8" s="6"/>
      <c r="B8" s="4">
        <v>4</v>
      </c>
      <c r="C8" s="1">
        <v>17900</v>
      </c>
      <c r="E8" s="1">
        <v>123</v>
      </c>
      <c r="F8" s="1">
        <v>611</v>
      </c>
      <c r="G8" s="1">
        <v>4.97</v>
      </c>
      <c r="H8" s="1">
        <v>0.312</v>
      </c>
      <c r="I8" s="1">
        <v>0.48599999999999999</v>
      </c>
      <c r="J8" s="1">
        <v>0.753</v>
      </c>
      <c r="K8" s="1">
        <v>1058</v>
      </c>
      <c r="M8" s="1">
        <v>1190.258</v>
      </c>
      <c r="N8" s="1">
        <v>3.032</v>
      </c>
      <c r="O8" s="1">
        <f t="shared" si="0"/>
        <v>348.94459102902374</v>
      </c>
      <c r="P8" s="1">
        <f t="shared" si="1"/>
        <v>392.56530343007915</v>
      </c>
      <c r="Q8" s="1">
        <f t="shared" si="2"/>
        <v>156.37952295045778</v>
      </c>
      <c r="R8" s="1">
        <f t="shared" si="3"/>
        <v>159.52558259970058</v>
      </c>
      <c r="U8" s="1">
        <v>397</v>
      </c>
    </row>
    <row r="9" spans="1:21" x14ac:dyDescent="0.25">
      <c r="A9" s="6"/>
      <c r="B9" s="1">
        <v>6</v>
      </c>
      <c r="C9" s="1">
        <v>18900</v>
      </c>
      <c r="E9" s="1">
        <v>128</v>
      </c>
      <c r="F9" s="1">
        <v>645</v>
      </c>
      <c r="G9" s="1">
        <v>5.04</v>
      </c>
      <c r="H9" s="1">
        <v>0.32700000000000001</v>
      </c>
      <c r="I9" s="1">
        <v>0.45400000000000001</v>
      </c>
      <c r="J9" s="1">
        <v>0.73299999999999998</v>
      </c>
      <c r="K9" s="1">
        <v>938</v>
      </c>
      <c r="M9" s="1">
        <v>1165.732</v>
      </c>
      <c r="N9" s="1">
        <v>1.129</v>
      </c>
      <c r="O9" s="1">
        <f t="shared" si="0"/>
        <v>830.82373782108061</v>
      </c>
      <c r="P9" s="1">
        <f t="shared" si="1"/>
        <v>1032.5349867139062</v>
      </c>
      <c r="Q9" s="1">
        <f t="shared" si="2"/>
        <v>179.54979713192694</v>
      </c>
      <c r="R9" s="1">
        <f t="shared" si="3"/>
        <v>185.35514374475639</v>
      </c>
      <c r="U9" s="1">
        <v>380</v>
      </c>
    </row>
    <row r="10" spans="1:21" customFormat="1" x14ac:dyDescent="0.25">
      <c r="B10" s="1">
        <v>8</v>
      </c>
      <c r="C10" s="1">
        <v>19800</v>
      </c>
      <c r="E10" s="1">
        <v>131</v>
      </c>
      <c r="F10" s="1">
        <v>708</v>
      </c>
      <c r="G10" s="1">
        <v>5.4</v>
      </c>
      <c r="H10" s="1">
        <v>0.32600000000000001</v>
      </c>
      <c r="I10" s="1">
        <v>0.45500000000000002</v>
      </c>
      <c r="J10" s="1">
        <v>0.70699999999999996</v>
      </c>
      <c r="K10" s="1">
        <v>864</v>
      </c>
      <c r="M10" s="1">
        <v>1028.7360000000001</v>
      </c>
      <c r="N10" s="1">
        <v>1.82</v>
      </c>
      <c r="O10">
        <f t="shared" si="0"/>
        <v>474.72527472527469</v>
      </c>
      <c r="P10">
        <f t="shared" si="1"/>
        <v>565.23956043956048</v>
      </c>
      <c r="Q10">
        <f t="shared" si="2"/>
        <v>164.60120480136985</v>
      </c>
      <c r="R10">
        <f t="shared" si="3"/>
        <v>169.26230182442589</v>
      </c>
      <c r="U10" s="1">
        <v>411</v>
      </c>
    </row>
    <row r="11" spans="1:21" x14ac:dyDescent="0.25">
      <c r="A11" s="6"/>
      <c r="B11" s="1">
        <v>10</v>
      </c>
      <c r="C11" s="1">
        <v>19300</v>
      </c>
      <c r="E11" s="1">
        <v>127</v>
      </c>
      <c r="F11" s="1">
        <v>685</v>
      </c>
      <c r="G11" s="1">
        <v>5.39</v>
      </c>
      <c r="H11" s="1">
        <v>0.312</v>
      </c>
      <c r="I11" s="1">
        <v>0.45200000000000001</v>
      </c>
      <c r="J11" s="1">
        <v>0.71599999999999997</v>
      </c>
      <c r="K11" s="1">
        <v>862</v>
      </c>
      <c r="M11" s="1">
        <v>1114.7739999999999</v>
      </c>
      <c r="N11" s="1">
        <v>4.4210000000000003</v>
      </c>
      <c r="O11" s="1">
        <f t="shared" si="0"/>
        <v>194.9785116489482</v>
      </c>
      <c r="P11" s="1">
        <f t="shared" si="1"/>
        <v>252.15426374123498</v>
      </c>
      <c r="Q11" s="1">
        <f t="shared" si="2"/>
        <v>140.83418518150859</v>
      </c>
      <c r="R11" s="1">
        <f t="shared" si="3"/>
        <v>147.70247844348475</v>
      </c>
      <c r="U11" s="1">
        <v>376</v>
      </c>
    </row>
    <row r="12" spans="1:21" customFormat="1" x14ac:dyDescent="0.25">
      <c r="B12" s="1">
        <v>12</v>
      </c>
      <c r="C12" s="1">
        <v>18100</v>
      </c>
      <c r="E12" s="1">
        <v>119</v>
      </c>
      <c r="F12" s="1">
        <v>765</v>
      </c>
      <c r="G12" s="1">
        <v>6.43</v>
      </c>
      <c r="H12" s="1">
        <v>0.309</v>
      </c>
      <c r="I12" s="1">
        <v>0.42699999999999999</v>
      </c>
      <c r="J12" s="1">
        <v>0.69799999999999995</v>
      </c>
      <c r="K12" s="1">
        <v>746</v>
      </c>
      <c r="M12" s="1">
        <v>941.74400000000003</v>
      </c>
      <c r="N12" s="1">
        <v>1.4410000000000001</v>
      </c>
      <c r="O12">
        <f t="shared" si="0"/>
        <v>517.69604441360161</v>
      </c>
      <c r="P12">
        <f t="shared" si="1"/>
        <v>653.5350451075642</v>
      </c>
      <c r="Q12">
        <f t="shared" si="2"/>
        <v>166.91560306950876</v>
      </c>
      <c r="R12">
        <f t="shared" si="3"/>
        <v>173.13903618834399</v>
      </c>
      <c r="U12" s="1">
        <v>439</v>
      </c>
    </row>
    <row r="13" spans="1:21" customFormat="1" x14ac:dyDescent="0.25">
      <c r="B13" s="1">
        <v>14</v>
      </c>
      <c r="C13" s="1">
        <v>17100</v>
      </c>
      <c r="E13" s="1">
        <v>172</v>
      </c>
      <c r="F13" s="1">
        <v>585</v>
      </c>
      <c r="G13" s="1">
        <v>3.4</v>
      </c>
      <c r="H13" s="1">
        <v>0.33</v>
      </c>
      <c r="I13" s="1">
        <v>0.40400000000000003</v>
      </c>
      <c r="J13" s="1">
        <v>0.71899999999999997</v>
      </c>
      <c r="K13" s="1">
        <v>840</v>
      </c>
      <c r="M13" s="1">
        <v>1105.4069999999999</v>
      </c>
      <c r="N13" s="1">
        <v>3.4580000000000002</v>
      </c>
      <c r="O13">
        <f t="shared" si="0"/>
        <v>242.91497975708501</v>
      </c>
      <c r="P13">
        <f t="shared" si="1"/>
        <v>319.66657027183339</v>
      </c>
      <c r="Q13">
        <f t="shared" si="2"/>
        <v>146.70543927312465</v>
      </c>
      <c r="R13">
        <f t="shared" si="3"/>
        <v>154.03887912165735</v>
      </c>
      <c r="U13" s="1">
        <v>379</v>
      </c>
    </row>
    <row r="14" spans="1:21" customFormat="1" x14ac:dyDescent="0.25">
      <c r="B14" s="1">
        <v>16</v>
      </c>
      <c r="C14" s="1">
        <v>18100</v>
      </c>
      <c r="E14" s="1">
        <v>142</v>
      </c>
      <c r="F14" s="1">
        <v>714</v>
      </c>
      <c r="G14" s="1">
        <v>5.03</v>
      </c>
      <c r="H14" s="1">
        <v>0.34599999999999997</v>
      </c>
      <c r="I14" s="1">
        <v>0.38400000000000001</v>
      </c>
      <c r="J14" s="1">
        <v>0.70699999999999996</v>
      </c>
      <c r="K14" s="1">
        <v>750</v>
      </c>
      <c r="M14" s="1">
        <v>1009.206</v>
      </c>
      <c r="N14" s="1">
        <v>2.3849999999999998</v>
      </c>
      <c r="O14">
        <f t="shared" si="0"/>
        <v>314.46540880503147</v>
      </c>
      <c r="P14">
        <f t="shared" si="1"/>
        <v>423.14716981132079</v>
      </c>
      <c r="Q14">
        <f t="shared" si="2"/>
        <v>153.60073212095739</v>
      </c>
      <c r="R14">
        <f t="shared" si="3"/>
        <v>161.52922358915757</v>
      </c>
      <c r="U14" s="1">
        <v>374</v>
      </c>
    </row>
    <row r="15" spans="1:21" customFormat="1" x14ac:dyDescent="0.25">
      <c r="B15" s="1">
        <v>18</v>
      </c>
      <c r="C15" s="1">
        <v>21400</v>
      </c>
      <c r="E15" s="1">
        <v>149</v>
      </c>
      <c r="F15" s="1">
        <v>702</v>
      </c>
      <c r="G15" s="1">
        <v>4.71</v>
      </c>
      <c r="H15" s="1">
        <v>0.36099999999999999</v>
      </c>
      <c r="I15" s="1">
        <v>0.42699999999999999</v>
      </c>
      <c r="J15" s="1">
        <v>0.74</v>
      </c>
      <c r="K15" s="1">
        <v>783</v>
      </c>
      <c r="M15" s="1">
        <v>1159.837</v>
      </c>
      <c r="N15" s="1">
        <v>0.93500000000000005</v>
      </c>
      <c r="O15">
        <f t="shared" si="0"/>
        <v>837.43315508021385</v>
      </c>
      <c r="P15">
        <f t="shared" si="1"/>
        <v>1240.4673796791444</v>
      </c>
      <c r="Q15">
        <f t="shared" si="2"/>
        <v>179.76143429790369</v>
      </c>
      <c r="R15">
        <f t="shared" si="3"/>
        <v>190.25549891453755</v>
      </c>
      <c r="U15" s="1">
        <v>404</v>
      </c>
    </row>
    <row r="16" spans="1:21" customFormat="1" x14ac:dyDescent="0.25">
      <c r="B16" s="1">
        <v>20</v>
      </c>
      <c r="C16" s="1">
        <v>18900</v>
      </c>
      <c r="E16" s="1">
        <v>161</v>
      </c>
      <c r="F16" s="1">
        <v>752</v>
      </c>
      <c r="G16" s="1">
        <v>4.67</v>
      </c>
      <c r="H16" s="1">
        <v>0.34599999999999997</v>
      </c>
      <c r="I16" s="1">
        <v>0.41299999999999998</v>
      </c>
      <c r="J16" s="1">
        <v>0.72499999999999998</v>
      </c>
      <c r="K16" s="1">
        <v>688</v>
      </c>
      <c r="M16" s="1">
        <v>942.32899999999995</v>
      </c>
      <c r="N16" s="1">
        <v>4.1630000000000003</v>
      </c>
      <c r="O16">
        <f t="shared" si="0"/>
        <v>165.26543358155175</v>
      </c>
      <c r="P16">
        <f t="shared" si="1"/>
        <v>226.35815517655536</v>
      </c>
      <c r="Q16">
        <f t="shared" si="2"/>
        <v>136.41819468194714</v>
      </c>
      <c r="R16">
        <f t="shared" si="3"/>
        <v>144.81996296479909</v>
      </c>
      <c r="U16" s="1">
        <v>440</v>
      </c>
    </row>
    <row r="17" spans="1:21" customFormat="1" x14ac:dyDescent="0.25">
      <c r="B17" s="1">
        <v>22</v>
      </c>
      <c r="C17" s="1">
        <v>19400</v>
      </c>
      <c r="E17" s="1">
        <v>161</v>
      </c>
      <c r="F17" s="1">
        <v>647</v>
      </c>
      <c r="G17" s="1">
        <v>4.0199999999999996</v>
      </c>
      <c r="H17" s="1">
        <v>0.36</v>
      </c>
      <c r="I17" s="1">
        <v>0.40400000000000003</v>
      </c>
      <c r="J17" s="1">
        <v>0.71799999999999997</v>
      </c>
      <c r="K17" s="1">
        <v>796</v>
      </c>
      <c r="M17" s="1">
        <v>971.67</v>
      </c>
      <c r="N17" s="1">
        <v>1.867</v>
      </c>
      <c r="O17">
        <f t="shared" si="0"/>
        <v>426.35243706480986</v>
      </c>
      <c r="P17">
        <f t="shared" si="1"/>
        <v>520.44456347080882</v>
      </c>
      <c r="Q17">
        <f t="shared" si="2"/>
        <v>161.73077811199832</v>
      </c>
      <c r="R17">
        <f t="shared" si="3"/>
        <v>167.05703029151138</v>
      </c>
      <c r="U17" s="1">
        <v>398</v>
      </c>
    </row>
    <row r="18" spans="1:21" customFormat="1" x14ac:dyDescent="0.25">
      <c r="B18" s="1">
        <v>24</v>
      </c>
      <c r="C18" s="1">
        <v>21400</v>
      </c>
      <c r="E18" s="1">
        <v>168</v>
      </c>
      <c r="F18" s="1">
        <v>760</v>
      </c>
      <c r="G18" s="1">
        <v>4.5199999999999996</v>
      </c>
      <c r="H18" s="1">
        <v>0.32700000000000001</v>
      </c>
      <c r="I18" s="1">
        <v>0.42899999999999999</v>
      </c>
      <c r="J18" s="1">
        <v>0.71599999999999997</v>
      </c>
      <c r="K18" s="1">
        <v>646</v>
      </c>
      <c r="M18" s="1">
        <v>893.04399999999998</v>
      </c>
      <c r="N18" s="1">
        <v>1.117</v>
      </c>
      <c r="O18">
        <f t="shared" si="0"/>
        <v>578.33482542524621</v>
      </c>
      <c r="P18">
        <f t="shared" si="1"/>
        <v>799.50223813786931</v>
      </c>
      <c r="Q18">
        <f t="shared" si="2"/>
        <v>169.87402971008771</v>
      </c>
      <c r="R18">
        <f t="shared" si="3"/>
        <v>178.52341055702519</v>
      </c>
      <c r="U18" s="1">
        <v>468</v>
      </c>
    </row>
    <row r="19" spans="1:21" x14ac:dyDescent="0.25">
      <c r="A19" s="6"/>
    </row>
    <row r="20" spans="1:21" x14ac:dyDescent="0.25">
      <c r="A20" s="6"/>
    </row>
    <row r="21" spans="1:21" x14ac:dyDescent="0.25">
      <c r="A21" s="6"/>
    </row>
    <row r="22" spans="1:21" x14ac:dyDescent="0.25">
      <c r="A22" s="6"/>
    </row>
    <row r="23" spans="1:21" x14ac:dyDescent="0.25">
      <c r="A23" s="6"/>
    </row>
    <row r="24" spans="1:21" x14ac:dyDescent="0.25">
      <c r="A24" s="6"/>
    </row>
    <row r="25" spans="1:21" x14ac:dyDescent="0.25">
      <c r="A25" s="6"/>
    </row>
    <row r="26" spans="1:21" x14ac:dyDescent="0.25">
      <c r="A26" s="6"/>
    </row>
    <row r="27" spans="1:21" x14ac:dyDescent="0.25">
      <c r="A27" s="6"/>
    </row>
    <row r="28" spans="1:21" x14ac:dyDescent="0.25">
      <c r="A28" s="6"/>
    </row>
    <row r="29" spans="1:21" x14ac:dyDescent="0.25">
      <c r="A29" s="6"/>
    </row>
    <row r="30" spans="1:21" x14ac:dyDescent="0.25">
      <c r="A30" s="6"/>
    </row>
    <row r="31" spans="1:21" x14ac:dyDescent="0.25">
      <c r="A31" s="6"/>
    </row>
    <row r="32" spans="1:21" x14ac:dyDescent="0.25">
      <c r="A32" s="6"/>
      <c r="D32" s="6"/>
    </row>
    <row r="33" spans="1:4" x14ac:dyDescent="0.25">
      <c r="A33" s="6"/>
      <c r="D33" s="6"/>
    </row>
    <row r="34" spans="1:4" x14ac:dyDescent="0.25">
      <c r="A34" s="6"/>
      <c r="D34" s="6"/>
    </row>
    <row r="35" spans="1:4" x14ac:dyDescent="0.25">
      <c r="A35" s="6"/>
      <c r="D35" s="6"/>
    </row>
    <row r="36" spans="1:4" x14ac:dyDescent="0.25">
      <c r="A36" s="6"/>
    </row>
    <row r="37" spans="1:4" x14ac:dyDescent="0.25">
      <c r="A37" s="6"/>
    </row>
    <row r="38" spans="1:4" x14ac:dyDescent="0.25">
      <c r="A38" s="6"/>
      <c r="C38" s="7"/>
    </row>
    <row r="39" spans="1:4" x14ac:dyDescent="0.25">
      <c r="A39" s="6"/>
      <c r="C39" s="7"/>
    </row>
    <row r="40" spans="1:4" x14ac:dyDescent="0.25">
      <c r="A40" s="6"/>
      <c r="C40" s="7"/>
    </row>
    <row r="41" spans="1:4" x14ac:dyDescent="0.25">
      <c r="A41" s="6"/>
      <c r="C41" s="7"/>
      <c r="D41" s="6"/>
    </row>
    <row r="42" spans="1:4" x14ac:dyDescent="0.25">
      <c r="A42" s="6"/>
      <c r="C42" s="7"/>
      <c r="D42" s="6"/>
    </row>
    <row r="43" spans="1:4" x14ac:dyDescent="0.25">
      <c r="A43" s="6"/>
      <c r="C43" s="7"/>
      <c r="D43" s="6"/>
    </row>
    <row r="44" spans="1:4" x14ac:dyDescent="0.25">
      <c r="A44" s="6"/>
      <c r="C44" s="7"/>
    </row>
    <row r="45" spans="1:4" x14ac:dyDescent="0.25">
      <c r="A45" s="6"/>
      <c r="C45" s="7"/>
    </row>
    <row r="46" spans="1:4" x14ac:dyDescent="0.25">
      <c r="A46" s="6"/>
      <c r="C46" s="7"/>
    </row>
    <row r="47" spans="1:4" x14ac:dyDescent="0.25">
      <c r="A47" s="6"/>
      <c r="C47" s="7"/>
    </row>
    <row r="48" spans="1:4" x14ac:dyDescent="0.25">
      <c r="A48" s="6"/>
      <c r="C48" s="7"/>
      <c r="D48" s="6"/>
    </row>
    <row r="49" spans="1:33" x14ac:dyDescent="0.25">
      <c r="A49" s="6"/>
      <c r="C49" s="7"/>
      <c r="D49" s="6"/>
    </row>
    <row r="50" spans="1:33" x14ac:dyDescent="0.25">
      <c r="A50" s="6"/>
      <c r="C50" s="7"/>
      <c r="D50" s="6"/>
    </row>
    <row r="51" spans="1:33" x14ac:dyDescent="0.25">
      <c r="A51" s="6"/>
      <c r="C51" s="7"/>
      <c r="D51" s="6"/>
    </row>
    <row r="53" spans="1:33" x14ac:dyDescent="0.25">
      <c r="B53" s="8" t="s">
        <v>4</v>
      </c>
      <c r="C53" s="9">
        <f>AVERAGE(C6:C51)</f>
        <v>19076.923076923078</v>
      </c>
      <c r="D53" s="8"/>
      <c r="E53" s="10">
        <f>AVERAGE(E6:E51)</f>
        <v>142</v>
      </c>
      <c r="F53" s="10">
        <f t="shared" ref="F53:AF53" si="4">AVERAGE(F6:F51)</f>
        <v>673.15384615384619</v>
      </c>
      <c r="G53" s="10">
        <f t="shared" si="4"/>
        <v>4.8061538461538458</v>
      </c>
      <c r="H53" s="10">
        <f t="shared" si="4"/>
        <v>0.32707692307692315</v>
      </c>
      <c r="I53" s="10">
        <f t="shared" si="4"/>
        <v>0.44099999999999995</v>
      </c>
      <c r="J53" s="10">
        <f>AVERAGE(J6:J51)</f>
        <v>0.72953846153846158</v>
      </c>
      <c r="K53" s="10">
        <f>AVERAGE(K6:K51)</f>
        <v>836.46153846153845</v>
      </c>
      <c r="L53" s="10"/>
      <c r="M53" s="10">
        <f t="shared" si="4"/>
        <v>1023.4976153846153</v>
      </c>
      <c r="N53" s="10">
        <f t="shared" si="4"/>
        <v>4.7914615384615376</v>
      </c>
      <c r="O53" s="10">
        <f t="shared" si="4"/>
        <v>387.50054844632268</v>
      </c>
      <c r="P53" s="10">
        <f t="shared" si="4"/>
        <v>501.8719279798342</v>
      </c>
      <c r="Q53" s="10">
        <f t="shared" si="4"/>
        <v>151.35614868038832</v>
      </c>
      <c r="R53" s="10">
        <f t="shared" si="4"/>
        <v>156.84949444770243</v>
      </c>
      <c r="S53" s="10" t="e">
        <f t="shared" si="4"/>
        <v>#DIV/0!</v>
      </c>
      <c r="T53" s="10"/>
      <c r="U53" s="10">
        <f>AVERAGE(U7:U51)</f>
        <v>403</v>
      </c>
      <c r="V53" s="10" t="e">
        <f t="shared" si="4"/>
        <v>#DIV/0!</v>
      </c>
      <c r="W53" s="10" t="e">
        <f t="shared" si="4"/>
        <v>#DIV/0!</v>
      </c>
      <c r="X53" s="10" t="e">
        <f t="shared" si="4"/>
        <v>#DIV/0!</v>
      </c>
      <c r="Y53" s="10" t="e">
        <f t="shared" si="4"/>
        <v>#DIV/0!</v>
      </c>
      <c r="Z53" s="10" t="e">
        <f t="shared" si="4"/>
        <v>#DIV/0!</v>
      </c>
      <c r="AA53" s="10" t="e">
        <f t="shared" si="4"/>
        <v>#DIV/0!</v>
      </c>
      <c r="AB53" s="10"/>
      <c r="AC53" s="10" t="e">
        <f t="shared" si="4"/>
        <v>#DIV/0!</v>
      </c>
      <c r="AD53" s="10"/>
      <c r="AE53" s="10" t="e">
        <f t="shared" si="4"/>
        <v>#DIV/0!</v>
      </c>
      <c r="AF53" s="10" t="e">
        <f t="shared" si="4"/>
        <v>#DIV/0!</v>
      </c>
      <c r="AG53" s="10"/>
    </row>
    <row r="57" spans="1:33" x14ac:dyDescent="0.25">
      <c r="L57" s="1">
        <f>79-17</f>
        <v>62</v>
      </c>
    </row>
    <row r="58" spans="1:33" x14ac:dyDescent="0.25">
      <c r="L58" s="1">
        <f>L57/25</f>
        <v>2.48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E698-F0ED-40BF-91DA-23AAFF81147C}">
  <dimension ref="A4:AG58"/>
  <sheetViews>
    <sheetView workbookViewId="0">
      <selection activeCell="K6" sqref="K6:K18"/>
    </sheetView>
  </sheetViews>
  <sheetFormatPr defaultRowHeight="15" x14ac:dyDescent="0.25"/>
  <cols>
    <col min="1" max="1" width="9.140625" style="1"/>
    <col min="2" max="2" width="9.28515625" style="1" bestFit="1" customWidth="1"/>
    <col min="3" max="3" width="11.5703125" style="1" bestFit="1" customWidth="1"/>
    <col min="4" max="4" width="9.140625" style="1"/>
    <col min="5" max="5" width="9.28515625" style="1" bestFit="1" customWidth="1"/>
    <col min="6" max="6" width="13" style="1" customWidth="1"/>
    <col min="7" max="7" width="11" style="1" customWidth="1"/>
    <col min="8" max="9" width="9.28515625" style="1" bestFit="1" customWidth="1"/>
    <col min="10" max="11" width="10.5703125" style="1" customWidth="1"/>
    <col min="12" max="12" width="9.140625" style="1"/>
    <col min="13" max="13" width="11.42578125" style="1" customWidth="1"/>
    <col min="14" max="14" width="14.28515625" style="1" customWidth="1"/>
    <col min="15" max="15" width="11.5703125" style="1" bestFit="1" customWidth="1"/>
    <col min="16" max="17" width="11.7109375" style="1" bestFit="1" customWidth="1"/>
    <col min="18" max="19" width="10.140625" style="1" customWidth="1"/>
    <col min="20" max="20" width="9.140625" style="1"/>
    <col min="21" max="21" width="9.28515625" style="1" bestFit="1" customWidth="1"/>
    <col min="22" max="25" width="9.140625" style="1"/>
    <col min="26" max="27" width="10.140625" style="1" customWidth="1"/>
    <col min="28" max="28" width="9.140625" style="1"/>
    <col min="29" max="29" width="11.5703125" style="1" bestFit="1" customWidth="1"/>
    <col min="30" max="16384" width="9.140625" style="1"/>
  </cols>
  <sheetData>
    <row r="4" spans="1:21" ht="30" x14ac:dyDescent="0.25">
      <c r="E4" s="2" t="s">
        <v>2</v>
      </c>
      <c r="F4" s="2"/>
      <c r="G4" s="2"/>
      <c r="H4" s="2"/>
      <c r="I4" s="2"/>
      <c r="J4" s="2"/>
      <c r="K4" s="2"/>
      <c r="M4" s="4"/>
      <c r="N4" s="4"/>
      <c r="O4" s="4"/>
      <c r="P4" s="4"/>
      <c r="Q4" s="4"/>
      <c r="R4" s="4"/>
      <c r="U4" s="5" t="s">
        <v>3</v>
      </c>
    </row>
    <row r="5" spans="1:21" ht="31.5" customHeight="1" x14ac:dyDescent="0.25">
      <c r="A5" s="1" t="s">
        <v>1</v>
      </c>
      <c r="B5" s="1" t="s">
        <v>14</v>
      </c>
      <c r="C5" s="1" t="s">
        <v>5</v>
      </c>
      <c r="E5" s="2" t="s">
        <v>0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M5" s="2" t="s">
        <v>12</v>
      </c>
      <c r="N5" s="2" t="s">
        <v>13</v>
      </c>
      <c r="O5" s="4" t="s">
        <v>17</v>
      </c>
      <c r="P5" s="4" t="s">
        <v>18</v>
      </c>
      <c r="Q5" s="4" t="s">
        <v>15</v>
      </c>
      <c r="R5" s="4" t="s">
        <v>16</v>
      </c>
      <c r="U5" s="3" t="s">
        <v>0</v>
      </c>
    </row>
    <row r="6" spans="1:21" x14ac:dyDescent="0.25">
      <c r="A6" s="6"/>
      <c r="B6" s="1">
        <v>0</v>
      </c>
      <c r="C6" s="1">
        <v>17600</v>
      </c>
      <c r="E6" s="1">
        <v>57</v>
      </c>
      <c r="F6" s="1">
        <v>579</v>
      </c>
      <c r="G6" s="1">
        <v>10.199999999999999</v>
      </c>
      <c r="H6" s="1">
        <v>0.26400000000000001</v>
      </c>
      <c r="I6" s="1">
        <v>0.50700000000000001</v>
      </c>
      <c r="J6" s="1">
        <v>0.76900000000000002</v>
      </c>
      <c r="K6" s="1">
        <v>1211</v>
      </c>
      <c r="M6" s="1">
        <v>1241.482</v>
      </c>
      <c r="N6" s="1">
        <v>19.545000000000002</v>
      </c>
      <c r="O6" s="1">
        <f t="shared" ref="O6:O18" si="0">K6/N6</f>
        <v>61.959580455359422</v>
      </c>
      <c r="P6" s="1">
        <f t="shared" ref="P6:P18" si="1">M6/N6</f>
        <v>63.519160910718846</v>
      </c>
      <c r="Q6" s="1">
        <f t="shared" ref="Q6:Q18" si="2">(61.5)*LOG10(O6)</f>
        <v>110.21467080504937</v>
      </c>
      <c r="R6" s="1">
        <f t="shared" ref="R6:R18" si="3">(61.5)*LOG10(P6)</f>
        <v>110.87864227375975</v>
      </c>
      <c r="U6" s="1">
        <v>395</v>
      </c>
    </row>
    <row r="7" spans="1:21" ht="14.25" customHeight="1" x14ac:dyDescent="0.25">
      <c r="A7" s="6"/>
      <c r="B7" s="1">
        <v>2</v>
      </c>
      <c r="C7" s="1">
        <v>17800</v>
      </c>
      <c r="E7" s="1">
        <v>66</v>
      </c>
      <c r="F7" s="1">
        <v>668</v>
      </c>
      <c r="G7" s="1">
        <v>10.1</v>
      </c>
      <c r="H7" s="1">
        <v>0.27300000000000002</v>
      </c>
      <c r="I7" s="1">
        <v>0.50600000000000001</v>
      </c>
      <c r="J7" s="1">
        <v>0.74399999999999999</v>
      </c>
      <c r="K7" s="1">
        <v>1005</v>
      </c>
      <c r="M7" s="1">
        <v>993.46299999999997</v>
      </c>
      <c r="N7" s="1">
        <v>30.858000000000001</v>
      </c>
      <c r="O7" s="1">
        <f t="shared" si="0"/>
        <v>32.568539762784368</v>
      </c>
      <c r="P7" s="1">
        <f t="shared" si="1"/>
        <v>32.194665888910492</v>
      </c>
      <c r="Q7" s="1">
        <f t="shared" si="2"/>
        <v>93.037094653684107</v>
      </c>
      <c r="R7" s="1">
        <f t="shared" si="3"/>
        <v>92.728711228393948</v>
      </c>
      <c r="U7" s="1">
        <v>496</v>
      </c>
    </row>
    <row r="8" spans="1:21" x14ac:dyDescent="0.25">
      <c r="A8" s="6"/>
      <c r="B8" s="4">
        <v>4</v>
      </c>
      <c r="C8" s="1">
        <v>15100</v>
      </c>
      <c r="E8" s="1">
        <v>75</v>
      </c>
      <c r="F8" s="1">
        <v>511</v>
      </c>
      <c r="G8" s="1">
        <v>6.81</v>
      </c>
      <c r="H8" s="1">
        <v>0.24199999999999999</v>
      </c>
      <c r="I8" s="1">
        <v>0.52200000000000002</v>
      </c>
      <c r="J8" s="1">
        <v>0.70199999999999996</v>
      </c>
      <c r="K8" s="1">
        <v>1381</v>
      </c>
      <c r="M8" s="1">
        <v>1482.567</v>
      </c>
      <c r="N8" s="1">
        <v>31.757999999999999</v>
      </c>
      <c r="O8" s="1">
        <f t="shared" si="0"/>
        <v>43.48510611499465</v>
      </c>
      <c r="P8" s="1">
        <f t="shared" si="1"/>
        <v>46.68326091063669</v>
      </c>
      <c r="Q8" s="1">
        <f t="shared" si="2"/>
        <v>100.75794285352877</v>
      </c>
      <c r="R8" s="1">
        <f t="shared" si="3"/>
        <v>102.65341285855408</v>
      </c>
      <c r="U8" s="1">
        <v>458</v>
      </c>
    </row>
    <row r="9" spans="1:21" x14ac:dyDescent="0.25">
      <c r="A9" s="6"/>
      <c r="B9" s="1">
        <v>6</v>
      </c>
      <c r="C9" s="1">
        <v>15400</v>
      </c>
      <c r="E9" s="1">
        <v>74</v>
      </c>
      <c r="F9" s="1">
        <v>641</v>
      </c>
      <c r="G9" s="1">
        <v>8.67</v>
      </c>
      <c r="H9" s="1">
        <v>0.26700000000000002</v>
      </c>
      <c r="I9" s="1">
        <v>0.46200000000000002</v>
      </c>
      <c r="J9" s="1">
        <v>0.69799999999999995</v>
      </c>
      <c r="K9" s="1">
        <v>1060</v>
      </c>
      <c r="M9" s="1">
        <v>1312.171</v>
      </c>
      <c r="N9" s="1">
        <v>25.835000000000001</v>
      </c>
      <c r="O9" s="1">
        <f t="shared" si="0"/>
        <v>41.029610992839167</v>
      </c>
      <c r="P9" s="1">
        <f t="shared" si="1"/>
        <v>50.790439326495068</v>
      </c>
      <c r="Q9" s="1">
        <f t="shared" si="2"/>
        <v>99.205490062060022</v>
      </c>
      <c r="R9" s="1">
        <f t="shared" si="3"/>
        <v>104.90559111808288</v>
      </c>
      <c r="U9" s="1">
        <v>447</v>
      </c>
    </row>
    <row r="10" spans="1:21" customFormat="1" x14ac:dyDescent="0.25">
      <c r="B10" s="1">
        <v>8</v>
      </c>
      <c r="C10" s="1">
        <v>14700</v>
      </c>
      <c r="E10" s="1">
        <v>73</v>
      </c>
      <c r="F10" s="1">
        <v>597</v>
      </c>
      <c r="G10" s="1">
        <v>8.17</v>
      </c>
      <c r="H10" s="1">
        <v>0.307</v>
      </c>
      <c r="I10" s="1">
        <v>0.44700000000000001</v>
      </c>
      <c r="J10" s="1">
        <v>0.7</v>
      </c>
      <c r="K10" s="1">
        <v>1072</v>
      </c>
      <c r="M10" s="1">
        <v>1248.508</v>
      </c>
      <c r="N10" s="1">
        <v>24.170999999999999</v>
      </c>
      <c r="O10">
        <f t="shared" si="0"/>
        <v>44.35066815605478</v>
      </c>
      <c r="P10">
        <f t="shared" si="1"/>
        <v>51.653138058003393</v>
      </c>
      <c r="Q10">
        <f t="shared" si="2"/>
        <v>101.28436027007197</v>
      </c>
      <c r="R10">
        <f t="shared" si="3"/>
        <v>105.35544773503699</v>
      </c>
      <c r="U10" s="1">
        <v>408</v>
      </c>
    </row>
    <row r="11" spans="1:21" customFormat="1" x14ac:dyDescent="0.25">
      <c r="B11" s="1">
        <v>10</v>
      </c>
      <c r="C11" s="1">
        <v>14400</v>
      </c>
      <c r="E11" s="1">
        <v>108</v>
      </c>
      <c r="F11" s="1">
        <v>487</v>
      </c>
      <c r="G11" s="1">
        <v>4.51</v>
      </c>
      <c r="H11" s="1">
        <v>0.32200000000000001</v>
      </c>
      <c r="I11" s="1">
        <v>0.434</v>
      </c>
      <c r="J11" s="1">
        <v>0.72699999999999998</v>
      </c>
      <c r="K11" s="1">
        <v>1197</v>
      </c>
      <c r="M11" s="1">
        <v>1261.8989999999999</v>
      </c>
      <c r="N11" s="1">
        <v>12.092000000000001</v>
      </c>
      <c r="O11">
        <f t="shared" si="0"/>
        <v>98.991068475024804</v>
      </c>
      <c r="P11">
        <f t="shared" si="1"/>
        <v>104.35817069136618</v>
      </c>
      <c r="Q11">
        <f t="shared" si="2"/>
        <v>122.72915473188881</v>
      </c>
      <c r="R11">
        <f t="shared" si="3"/>
        <v>124.1393771477867</v>
      </c>
      <c r="U11" s="1">
        <v>413</v>
      </c>
    </row>
    <row r="12" spans="1:21" customFormat="1" x14ac:dyDescent="0.25">
      <c r="B12" s="1">
        <v>12</v>
      </c>
      <c r="C12" s="1">
        <v>16600</v>
      </c>
      <c r="E12" s="1">
        <v>114</v>
      </c>
      <c r="F12" s="1">
        <v>629</v>
      </c>
      <c r="G12" s="1">
        <v>5.52</v>
      </c>
      <c r="H12" s="1">
        <v>0.35399999999999998</v>
      </c>
      <c r="I12" s="1">
        <v>0.38900000000000001</v>
      </c>
      <c r="J12" s="1">
        <v>0.70699999999999996</v>
      </c>
      <c r="K12" s="1">
        <v>1051</v>
      </c>
      <c r="M12" s="1">
        <v>1285.538</v>
      </c>
      <c r="N12" s="1">
        <v>6.085</v>
      </c>
      <c r="O12">
        <f t="shared" si="0"/>
        <v>172.71980279375515</v>
      </c>
      <c r="P12">
        <f t="shared" si="1"/>
        <v>211.2634346754314</v>
      </c>
      <c r="Q12">
        <f t="shared" si="2"/>
        <v>137.59654120792274</v>
      </c>
      <c r="R12">
        <f t="shared" si="3"/>
        <v>142.97669667490996</v>
      </c>
      <c r="U12" s="1">
        <v>422</v>
      </c>
    </row>
    <row r="13" spans="1:21" customFormat="1" x14ac:dyDescent="0.25">
      <c r="B13" s="1">
        <v>14</v>
      </c>
      <c r="C13" s="1">
        <v>16200</v>
      </c>
      <c r="E13" s="1">
        <v>112</v>
      </c>
      <c r="F13" s="1">
        <v>679</v>
      </c>
      <c r="G13" s="1">
        <v>6.06</v>
      </c>
      <c r="H13" s="1">
        <v>0.33200000000000002</v>
      </c>
      <c r="I13" s="1">
        <v>0.41499999999999998</v>
      </c>
      <c r="J13" s="1">
        <v>0.70099999999999996</v>
      </c>
      <c r="K13" s="1">
        <v>979</v>
      </c>
      <c r="M13" s="1">
        <v>1290.3979999999999</v>
      </c>
      <c r="N13" s="1">
        <v>9.0329999999999995</v>
      </c>
      <c r="O13">
        <f t="shared" si="0"/>
        <v>108.38038303996458</v>
      </c>
      <c r="P13">
        <f t="shared" si="1"/>
        <v>142.85375844127088</v>
      </c>
      <c r="Q13">
        <f t="shared" si="2"/>
        <v>125.14946691659904</v>
      </c>
      <c r="R13">
        <f t="shared" si="3"/>
        <v>132.52583776846197</v>
      </c>
      <c r="U13" s="1">
        <v>397</v>
      </c>
    </row>
    <row r="14" spans="1:21" customFormat="1" x14ac:dyDescent="0.25">
      <c r="B14" s="1">
        <v>16</v>
      </c>
      <c r="C14" s="1">
        <v>16500</v>
      </c>
      <c r="E14" s="1">
        <v>107</v>
      </c>
      <c r="F14" s="1">
        <v>597</v>
      </c>
      <c r="G14" s="1">
        <v>5.58</v>
      </c>
      <c r="H14" s="1">
        <v>0.32400000000000001</v>
      </c>
      <c r="I14" s="1">
        <v>0.39200000000000002</v>
      </c>
      <c r="J14" s="1">
        <v>0.69099999999999995</v>
      </c>
      <c r="K14" s="1">
        <v>1036</v>
      </c>
      <c r="M14" s="1">
        <v>1191.355</v>
      </c>
      <c r="N14" s="1">
        <v>2.944</v>
      </c>
      <c r="O14">
        <f t="shared" si="0"/>
        <v>351.9021739130435</v>
      </c>
      <c r="P14">
        <f t="shared" si="1"/>
        <v>404.67221467391306</v>
      </c>
      <c r="Q14">
        <f t="shared" si="2"/>
        <v>156.60494990924082</v>
      </c>
      <c r="R14">
        <f t="shared" si="3"/>
        <v>160.33685825039893</v>
      </c>
      <c r="U14" s="1">
        <v>381</v>
      </c>
    </row>
    <row r="15" spans="1:21" customFormat="1" x14ac:dyDescent="0.25">
      <c r="B15" s="1">
        <v>18</v>
      </c>
      <c r="C15" s="1">
        <v>16800</v>
      </c>
      <c r="E15" s="1">
        <v>113</v>
      </c>
      <c r="F15" s="1">
        <v>657</v>
      </c>
      <c r="G15" s="1">
        <v>5.82</v>
      </c>
      <c r="H15" s="1">
        <v>0.31900000000000001</v>
      </c>
      <c r="I15" s="1">
        <v>0.39800000000000002</v>
      </c>
      <c r="J15" s="1">
        <v>0.68600000000000005</v>
      </c>
      <c r="K15" s="1">
        <v>954</v>
      </c>
      <c r="M15" s="1">
        <v>1054.9380000000001</v>
      </c>
      <c r="N15" s="1">
        <v>12.935</v>
      </c>
      <c r="O15">
        <f t="shared" si="0"/>
        <v>73.753382296095864</v>
      </c>
      <c r="P15">
        <f t="shared" si="1"/>
        <v>81.556861229223045</v>
      </c>
      <c r="Q15">
        <f t="shared" si="2"/>
        <v>114.86858941156927</v>
      </c>
      <c r="R15">
        <f t="shared" si="3"/>
        <v>117.55482095367898</v>
      </c>
      <c r="U15" s="1">
        <v>429</v>
      </c>
    </row>
    <row r="16" spans="1:21" customFormat="1" x14ac:dyDescent="0.25">
      <c r="B16" s="1">
        <v>20</v>
      </c>
      <c r="C16" s="1">
        <v>17200</v>
      </c>
      <c r="E16" s="1">
        <v>102</v>
      </c>
      <c r="F16" s="1">
        <v>662</v>
      </c>
      <c r="G16" s="1">
        <v>6.49</v>
      </c>
      <c r="H16" s="1">
        <v>0.31</v>
      </c>
      <c r="I16" s="1">
        <v>0.36699999999999999</v>
      </c>
      <c r="J16" s="1">
        <v>0.66100000000000003</v>
      </c>
      <c r="K16" s="1">
        <v>921</v>
      </c>
      <c r="M16" s="1">
        <v>1108.807</v>
      </c>
      <c r="N16" s="1">
        <v>24.338999999999999</v>
      </c>
      <c r="O16">
        <f t="shared" si="0"/>
        <v>37.840502896585726</v>
      </c>
      <c r="P16">
        <f t="shared" si="1"/>
        <v>45.556801840667248</v>
      </c>
      <c r="Q16">
        <f t="shared" si="2"/>
        <v>97.044349319209019</v>
      </c>
      <c r="R16">
        <f t="shared" si="3"/>
        <v>102.00102354165877</v>
      </c>
      <c r="U16" s="1">
        <v>440</v>
      </c>
    </row>
    <row r="17" spans="1:21" customFormat="1" x14ac:dyDescent="0.25">
      <c r="B17" s="1">
        <v>22</v>
      </c>
      <c r="C17" s="1">
        <v>17200</v>
      </c>
      <c r="E17" s="1">
        <v>124</v>
      </c>
      <c r="F17" s="1">
        <v>530</v>
      </c>
      <c r="G17" s="1">
        <v>4.2699999999999996</v>
      </c>
      <c r="H17" s="1">
        <v>0.32200000000000001</v>
      </c>
      <c r="I17" s="1">
        <v>0.39</v>
      </c>
      <c r="J17" s="1">
        <v>0.68799999999999994</v>
      </c>
      <c r="K17" s="1">
        <v>1026</v>
      </c>
      <c r="M17" s="1">
        <v>1145.921</v>
      </c>
      <c r="N17" s="1">
        <v>25.542999999999999</v>
      </c>
      <c r="O17">
        <f t="shared" si="0"/>
        <v>40.167560584113069</v>
      </c>
      <c r="P17">
        <f t="shared" si="1"/>
        <v>44.862428062482877</v>
      </c>
      <c r="Q17">
        <f t="shared" si="2"/>
        <v>98.638340629908882</v>
      </c>
      <c r="R17">
        <f t="shared" si="3"/>
        <v>101.59079065909977</v>
      </c>
      <c r="U17" s="1">
        <v>393</v>
      </c>
    </row>
    <row r="18" spans="1:21" customFormat="1" x14ac:dyDescent="0.25">
      <c r="B18" s="1">
        <v>24</v>
      </c>
      <c r="C18" s="1">
        <v>17800</v>
      </c>
      <c r="E18" s="1">
        <v>163</v>
      </c>
      <c r="F18" s="1">
        <v>559</v>
      </c>
      <c r="G18" s="1">
        <v>3.43</v>
      </c>
      <c r="H18" s="1">
        <v>0.35599999999999998</v>
      </c>
      <c r="I18" s="1">
        <v>0.38800000000000001</v>
      </c>
      <c r="J18" s="1">
        <v>0.72</v>
      </c>
      <c r="K18" s="1">
        <v>979</v>
      </c>
      <c r="M18" s="1">
        <v>1210.181</v>
      </c>
      <c r="N18" s="1">
        <v>10.667999999999999</v>
      </c>
      <c r="O18">
        <f t="shared" si="0"/>
        <v>91.769778777652803</v>
      </c>
      <c r="P18">
        <f t="shared" si="1"/>
        <v>113.44028871391077</v>
      </c>
      <c r="Q18">
        <f t="shared" si="2"/>
        <v>120.70603061429591</v>
      </c>
      <c r="R18">
        <f t="shared" si="3"/>
        <v>126.36819037384313</v>
      </c>
      <c r="U18" s="1">
        <v>395</v>
      </c>
    </row>
    <row r="19" spans="1:21" x14ac:dyDescent="0.25">
      <c r="A19" s="6"/>
    </row>
    <row r="20" spans="1:21" x14ac:dyDescent="0.25">
      <c r="A20" s="6"/>
    </row>
    <row r="21" spans="1:21" x14ac:dyDescent="0.25">
      <c r="A21" s="6"/>
    </row>
    <row r="22" spans="1:21" x14ac:dyDescent="0.25">
      <c r="A22" s="6"/>
    </row>
    <row r="23" spans="1:21" x14ac:dyDescent="0.25">
      <c r="A23" s="6"/>
    </row>
    <row r="24" spans="1:21" x14ac:dyDescent="0.25">
      <c r="A24" s="6"/>
    </row>
    <row r="25" spans="1:21" x14ac:dyDescent="0.25">
      <c r="A25" s="6"/>
    </row>
    <row r="26" spans="1:21" x14ac:dyDescent="0.25">
      <c r="A26" s="6"/>
    </row>
    <row r="27" spans="1:21" x14ac:dyDescent="0.25">
      <c r="A27" s="6"/>
    </row>
    <row r="28" spans="1:21" x14ac:dyDescent="0.25">
      <c r="A28" s="6"/>
    </row>
    <row r="29" spans="1:21" x14ac:dyDescent="0.25">
      <c r="A29" s="6"/>
    </row>
    <row r="30" spans="1:21" x14ac:dyDescent="0.25">
      <c r="A30" s="6"/>
    </row>
    <row r="31" spans="1:21" x14ac:dyDescent="0.25">
      <c r="A31" s="6"/>
    </row>
    <row r="32" spans="1:21" x14ac:dyDescent="0.25">
      <c r="A32" s="6"/>
      <c r="D32" s="6"/>
    </row>
    <row r="33" spans="1:4" x14ac:dyDescent="0.25">
      <c r="A33" s="6"/>
      <c r="D33" s="6"/>
    </row>
    <row r="34" spans="1:4" x14ac:dyDescent="0.25">
      <c r="A34" s="6"/>
      <c r="D34" s="6"/>
    </row>
    <row r="35" spans="1:4" x14ac:dyDescent="0.25">
      <c r="A35" s="6"/>
      <c r="D35" s="6"/>
    </row>
    <row r="36" spans="1:4" x14ac:dyDescent="0.25">
      <c r="A36" s="6"/>
    </row>
    <row r="37" spans="1:4" x14ac:dyDescent="0.25">
      <c r="A37" s="6"/>
    </row>
    <row r="38" spans="1:4" x14ac:dyDescent="0.25">
      <c r="A38" s="6"/>
      <c r="C38" s="7"/>
    </row>
    <row r="39" spans="1:4" x14ac:dyDescent="0.25">
      <c r="A39" s="6"/>
      <c r="C39" s="7"/>
    </row>
    <row r="40" spans="1:4" x14ac:dyDescent="0.25">
      <c r="A40" s="6"/>
      <c r="C40" s="7"/>
    </row>
    <row r="41" spans="1:4" x14ac:dyDescent="0.25">
      <c r="A41" s="6"/>
      <c r="C41" s="7"/>
      <c r="D41" s="6"/>
    </row>
    <row r="42" spans="1:4" x14ac:dyDescent="0.25">
      <c r="A42" s="6"/>
      <c r="C42" s="7"/>
      <c r="D42" s="6"/>
    </row>
    <row r="43" spans="1:4" x14ac:dyDescent="0.25">
      <c r="A43" s="6"/>
      <c r="C43" s="7"/>
      <c r="D43" s="6"/>
    </row>
    <row r="44" spans="1:4" x14ac:dyDescent="0.25">
      <c r="A44" s="6"/>
      <c r="C44" s="7"/>
    </row>
    <row r="45" spans="1:4" x14ac:dyDescent="0.25">
      <c r="A45" s="6"/>
      <c r="C45" s="7"/>
    </row>
    <row r="46" spans="1:4" x14ac:dyDescent="0.25">
      <c r="A46" s="6"/>
      <c r="C46" s="7"/>
    </row>
    <row r="47" spans="1:4" x14ac:dyDescent="0.25">
      <c r="A47" s="6"/>
      <c r="C47" s="7"/>
    </row>
    <row r="48" spans="1:4" x14ac:dyDescent="0.25">
      <c r="A48" s="6"/>
      <c r="C48" s="7"/>
      <c r="D48" s="6"/>
    </row>
    <row r="49" spans="1:33" x14ac:dyDescent="0.25">
      <c r="A49" s="6"/>
      <c r="C49" s="7"/>
      <c r="D49" s="6"/>
    </row>
    <row r="50" spans="1:33" x14ac:dyDescent="0.25">
      <c r="A50" s="6"/>
      <c r="C50" s="7"/>
      <c r="D50" s="6"/>
    </row>
    <row r="51" spans="1:33" x14ac:dyDescent="0.25">
      <c r="A51" s="6"/>
      <c r="C51" s="7"/>
      <c r="D51" s="6"/>
    </row>
    <row r="53" spans="1:33" x14ac:dyDescent="0.25">
      <c r="B53" s="8" t="s">
        <v>4</v>
      </c>
      <c r="C53" s="9">
        <f>AVERAGE(C6:C51)</f>
        <v>16407.692307692309</v>
      </c>
      <c r="D53" s="8"/>
      <c r="E53" s="10">
        <f>AVERAGE(E6:E51)</f>
        <v>99.07692307692308</v>
      </c>
      <c r="F53" s="10">
        <f t="shared" ref="F53:AF53" si="4">AVERAGE(F6:F51)</f>
        <v>599.69230769230774</v>
      </c>
      <c r="G53" s="10">
        <f t="shared" si="4"/>
        <v>6.5869230769230764</v>
      </c>
      <c r="H53" s="10">
        <f t="shared" si="4"/>
        <v>0.30707692307692303</v>
      </c>
      <c r="I53" s="10">
        <f t="shared" si="4"/>
        <v>0.43207692307692308</v>
      </c>
      <c r="J53" s="10">
        <f>AVERAGE(J6:J51)</f>
        <v>0.70723076923076933</v>
      </c>
      <c r="K53" s="10">
        <f>AVERAGE(K6:K51)</f>
        <v>1067.0769230769231</v>
      </c>
      <c r="L53" s="10"/>
      <c r="M53" s="10">
        <f t="shared" si="4"/>
        <v>1217.4790769230769</v>
      </c>
      <c r="N53" s="10">
        <f t="shared" si="4"/>
        <v>18.138923076923078</v>
      </c>
      <c r="O53" s="10">
        <f t="shared" si="4"/>
        <v>92.224473712174458</v>
      </c>
      <c r="P53" s="10">
        <f t="shared" si="4"/>
        <v>107.18497103254077</v>
      </c>
      <c r="Q53" s="10">
        <f t="shared" si="4"/>
        <v>113.67976779884837</v>
      </c>
      <c r="R53" s="10">
        <f t="shared" si="4"/>
        <v>117.23195389105123</v>
      </c>
      <c r="S53" s="10" t="e">
        <f t="shared" si="4"/>
        <v>#DIV/0!</v>
      </c>
      <c r="T53" s="10"/>
      <c r="U53" s="10">
        <f>AVERAGE(U7:U51)</f>
        <v>423.25</v>
      </c>
      <c r="V53" s="10" t="e">
        <f t="shared" si="4"/>
        <v>#DIV/0!</v>
      </c>
      <c r="W53" s="10" t="e">
        <f t="shared" si="4"/>
        <v>#DIV/0!</v>
      </c>
      <c r="X53" s="10" t="e">
        <f t="shared" si="4"/>
        <v>#DIV/0!</v>
      </c>
      <c r="Y53" s="10" t="e">
        <f t="shared" si="4"/>
        <v>#DIV/0!</v>
      </c>
      <c r="Z53" s="10" t="e">
        <f t="shared" si="4"/>
        <v>#DIV/0!</v>
      </c>
      <c r="AA53" s="10" t="e">
        <f t="shared" si="4"/>
        <v>#DIV/0!</v>
      </c>
      <c r="AB53" s="10"/>
      <c r="AC53" s="10" t="e">
        <f t="shared" si="4"/>
        <v>#DIV/0!</v>
      </c>
      <c r="AD53" s="10"/>
      <c r="AE53" s="10" t="e">
        <f t="shared" si="4"/>
        <v>#DIV/0!</v>
      </c>
      <c r="AF53" s="10" t="e">
        <f t="shared" si="4"/>
        <v>#DIV/0!</v>
      </c>
      <c r="AG53" s="10"/>
    </row>
    <row r="57" spans="1:33" x14ac:dyDescent="0.25">
      <c r="L57" s="1">
        <f>79-17</f>
        <v>62</v>
      </c>
    </row>
    <row r="58" spans="1:33" x14ac:dyDescent="0.25">
      <c r="L58" s="1">
        <f>L57/25</f>
        <v>2.48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772FE-D49B-4F03-895F-83B2FEC0A060}">
  <dimension ref="A4:AG58"/>
  <sheetViews>
    <sheetView workbookViewId="0">
      <selection activeCell="K6" sqref="K6:K18"/>
    </sheetView>
  </sheetViews>
  <sheetFormatPr defaultRowHeight="15" x14ac:dyDescent="0.25"/>
  <cols>
    <col min="1" max="1" width="9.140625" style="1"/>
    <col min="2" max="2" width="9.28515625" style="1" bestFit="1" customWidth="1"/>
    <col min="3" max="3" width="11.5703125" style="1" bestFit="1" customWidth="1"/>
    <col min="4" max="4" width="9.140625" style="1"/>
    <col min="5" max="5" width="9.28515625" style="1" bestFit="1" customWidth="1"/>
    <col min="6" max="6" width="13" style="1" customWidth="1"/>
    <col min="7" max="7" width="11" style="1" customWidth="1"/>
    <col min="8" max="9" width="9.28515625" style="1" bestFit="1" customWidth="1"/>
    <col min="10" max="11" width="10.5703125" style="1" customWidth="1"/>
    <col min="12" max="12" width="9.140625" style="1"/>
    <col min="13" max="13" width="11.42578125" style="1" customWidth="1"/>
    <col min="14" max="14" width="14.28515625" style="1" customWidth="1"/>
    <col min="15" max="15" width="11.5703125" style="1" bestFit="1" customWidth="1"/>
    <col min="16" max="17" width="11.7109375" style="1" bestFit="1" customWidth="1"/>
    <col min="18" max="19" width="10.140625" style="1" customWidth="1"/>
    <col min="20" max="20" width="9.140625" style="1"/>
    <col min="21" max="21" width="9.28515625" style="1" bestFit="1" customWidth="1"/>
    <col min="22" max="25" width="9.140625" style="1"/>
    <col min="26" max="27" width="10.140625" style="1" customWidth="1"/>
    <col min="28" max="28" width="9.140625" style="1"/>
    <col min="29" max="29" width="11.5703125" style="1" bestFit="1" customWidth="1"/>
    <col min="30" max="16384" width="9.140625" style="1"/>
  </cols>
  <sheetData>
    <row r="4" spans="1:21" ht="30" x14ac:dyDescent="0.25">
      <c r="E4" s="2" t="s">
        <v>2</v>
      </c>
      <c r="F4" s="2"/>
      <c r="G4" s="2"/>
      <c r="H4" s="2"/>
      <c r="I4" s="2"/>
      <c r="J4" s="2"/>
      <c r="K4" s="2"/>
      <c r="M4" s="4"/>
      <c r="N4" s="4"/>
      <c r="O4" s="4"/>
      <c r="P4" s="4"/>
      <c r="Q4" s="4"/>
      <c r="R4" s="4"/>
      <c r="U4" s="5" t="s">
        <v>3</v>
      </c>
    </row>
    <row r="5" spans="1:21" ht="31.5" customHeight="1" x14ac:dyDescent="0.25">
      <c r="A5" s="1" t="s">
        <v>1</v>
      </c>
      <c r="B5" s="1" t="s">
        <v>14</v>
      </c>
      <c r="C5" s="1" t="s">
        <v>5</v>
      </c>
      <c r="E5" s="2" t="s">
        <v>0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M5" s="2" t="s">
        <v>12</v>
      </c>
      <c r="N5" s="2" t="s">
        <v>13</v>
      </c>
      <c r="O5" s="4" t="s">
        <v>17</v>
      </c>
      <c r="P5" s="4" t="s">
        <v>18</v>
      </c>
      <c r="Q5" s="4" t="s">
        <v>15</v>
      </c>
      <c r="R5" s="4" t="s">
        <v>16</v>
      </c>
      <c r="U5" s="3" t="s">
        <v>0</v>
      </c>
    </row>
    <row r="6" spans="1:21" x14ac:dyDescent="0.25">
      <c r="A6" s="6"/>
      <c r="B6" s="1">
        <v>0</v>
      </c>
      <c r="C6" s="1">
        <v>13400</v>
      </c>
      <c r="E6" s="1">
        <v>42</v>
      </c>
      <c r="F6" s="1">
        <v>463</v>
      </c>
      <c r="G6" s="1">
        <v>11</v>
      </c>
      <c r="H6" s="1">
        <v>0.26600000000000001</v>
      </c>
      <c r="I6" s="1">
        <v>0.52</v>
      </c>
      <c r="J6" s="1">
        <v>0.75800000000000001</v>
      </c>
      <c r="K6" s="1">
        <v>1215</v>
      </c>
      <c r="M6" s="1">
        <v>1348.7329999999999</v>
      </c>
      <c r="N6" s="1">
        <v>24.937999999999999</v>
      </c>
      <c r="O6" s="1">
        <f t="shared" ref="O6:O18" si="0">K6/N6</f>
        <v>48.7208276525784</v>
      </c>
      <c r="P6" s="1">
        <f t="shared" ref="P6:P18" si="1">M6/N6</f>
        <v>54.083446948432112</v>
      </c>
      <c r="Q6" s="1">
        <f t="shared" ref="Q6:R18" si="2">(61.5)*LOG10(O6)</f>
        <v>103.79445142591901</v>
      </c>
      <c r="R6" s="1">
        <f t="shared" si="2"/>
        <v>106.58345833017</v>
      </c>
      <c r="U6" s="1">
        <v>461</v>
      </c>
    </row>
    <row r="7" spans="1:21" ht="14.25" customHeight="1" x14ac:dyDescent="0.25">
      <c r="A7" s="6"/>
      <c r="B7" s="1">
        <v>2</v>
      </c>
      <c r="C7" s="1">
        <v>13200</v>
      </c>
      <c r="E7" s="1">
        <v>57</v>
      </c>
      <c r="F7" s="1">
        <v>446</v>
      </c>
      <c r="G7" s="1">
        <v>7.82</v>
      </c>
      <c r="H7" s="1">
        <v>0.27100000000000002</v>
      </c>
      <c r="I7" s="1">
        <v>0.50800000000000001</v>
      </c>
      <c r="J7" s="1">
        <v>0.76300000000000001</v>
      </c>
      <c r="K7" s="1">
        <v>1269</v>
      </c>
      <c r="M7" s="1">
        <v>1284.027</v>
      </c>
      <c r="N7" s="1">
        <v>26.81</v>
      </c>
      <c r="O7" s="1">
        <f t="shared" si="0"/>
        <v>47.333084669899293</v>
      </c>
      <c r="P7" s="1">
        <f t="shared" si="1"/>
        <v>47.893584483401717</v>
      </c>
      <c r="Q7" s="1">
        <f t="shared" si="2"/>
        <v>103.02263569887724</v>
      </c>
      <c r="R7" s="1">
        <f t="shared" si="2"/>
        <v>103.33705653389416</v>
      </c>
      <c r="U7" s="1">
        <v>443</v>
      </c>
    </row>
    <row r="8" spans="1:21" x14ac:dyDescent="0.25">
      <c r="A8" s="6"/>
      <c r="B8" s="4">
        <v>4</v>
      </c>
      <c r="C8" s="1">
        <v>12100</v>
      </c>
      <c r="E8" s="1">
        <v>60</v>
      </c>
      <c r="F8" s="1">
        <v>392</v>
      </c>
      <c r="G8" s="1">
        <v>6.54</v>
      </c>
      <c r="H8" s="1">
        <v>0.30199999999999999</v>
      </c>
      <c r="I8" s="1">
        <v>0.496</v>
      </c>
      <c r="J8" s="1">
        <v>0.78500000000000003</v>
      </c>
      <c r="K8" s="1">
        <v>1848</v>
      </c>
      <c r="M8" s="1">
        <v>2062.6149999999998</v>
      </c>
      <c r="N8" s="1">
        <v>20.321000000000002</v>
      </c>
      <c r="O8" s="1">
        <f t="shared" si="0"/>
        <v>90.940406476059238</v>
      </c>
      <c r="P8" s="1">
        <f t="shared" si="1"/>
        <v>101.50164854091824</v>
      </c>
      <c r="Q8" s="1">
        <f t="shared" si="2"/>
        <v>120.46354879884667</v>
      </c>
      <c r="R8" s="1">
        <f t="shared" si="2"/>
        <v>123.39809539836919</v>
      </c>
      <c r="U8" s="1">
        <v>423</v>
      </c>
    </row>
    <row r="9" spans="1:21" x14ac:dyDescent="0.25">
      <c r="A9" s="6"/>
      <c r="B9" s="1">
        <v>6</v>
      </c>
      <c r="C9" s="1">
        <v>12300</v>
      </c>
      <c r="E9" s="1">
        <v>60</v>
      </c>
      <c r="F9" s="1">
        <v>445</v>
      </c>
      <c r="G9" s="1">
        <v>7.41</v>
      </c>
      <c r="H9" s="1">
        <v>0.36499999999999999</v>
      </c>
      <c r="I9" s="1">
        <v>0.42599999999999999</v>
      </c>
      <c r="J9" s="1">
        <v>0.76</v>
      </c>
      <c r="K9" s="1">
        <v>1529</v>
      </c>
      <c r="M9" s="1">
        <v>1922.799</v>
      </c>
      <c r="N9" s="1">
        <v>15.167</v>
      </c>
      <c r="O9" s="1">
        <f t="shared" si="0"/>
        <v>100.81097118744643</v>
      </c>
      <c r="P9" s="1">
        <f t="shared" si="1"/>
        <v>126.77516977648843</v>
      </c>
      <c r="Q9" s="1">
        <f t="shared" si="2"/>
        <v>123.21572961673451</v>
      </c>
      <c r="R9" s="1">
        <f t="shared" si="2"/>
        <v>129.3366033507169</v>
      </c>
      <c r="U9" s="1">
        <v>448</v>
      </c>
    </row>
    <row r="10" spans="1:21" customFormat="1" x14ac:dyDescent="0.25">
      <c r="B10" s="1">
        <v>8</v>
      </c>
      <c r="C10" s="1">
        <v>13600</v>
      </c>
      <c r="E10" s="1">
        <v>71</v>
      </c>
      <c r="F10" s="1">
        <v>403</v>
      </c>
      <c r="G10" s="1">
        <v>5.68</v>
      </c>
      <c r="H10" s="1">
        <v>0.34399999999999997</v>
      </c>
      <c r="I10" s="1">
        <v>0.433</v>
      </c>
      <c r="J10" s="1">
        <v>0.754</v>
      </c>
      <c r="K10" s="1">
        <v>1472</v>
      </c>
      <c r="M10" s="1">
        <v>1595.38</v>
      </c>
      <c r="N10" s="1">
        <v>10.656000000000001</v>
      </c>
      <c r="O10">
        <f t="shared" si="0"/>
        <v>138.13813813813812</v>
      </c>
      <c r="P10">
        <f t="shared" si="1"/>
        <v>149.71659159159159</v>
      </c>
      <c r="Q10">
        <f t="shared" si="2"/>
        <v>131.62928628777814</v>
      </c>
      <c r="R10">
        <f t="shared" si="2"/>
        <v>133.77910078856465</v>
      </c>
      <c r="U10" s="1">
        <v>415</v>
      </c>
    </row>
    <row r="11" spans="1:21" customFormat="1" x14ac:dyDescent="0.25">
      <c r="B11" s="1">
        <v>10</v>
      </c>
      <c r="C11" s="1">
        <v>13500</v>
      </c>
      <c r="E11" s="1">
        <v>73</v>
      </c>
      <c r="F11" s="1">
        <v>455</v>
      </c>
      <c r="G11" s="1">
        <v>6.23</v>
      </c>
      <c r="H11" s="1">
        <v>0.34100000000000003</v>
      </c>
      <c r="I11" s="1">
        <v>0.435</v>
      </c>
      <c r="J11" s="1">
        <v>0.74299999999999999</v>
      </c>
      <c r="K11" s="1">
        <v>1406</v>
      </c>
      <c r="M11" s="1">
        <v>1658.3409999999999</v>
      </c>
      <c r="N11" s="1">
        <v>24.806000000000001</v>
      </c>
      <c r="O11">
        <f t="shared" si="0"/>
        <v>56.679835523663627</v>
      </c>
      <c r="P11">
        <f t="shared" si="1"/>
        <v>66.852414738369745</v>
      </c>
      <c r="Q11">
        <f t="shared" si="2"/>
        <v>107.83585775118914</v>
      </c>
      <c r="R11">
        <f t="shared" si="2"/>
        <v>112.24470157542319</v>
      </c>
      <c r="U11" s="1">
        <v>408</v>
      </c>
    </row>
    <row r="12" spans="1:21" customFormat="1" x14ac:dyDescent="0.25">
      <c r="B12" s="1">
        <v>12</v>
      </c>
      <c r="C12" s="1">
        <v>14100</v>
      </c>
      <c r="E12" s="1">
        <v>76</v>
      </c>
      <c r="F12" s="1">
        <v>550</v>
      </c>
      <c r="G12" s="1">
        <v>7.24</v>
      </c>
      <c r="H12" s="1">
        <v>0.34899999999999998</v>
      </c>
      <c r="I12" s="1">
        <v>0.41599999999999998</v>
      </c>
      <c r="J12" s="1">
        <v>0.73799999999999999</v>
      </c>
      <c r="K12" s="1">
        <v>1078</v>
      </c>
      <c r="M12" s="1">
        <v>1296.723</v>
      </c>
      <c r="N12" s="1">
        <v>5.7709999999999999</v>
      </c>
      <c r="O12">
        <f t="shared" si="0"/>
        <v>186.79604921157511</v>
      </c>
      <c r="P12">
        <f t="shared" si="1"/>
        <v>224.69641309998266</v>
      </c>
      <c r="Q12">
        <f t="shared" si="2"/>
        <v>139.68911272233652</v>
      </c>
      <c r="R12">
        <f t="shared" si="2"/>
        <v>144.623162591186</v>
      </c>
      <c r="U12" s="1">
        <v>451</v>
      </c>
    </row>
    <row r="13" spans="1:21" customFormat="1" x14ac:dyDescent="0.25">
      <c r="B13" s="1">
        <v>14</v>
      </c>
      <c r="C13" s="1">
        <v>14200</v>
      </c>
      <c r="E13" s="1">
        <v>73</v>
      </c>
      <c r="F13" s="1">
        <v>570</v>
      </c>
      <c r="G13" s="1">
        <v>7.8</v>
      </c>
      <c r="H13" s="1">
        <v>0.32900000000000001</v>
      </c>
      <c r="I13" s="1">
        <v>0.442</v>
      </c>
      <c r="J13" s="1">
        <v>0.72799999999999998</v>
      </c>
      <c r="K13" s="1">
        <v>1077</v>
      </c>
      <c r="M13" s="1">
        <v>1168.9680000000001</v>
      </c>
      <c r="N13" s="1">
        <v>2.6080000000000001</v>
      </c>
      <c r="O13">
        <f t="shared" si="0"/>
        <v>412.96012269938649</v>
      </c>
      <c r="P13">
        <f t="shared" si="1"/>
        <v>448.22392638036808</v>
      </c>
      <c r="Q13">
        <f t="shared" si="2"/>
        <v>160.87834914864308</v>
      </c>
      <c r="R13">
        <f t="shared" si="2"/>
        <v>163.06694469177535</v>
      </c>
      <c r="U13" s="1">
        <v>477</v>
      </c>
    </row>
    <row r="14" spans="1:21" customFormat="1" x14ac:dyDescent="0.25">
      <c r="B14" s="1">
        <v>16</v>
      </c>
      <c r="C14" s="1">
        <v>15100</v>
      </c>
      <c r="E14" s="1">
        <v>85</v>
      </c>
      <c r="F14" s="1">
        <v>592</v>
      </c>
      <c r="G14" s="1">
        <v>6.97</v>
      </c>
      <c r="H14" s="1">
        <v>0.29899999999999999</v>
      </c>
      <c r="I14" s="1">
        <v>0.45400000000000001</v>
      </c>
      <c r="J14" s="1">
        <v>0.71799999999999997</v>
      </c>
      <c r="K14" s="1">
        <v>1016</v>
      </c>
      <c r="M14" s="1">
        <v>1112.941</v>
      </c>
      <c r="N14" s="1">
        <v>2.6379999999999999</v>
      </c>
      <c r="O14">
        <f t="shared" si="0"/>
        <v>385.1402577710387</v>
      </c>
      <c r="P14">
        <f t="shared" si="1"/>
        <v>421.88817285822597</v>
      </c>
      <c r="Q14">
        <f t="shared" si="2"/>
        <v>159.01556337935958</v>
      </c>
      <c r="R14">
        <f t="shared" si="2"/>
        <v>161.4496370627848</v>
      </c>
      <c r="U14" s="1">
        <v>469</v>
      </c>
    </row>
    <row r="15" spans="1:21" customFormat="1" x14ac:dyDescent="0.25">
      <c r="B15" s="1">
        <v>18</v>
      </c>
      <c r="C15" s="1">
        <v>15200</v>
      </c>
      <c r="E15" s="1">
        <v>106</v>
      </c>
      <c r="F15" s="1">
        <v>586</v>
      </c>
      <c r="G15" s="1">
        <v>5.53</v>
      </c>
      <c r="H15" s="1">
        <v>0.32</v>
      </c>
      <c r="I15" s="1">
        <v>0.45</v>
      </c>
      <c r="J15" s="1">
        <v>0.73199999999999998</v>
      </c>
      <c r="K15" s="1">
        <v>1069</v>
      </c>
      <c r="M15" s="1">
        <v>1126.1949999999999</v>
      </c>
      <c r="N15" s="1">
        <v>1.883</v>
      </c>
      <c r="O15">
        <f t="shared" si="0"/>
        <v>567.71109930961234</v>
      </c>
      <c r="P15">
        <f t="shared" si="1"/>
        <v>598.08550185873605</v>
      </c>
      <c r="Q15">
        <f t="shared" si="2"/>
        <v>169.37883418931497</v>
      </c>
      <c r="R15">
        <f t="shared" si="2"/>
        <v>170.77094140284643</v>
      </c>
      <c r="U15" s="1">
        <v>474</v>
      </c>
    </row>
    <row r="16" spans="1:21" customFormat="1" x14ac:dyDescent="0.25">
      <c r="B16" s="1">
        <v>20</v>
      </c>
      <c r="C16" s="1">
        <v>16000</v>
      </c>
      <c r="E16" s="1">
        <v>120</v>
      </c>
      <c r="F16" s="1">
        <v>588</v>
      </c>
      <c r="G16" s="1">
        <v>4.9000000000000004</v>
      </c>
      <c r="H16" s="1">
        <v>0.314</v>
      </c>
      <c r="I16" s="1">
        <v>0.42899999999999999</v>
      </c>
      <c r="J16" s="1">
        <v>0.70599999999999996</v>
      </c>
      <c r="K16" s="1">
        <v>1046</v>
      </c>
      <c r="M16" s="1">
        <v>1145.307</v>
      </c>
      <c r="N16" s="1">
        <v>5.5289999999999999</v>
      </c>
      <c r="O16">
        <f t="shared" si="0"/>
        <v>189.18430095858201</v>
      </c>
      <c r="P16">
        <f t="shared" si="1"/>
        <v>207.14541508410201</v>
      </c>
      <c r="Q16">
        <f t="shared" si="2"/>
        <v>140.02843331743992</v>
      </c>
      <c r="R16">
        <f t="shared" si="2"/>
        <v>142.45093249684808</v>
      </c>
      <c r="U16" s="1">
        <v>450</v>
      </c>
    </row>
    <row r="17" spans="1:21" customFormat="1" x14ac:dyDescent="0.25">
      <c r="B17" s="1">
        <v>22</v>
      </c>
      <c r="C17" s="1">
        <v>15500</v>
      </c>
      <c r="E17" s="1">
        <v>119</v>
      </c>
      <c r="F17" s="1">
        <v>599</v>
      </c>
      <c r="G17" s="1">
        <v>5.04</v>
      </c>
      <c r="H17" s="1">
        <v>0.314</v>
      </c>
      <c r="I17" s="1">
        <v>0.44</v>
      </c>
      <c r="J17" s="1">
        <v>0.70899999999999996</v>
      </c>
      <c r="K17" s="1">
        <v>1071</v>
      </c>
      <c r="M17" s="1">
        <v>1133.3</v>
      </c>
      <c r="N17" s="1">
        <v>3.4409999999999998</v>
      </c>
      <c r="O17">
        <f t="shared" si="0"/>
        <v>311.24673060156931</v>
      </c>
      <c r="P17">
        <f t="shared" si="1"/>
        <v>329.35193257773903</v>
      </c>
      <c r="Q17">
        <f t="shared" si="2"/>
        <v>153.32594508997192</v>
      </c>
      <c r="R17">
        <f t="shared" si="2"/>
        <v>154.83610329302206</v>
      </c>
      <c r="U17" s="1">
        <v>477</v>
      </c>
    </row>
    <row r="18" spans="1:21" customFormat="1" x14ac:dyDescent="0.25">
      <c r="B18" s="1">
        <v>24</v>
      </c>
      <c r="C18" s="1">
        <v>15900</v>
      </c>
      <c r="E18" s="1">
        <v>128</v>
      </c>
      <c r="F18" s="1">
        <v>591</v>
      </c>
      <c r="G18" s="1">
        <v>4.62</v>
      </c>
      <c r="H18" s="1">
        <v>0.32100000000000001</v>
      </c>
      <c r="I18" s="1">
        <v>0.439</v>
      </c>
      <c r="J18" s="1">
        <v>0.71799999999999997</v>
      </c>
      <c r="K18" s="1">
        <v>1082</v>
      </c>
      <c r="M18" s="1">
        <v>1177.0129999999999</v>
      </c>
      <c r="N18" s="1">
        <v>5.5069999999999997</v>
      </c>
      <c r="O18">
        <f t="shared" si="0"/>
        <v>196.47721082258946</v>
      </c>
      <c r="P18">
        <f t="shared" si="1"/>
        <v>213.7303431995642</v>
      </c>
      <c r="Q18">
        <f t="shared" si="2"/>
        <v>141.03869933378999</v>
      </c>
      <c r="R18">
        <f t="shared" si="2"/>
        <v>143.28677026256443</v>
      </c>
      <c r="U18" s="1">
        <v>548</v>
      </c>
    </row>
    <row r="19" spans="1:21" x14ac:dyDescent="0.25">
      <c r="A19" s="6"/>
    </row>
    <row r="20" spans="1:21" x14ac:dyDescent="0.25">
      <c r="A20" s="6"/>
    </row>
    <row r="21" spans="1:21" x14ac:dyDescent="0.25">
      <c r="A21" s="6"/>
    </row>
    <row r="22" spans="1:21" x14ac:dyDescent="0.25">
      <c r="A22" s="6"/>
    </row>
    <row r="23" spans="1:21" x14ac:dyDescent="0.25">
      <c r="A23" s="6"/>
    </row>
    <row r="24" spans="1:21" x14ac:dyDescent="0.25">
      <c r="A24" s="6"/>
    </row>
    <row r="25" spans="1:21" x14ac:dyDescent="0.25">
      <c r="A25" s="6"/>
    </row>
    <row r="26" spans="1:21" x14ac:dyDescent="0.25">
      <c r="A26" s="6"/>
    </row>
    <row r="27" spans="1:21" x14ac:dyDescent="0.25">
      <c r="A27" s="6"/>
    </row>
    <row r="28" spans="1:21" x14ac:dyDescent="0.25">
      <c r="A28" s="6"/>
    </row>
    <row r="29" spans="1:21" x14ac:dyDescent="0.25">
      <c r="A29" s="6"/>
    </row>
    <row r="30" spans="1:21" x14ac:dyDescent="0.25">
      <c r="A30" s="6"/>
    </row>
    <row r="31" spans="1:21" x14ac:dyDescent="0.25">
      <c r="A31" s="6"/>
    </row>
    <row r="32" spans="1:21" x14ac:dyDescent="0.25">
      <c r="A32" s="6"/>
      <c r="D32" s="6"/>
    </row>
    <row r="33" spans="1:4" x14ac:dyDescent="0.25">
      <c r="A33" s="6"/>
      <c r="D33" s="6"/>
    </row>
    <row r="34" spans="1:4" x14ac:dyDescent="0.25">
      <c r="A34" s="6"/>
      <c r="D34" s="6"/>
    </row>
    <row r="35" spans="1:4" x14ac:dyDescent="0.25">
      <c r="A35" s="6"/>
      <c r="D35" s="6"/>
    </row>
    <row r="36" spans="1:4" x14ac:dyDescent="0.25">
      <c r="A36" s="6"/>
    </row>
    <row r="37" spans="1:4" x14ac:dyDescent="0.25">
      <c r="A37" s="6"/>
    </row>
    <row r="38" spans="1:4" x14ac:dyDescent="0.25">
      <c r="A38" s="6"/>
      <c r="C38" s="7"/>
    </row>
    <row r="39" spans="1:4" x14ac:dyDescent="0.25">
      <c r="A39" s="6"/>
      <c r="C39" s="7"/>
    </row>
    <row r="40" spans="1:4" x14ac:dyDescent="0.25">
      <c r="A40" s="6"/>
      <c r="C40" s="7"/>
    </row>
    <row r="41" spans="1:4" x14ac:dyDescent="0.25">
      <c r="A41" s="6"/>
      <c r="C41" s="7"/>
      <c r="D41" s="6"/>
    </row>
    <row r="42" spans="1:4" x14ac:dyDescent="0.25">
      <c r="A42" s="6"/>
      <c r="C42" s="7"/>
      <c r="D42" s="6"/>
    </row>
    <row r="43" spans="1:4" x14ac:dyDescent="0.25">
      <c r="A43" s="6"/>
      <c r="C43" s="7"/>
      <c r="D43" s="6"/>
    </row>
    <row r="44" spans="1:4" x14ac:dyDescent="0.25">
      <c r="A44" s="6"/>
      <c r="C44" s="7"/>
    </row>
    <row r="45" spans="1:4" x14ac:dyDescent="0.25">
      <c r="A45" s="6"/>
      <c r="C45" s="7"/>
    </row>
    <row r="46" spans="1:4" x14ac:dyDescent="0.25">
      <c r="A46" s="6"/>
      <c r="C46" s="7"/>
    </row>
    <row r="47" spans="1:4" x14ac:dyDescent="0.25">
      <c r="A47" s="6"/>
      <c r="C47" s="7"/>
    </row>
    <row r="48" spans="1:4" x14ac:dyDescent="0.25">
      <c r="A48" s="6"/>
      <c r="C48" s="7"/>
      <c r="D48" s="6"/>
    </row>
    <row r="49" spans="1:33" x14ac:dyDescent="0.25">
      <c r="A49" s="6"/>
      <c r="C49" s="7"/>
      <c r="D49" s="6"/>
    </row>
    <row r="50" spans="1:33" x14ac:dyDescent="0.25">
      <c r="A50" s="6"/>
      <c r="C50" s="7"/>
      <c r="D50" s="6"/>
    </row>
    <row r="51" spans="1:33" x14ac:dyDescent="0.25">
      <c r="A51" s="6"/>
      <c r="C51" s="7"/>
      <c r="D51" s="6"/>
    </row>
    <row r="53" spans="1:33" x14ac:dyDescent="0.25">
      <c r="B53" s="8" t="s">
        <v>4</v>
      </c>
      <c r="C53" s="9">
        <f>AVERAGE(C6:C51)</f>
        <v>14161.538461538461</v>
      </c>
      <c r="D53" s="8"/>
      <c r="E53" s="10">
        <f>AVERAGE(E6:E51)</f>
        <v>82.307692307692307</v>
      </c>
      <c r="F53" s="10">
        <f t="shared" ref="F53:AF53" si="3">AVERAGE(F6:F51)</f>
        <v>513.84615384615381</v>
      </c>
      <c r="G53" s="10">
        <f t="shared" si="3"/>
        <v>6.6753846153846164</v>
      </c>
      <c r="H53" s="10">
        <f t="shared" si="3"/>
        <v>0.31807692307692303</v>
      </c>
      <c r="I53" s="10">
        <f t="shared" si="3"/>
        <v>0.45292307692307698</v>
      </c>
      <c r="J53" s="10">
        <f>AVERAGE(J6:J51)</f>
        <v>0.73938461538461542</v>
      </c>
      <c r="K53" s="10">
        <f>AVERAGE(K6:K51)</f>
        <v>1244.4615384615386</v>
      </c>
      <c r="L53" s="10"/>
      <c r="M53" s="10">
        <f t="shared" si="3"/>
        <v>1387.1032307692308</v>
      </c>
      <c r="N53" s="10">
        <f t="shared" si="3"/>
        <v>11.54423076923077</v>
      </c>
      <c r="O53" s="10">
        <f t="shared" si="3"/>
        <v>210.1645411555491</v>
      </c>
      <c r="P53" s="10">
        <f t="shared" si="3"/>
        <v>229.99573547214766</v>
      </c>
      <c r="Q53" s="10">
        <f t="shared" si="3"/>
        <v>134.87049590463081</v>
      </c>
      <c r="R53" s="10">
        <f t="shared" si="3"/>
        <v>137.62796213678192</v>
      </c>
      <c r="S53" s="10" t="e">
        <f t="shared" si="3"/>
        <v>#DIV/0!</v>
      </c>
      <c r="T53" s="10"/>
      <c r="U53" s="10">
        <f>AVERAGE(U7:U51)</f>
        <v>456.91666666666669</v>
      </c>
      <c r="V53" s="10" t="e">
        <f t="shared" si="3"/>
        <v>#DIV/0!</v>
      </c>
      <c r="W53" s="10" t="e">
        <f t="shared" si="3"/>
        <v>#DIV/0!</v>
      </c>
      <c r="X53" s="10" t="e">
        <f t="shared" si="3"/>
        <v>#DIV/0!</v>
      </c>
      <c r="Y53" s="10" t="e">
        <f t="shared" si="3"/>
        <v>#DIV/0!</v>
      </c>
      <c r="Z53" s="10" t="e">
        <f t="shared" si="3"/>
        <v>#DIV/0!</v>
      </c>
      <c r="AA53" s="10" t="e">
        <f t="shared" si="3"/>
        <v>#DIV/0!</v>
      </c>
      <c r="AB53" s="10"/>
      <c r="AC53" s="10" t="e">
        <f t="shared" si="3"/>
        <v>#DIV/0!</v>
      </c>
      <c r="AD53" s="10"/>
      <c r="AE53" s="10" t="e">
        <f t="shared" si="3"/>
        <v>#DIV/0!</v>
      </c>
      <c r="AF53" s="10" t="e">
        <f t="shared" si="3"/>
        <v>#DIV/0!</v>
      </c>
      <c r="AG53" s="10"/>
    </row>
    <row r="57" spans="1:33" x14ac:dyDescent="0.25">
      <c r="L57" s="1">
        <f>79-17</f>
        <v>62</v>
      </c>
    </row>
    <row r="58" spans="1:33" x14ac:dyDescent="0.25">
      <c r="L58" s="1">
        <f>L57/25</f>
        <v>2.48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2926-7C07-4745-B868-61EEC945FA83}">
  <dimension ref="A4:AG58"/>
  <sheetViews>
    <sheetView workbookViewId="0">
      <selection activeCell="K6" sqref="K6:K18"/>
    </sheetView>
  </sheetViews>
  <sheetFormatPr defaultRowHeight="15" x14ac:dyDescent="0.25"/>
  <cols>
    <col min="1" max="1" width="9.140625" style="1"/>
    <col min="2" max="2" width="9.28515625" style="1" bestFit="1" customWidth="1"/>
    <col min="3" max="3" width="11.5703125" style="1" bestFit="1" customWidth="1"/>
    <col min="4" max="4" width="9.140625" style="1"/>
    <col min="5" max="5" width="9.28515625" style="1" bestFit="1" customWidth="1"/>
    <col min="6" max="6" width="13" style="1" customWidth="1"/>
    <col min="7" max="7" width="11" style="1" customWidth="1"/>
    <col min="8" max="9" width="9.28515625" style="1" bestFit="1" customWidth="1"/>
    <col min="10" max="11" width="10.5703125" style="1" customWidth="1"/>
    <col min="12" max="12" width="9.140625" style="1"/>
    <col min="13" max="13" width="11.42578125" style="1" customWidth="1"/>
    <col min="14" max="14" width="14.28515625" style="1" customWidth="1"/>
    <col min="15" max="15" width="11.5703125" style="1" bestFit="1" customWidth="1"/>
    <col min="16" max="17" width="11.7109375" style="1" bestFit="1" customWidth="1"/>
    <col min="18" max="19" width="10.140625" style="1" customWidth="1"/>
    <col min="20" max="20" width="9.140625" style="1"/>
    <col min="21" max="21" width="9.28515625" style="1" bestFit="1" customWidth="1"/>
    <col min="22" max="25" width="9.140625" style="1"/>
    <col min="26" max="27" width="10.140625" style="1" customWidth="1"/>
    <col min="28" max="28" width="9.140625" style="1"/>
    <col min="29" max="29" width="11.5703125" style="1" bestFit="1" customWidth="1"/>
    <col min="30" max="16384" width="9.140625" style="1"/>
  </cols>
  <sheetData>
    <row r="4" spans="1:21" ht="30" x14ac:dyDescent="0.25">
      <c r="E4" s="2" t="s">
        <v>2</v>
      </c>
      <c r="F4" s="2"/>
      <c r="G4" s="2"/>
      <c r="H4" s="2"/>
      <c r="I4" s="2"/>
      <c r="J4" s="2"/>
      <c r="K4" s="2"/>
      <c r="M4" s="4"/>
      <c r="N4" s="4"/>
      <c r="O4" s="4"/>
      <c r="P4" s="4"/>
      <c r="Q4" s="4"/>
      <c r="R4" s="4"/>
      <c r="U4" s="5" t="s">
        <v>3</v>
      </c>
    </row>
    <row r="5" spans="1:21" ht="31.5" customHeight="1" x14ac:dyDescent="0.25">
      <c r="A5" s="1" t="s">
        <v>1</v>
      </c>
      <c r="B5" s="1" t="s">
        <v>14</v>
      </c>
      <c r="C5" s="1" t="s">
        <v>5</v>
      </c>
      <c r="E5" s="2" t="s">
        <v>0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M5" s="2" t="s">
        <v>12</v>
      </c>
      <c r="N5" s="2" t="s">
        <v>13</v>
      </c>
      <c r="O5" s="4" t="s">
        <v>17</v>
      </c>
      <c r="P5" s="4" t="s">
        <v>18</v>
      </c>
      <c r="Q5" s="4" t="s">
        <v>15</v>
      </c>
      <c r="R5" s="4" t="s">
        <v>16</v>
      </c>
      <c r="U5" s="3" t="s">
        <v>0</v>
      </c>
    </row>
    <row r="6" spans="1:21" x14ac:dyDescent="0.25">
      <c r="A6" s="6"/>
      <c r="B6" s="1">
        <v>0</v>
      </c>
      <c r="C6" s="1">
        <v>13600</v>
      </c>
      <c r="E6" s="1">
        <v>52</v>
      </c>
      <c r="F6" s="1">
        <v>552</v>
      </c>
      <c r="G6" s="1">
        <v>10.6</v>
      </c>
      <c r="H6" s="1">
        <v>0.25800000000000001</v>
      </c>
      <c r="I6" s="1">
        <v>0.48599999999999999</v>
      </c>
      <c r="J6" s="1">
        <v>0.71899999999999997</v>
      </c>
      <c r="K6" s="1">
        <v>1549</v>
      </c>
      <c r="M6" s="1">
        <v>1788.0730000000001</v>
      </c>
      <c r="N6" s="1">
        <v>10.188000000000001</v>
      </c>
      <c r="O6" s="1">
        <f t="shared" ref="O6:O18" si="0">K6/N6</f>
        <v>152.04161758932077</v>
      </c>
      <c r="P6" s="1">
        <f t="shared" ref="P6:P18" si="1">M6/N6</f>
        <v>175.50775422065175</v>
      </c>
      <c r="Q6" s="1">
        <f t="shared" ref="Q6:R18" si="2">(61.5)*LOG10(O6)</f>
        <v>134.19069261025913</v>
      </c>
      <c r="R6" s="1">
        <f t="shared" si="2"/>
        <v>138.02422300772946</v>
      </c>
      <c r="U6" s="1">
        <v>486</v>
      </c>
    </row>
    <row r="7" spans="1:21" ht="14.25" customHeight="1" x14ac:dyDescent="0.25">
      <c r="A7" s="6"/>
      <c r="B7" s="1">
        <v>2</v>
      </c>
      <c r="C7" s="1">
        <v>14400</v>
      </c>
      <c r="E7" s="1">
        <v>70</v>
      </c>
      <c r="F7" s="1">
        <v>622</v>
      </c>
      <c r="G7" s="1">
        <v>8.89</v>
      </c>
      <c r="H7" s="1">
        <v>0.308</v>
      </c>
      <c r="I7" s="1">
        <v>0.47</v>
      </c>
      <c r="J7" s="1">
        <v>0.78400000000000003</v>
      </c>
      <c r="K7" s="1">
        <v>1426</v>
      </c>
      <c r="M7" s="1">
        <v>1645.2139999999999</v>
      </c>
      <c r="N7" s="1">
        <v>7.4390000000000001</v>
      </c>
      <c r="O7" s="1">
        <f t="shared" si="0"/>
        <v>191.69243177846485</v>
      </c>
      <c r="P7" s="1">
        <f t="shared" si="1"/>
        <v>221.16063987095038</v>
      </c>
      <c r="Q7" s="1">
        <f t="shared" si="2"/>
        <v>140.38020545865908</v>
      </c>
      <c r="R7" s="1">
        <f t="shared" si="2"/>
        <v>144.199532023898</v>
      </c>
      <c r="U7" s="1">
        <v>600</v>
      </c>
    </row>
    <row r="8" spans="1:21" x14ac:dyDescent="0.25">
      <c r="A8" s="6"/>
      <c r="B8" s="4">
        <v>4</v>
      </c>
      <c r="C8" s="1">
        <v>14500</v>
      </c>
      <c r="E8" s="1">
        <v>54</v>
      </c>
      <c r="F8" s="1">
        <v>635</v>
      </c>
      <c r="G8" s="1">
        <v>11.8</v>
      </c>
      <c r="H8" s="1">
        <v>0.33200000000000002</v>
      </c>
      <c r="I8" s="1">
        <v>0.42899999999999999</v>
      </c>
      <c r="J8" s="1">
        <v>0.76800000000000002</v>
      </c>
      <c r="K8" s="1">
        <v>1830</v>
      </c>
      <c r="M8" s="1">
        <v>2389.4870000000001</v>
      </c>
      <c r="N8" s="1">
        <v>8.2710000000000008</v>
      </c>
      <c r="O8" s="1">
        <f t="shared" si="0"/>
        <v>221.25498730504168</v>
      </c>
      <c r="P8" s="1">
        <f t="shared" si="1"/>
        <v>288.89940756861319</v>
      </c>
      <c r="Q8" s="1">
        <f t="shared" si="2"/>
        <v>144.21092373765708</v>
      </c>
      <c r="R8" s="1">
        <f t="shared" si="2"/>
        <v>151.33591905245348</v>
      </c>
      <c r="U8" s="1">
        <v>531</v>
      </c>
    </row>
    <row r="9" spans="1:21" x14ac:dyDescent="0.25">
      <c r="A9" s="6"/>
      <c r="B9" s="1">
        <v>6</v>
      </c>
      <c r="C9" s="1">
        <v>15100</v>
      </c>
      <c r="E9" s="1">
        <v>71</v>
      </c>
      <c r="F9" s="1">
        <v>664</v>
      </c>
      <c r="G9" s="1">
        <v>9.36</v>
      </c>
      <c r="H9" s="1">
        <v>0.33300000000000002</v>
      </c>
      <c r="I9" s="1">
        <v>0.45400000000000001</v>
      </c>
      <c r="J9" s="1">
        <v>0.74</v>
      </c>
      <c r="K9" s="1">
        <v>1667</v>
      </c>
      <c r="M9" s="1">
        <v>2065.9259999999999</v>
      </c>
      <c r="N9" s="1">
        <v>2.3969999999999998</v>
      </c>
      <c r="O9" s="1">
        <f t="shared" si="0"/>
        <v>695.45264914476434</v>
      </c>
      <c r="P9" s="1">
        <f t="shared" si="1"/>
        <v>861.87984981226532</v>
      </c>
      <c r="Q9" s="1">
        <f t="shared" si="2"/>
        <v>174.79945529635262</v>
      </c>
      <c r="R9" s="1">
        <f t="shared" si="2"/>
        <v>180.5299737295085</v>
      </c>
      <c r="U9" s="1">
        <v>560</v>
      </c>
    </row>
    <row r="10" spans="1:21" customFormat="1" x14ac:dyDescent="0.25">
      <c r="B10" s="1">
        <v>8</v>
      </c>
      <c r="C10" s="1">
        <v>14100</v>
      </c>
      <c r="E10" s="1">
        <v>77</v>
      </c>
      <c r="F10" s="1">
        <v>598</v>
      </c>
      <c r="G10" s="1">
        <v>7.77</v>
      </c>
      <c r="H10" s="1">
        <v>0.34599999999999997</v>
      </c>
      <c r="I10" s="1">
        <v>0.41699999999999998</v>
      </c>
      <c r="J10" s="1">
        <v>0.73499999999999999</v>
      </c>
      <c r="K10" s="1">
        <v>1603</v>
      </c>
      <c r="M10" s="1">
        <v>1820.4870000000001</v>
      </c>
      <c r="N10" s="1">
        <v>3.718</v>
      </c>
      <c r="O10">
        <f t="shared" si="0"/>
        <v>431.14577729962343</v>
      </c>
      <c r="P10">
        <f t="shared" si="1"/>
        <v>489.64147391070469</v>
      </c>
      <c r="Q10">
        <f t="shared" si="2"/>
        <v>162.02938442047332</v>
      </c>
      <c r="R10">
        <f t="shared" si="2"/>
        <v>165.42750908915093</v>
      </c>
      <c r="U10" s="1">
        <v>538</v>
      </c>
    </row>
    <row r="11" spans="1:21" customFormat="1" x14ac:dyDescent="0.25">
      <c r="B11" s="1">
        <v>10</v>
      </c>
      <c r="C11" s="1">
        <v>14800</v>
      </c>
      <c r="E11" s="1">
        <v>104</v>
      </c>
      <c r="F11" s="1">
        <v>605</v>
      </c>
      <c r="G11" s="1">
        <v>5.82</v>
      </c>
      <c r="H11" s="1">
        <v>0.371</v>
      </c>
      <c r="I11" s="1">
        <v>0.40300000000000002</v>
      </c>
      <c r="J11" s="1">
        <v>0.75800000000000001</v>
      </c>
      <c r="K11" s="1">
        <v>1672</v>
      </c>
      <c r="M11" s="1">
        <v>1932.8889999999999</v>
      </c>
      <c r="N11" s="1">
        <v>1.246</v>
      </c>
      <c r="O11">
        <f t="shared" si="0"/>
        <v>1341.8940609951846</v>
      </c>
      <c r="P11">
        <f t="shared" si="1"/>
        <v>1551.2752808988764</v>
      </c>
      <c r="Q11">
        <f t="shared" si="2"/>
        <v>192.35467119296058</v>
      </c>
      <c r="R11">
        <f t="shared" si="2"/>
        <v>196.22736564005487</v>
      </c>
      <c r="U11" s="1">
        <v>608</v>
      </c>
    </row>
    <row r="12" spans="1:21" customFormat="1" x14ac:dyDescent="0.25">
      <c r="B12" s="1">
        <v>12</v>
      </c>
      <c r="C12" s="1">
        <v>13200</v>
      </c>
      <c r="E12" s="1">
        <v>85</v>
      </c>
      <c r="F12" s="1">
        <v>611</v>
      </c>
      <c r="G12" s="1">
        <v>7.18</v>
      </c>
      <c r="H12" s="1">
        <v>0.33500000000000002</v>
      </c>
      <c r="I12" s="1">
        <v>0.441</v>
      </c>
      <c r="J12" s="1">
        <v>0.73199999999999998</v>
      </c>
      <c r="K12" s="1">
        <v>1443</v>
      </c>
      <c r="M12" s="1">
        <v>1666.6310000000001</v>
      </c>
      <c r="N12" s="1">
        <v>0.20799999999999999</v>
      </c>
      <c r="O12">
        <f t="shared" si="0"/>
        <v>6937.5</v>
      </c>
      <c r="P12">
        <f t="shared" si="1"/>
        <v>8012.649038461539</v>
      </c>
      <c r="Q12">
        <f t="shared" si="2"/>
        <v>236.23398426204005</v>
      </c>
      <c r="R12">
        <f t="shared" si="2"/>
        <v>240.08223142011252</v>
      </c>
      <c r="U12" s="1">
        <v>521</v>
      </c>
    </row>
    <row r="13" spans="1:21" customFormat="1" x14ac:dyDescent="0.25">
      <c r="B13" s="1">
        <v>14</v>
      </c>
      <c r="C13" s="1">
        <v>14900</v>
      </c>
      <c r="E13" s="1">
        <v>101</v>
      </c>
      <c r="F13" s="1">
        <v>611</v>
      </c>
      <c r="G13" s="1">
        <v>6.05</v>
      </c>
      <c r="H13" s="1">
        <v>0.3</v>
      </c>
      <c r="I13" s="1">
        <v>0.44800000000000001</v>
      </c>
      <c r="J13" s="1">
        <v>0.70199999999999996</v>
      </c>
      <c r="K13" s="1">
        <v>1481</v>
      </c>
      <c r="M13" s="1">
        <v>1740.5509999999999</v>
      </c>
      <c r="N13" s="1">
        <v>0.60599999999999998</v>
      </c>
      <c r="O13">
        <f t="shared" si="0"/>
        <v>2443.894389438944</v>
      </c>
      <c r="P13">
        <f t="shared" si="1"/>
        <v>2872.1963696369635</v>
      </c>
      <c r="Q13">
        <f t="shared" si="2"/>
        <v>208.36706971282774</v>
      </c>
      <c r="R13">
        <f t="shared" si="2"/>
        <v>212.68016892930586</v>
      </c>
      <c r="U13" s="1">
        <v>617</v>
      </c>
    </row>
    <row r="14" spans="1:21" customFormat="1" x14ac:dyDescent="0.25">
      <c r="B14" s="1">
        <v>16</v>
      </c>
      <c r="C14" s="1">
        <v>15900</v>
      </c>
      <c r="E14" s="1">
        <v>71</v>
      </c>
      <c r="F14" s="1">
        <v>658</v>
      </c>
      <c r="G14" s="1">
        <v>9.26</v>
      </c>
      <c r="H14" s="1">
        <v>0.29199999999999998</v>
      </c>
      <c r="I14" s="1">
        <v>0.46</v>
      </c>
      <c r="J14" s="1">
        <v>0.71399999999999997</v>
      </c>
      <c r="K14" s="1">
        <v>1275</v>
      </c>
      <c r="M14" s="1">
        <v>1441.5150000000001</v>
      </c>
      <c r="N14" s="1">
        <v>2.552</v>
      </c>
      <c r="O14">
        <f t="shared" si="0"/>
        <v>499.60815047021941</v>
      </c>
      <c r="P14">
        <f t="shared" si="1"/>
        <v>564.85697492163013</v>
      </c>
      <c r="Q14">
        <f t="shared" si="2"/>
        <v>165.96571515533225</v>
      </c>
      <c r="R14">
        <f t="shared" si="2"/>
        <v>169.24421749446438</v>
      </c>
      <c r="U14" s="1">
        <v>622</v>
      </c>
    </row>
    <row r="15" spans="1:21" customFormat="1" x14ac:dyDescent="0.25">
      <c r="B15" s="1">
        <v>18</v>
      </c>
      <c r="C15" s="1">
        <v>15400</v>
      </c>
      <c r="E15" s="1">
        <v>76</v>
      </c>
      <c r="F15" s="1">
        <v>661</v>
      </c>
      <c r="G15" s="1">
        <v>8.69</v>
      </c>
      <c r="H15" s="1">
        <v>0.31900000000000001</v>
      </c>
      <c r="I15" s="1">
        <v>0.42199999999999999</v>
      </c>
      <c r="J15" s="1">
        <v>0.73</v>
      </c>
      <c r="K15" s="1">
        <v>1283</v>
      </c>
      <c r="M15" s="1">
        <v>1362.518</v>
      </c>
      <c r="N15" s="1">
        <v>2.2749999999999999</v>
      </c>
      <c r="O15">
        <f t="shared" si="0"/>
        <v>563.95604395604403</v>
      </c>
      <c r="P15">
        <f t="shared" si="1"/>
        <v>598.90901098901099</v>
      </c>
      <c r="Q15">
        <f t="shared" si="2"/>
        <v>169.20158320598054</v>
      </c>
      <c r="R15">
        <f t="shared" si="2"/>
        <v>170.80769211424115</v>
      </c>
      <c r="U15" s="1">
        <v>633</v>
      </c>
    </row>
    <row r="16" spans="1:21" customFormat="1" x14ac:dyDescent="0.25">
      <c r="B16" s="1">
        <v>20</v>
      </c>
      <c r="C16" s="1">
        <v>16200</v>
      </c>
      <c r="E16" s="1">
        <v>87</v>
      </c>
      <c r="F16" s="1">
        <v>651</v>
      </c>
      <c r="G16" s="1">
        <v>7.48</v>
      </c>
      <c r="H16" s="1">
        <v>0.312</v>
      </c>
      <c r="I16" s="1">
        <v>0.45</v>
      </c>
      <c r="J16" s="1">
        <v>0.73199999999999998</v>
      </c>
      <c r="K16" s="1">
        <v>1160</v>
      </c>
      <c r="M16" s="1">
        <v>1264.675</v>
      </c>
      <c r="N16" s="1">
        <v>2.3159999999999998</v>
      </c>
      <c r="O16">
        <f t="shared" si="0"/>
        <v>500.86355785837657</v>
      </c>
      <c r="P16">
        <f t="shared" si="1"/>
        <v>546.06001727115722</v>
      </c>
      <c r="Q16">
        <f t="shared" si="2"/>
        <v>166.03274520154849</v>
      </c>
      <c r="R16">
        <f t="shared" si="2"/>
        <v>168.34028327696262</v>
      </c>
      <c r="U16" s="1">
        <v>621</v>
      </c>
    </row>
    <row r="17" spans="1:21" customFormat="1" x14ac:dyDescent="0.25">
      <c r="B17" s="1">
        <v>22</v>
      </c>
      <c r="C17" s="1">
        <v>16100</v>
      </c>
      <c r="E17" s="1">
        <v>82</v>
      </c>
      <c r="F17" s="1">
        <v>677</v>
      </c>
      <c r="G17" s="1">
        <v>8.25</v>
      </c>
      <c r="H17" s="1">
        <v>0.29299999999999998</v>
      </c>
      <c r="I17" s="1">
        <v>0.45100000000000001</v>
      </c>
      <c r="J17" s="1">
        <v>0.72299999999999998</v>
      </c>
      <c r="K17" s="1">
        <v>1218</v>
      </c>
      <c r="M17" s="1">
        <v>1269.203</v>
      </c>
      <c r="N17" s="1">
        <v>3.5249999999999999</v>
      </c>
      <c r="O17">
        <f t="shared" si="0"/>
        <v>345.53191489361706</v>
      </c>
      <c r="P17">
        <f t="shared" si="1"/>
        <v>360.05758865248225</v>
      </c>
      <c r="Q17">
        <f t="shared" si="2"/>
        <v>156.1170222686205</v>
      </c>
      <c r="R17">
        <f t="shared" si="2"/>
        <v>157.21687607128987</v>
      </c>
      <c r="U17" s="1">
        <v>626</v>
      </c>
    </row>
    <row r="18" spans="1:21" customFormat="1" x14ac:dyDescent="0.25">
      <c r="B18" s="1">
        <v>24</v>
      </c>
      <c r="C18" s="1">
        <v>16600</v>
      </c>
      <c r="E18" s="1">
        <v>96</v>
      </c>
      <c r="F18" s="1">
        <v>651</v>
      </c>
      <c r="G18" s="1">
        <v>6.78</v>
      </c>
      <c r="H18" s="1">
        <v>0.29499999999999998</v>
      </c>
      <c r="I18" s="1">
        <v>0.44700000000000001</v>
      </c>
      <c r="J18" s="1">
        <v>0.71299999999999997</v>
      </c>
      <c r="K18" s="1">
        <v>1218</v>
      </c>
      <c r="M18" s="1">
        <v>1380.17</v>
      </c>
      <c r="N18" s="1">
        <v>1.204</v>
      </c>
      <c r="O18">
        <f t="shared" si="0"/>
        <v>1011.6279069767443</v>
      </c>
      <c r="P18">
        <f t="shared" si="1"/>
        <v>1146.3205980066446</v>
      </c>
      <c r="Q18">
        <f t="shared" si="2"/>
        <v>184.80877928456562</v>
      </c>
      <c r="R18">
        <f t="shared" si="2"/>
        <v>188.14732491810076</v>
      </c>
      <c r="U18" s="1">
        <v>558</v>
      </c>
    </row>
    <row r="19" spans="1:21" x14ac:dyDescent="0.25">
      <c r="A19" s="6"/>
    </row>
    <row r="20" spans="1:21" x14ac:dyDescent="0.25">
      <c r="A20" s="6"/>
    </row>
    <row r="21" spans="1:21" x14ac:dyDescent="0.25">
      <c r="A21" s="6"/>
    </row>
    <row r="22" spans="1:21" x14ac:dyDescent="0.25">
      <c r="A22" s="6"/>
    </row>
    <row r="23" spans="1:21" x14ac:dyDescent="0.25">
      <c r="A23" s="6"/>
    </row>
    <row r="24" spans="1:21" x14ac:dyDescent="0.25">
      <c r="A24" s="6"/>
    </row>
    <row r="25" spans="1:21" x14ac:dyDescent="0.25">
      <c r="A25" s="6"/>
    </row>
    <row r="26" spans="1:21" x14ac:dyDescent="0.25">
      <c r="A26" s="6"/>
    </row>
    <row r="27" spans="1:21" x14ac:dyDescent="0.25">
      <c r="A27" s="6"/>
    </row>
    <row r="28" spans="1:21" x14ac:dyDescent="0.25">
      <c r="A28" s="6"/>
    </row>
    <row r="29" spans="1:21" x14ac:dyDescent="0.25">
      <c r="A29" s="6"/>
    </row>
    <row r="30" spans="1:21" x14ac:dyDescent="0.25">
      <c r="A30" s="6"/>
    </row>
    <row r="31" spans="1:21" x14ac:dyDescent="0.25">
      <c r="A31" s="6"/>
    </row>
    <row r="32" spans="1:21" x14ac:dyDescent="0.25">
      <c r="A32" s="6"/>
      <c r="D32" s="6"/>
    </row>
    <row r="33" spans="1:4" x14ac:dyDescent="0.25">
      <c r="A33" s="6"/>
      <c r="D33" s="6"/>
    </row>
    <row r="34" spans="1:4" x14ac:dyDescent="0.25">
      <c r="A34" s="6"/>
      <c r="D34" s="6"/>
    </row>
    <row r="35" spans="1:4" x14ac:dyDescent="0.25">
      <c r="A35" s="6"/>
      <c r="D35" s="6"/>
    </row>
    <row r="36" spans="1:4" x14ac:dyDescent="0.25">
      <c r="A36" s="6"/>
    </row>
    <row r="37" spans="1:4" x14ac:dyDescent="0.25">
      <c r="A37" s="6"/>
    </row>
    <row r="38" spans="1:4" x14ac:dyDescent="0.25">
      <c r="A38" s="6"/>
      <c r="C38" s="7"/>
    </row>
    <row r="39" spans="1:4" x14ac:dyDescent="0.25">
      <c r="A39" s="6"/>
      <c r="C39" s="7"/>
    </row>
    <row r="40" spans="1:4" x14ac:dyDescent="0.25">
      <c r="A40" s="6"/>
      <c r="C40" s="7"/>
    </row>
    <row r="41" spans="1:4" x14ac:dyDescent="0.25">
      <c r="A41" s="6"/>
      <c r="C41" s="7"/>
      <c r="D41" s="6"/>
    </row>
    <row r="42" spans="1:4" x14ac:dyDescent="0.25">
      <c r="A42" s="6"/>
      <c r="C42" s="7"/>
      <c r="D42" s="6"/>
    </row>
    <row r="43" spans="1:4" x14ac:dyDescent="0.25">
      <c r="A43" s="6"/>
      <c r="C43" s="7"/>
      <c r="D43" s="6"/>
    </row>
    <row r="44" spans="1:4" x14ac:dyDescent="0.25">
      <c r="A44" s="6"/>
      <c r="C44" s="7"/>
    </row>
    <row r="45" spans="1:4" x14ac:dyDescent="0.25">
      <c r="A45" s="6"/>
      <c r="C45" s="7"/>
    </row>
    <row r="46" spans="1:4" x14ac:dyDescent="0.25">
      <c r="A46" s="6"/>
      <c r="C46" s="7"/>
    </row>
    <row r="47" spans="1:4" x14ac:dyDescent="0.25">
      <c r="A47" s="6"/>
      <c r="C47" s="7"/>
    </row>
    <row r="48" spans="1:4" x14ac:dyDescent="0.25">
      <c r="A48" s="6"/>
      <c r="C48" s="7"/>
      <c r="D48" s="6"/>
    </row>
    <row r="49" spans="1:33" x14ac:dyDescent="0.25">
      <c r="A49" s="6"/>
      <c r="C49" s="7"/>
      <c r="D49" s="6"/>
    </row>
    <row r="50" spans="1:33" x14ac:dyDescent="0.25">
      <c r="A50" s="6"/>
      <c r="C50" s="7"/>
      <c r="D50" s="6"/>
    </row>
    <row r="51" spans="1:33" x14ac:dyDescent="0.25">
      <c r="A51" s="6"/>
      <c r="C51" s="7"/>
      <c r="D51" s="6"/>
    </row>
    <row r="53" spans="1:33" x14ac:dyDescent="0.25">
      <c r="B53" s="8" t="s">
        <v>4</v>
      </c>
      <c r="C53" s="9">
        <f>AVERAGE(C6:C51)</f>
        <v>14984.615384615385</v>
      </c>
      <c r="D53" s="8"/>
      <c r="E53" s="10">
        <f>AVERAGE(E6:E51)</f>
        <v>78.92307692307692</v>
      </c>
      <c r="F53" s="10">
        <f t="shared" ref="F53:AF53" si="3">AVERAGE(F6:F51)</f>
        <v>630.46153846153845</v>
      </c>
      <c r="G53" s="10">
        <f t="shared" si="3"/>
        <v>8.3023076923076928</v>
      </c>
      <c r="H53" s="10">
        <f t="shared" si="3"/>
        <v>0.31492307692307686</v>
      </c>
      <c r="I53" s="10">
        <f t="shared" si="3"/>
        <v>0.44446153846153841</v>
      </c>
      <c r="J53" s="10">
        <f>AVERAGE(J6:J51)</f>
        <v>0.73461538461538456</v>
      </c>
      <c r="K53" s="10">
        <f>AVERAGE(K6:K51)</f>
        <v>1448.0769230769231</v>
      </c>
      <c r="L53" s="10"/>
      <c r="M53" s="10">
        <f t="shared" si="3"/>
        <v>1674.4106923076922</v>
      </c>
      <c r="N53" s="10">
        <f t="shared" si="3"/>
        <v>3.5342307692307697</v>
      </c>
      <c r="O53" s="10">
        <f t="shared" si="3"/>
        <v>1179.7279605927959</v>
      </c>
      <c r="P53" s="10">
        <f t="shared" si="3"/>
        <v>1360.7241541708838</v>
      </c>
      <c r="Q53" s="10">
        <f t="shared" si="3"/>
        <v>171.89940244671359</v>
      </c>
      <c r="R53" s="10">
        <f t="shared" si="3"/>
        <v>175.55871667440559</v>
      </c>
      <c r="S53" s="10" t="e">
        <f t="shared" si="3"/>
        <v>#DIV/0!</v>
      </c>
      <c r="T53" s="10"/>
      <c r="U53" s="10">
        <f>AVERAGE(U7:U51)</f>
        <v>586.25</v>
      </c>
      <c r="V53" s="10" t="e">
        <f t="shared" si="3"/>
        <v>#DIV/0!</v>
      </c>
      <c r="W53" s="10" t="e">
        <f t="shared" si="3"/>
        <v>#DIV/0!</v>
      </c>
      <c r="X53" s="10" t="e">
        <f t="shared" si="3"/>
        <v>#DIV/0!</v>
      </c>
      <c r="Y53" s="10" t="e">
        <f t="shared" si="3"/>
        <v>#DIV/0!</v>
      </c>
      <c r="Z53" s="10" t="e">
        <f t="shared" si="3"/>
        <v>#DIV/0!</v>
      </c>
      <c r="AA53" s="10" t="e">
        <f t="shared" si="3"/>
        <v>#DIV/0!</v>
      </c>
      <c r="AB53" s="10"/>
      <c r="AC53" s="10" t="e">
        <f t="shared" si="3"/>
        <v>#DIV/0!</v>
      </c>
      <c r="AD53" s="10"/>
      <c r="AE53" s="10" t="e">
        <f t="shared" si="3"/>
        <v>#DIV/0!</v>
      </c>
      <c r="AF53" s="10" t="e">
        <f t="shared" si="3"/>
        <v>#DIV/0!</v>
      </c>
      <c r="AG53" s="10"/>
    </row>
    <row r="57" spans="1:33" x14ac:dyDescent="0.25">
      <c r="L57" s="1">
        <f>79-17</f>
        <v>62</v>
      </c>
    </row>
    <row r="58" spans="1:33" x14ac:dyDescent="0.25">
      <c r="L58" s="1">
        <f>L57/25</f>
        <v>2.48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3455C-41D0-40EE-B70E-40F2248CC423}">
  <dimension ref="A4:AG58"/>
  <sheetViews>
    <sheetView tabSelected="1" workbookViewId="0">
      <selection activeCell="K6" sqref="K6:K18"/>
    </sheetView>
  </sheetViews>
  <sheetFormatPr defaultRowHeight="15" x14ac:dyDescent="0.25"/>
  <cols>
    <col min="1" max="1" width="9.140625" style="1"/>
    <col min="2" max="2" width="9.28515625" style="1" bestFit="1" customWidth="1"/>
    <col min="3" max="3" width="11.5703125" style="1" bestFit="1" customWidth="1"/>
    <col min="4" max="4" width="9.140625" style="1"/>
    <col min="5" max="5" width="9.28515625" style="1" bestFit="1" customWidth="1"/>
    <col min="6" max="6" width="13" style="1" customWidth="1"/>
    <col min="7" max="7" width="11" style="1" customWidth="1"/>
    <col min="8" max="9" width="9.28515625" style="1" bestFit="1" customWidth="1"/>
    <col min="10" max="11" width="10.5703125" style="1" customWidth="1"/>
    <col min="12" max="12" width="9.140625" style="1"/>
    <col min="13" max="13" width="11.42578125" style="1" customWidth="1"/>
    <col min="14" max="14" width="14.28515625" style="1" customWidth="1"/>
    <col min="15" max="15" width="11.5703125" style="1" bestFit="1" customWidth="1"/>
    <col min="16" max="17" width="11.7109375" style="1" bestFit="1" customWidth="1"/>
    <col min="18" max="19" width="10.140625" style="1" customWidth="1"/>
    <col min="20" max="20" width="9.140625" style="1"/>
    <col min="21" max="21" width="9.28515625" style="1" bestFit="1" customWidth="1"/>
    <col min="22" max="25" width="9.140625" style="1"/>
    <col min="26" max="27" width="10.140625" style="1" customWidth="1"/>
    <col min="28" max="28" width="9.140625" style="1"/>
    <col min="29" max="29" width="11.5703125" style="1" bestFit="1" customWidth="1"/>
    <col min="30" max="16384" width="9.140625" style="1"/>
  </cols>
  <sheetData>
    <row r="4" spans="1:21" ht="30" x14ac:dyDescent="0.25">
      <c r="E4" s="2" t="s">
        <v>2</v>
      </c>
      <c r="F4" s="2"/>
      <c r="G4" s="2"/>
      <c r="H4" s="2"/>
      <c r="I4" s="2"/>
      <c r="J4" s="2"/>
      <c r="K4" s="2"/>
      <c r="M4" s="4"/>
      <c r="N4" s="4"/>
      <c r="O4" s="4"/>
      <c r="P4" s="4"/>
      <c r="Q4" s="4"/>
      <c r="R4" s="4"/>
      <c r="U4" s="5" t="s">
        <v>3</v>
      </c>
    </row>
    <row r="5" spans="1:21" ht="31.5" customHeight="1" x14ac:dyDescent="0.25">
      <c r="A5" s="1" t="s">
        <v>1</v>
      </c>
      <c r="B5" s="1" t="s">
        <v>14</v>
      </c>
      <c r="C5" s="1" t="s">
        <v>5</v>
      </c>
      <c r="E5" s="2" t="s">
        <v>0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M5" s="2" t="s">
        <v>12</v>
      </c>
      <c r="N5" s="2" t="s">
        <v>13</v>
      </c>
      <c r="O5" s="4" t="s">
        <v>17</v>
      </c>
      <c r="P5" s="4" t="s">
        <v>18</v>
      </c>
      <c r="Q5" s="4" t="s">
        <v>15</v>
      </c>
      <c r="R5" s="4" t="s">
        <v>16</v>
      </c>
      <c r="U5" s="3" t="s">
        <v>0</v>
      </c>
    </row>
    <row r="6" spans="1:21" x14ac:dyDescent="0.25">
      <c r="A6" s="6"/>
      <c r="B6" s="1">
        <v>0</v>
      </c>
      <c r="C6" s="1">
        <v>14600</v>
      </c>
      <c r="E6" s="1">
        <v>91</v>
      </c>
      <c r="F6" s="1">
        <v>634</v>
      </c>
      <c r="G6" s="1">
        <v>6.96</v>
      </c>
      <c r="H6" s="1">
        <v>0.28799999999999998</v>
      </c>
      <c r="I6" s="1">
        <v>0.504</v>
      </c>
      <c r="J6" s="1">
        <v>0.77100000000000002</v>
      </c>
      <c r="K6" s="1">
        <v>1862</v>
      </c>
      <c r="M6" s="1">
        <v>2022.8430000000001</v>
      </c>
      <c r="N6" s="1">
        <v>19.821999999999999</v>
      </c>
      <c r="O6" s="1">
        <f t="shared" ref="O6:O18" si="0">K6/N6</f>
        <v>93.936030672989617</v>
      </c>
      <c r="P6" s="1">
        <f t="shared" ref="P6:P18" si="1">M6/N6</f>
        <v>102.05039854706892</v>
      </c>
      <c r="Q6" s="1">
        <f t="shared" ref="Q6:R18" si="2">(61.5)*LOG10(O6)</f>
        <v>121.32918059790937</v>
      </c>
      <c r="R6" s="1">
        <f t="shared" si="2"/>
        <v>123.54210436652193</v>
      </c>
      <c r="U6" s="1">
        <v>687</v>
      </c>
    </row>
    <row r="7" spans="1:21" ht="14.25" customHeight="1" x14ac:dyDescent="0.25">
      <c r="A7" s="6"/>
      <c r="B7" s="1">
        <v>2</v>
      </c>
      <c r="C7" s="1">
        <v>14700</v>
      </c>
      <c r="E7" s="1">
        <v>93</v>
      </c>
      <c r="F7" s="1">
        <v>651</v>
      </c>
      <c r="G7" s="1">
        <v>7</v>
      </c>
      <c r="H7" s="1">
        <v>0.35199999999999998</v>
      </c>
      <c r="I7" s="1">
        <v>0.42899999999999999</v>
      </c>
      <c r="J7" s="1">
        <v>0.81599999999999995</v>
      </c>
      <c r="K7" s="1">
        <v>1793</v>
      </c>
      <c r="M7" s="1">
        <v>2035.047</v>
      </c>
      <c r="N7" s="1">
        <v>31.675000000000001</v>
      </c>
      <c r="O7" s="1">
        <f t="shared" si="0"/>
        <v>56.606156274664563</v>
      </c>
      <c r="P7" s="1">
        <f t="shared" si="1"/>
        <v>64.247734806629836</v>
      </c>
      <c r="Q7" s="1">
        <f t="shared" si="2"/>
        <v>107.80111545941229</v>
      </c>
      <c r="R7" s="1">
        <f t="shared" si="2"/>
        <v>111.18325594712512</v>
      </c>
      <c r="U7" s="1">
        <v>724</v>
      </c>
    </row>
    <row r="8" spans="1:21" x14ac:dyDescent="0.25">
      <c r="A8" s="6"/>
      <c r="B8" s="4">
        <v>4</v>
      </c>
      <c r="C8" s="1">
        <v>14100</v>
      </c>
      <c r="E8" s="1">
        <v>76</v>
      </c>
      <c r="F8" s="1">
        <v>535</v>
      </c>
      <c r="G8" s="1">
        <v>7.6</v>
      </c>
      <c r="H8" s="1">
        <v>0.29599999999999999</v>
      </c>
      <c r="I8" s="1">
        <v>0.45800000000000002</v>
      </c>
      <c r="J8" s="1">
        <v>0.748</v>
      </c>
      <c r="K8" s="1">
        <v>2552</v>
      </c>
      <c r="M8" s="1">
        <v>2574.0520000000001</v>
      </c>
      <c r="N8" s="1">
        <v>1.8169999999999999</v>
      </c>
      <c r="O8" s="1">
        <f t="shared" si="0"/>
        <v>1404.5129334067144</v>
      </c>
      <c r="P8" s="1">
        <f t="shared" si="1"/>
        <v>1416.6494221243809</v>
      </c>
      <c r="Q8" s="1">
        <f t="shared" si="2"/>
        <v>193.57283317857704</v>
      </c>
      <c r="R8" s="1">
        <f t="shared" si="2"/>
        <v>193.80263691105296</v>
      </c>
      <c r="U8" s="1">
        <v>556</v>
      </c>
    </row>
    <row r="9" spans="1:21" x14ac:dyDescent="0.25">
      <c r="A9" s="6"/>
      <c r="B9" s="1">
        <v>6</v>
      </c>
      <c r="C9" s="1">
        <v>14600</v>
      </c>
      <c r="E9" s="1">
        <v>74</v>
      </c>
      <c r="F9" s="1">
        <v>554</v>
      </c>
      <c r="G9" s="1">
        <v>7.49</v>
      </c>
      <c r="H9" s="1">
        <v>0.33100000000000002</v>
      </c>
      <c r="I9" s="1">
        <v>0.436</v>
      </c>
      <c r="J9" s="1">
        <v>0.74399999999999999</v>
      </c>
      <c r="K9" s="1">
        <v>2149</v>
      </c>
      <c r="M9" s="1">
        <v>2120.3679999999999</v>
      </c>
      <c r="N9" s="1">
        <v>0.872</v>
      </c>
      <c r="O9" s="1">
        <f t="shared" si="0"/>
        <v>2464.4495412844035</v>
      </c>
      <c r="P9" s="1">
        <f t="shared" si="1"/>
        <v>2431.6146788990827</v>
      </c>
      <c r="Q9" s="1">
        <f t="shared" si="2"/>
        <v>208.59077572937088</v>
      </c>
      <c r="R9" s="1">
        <f t="shared" si="2"/>
        <v>208.23252751986638</v>
      </c>
      <c r="U9" s="1">
        <v>446</v>
      </c>
    </row>
    <row r="10" spans="1:21" customFormat="1" x14ac:dyDescent="0.25">
      <c r="B10" s="1">
        <v>8</v>
      </c>
      <c r="C10" s="1">
        <v>14000</v>
      </c>
      <c r="E10" s="1">
        <v>73</v>
      </c>
      <c r="F10" s="1">
        <v>576</v>
      </c>
      <c r="G10" s="1">
        <v>7.89</v>
      </c>
      <c r="H10" s="1">
        <v>0.32100000000000001</v>
      </c>
      <c r="I10" s="1">
        <v>0.42</v>
      </c>
      <c r="J10" s="1">
        <v>0.70899999999999996</v>
      </c>
      <c r="K10" s="1">
        <v>1991</v>
      </c>
      <c r="M10" s="1">
        <v>2111.2809999999999</v>
      </c>
      <c r="N10" s="1">
        <v>5.1029999999999998</v>
      </c>
      <c r="O10">
        <f t="shared" si="0"/>
        <v>390.16264942190872</v>
      </c>
      <c r="P10">
        <f t="shared" si="1"/>
        <v>413.73329414070156</v>
      </c>
      <c r="Q10">
        <f t="shared" si="2"/>
        <v>159.36161003925346</v>
      </c>
      <c r="R10">
        <f t="shared" si="2"/>
        <v>160.92830896970358</v>
      </c>
      <c r="U10" s="1">
        <v>536</v>
      </c>
    </row>
    <row r="11" spans="1:21" customFormat="1" x14ac:dyDescent="0.25">
      <c r="B11" s="1">
        <v>10</v>
      </c>
      <c r="C11" s="1">
        <v>13800</v>
      </c>
      <c r="E11" s="1">
        <v>84</v>
      </c>
      <c r="F11" s="1">
        <v>619</v>
      </c>
      <c r="G11" s="1">
        <v>7.37</v>
      </c>
      <c r="H11" s="1">
        <v>0.35499999999999998</v>
      </c>
      <c r="I11" s="1">
        <v>0.39900000000000002</v>
      </c>
      <c r="J11" s="1">
        <v>0.745</v>
      </c>
      <c r="K11" s="1">
        <v>1960</v>
      </c>
      <c r="M11" s="1">
        <v>2016.663</v>
      </c>
      <c r="N11" s="1">
        <v>2.0139999999999998</v>
      </c>
      <c r="O11">
        <f t="shared" si="0"/>
        <v>973.18768619662376</v>
      </c>
      <c r="P11">
        <f t="shared" si="1"/>
        <v>1001.3222442899703</v>
      </c>
      <c r="Q11">
        <f t="shared" si="2"/>
        <v>183.77409121604094</v>
      </c>
      <c r="R11">
        <f t="shared" si="2"/>
        <v>184.53529264142176</v>
      </c>
      <c r="U11" s="1">
        <v>484</v>
      </c>
    </row>
    <row r="12" spans="1:21" customFormat="1" x14ac:dyDescent="0.25">
      <c r="B12" s="1">
        <v>12</v>
      </c>
      <c r="C12" s="1">
        <v>14400</v>
      </c>
      <c r="E12" s="1">
        <v>102</v>
      </c>
      <c r="F12" s="1">
        <v>617</v>
      </c>
      <c r="G12" s="1">
        <v>6.05</v>
      </c>
      <c r="H12" s="1">
        <v>0.32500000000000001</v>
      </c>
      <c r="I12" s="1">
        <v>0.437</v>
      </c>
      <c r="J12" s="1">
        <v>0.73899999999999999</v>
      </c>
      <c r="K12" s="1">
        <v>1821</v>
      </c>
      <c r="M12" s="1">
        <v>1990.009</v>
      </c>
      <c r="N12" s="1">
        <v>1.4810000000000001</v>
      </c>
      <c r="O12">
        <f t="shared" si="0"/>
        <v>1229.5746117488184</v>
      </c>
      <c r="P12">
        <f t="shared" si="1"/>
        <v>1343.6927751519243</v>
      </c>
      <c r="Q12">
        <f t="shared" si="2"/>
        <v>190.01992556733325</v>
      </c>
      <c r="R12">
        <f t="shared" si="2"/>
        <v>192.39044889484222</v>
      </c>
      <c r="U12" s="1">
        <v>428</v>
      </c>
    </row>
    <row r="13" spans="1:21" customFormat="1" x14ac:dyDescent="0.25">
      <c r="B13" s="1">
        <v>14</v>
      </c>
      <c r="C13" s="1">
        <v>14600</v>
      </c>
      <c r="E13" s="1">
        <v>126</v>
      </c>
      <c r="F13" s="1">
        <v>594</v>
      </c>
      <c r="G13" s="1">
        <v>4.72</v>
      </c>
      <c r="H13" s="1">
        <v>0.35299999999999998</v>
      </c>
      <c r="I13" s="1">
        <v>0.40600000000000003</v>
      </c>
      <c r="J13" s="1">
        <v>0.73899999999999999</v>
      </c>
      <c r="K13" s="1">
        <v>1943</v>
      </c>
      <c r="M13" s="1">
        <v>2029.74</v>
      </c>
      <c r="N13" s="1">
        <v>5.2009999999999996</v>
      </c>
      <c r="O13">
        <f t="shared" si="0"/>
        <v>373.58200346087295</v>
      </c>
      <c r="P13">
        <f t="shared" si="1"/>
        <v>390.25956546817923</v>
      </c>
      <c r="Q13">
        <f t="shared" si="2"/>
        <v>158.20173572973445</v>
      </c>
      <c r="R13">
        <f t="shared" si="2"/>
        <v>159.36824373410801</v>
      </c>
      <c r="U13" s="1">
        <v>418</v>
      </c>
    </row>
    <row r="14" spans="1:21" customFormat="1" x14ac:dyDescent="0.25">
      <c r="B14" s="1">
        <v>16</v>
      </c>
      <c r="C14" s="1">
        <v>15200</v>
      </c>
      <c r="E14" s="1">
        <v>113</v>
      </c>
      <c r="F14" s="1">
        <v>547</v>
      </c>
      <c r="G14" s="1">
        <v>4.84</v>
      </c>
      <c r="H14" s="1">
        <v>0.33500000000000002</v>
      </c>
      <c r="I14" s="1">
        <v>0.42099999999999999</v>
      </c>
      <c r="J14" s="1">
        <v>0.71599999999999997</v>
      </c>
      <c r="K14" s="1">
        <v>1822</v>
      </c>
      <c r="M14" s="1">
        <v>1819.4549999999999</v>
      </c>
      <c r="N14" s="1">
        <v>4.22</v>
      </c>
      <c r="O14">
        <f t="shared" si="0"/>
        <v>431.7535545023697</v>
      </c>
      <c r="P14">
        <f t="shared" si="1"/>
        <v>431.15047393364932</v>
      </c>
      <c r="Q14">
        <f t="shared" si="2"/>
        <v>162.0670091830313</v>
      </c>
      <c r="R14">
        <f t="shared" si="2"/>
        <v>162.02967537133304</v>
      </c>
      <c r="U14" s="1">
        <v>321</v>
      </c>
    </row>
    <row r="15" spans="1:21" customFormat="1" x14ac:dyDescent="0.25">
      <c r="B15" s="1">
        <v>18</v>
      </c>
      <c r="C15" s="1">
        <v>14200</v>
      </c>
      <c r="E15" s="1">
        <v>120</v>
      </c>
      <c r="F15" s="1">
        <v>579</v>
      </c>
      <c r="G15" s="1">
        <v>4.83</v>
      </c>
      <c r="H15" s="1">
        <v>0.34699999999999998</v>
      </c>
      <c r="I15" s="1">
        <v>0.42199999999999999</v>
      </c>
      <c r="J15" s="1">
        <v>0.72799999999999998</v>
      </c>
      <c r="K15" s="1">
        <v>1823</v>
      </c>
      <c r="M15" s="1">
        <v>2059.1729999999998</v>
      </c>
      <c r="N15" s="1">
        <v>14.86</v>
      </c>
      <c r="O15">
        <f t="shared" si="0"/>
        <v>122.67833109017496</v>
      </c>
      <c r="P15">
        <f t="shared" si="1"/>
        <v>138.571534320323</v>
      </c>
      <c r="Q15">
        <f t="shared" si="2"/>
        <v>128.45922334267084</v>
      </c>
      <c r="R15">
        <f t="shared" si="2"/>
        <v>131.71295257918274</v>
      </c>
      <c r="U15" s="1">
        <v>378</v>
      </c>
    </row>
    <row r="16" spans="1:21" customFormat="1" x14ac:dyDescent="0.25">
      <c r="B16" s="1">
        <v>20</v>
      </c>
      <c r="C16" s="1">
        <v>15300</v>
      </c>
      <c r="E16" s="1">
        <v>116</v>
      </c>
      <c r="F16" s="1">
        <v>579</v>
      </c>
      <c r="G16" s="1">
        <v>5</v>
      </c>
      <c r="H16" s="1">
        <v>0.3</v>
      </c>
      <c r="I16" s="1">
        <v>0.45200000000000001</v>
      </c>
      <c r="J16" s="1">
        <v>0.70499999999999996</v>
      </c>
      <c r="K16" s="1">
        <v>1748</v>
      </c>
      <c r="M16" s="1">
        <v>1861.452</v>
      </c>
      <c r="N16" s="1">
        <v>3.403</v>
      </c>
      <c r="O16">
        <f t="shared" si="0"/>
        <v>513.66441375257125</v>
      </c>
      <c r="P16">
        <f t="shared" si="1"/>
        <v>547.00323244196295</v>
      </c>
      <c r="Q16">
        <f t="shared" si="2"/>
        <v>166.70678797095835</v>
      </c>
      <c r="R16">
        <f t="shared" si="2"/>
        <v>168.38637840386599</v>
      </c>
      <c r="U16" s="1">
        <v>360</v>
      </c>
    </row>
    <row r="17" spans="1:21" customFormat="1" x14ac:dyDescent="0.25">
      <c r="B17" s="1">
        <v>22</v>
      </c>
      <c r="C17" s="1">
        <v>14600</v>
      </c>
      <c r="E17" s="1">
        <v>132</v>
      </c>
      <c r="F17" s="1">
        <v>567</v>
      </c>
      <c r="G17" s="1">
        <v>4.3</v>
      </c>
      <c r="H17" s="1">
        <v>0.32200000000000001</v>
      </c>
      <c r="I17" s="1">
        <v>0.43099999999999999</v>
      </c>
      <c r="J17" s="1">
        <v>0.72499999999999998</v>
      </c>
      <c r="K17" s="1">
        <v>1787</v>
      </c>
      <c r="M17" s="1">
        <v>1992.47</v>
      </c>
      <c r="N17" s="1">
        <v>0.61299999999999999</v>
      </c>
      <c r="O17">
        <f t="shared" si="0"/>
        <v>2915.1712887438825</v>
      </c>
      <c r="P17">
        <f t="shared" si="1"/>
        <v>3250.3588907014682</v>
      </c>
      <c r="Q17">
        <f t="shared" si="2"/>
        <v>213.07684079621458</v>
      </c>
      <c r="R17">
        <f t="shared" si="2"/>
        <v>215.98377596857904</v>
      </c>
      <c r="U17" s="1">
        <v>309</v>
      </c>
    </row>
    <row r="18" spans="1:21" customFormat="1" x14ac:dyDescent="0.25">
      <c r="B18" s="1">
        <v>24</v>
      </c>
      <c r="C18" s="1">
        <v>13300</v>
      </c>
      <c r="E18" s="1">
        <v>144</v>
      </c>
      <c r="F18" s="1">
        <v>553</v>
      </c>
      <c r="G18" s="1">
        <v>3.84</v>
      </c>
      <c r="H18" s="1">
        <v>0.33900000000000002</v>
      </c>
      <c r="I18" s="1">
        <v>0.434</v>
      </c>
      <c r="J18" s="1">
        <v>0.71699999999999997</v>
      </c>
      <c r="K18" s="1">
        <v>1723</v>
      </c>
      <c r="M18" s="1">
        <v>1751.4739999999999</v>
      </c>
      <c r="N18" s="1">
        <v>0.60599999999999998</v>
      </c>
      <c r="O18">
        <f t="shared" si="0"/>
        <v>2843.2343234323434</v>
      </c>
      <c r="P18">
        <f t="shared" si="1"/>
        <v>2890.2211221122111</v>
      </c>
      <c r="Q18">
        <f t="shared" si="2"/>
        <v>212.40947817682715</v>
      </c>
      <c r="R18">
        <f t="shared" si="2"/>
        <v>212.84726084130256</v>
      </c>
      <c r="U18" s="1">
        <v>247</v>
      </c>
    </row>
    <row r="19" spans="1:21" x14ac:dyDescent="0.25">
      <c r="A19" s="6"/>
    </row>
    <row r="20" spans="1:21" x14ac:dyDescent="0.25">
      <c r="A20" s="6"/>
    </row>
    <row r="21" spans="1:21" x14ac:dyDescent="0.25">
      <c r="A21" s="6"/>
    </row>
    <row r="22" spans="1:21" x14ac:dyDescent="0.25">
      <c r="A22" s="6"/>
    </row>
    <row r="23" spans="1:21" x14ac:dyDescent="0.25">
      <c r="A23" s="6"/>
    </row>
    <row r="24" spans="1:21" x14ac:dyDescent="0.25">
      <c r="A24" s="6"/>
    </row>
    <row r="25" spans="1:21" x14ac:dyDescent="0.25">
      <c r="A25" s="6"/>
    </row>
    <row r="26" spans="1:21" x14ac:dyDescent="0.25">
      <c r="A26" s="6"/>
    </row>
    <row r="27" spans="1:21" x14ac:dyDescent="0.25">
      <c r="A27" s="6"/>
    </row>
    <row r="28" spans="1:21" x14ac:dyDescent="0.25">
      <c r="A28" s="6"/>
    </row>
    <row r="29" spans="1:21" x14ac:dyDescent="0.25">
      <c r="A29" s="6"/>
    </row>
    <row r="30" spans="1:21" x14ac:dyDescent="0.25">
      <c r="A30" s="6"/>
    </row>
    <row r="31" spans="1:21" x14ac:dyDescent="0.25">
      <c r="A31" s="6"/>
    </row>
    <row r="32" spans="1:21" x14ac:dyDescent="0.25">
      <c r="A32" s="6"/>
      <c r="D32" s="6"/>
    </row>
    <row r="33" spans="1:4" x14ac:dyDescent="0.25">
      <c r="A33" s="6"/>
      <c r="D33" s="6"/>
    </row>
    <row r="34" spans="1:4" x14ac:dyDescent="0.25">
      <c r="A34" s="6"/>
      <c r="D34" s="6"/>
    </row>
    <row r="35" spans="1:4" x14ac:dyDescent="0.25">
      <c r="A35" s="6"/>
      <c r="D35" s="6"/>
    </row>
    <row r="36" spans="1:4" x14ac:dyDescent="0.25">
      <c r="A36" s="6"/>
    </row>
    <row r="37" spans="1:4" x14ac:dyDescent="0.25">
      <c r="A37" s="6"/>
    </row>
    <row r="38" spans="1:4" x14ac:dyDescent="0.25">
      <c r="A38" s="6"/>
      <c r="C38" s="7"/>
    </row>
    <row r="39" spans="1:4" x14ac:dyDescent="0.25">
      <c r="A39" s="6"/>
      <c r="C39" s="7"/>
    </row>
    <row r="40" spans="1:4" x14ac:dyDescent="0.25">
      <c r="A40" s="6"/>
      <c r="C40" s="7"/>
    </row>
    <row r="41" spans="1:4" x14ac:dyDescent="0.25">
      <c r="A41" s="6"/>
      <c r="C41" s="7"/>
      <c r="D41" s="6"/>
    </row>
    <row r="42" spans="1:4" x14ac:dyDescent="0.25">
      <c r="A42" s="6"/>
      <c r="C42" s="7"/>
      <c r="D42" s="6"/>
    </row>
    <row r="43" spans="1:4" x14ac:dyDescent="0.25">
      <c r="A43" s="6"/>
      <c r="C43" s="7"/>
      <c r="D43" s="6"/>
    </row>
    <row r="44" spans="1:4" x14ac:dyDescent="0.25">
      <c r="A44" s="6"/>
      <c r="C44" s="7"/>
    </row>
    <row r="45" spans="1:4" x14ac:dyDescent="0.25">
      <c r="A45" s="6"/>
      <c r="C45" s="7"/>
    </row>
    <row r="46" spans="1:4" x14ac:dyDescent="0.25">
      <c r="A46" s="6"/>
      <c r="C46" s="7"/>
    </row>
    <row r="47" spans="1:4" x14ac:dyDescent="0.25">
      <c r="A47" s="6"/>
      <c r="C47" s="7"/>
    </row>
    <row r="48" spans="1:4" x14ac:dyDescent="0.25">
      <c r="A48" s="6"/>
      <c r="C48" s="7"/>
      <c r="D48" s="6"/>
    </row>
    <row r="49" spans="1:33" x14ac:dyDescent="0.25">
      <c r="A49" s="6"/>
      <c r="C49" s="7"/>
      <c r="D49" s="6"/>
    </row>
    <row r="50" spans="1:33" x14ac:dyDescent="0.25">
      <c r="A50" s="6"/>
      <c r="C50" s="7"/>
      <c r="D50" s="6"/>
    </row>
    <row r="51" spans="1:33" x14ac:dyDescent="0.25">
      <c r="A51" s="6"/>
      <c r="C51" s="7"/>
      <c r="D51" s="6"/>
    </row>
    <row r="53" spans="1:33" x14ac:dyDescent="0.25">
      <c r="B53" s="8" t="s">
        <v>4</v>
      </c>
      <c r="C53" s="9">
        <f>AVERAGE(C6:C51)</f>
        <v>14415.384615384615</v>
      </c>
      <c r="D53" s="8"/>
      <c r="E53" s="10">
        <f>AVERAGE(E6:E51)</f>
        <v>103.38461538461539</v>
      </c>
      <c r="F53" s="10">
        <f t="shared" ref="F53:AF53" si="3">AVERAGE(F6:F51)</f>
        <v>585</v>
      </c>
      <c r="G53" s="10">
        <f t="shared" si="3"/>
        <v>5.9915384615384619</v>
      </c>
      <c r="H53" s="10">
        <f t="shared" si="3"/>
        <v>0.32799999999999996</v>
      </c>
      <c r="I53" s="10">
        <f t="shared" si="3"/>
        <v>0.43453846153846154</v>
      </c>
      <c r="J53" s="10">
        <f>AVERAGE(J6:J51)</f>
        <v>0.73861538461538445</v>
      </c>
      <c r="K53" s="10">
        <f>AVERAGE(K6:K51)</f>
        <v>1921.0769230769231</v>
      </c>
      <c r="L53" s="10"/>
      <c r="M53" s="10">
        <f t="shared" si="3"/>
        <v>2029.5405384615383</v>
      </c>
      <c r="N53" s="10">
        <f t="shared" si="3"/>
        <v>7.0528461538461533</v>
      </c>
      <c r="O53" s="10">
        <f t="shared" si="3"/>
        <v>1062.5010403067952</v>
      </c>
      <c r="P53" s="10">
        <f t="shared" si="3"/>
        <v>1109.2981051490426</v>
      </c>
      <c r="Q53" s="10">
        <f t="shared" si="3"/>
        <v>169.64389284517955</v>
      </c>
      <c r="R53" s="10">
        <f t="shared" si="3"/>
        <v>171.14945093453119</v>
      </c>
      <c r="S53" s="10" t="e">
        <f t="shared" si="3"/>
        <v>#DIV/0!</v>
      </c>
      <c r="T53" s="10"/>
      <c r="U53" s="10">
        <f>AVERAGE(U7:U51)</f>
        <v>433.91666666666669</v>
      </c>
      <c r="V53" s="10" t="e">
        <f t="shared" si="3"/>
        <v>#DIV/0!</v>
      </c>
      <c r="W53" s="10" t="e">
        <f t="shared" si="3"/>
        <v>#DIV/0!</v>
      </c>
      <c r="X53" s="10" t="e">
        <f t="shared" si="3"/>
        <v>#DIV/0!</v>
      </c>
      <c r="Y53" s="10" t="e">
        <f t="shared" si="3"/>
        <v>#DIV/0!</v>
      </c>
      <c r="Z53" s="10" t="e">
        <f t="shared" si="3"/>
        <v>#DIV/0!</v>
      </c>
      <c r="AA53" s="10" t="e">
        <f t="shared" si="3"/>
        <v>#DIV/0!</v>
      </c>
      <c r="AB53" s="10"/>
      <c r="AC53" s="10" t="e">
        <f t="shared" si="3"/>
        <v>#DIV/0!</v>
      </c>
      <c r="AD53" s="10"/>
      <c r="AE53" s="10" t="e">
        <f t="shared" si="3"/>
        <v>#DIV/0!</v>
      </c>
      <c r="AF53" s="10" t="e">
        <f t="shared" si="3"/>
        <v>#DIV/0!</v>
      </c>
      <c r="AG53" s="10"/>
    </row>
    <row r="57" spans="1:33" x14ac:dyDescent="0.25">
      <c r="L57" s="1">
        <f>79-17</f>
        <v>62</v>
      </c>
    </row>
    <row r="58" spans="1:33" x14ac:dyDescent="0.25">
      <c r="L58" s="1">
        <f>L57/25</f>
        <v>2.48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Cell 1</vt:lpstr>
      <vt:lpstr>Cell 2</vt:lpstr>
      <vt:lpstr>Cell 3</vt:lpstr>
      <vt:lpstr>Cell 4</vt:lpstr>
      <vt:lpstr>Cell 5</vt:lpstr>
      <vt:lpstr>Cell 6</vt:lpstr>
      <vt:lpstr>Cell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Wolf</dc:creator>
  <cp:lastModifiedBy>Dane Michael Wolf</cp:lastModifiedBy>
  <dcterms:created xsi:type="dcterms:W3CDTF">2015-06-05T18:17:20Z</dcterms:created>
  <dcterms:modified xsi:type="dcterms:W3CDTF">2024-11-01T22:20:06Z</dcterms:modified>
</cp:coreProperties>
</file>