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Lattice Light Sheet\Fibroblasts\No FBS fibro 24 hrs Assay 2\"/>
    </mc:Choice>
  </mc:AlternateContent>
  <xr:revisionPtr revIDLastSave="0" documentId="13_ncr:1_{E6A5065E-601F-4B45-B7DF-97608B65B3E2}" xr6:coauthVersionLast="47" xr6:coauthVersionMax="47" xr10:uidLastSave="{00000000-0000-0000-0000-000000000000}"/>
  <bookViews>
    <workbookView xWindow="14205" yWindow="3735" windowWidth="22665" windowHeight="14235" activeTab="6" xr2:uid="{00000000-000D-0000-FFFF-FFFF00000000}"/>
  </bookViews>
  <sheets>
    <sheet name="Cell 1" sheetId="2" r:id="rId1"/>
    <sheet name="Cell 2" sheetId="4" r:id="rId2"/>
    <sheet name="Cell 3" sheetId="3" r:id="rId3"/>
    <sheet name="Cell 4" sheetId="5" r:id="rId4"/>
    <sheet name="Cell 5" sheetId="6" r:id="rId5"/>
    <sheet name="Cell 6" sheetId="8" r:id="rId6"/>
    <sheet name="Cell 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4" i="5" l="1"/>
  <c r="R14" i="5" s="1"/>
  <c r="O14" i="5"/>
  <c r="Q14" i="5" s="1"/>
  <c r="L57" i="8" l="1"/>
  <c r="L58" i="8" s="1"/>
  <c r="AF53" i="8"/>
  <c r="AE53" i="8"/>
  <c r="AC53" i="8"/>
  <c r="AA53" i="8"/>
  <c r="Z53" i="8"/>
  <c r="Y53" i="8"/>
  <c r="X53" i="8"/>
  <c r="W53" i="8"/>
  <c r="V53" i="8"/>
  <c r="U53" i="8"/>
  <c r="S53" i="8"/>
  <c r="N53" i="8"/>
  <c r="M53" i="8"/>
  <c r="K53" i="8"/>
  <c r="J53" i="8"/>
  <c r="I53" i="8"/>
  <c r="H53" i="8"/>
  <c r="G53" i="8"/>
  <c r="F53" i="8"/>
  <c r="E53" i="8"/>
  <c r="C53" i="8"/>
  <c r="P18" i="8"/>
  <c r="R18" i="8" s="1"/>
  <c r="O18" i="8"/>
  <c r="Q18" i="8" s="1"/>
  <c r="P17" i="8"/>
  <c r="R17" i="8" s="1"/>
  <c r="O17" i="8"/>
  <c r="Q17" i="8" s="1"/>
  <c r="P16" i="8"/>
  <c r="R16" i="8" s="1"/>
  <c r="O16" i="8"/>
  <c r="Q16" i="8" s="1"/>
  <c r="P15" i="8"/>
  <c r="R15" i="8" s="1"/>
  <c r="O15" i="8"/>
  <c r="Q15" i="8" s="1"/>
  <c r="P14" i="8"/>
  <c r="R14" i="8" s="1"/>
  <c r="O14" i="8"/>
  <c r="Q14" i="8" s="1"/>
  <c r="P13" i="8"/>
  <c r="R13" i="8" s="1"/>
  <c r="O13" i="8"/>
  <c r="Q13" i="8" s="1"/>
  <c r="P12" i="8"/>
  <c r="R12" i="8" s="1"/>
  <c r="O12" i="8"/>
  <c r="Q12" i="8" s="1"/>
  <c r="P11" i="8"/>
  <c r="R11" i="8" s="1"/>
  <c r="O11" i="8"/>
  <c r="Q11" i="8" s="1"/>
  <c r="P10" i="8"/>
  <c r="R10" i="8" s="1"/>
  <c r="O10" i="8"/>
  <c r="Q10" i="8" s="1"/>
  <c r="P9" i="8"/>
  <c r="R9" i="8" s="1"/>
  <c r="O9" i="8"/>
  <c r="Q9" i="8" s="1"/>
  <c r="P8" i="8"/>
  <c r="R8" i="8" s="1"/>
  <c r="O8" i="8"/>
  <c r="Q8" i="8" s="1"/>
  <c r="P7" i="8"/>
  <c r="R7" i="8" s="1"/>
  <c r="O7" i="8"/>
  <c r="Q7" i="8" s="1"/>
  <c r="P6" i="8"/>
  <c r="R6" i="8" s="1"/>
  <c r="O6" i="8"/>
  <c r="Q6" i="8" s="1"/>
  <c r="L57" i="7"/>
  <c r="L58" i="7" s="1"/>
  <c r="AF53" i="7"/>
  <c r="AE53" i="7"/>
  <c r="AC53" i="7"/>
  <c r="AA53" i="7"/>
  <c r="Z53" i="7"/>
  <c r="Y53" i="7"/>
  <c r="X53" i="7"/>
  <c r="W53" i="7"/>
  <c r="V53" i="7"/>
  <c r="U53" i="7"/>
  <c r="S53" i="7"/>
  <c r="N53" i="7"/>
  <c r="M53" i="7"/>
  <c r="K53" i="7"/>
  <c r="J53" i="7"/>
  <c r="I53" i="7"/>
  <c r="H53" i="7"/>
  <c r="G53" i="7"/>
  <c r="F53" i="7"/>
  <c r="E53" i="7"/>
  <c r="C53" i="7"/>
  <c r="P18" i="7"/>
  <c r="R18" i="7" s="1"/>
  <c r="O18" i="7"/>
  <c r="Q18" i="7" s="1"/>
  <c r="P17" i="7"/>
  <c r="R17" i="7" s="1"/>
  <c r="O17" i="7"/>
  <c r="Q17" i="7" s="1"/>
  <c r="P16" i="7"/>
  <c r="R16" i="7" s="1"/>
  <c r="O16" i="7"/>
  <c r="Q16" i="7" s="1"/>
  <c r="P15" i="7"/>
  <c r="R15" i="7" s="1"/>
  <c r="O15" i="7"/>
  <c r="Q15" i="7" s="1"/>
  <c r="P14" i="7"/>
  <c r="R14" i="7" s="1"/>
  <c r="O14" i="7"/>
  <c r="Q14" i="7" s="1"/>
  <c r="P13" i="7"/>
  <c r="R13" i="7" s="1"/>
  <c r="O13" i="7"/>
  <c r="Q13" i="7" s="1"/>
  <c r="P12" i="7"/>
  <c r="R12" i="7" s="1"/>
  <c r="O12" i="7"/>
  <c r="Q12" i="7" s="1"/>
  <c r="P11" i="7"/>
  <c r="R11" i="7" s="1"/>
  <c r="O11" i="7"/>
  <c r="Q11" i="7" s="1"/>
  <c r="P10" i="7"/>
  <c r="R10" i="7" s="1"/>
  <c r="O10" i="7"/>
  <c r="Q10" i="7" s="1"/>
  <c r="P9" i="7"/>
  <c r="R9" i="7" s="1"/>
  <c r="O9" i="7"/>
  <c r="P8" i="7"/>
  <c r="R8" i="7" s="1"/>
  <c r="O8" i="7"/>
  <c r="Q8" i="7" s="1"/>
  <c r="P7" i="7"/>
  <c r="R7" i="7" s="1"/>
  <c r="O7" i="7"/>
  <c r="Q7" i="7" s="1"/>
  <c r="P6" i="7"/>
  <c r="O6" i="7"/>
  <c r="Q6" i="7" s="1"/>
  <c r="L57" i="6"/>
  <c r="L58" i="6" s="1"/>
  <c r="AF53" i="6"/>
  <c r="AE53" i="6"/>
  <c r="AC53" i="6"/>
  <c r="AA53" i="6"/>
  <c r="Z53" i="6"/>
  <c r="Y53" i="6"/>
  <c r="X53" i="6"/>
  <c r="W53" i="6"/>
  <c r="V53" i="6"/>
  <c r="U53" i="6"/>
  <c r="S53" i="6"/>
  <c r="N53" i="6"/>
  <c r="M53" i="6"/>
  <c r="K53" i="6"/>
  <c r="J53" i="6"/>
  <c r="I53" i="6"/>
  <c r="H53" i="6"/>
  <c r="G53" i="6"/>
  <c r="F53" i="6"/>
  <c r="E53" i="6"/>
  <c r="C53" i="6"/>
  <c r="P18" i="6"/>
  <c r="R18" i="6" s="1"/>
  <c r="O18" i="6"/>
  <c r="Q18" i="6" s="1"/>
  <c r="P17" i="6"/>
  <c r="R17" i="6" s="1"/>
  <c r="O17" i="6"/>
  <c r="Q17" i="6" s="1"/>
  <c r="P16" i="6"/>
  <c r="R16" i="6" s="1"/>
  <c r="O16" i="6"/>
  <c r="Q16" i="6" s="1"/>
  <c r="P15" i="6"/>
  <c r="R15" i="6" s="1"/>
  <c r="O15" i="6"/>
  <c r="Q15" i="6" s="1"/>
  <c r="P14" i="6"/>
  <c r="R14" i="6" s="1"/>
  <c r="O14" i="6"/>
  <c r="Q14" i="6" s="1"/>
  <c r="P13" i="6"/>
  <c r="R13" i="6" s="1"/>
  <c r="O13" i="6"/>
  <c r="Q13" i="6" s="1"/>
  <c r="P12" i="6"/>
  <c r="R12" i="6" s="1"/>
  <c r="O12" i="6"/>
  <c r="Q12" i="6" s="1"/>
  <c r="P11" i="6"/>
  <c r="R11" i="6" s="1"/>
  <c r="O11" i="6"/>
  <c r="Q11" i="6" s="1"/>
  <c r="P10" i="6"/>
  <c r="R10" i="6" s="1"/>
  <c r="O10" i="6"/>
  <c r="Q10" i="6" s="1"/>
  <c r="P9" i="6"/>
  <c r="R9" i="6" s="1"/>
  <c r="O9" i="6"/>
  <c r="Q9" i="6" s="1"/>
  <c r="P8" i="6"/>
  <c r="R8" i="6" s="1"/>
  <c r="O8" i="6"/>
  <c r="Q8" i="6" s="1"/>
  <c r="P7" i="6"/>
  <c r="R7" i="6" s="1"/>
  <c r="O7" i="6"/>
  <c r="Q7" i="6" s="1"/>
  <c r="P6" i="6"/>
  <c r="O6" i="6"/>
  <c r="Q6" i="6" s="1"/>
  <c r="P53" i="7" l="1"/>
  <c r="O53" i="7"/>
  <c r="R53" i="8"/>
  <c r="Q53" i="8"/>
  <c r="O53" i="8"/>
  <c r="P53" i="8"/>
  <c r="Q9" i="7"/>
  <c r="Q53" i="7" s="1"/>
  <c r="R6" i="7"/>
  <c r="R53" i="7" s="1"/>
  <c r="P53" i="6"/>
  <c r="Q53" i="6"/>
  <c r="O53" i="6"/>
  <c r="R6" i="6"/>
  <c r="R53" i="6" s="1"/>
  <c r="P10" i="2"/>
  <c r="R10" i="2" s="1"/>
  <c r="O10" i="2"/>
  <c r="Q10" i="2" s="1"/>
  <c r="L57" i="5"/>
  <c r="L58" i="5" s="1"/>
  <c r="AF53" i="5"/>
  <c r="AE53" i="5"/>
  <c r="AC53" i="5"/>
  <c r="AA53" i="5"/>
  <c r="Z53" i="5"/>
  <c r="Y53" i="5"/>
  <c r="X53" i="5"/>
  <c r="W53" i="5"/>
  <c r="V53" i="5"/>
  <c r="U53" i="5"/>
  <c r="S53" i="5"/>
  <c r="N53" i="5"/>
  <c r="M53" i="5"/>
  <c r="K53" i="5"/>
  <c r="J53" i="5"/>
  <c r="I53" i="5"/>
  <c r="H53" i="5"/>
  <c r="G53" i="5"/>
  <c r="F53" i="5"/>
  <c r="E53" i="5"/>
  <c r="C53" i="5"/>
  <c r="P18" i="5"/>
  <c r="R18" i="5" s="1"/>
  <c r="O18" i="5"/>
  <c r="Q18" i="5" s="1"/>
  <c r="P17" i="5"/>
  <c r="R17" i="5" s="1"/>
  <c r="O17" i="5"/>
  <c r="Q17" i="5" s="1"/>
  <c r="P16" i="5"/>
  <c r="R16" i="5" s="1"/>
  <c r="O16" i="5"/>
  <c r="Q16" i="5" s="1"/>
  <c r="P13" i="5"/>
  <c r="R13" i="5" s="1"/>
  <c r="O13" i="5"/>
  <c r="Q13" i="5" s="1"/>
  <c r="P12" i="5"/>
  <c r="R12" i="5" s="1"/>
  <c r="O12" i="5"/>
  <c r="Q12" i="5" s="1"/>
  <c r="P11" i="5"/>
  <c r="R11" i="5" s="1"/>
  <c r="O11" i="5"/>
  <c r="Q11" i="5" s="1"/>
  <c r="P10" i="5"/>
  <c r="R10" i="5" s="1"/>
  <c r="O10" i="5"/>
  <c r="Q10" i="5" s="1"/>
  <c r="P9" i="5"/>
  <c r="R9" i="5" s="1"/>
  <c r="O9" i="5"/>
  <c r="Q9" i="5" s="1"/>
  <c r="P8" i="5"/>
  <c r="R8" i="5" s="1"/>
  <c r="O8" i="5"/>
  <c r="Q8" i="5" s="1"/>
  <c r="P7" i="5"/>
  <c r="R7" i="5" s="1"/>
  <c r="O7" i="5"/>
  <c r="Q7" i="5" s="1"/>
  <c r="P6" i="5"/>
  <c r="O6" i="5"/>
  <c r="P53" i="5" l="1"/>
  <c r="O53" i="5"/>
  <c r="R6" i="5"/>
  <c r="R53" i="5" s="1"/>
  <c r="Q6" i="5"/>
  <c r="Q53" i="5" s="1"/>
  <c r="L57" i="3"/>
  <c r="L58" i="3" s="1"/>
  <c r="AF53" i="3"/>
  <c r="AE53" i="3"/>
  <c r="AC53" i="3"/>
  <c r="AA53" i="3"/>
  <c r="Z53" i="3"/>
  <c r="Y53" i="3"/>
  <c r="X53" i="3"/>
  <c r="W53" i="3"/>
  <c r="V53" i="3"/>
  <c r="U53" i="3"/>
  <c r="S53" i="3"/>
  <c r="N53" i="3"/>
  <c r="M53" i="3"/>
  <c r="K53" i="3"/>
  <c r="J53" i="3"/>
  <c r="I53" i="3"/>
  <c r="H53" i="3"/>
  <c r="G53" i="3"/>
  <c r="F53" i="3"/>
  <c r="E53" i="3"/>
  <c r="C53" i="3"/>
  <c r="P18" i="3"/>
  <c r="R18" i="3" s="1"/>
  <c r="O18" i="3"/>
  <c r="Q18" i="3" s="1"/>
  <c r="P17" i="3"/>
  <c r="R17" i="3" s="1"/>
  <c r="O17" i="3"/>
  <c r="Q17" i="3" s="1"/>
  <c r="P16" i="3"/>
  <c r="R16" i="3" s="1"/>
  <c r="O16" i="3"/>
  <c r="Q16" i="3" s="1"/>
  <c r="P15" i="3"/>
  <c r="R15" i="3" s="1"/>
  <c r="O15" i="3"/>
  <c r="Q15" i="3" s="1"/>
  <c r="P14" i="3"/>
  <c r="R14" i="3" s="1"/>
  <c r="O14" i="3"/>
  <c r="Q14" i="3" s="1"/>
  <c r="P13" i="3"/>
  <c r="R13" i="3" s="1"/>
  <c r="O13" i="3"/>
  <c r="Q13" i="3" s="1"/>
  <c r="P12" i="3"/>
  <c r="R12" i="3" s="1"/>
  <c r="O12" i="3"/>
  <c r="Q12" i="3" s="1"/>
  <c r="P11" i="3"/>
  <c r="R11" i="3" s="1"/>
  <c r="O11" i="3"/>
  <c r="Q11" i="3" s="1"/>
  <c r="P10" i="3"/>
  <c r="R10" i="3" s="1"/>
  <c r="O10" i="3"/>
  <c r="Q10" i="3" s="1"/>
  <c r="P9" i="3"/>
  <c r="R9" i="3" s="1"/>
  <c r="O9" i="3"/>
  <c r="Q9" i="3" s="1"/>
  <c r="P8" i="3"/>
  <c r="R8" i="3" s="1"/>
  <c r="O8" i="3"/>
  <c r="Q8" i="3" s="1"/>
  <c r="P7" i="3"/>
  <c r="R7" i="3" s="1"/>
  <c r="O7" i="3"/>
  <c r="Q7" i="3" s="1"/>
  <c r="P6" i="3"/>
  <c r="O6" i="3"/>
  <c r="Q6" i="3" s="1"/>
  <c r="L57" i="4"/>
  <c r="L58" i="4" s="1"/>
  <c r="AF53" i="4"/>
  <c r="AE53" i="4"/>
  <c r="AC53" i="4"/>
  <c r="AA53" i="4"/>
  <c r="Z53" i="4"/>
  <c r="Y53" i="4"/>
  <c r="X53" i="4"/>
  <c r="W53" i="4"/>
  <c r="V53" i="4"/>
  <c r="U53" i="4"/>
  <c r="S53" i="4"/>
  <c r="N53" i="4"/>
  <c r="M53" i="4"/>
  <c r="K53" i="4"/>
  <c r="J53" i="4"/>
  <c r="I53" i="4"/>
  <c r="H53" i="4"/>
  <c r="G53" i="4"/>
  <c r="F53" i="4"/>
  <c r="E53" i="4"/>
  <c r="C53" i="4"/>
  <c r="P18" i="4"/>
  <c r="R18" i="4" s="1"/>
  <c r="O18" i="4"/>
  <c r="Q18" i="4" s="1"/>
  <c r="P17" i="4"/>
  <c r="R17" i="4" s="1"/>
  <c r="O17" i="4"/>
  <c r="Q17" i="4" s="1"/>
  <c r="P16" i="4"/>
  <c r="R16" i="4" s="1"/>
  <c r="O16" i="4"/>
  <c r="Q16" i="4" s="1"/>
  <c r="P15" i="4"/>
  <c r="R15" i="4" s="1"/>
  <c r="O15" i="4"/>
  <c r="Q15" i="4" s="1"/>
  <c r="P14" i="4"/>
  <c r="R14" i="4" s="1"/>
  <c r="O14" i="4"/>
  <c r="Q14" i="4" s="1"/>
  <c r="P13" i="4"/>
  <c r="R13" i="4" s="1"/>
  <c r="O13" i="4"/>
  <c r="Q13" i="4" s="1"/>
  <c r="P12" i="4"/>
  <c r="R12" i="4" s="1"/>
  <c r="O12" i="4"/>
  <c r="Q12" i="4" s="1"/>
  <c r="P11" i="4"/>
  <c r="R11" i="4" s="1"/>
  <c r="O11" i="4"/>
  <c r="Q11" i="4" s="1"/>
  <c r="P10" i="4"/>
  <c r="R10" i="4" s="1"/>
  <c r="O10" i="4"/>
  <c r="Q10" i="4" s="1"/>
  <c r="P9" i="4"/>
  <c r="R9" i="4" s="1"/>
  <c r="O9" i="4"/>
  <c r="Q9" i="4" s="1"/>
  <c r="P8" i="4"/>
  <c r="R8" i="4" s="1"/>
  <c r="O8" i="4"/>
  <c r="Q8" i="4" s="1"/>
  <c r="P7" i="4"/>
  <c r="O7" i="4"/>
  <c r="Q7" i="4" s="1"/>
  <c r="P6" i="4"/>
  <c r="R6" i="4" s="1"/>
  <c r="O6" i="4"/>
  <c r="Q6" i="4" s="1"/>
  <c r="P53" i="3" l="1"/>
  <c r="Q53" i="3"/>
  <c r="R6" i="3"/>
  <c r="R53" i="3" s="1"/>
  <c r="O53" i="3"/>
  <c r="P53" i="4"/>
  <c r="O53" i="4"/>
  <c r="Q53" i="4"/>
  <c r="R7" i="4"/>
  <c r="R53" i="4" s="1"/>
  <c r="P18" i="2" l="1"/>
  <c r="R18" i="2" s="1"/>
  <c r="O18" i="2"/>
  <c r="Q18" i="2" s="1"/>
  <c r="P17" i="2"/>
  <c r="R17" i="2" s="1"/>
  <c r="O17" i="2"/>
  <c r="Q17" i="2" s="1"/>
  <c r="P16" i="2"/>
  <c r="R16" i="2" s="1"/>
  <c r="O16" i="2"/>
  <c r="Q16" i="2" s="1"/>
  <c r="P15" i="2"/>
  <c r="R15" i="2" s="1"/>
  <c r="O15" i="2"/>
  <c r="Q15" i="2" s="1"/>
  <c r="P14" i="2"/>
  <c r="R14" i="2" s="1"/>
  <c r="O14" i="2"/>
  <c r="Q14" i="2" s="1"/>
  <c r="P13" i="2"/>
  <c r="R13" i="2" s="1"/>
  <c r="O13" i="2"/>
  <c r="Q13" i="2" s="1"/>
  <c r="O12" i="2"/>
  <c r="Q12" i="2" s="1"/>
  <c r="P12" i="2"/>
  <c r="R12" i="2" s="1"/>
  <c r="P11" i="2"/>
  <c r="R11" i="2" s="1"/>
  <c r="O11" i="2"/>
  <c r="Q11" i="2" s="1"/>
  <c r="P9" i="2"/>
  <c r="R9" i="2" s="1"/>
  <c r="O9" i="2"/>
  <c r="Q9" i="2" s="1"/>
  <c r="P8" i="2"/>
  <c r="R8" i="2" s="1"/>
  <c r="O8" i="2"/>
  <c r="Q8" i="2" s="1"/>
  <c r="P7" i="2"/>
  <c r="R7" i="2" s="1"/>
  <c r="O7" i="2"/>
  <c r="Q7" i="2" s="1"/>
  <c r="P6" i="2" l="1"/>
  <c r="R6" i="2" s="1"/>
  <c r="O6" i="2"/>
  <c r="Q6" i="2" s="1"/>
  <c r="AE53" i="2"/>
  <c r="AF53" i="2"/>
  <c r="AA53" i="2"/>
  <c r="S53" i="2"/>
  <c r="K53" i="2"/>
  <c r="J53" i="2"/>
  <c r="U53" i="2"/>
  <c r="L57" i="2"/>
  <c r="L58" i="2" s="1"/>
  <c r="C53" i="2" l="1"/>
  <c r="F53" i="2"/>
  <c r="G53" i="2"/>
  <c r="H53" i="2"/>
  <c r="I53" i="2"/>
  <c r="M53" i="2"/>
  <c r="N53" i="2"/>
  <c r="O53" i="2"/>
  <c r="P53" i="2"/>
  <c r="Q53" i="2"/>
  <c r="R53" i="2"/>
  <c r="V53" i="2"/>
  <c r="W53" i="2"/>
  <c r="X53" i="2"/>
  <c r="Y53" i="2"/>
  <c r="Z53" i="2"/>
  <c r="E53" i="2"/>
  <c r="AC53" i="2" l="1"/>
</calcChain>
</file>

<file path=xl/sharedStrings.xml><?xml version="1.0" encoding="utf-8"?>
<sst xmlns="http://schemas.openxmlformats.org/spreadsheetml/2006/main" count="140" uniqueCount="20">
  <si>
    <t>count</t>
  </si>
  <si>
    <t>Cell name</t>
  </si>
  <si>
    <t>Mitochondria</t>
  </si>
  <si>
    <t>DNA</t>
  </si>
  <si>
    <t>Ave</t>
  </si>
  <si>
    <t>Cell volume</t>
  </si>
  <si>
    <t>total volume</t>
  </si>
  <si>
    <t xml:space="preserve">average volume </t>
  </si>
  <si>
    <t>ellipticity (oblate)</t>
  </si>
  <si>
    <t>ellipticity (prolate)</t>
  </si>
  <si>
    <t>sphericity</t>
  </si>
  <si>
    <t>Mean intensity</t>
  </si>
  <si>
    <t>Mean intensity 2D</t>
  </si>
  <si>
    <t>Background intensity</t>
  </si>
  <si>
    <t>minutes</t>
  </si>
  <si>
    <t>3D Delta Psi</t>
  </si>
  <si>
    <t>2D Delta Psi</t>
  </si>
  <si>
    <t>3D ratio</t>
  </si>
  <si>
    <t>2D ratio</t>
  </si>
  <si>
    <t>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</si>
</sst>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2" fillId="3" borderId="0" xfId="2" applyNumberFormat="1" applyAlignment="1">
      <alignment wrapText="1"/>
    </xf>
    <xf numFmtId="0" fontId="1" fillId="2" borderId="1" xfId="1" applyNumberFormat="1" applyBorder="1" applyAlignment="1">
      <alignment wrapText="1"/>
    </xf>
    <xf numFmtId="0" fontId="2" fillId="3" borderId="0" xfId="2" applyAlignment="1">
      <alignment wrapText="1"/>
    </xf>
    <xf numFmtId="0" fontId="1" fillId="2" borderId="0" xfId="1" applyNumberFormat="1" applyAlignment="1">
      <alignment wrapText="1"/>
    </xf>
    <xf numFmtId="49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  <xf numFmtId="49" fontId="3" fillId="4" borderId="0" xfId="3" applyNumberFormat="1" applyAlignment="1">
      <alignment wrapText="1"/>
    </xf>
    <xf numFmtId="0" fontId="3" fillId="4" borderId="0" xfId="3" applyAlignment="1">
      <alignment wrapText="1"/>
    </xf>
    <xf numFmtId="0" fontId="3" fillId="4" borderId="0" xfId="3" applyNumberFormat="1" applyAlignment="1">
      <alignment wrapText="1"/>
    </xf>
    <xf numFmtId="49" fontId="2" fillId="3" borderId="0" xfId="2" applyNumberFormat="1" applyAlignment="1">
      <alignment wrapText="1"/>
    </xf>
    <xf numFmtId="0" fontId="2" fillId="3" borderId="0" xfId="2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mtDNA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'Cell 1'!$B$6:$B$18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'Cell 1'!$U$6:$U$18</c:f>
              <c:numCache>
                <c:formatCode>General</c:formatCode>
                <c:ptCount val="13"/>
                <c:pt idx="0">
                  <c:v>550</c:v>
                </c:pt>
                <c:pt idx="1">
                  <c:v>620</c:v>
                </c:pt>
                <c:pt idx="2">
                  <c:v>471</c:v>
                </c:pt>
                <c:pt idx="3">
                  <c:v>472</c:v>
                </c:pt>
                <c:pt idx="4">
                  <c:v>483</c:v>
                </c:pt>
                <c:pt idx="5">
                  <c:v>497</c:v>
                </c:pt>
                <c:pt idx="6">
                  <c:v>473</c:v>
                </c:pt>
                <c:pt idx="7">
                  <c:v>470</c:v>
                </c:pt>
                <c:pt idx="8">
                  <c:v>507</c:v>
                </c:pt>
                <c:pt idx="9">
                  <c:v>494</c:v>
                </c:pt>
                <c:pt idx="10">
                  <c:v>494</c:v>
                </c:pt>
                <c:pt idx="11">
                  <c:v>487</c:v>
                </c:pt>
                <c:pt idx="12">
                  <c:v>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C3-4DC4-91CA-22908CB72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638639"/>
        <c:axId val="1507614159"/>
      </c:scatterChart>
      <c:valAx>
        <c:axId val="150763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614159"/>
        <c:crosses val="autoZero"/>
        <c:crossBetween val="midCat"/>
      </c:valAx>
      <c:valAx>
        <c:axId val="15076141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63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'Cell 3'!$B$6:$B$18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'Cell 3'!$Q$6:$Q$18</c:f>
              <c:numCache>
                <c:formatCode>General</c:formatCode>
                <c:ptCount val="13"/>
                <c:pt idx="0">
                  <c:v>151.83524236886427</c:v>
                </c:pt>
                <c:pt idx="1">
                  <c:v>116.43478290621259</c:v>
                </c:pt>
                <c:pt idx="2">
                  <c:v>150.25600561027744</c:v>
                </c:pt>
                <c:pt idx="3">
                  <c:v>112.06576305015234</c:v>
                </c:pt>
                <c:pt idx="4">
                  <c:v>157.9372060149559</c:v>
                </c:pt>
                <c:pt idx="5">
                  <c:v>123.28746589332441</c:v>
                </c:pt>
                <c:pt idx="6">
                  <c:v>137.51234061918939</c:v>
                </c:pt>
                <c:pt idx="7">
                  <c:v>139.58637153459105</c:v>
                </c:pt>
                <c:pt idx="8">
                  <c:v>168.34232175312488</c:v>
                </c:pt>
                <c:pt idx="9">
                  <c:v>164.46817591487061</c:v>
                </c:pt>
                <c:pt idx="10">
                  <c:v>166.05284888328913</c:v>
                </c:pt>
                <c:pt idx="11">
                  <c:v>174.98822902681582</c:v>
                </c:pt>
                <c:pt idx="12">
                  <c:v>120.11527532982055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83-4B0D-B537-422391DE1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912655"/>
        <c:axId val="586916975"/>
      </c:scatterChart>
      <c:valAx>
        <c:axId val="58691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916975"/>
        <c:crosses val="autoZero"/>
        <c:crossBetween val="midCat"/>
      </c:valAx>
      <c:valAx>
        <c:axId val="58691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912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Mitochondrial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'Cell 3'!$B$6:$B$18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'Cell 3'!$F$6:$F$18</c:f>
              <c:numCache>
                <c:formatCode>General</c:formatCode>
                <c:ptCount val="13"/>
                <c:pt idx="0">
                  <c:v>385</c:v>
                </c:pt>
                <c:pt idx="1">
                  <c:v>349</c:v>
                </c:pt>
                <c:pt idx="2">
                  <c:v>371</c:v>
                </c:pt>
                <c:pt idx="3">
                  <c:v>463</c:v>
                </c:pt>
                <c:pt idx="4">
                  <c:v>355</c:v>
                </c:pt>
                <c:pt idx="5">
                  <c:v>433</c:v>
                </c:pt>
                <c:pt idx="6">
                  <c:v>447</c:v>
                </c:pt>
                <c:pt idx="7">
                  <c:v>397</c:v>
                </c:pt>
                <c:pt idx="8">
                  <c:v>405</c:v>
                </c:pt>
                <c:pt idx="9">
                  <c:v>399</c:v>
                </c:pt>
                <c:pt idx="10">
                  <c:v>438</c:v>
                </c:pt>
                <c:pt idx="11">
                  <c:v>421</c:v>
                </c:pt>
                <c:pt idx="12">
                  <c:v>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31-45A6-93D7-9E79E53AF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904495"/>
        <c:axId val="586923695"/>
      </c:scatterChart>
      <c:valAx>
        <c:axId val="58690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923695"/>
        <c:crosses val="autoZero"/>
        <c:crossBetween val="midCat"/>
      </c:valAx>
      <c:valAx>
        <c:axId val="58692369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90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Cellular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'Cell 3'!$B$6:$B$18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'Cell 3'!$C$6:$C$18</c:f>
              <c:numCache>
                <c:formatCode>General</c:formatCode>
                <c:ptCount val="13"/>
                <c:pt idx="0">
                  <c:v>15600</c:v>
                </c:pt>
                <c:pt idx="1">
                  <c:v>16500</c:v>
                </c:pt>
                <c:pt idx="2">
                  <c:v>15000</c:v>
                </c:pt>
                <c:pt idx="3">
                  <c:v>14700</c:v>
                </c:pt>
                <c:pt idx="4">
                  <c:v>15600</c:v>
                </c:pt>
                <c:pt idx="5">
                  <c:v>14100</c:v>
                </c:pt>
                <c:pt idx="6">
                  <c:v>14900</c:v>
                </c:pt>
                <c:pt idx="7">
                  <c:v>14600</c:v>
                </c:pt>
                <c:pt idx="8">
                  <c:v>15100</c:v>
                </c:pt>
                <c:pt idx="9">
                  <c:v>14700</c:v>
                </c:pt>
                <c:pt idx="10">
                  <c:v>14500</c:v>
                </c:pt>
                <c:pt idx="11">
                  <c:v>15200</c:v>
                </c:pt>
                <c:pt idx="12">
                  <c:v>15500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4C-4129-B3E7-D52369156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915535"/>
        <c:axId val="586915055"/>
      </c:scatterChart>
      <c:valAx>
        <c:axId val="58691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915055"/>
        <c:crosses val="autoZero"/>
        <c:crossBetween val="midCat"/>
      </c:valAx>
      <c:valAx>
        <c:axId val="58691505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915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mtDNA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'Cell 4'!$B$6:$B$18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'Cell 4'!$U$6:$U$18</c:f>
              <c:numCache>
                <c:formatCode>General</c:formatCode>
                <c:ptCount val="13"/>
                <c:pt idx="0">
                  <c:v>655</c:v>
                </c:pt>
                <c:pt idx="1">
                  <c:v>719</c:v>
                </c:pt>
                <c:pt idx="2">
                  <c:v>736</c:v>
                </c:pt>
                <c:pt idx="3">
                  <c:v>715</c:v>
                </c:pt>
                <c:pt idx="4">
                  <c:v>703</c:v>
                </c:pt>
                <c:pt idx="5">
                  <c:v>722</c:v>
                </c:pt>
                <c:pt idx="6">
                  <c:v>706</c:v>
                </c:pt>
                <c:pt idx="7">
                  <c:v>724</c:v>
                </c:pt>
                <c:pt idx="8">
                  <c:v>738</c:v>
                </c:pt>
                <c:pt idx="9">
                  <c:v>722</c:v>
                </c:pt>
                <c:pt idx="10">
                  <c:v>713</c:v>
                </c:pt>
                <c:pt idx="11">
                  <c:v>700</c:v>
                </c:pt>
                <c:pt idx="12">
                  <c:v>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D8-4E1A-908E-1EAC64317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625679"/>
        <c:axId val="1507616079"/>
      </c:scatterChart>
      <c:valAx>
        <c:axId val="150762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616079"/>
        <c:crosses val="autoZero"/>
        <c:crossBetween val="midCat"/>
      </c:valAx>
      <c:valAx>
        <c:axId val="150761607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625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'Cell 4'!$B$6:$B$18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'Cell 4'!$Q$6:$Q$18</c:f>
              <c:numCache>
                <c:formatCode>General</c:formatCode>
                <c:ptCount val="13"/>
                <c:pt idx="0">
                  <c:v>95.183177693553873</c:v>
                </c:pt>
                <c:pt idx="1">
                  <c:v>110.4086781329413</c:v>
                </c:pt>
                <c:pt idx="2">
                  <c:v>101.90220441954001</c:v>
                </c:pt>
                <c:pt idx="3">
                  <c:v>107.96466805310283</c:v>
                </c:pt>
                <c:pt idx="4">
                  <c:v>112.7985693120455</c:v>
                </c:pt>
                <c:pt idx="5">
                  <c:v>113.40412023609706</c:v>
                </c:pt>
                <c:pt idx="6">
                  <c:v>133.28332957508459</c:v>
                </c:pt>
                <c:pt idx="7">
                  <c:v>144.42000056750095</c:v>
                </c:pt>
                <c:pt idx="8">
                  <c:v>126.44959616054679</c:v>
                </c:pt>
                <c:pt idx="9">
                  <c:v>116.63573954436526</c:v>
                </c:pt>
                <c:pt idx="10">
                  <c:v>121.77756253674548</c:v>
                </c:pt>
                <c:pt idx="11">
                  <c:v>151.19361985211304</c:v>
                </c:pt>
                <c:pt idx="12">
                  <c:v>126.82382573768945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4-4F25-BD2C-12F723926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863215"/>
        <c:axId val="586864175"/>
      </c:scatterChart>
      <c:valAx>
        <c:axId val="58686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864175"/>
        <c:crosses val="autoZero"/>
        <c:crossBetween val="midCat"/>
      </c:valAx>
      <c:valAx>
        <c:axId val="58686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86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Mitochondrial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'Cell 4'!$B$6:$B$18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'Cell 4'!$F$6:$F$18</c:f>
              <c:numCache>
                <c:formatCode>General</c:formatCode>
                <c:ptCount val="13"/>
                <c:pt idx="0">
                  <c:v>702</c:v>
                </c:pt>
                <c:pt idx="1">
                  <c:v>733</c:v>
                </c:pt>
                <c:pt idx="2">
                  <c:v>730</c:v>
                </c:pt>
                <c:pt idx="3">
                  <c:v>683</c:v>
                </c:pt>
                <c:pt idx="4">
                  <c:v>721</c:v>
                </c:pt>
                <c:pt idx="5">
                  <c:v>669</c:v>
                </c:pt>
                <c:pt idx="6">
                  <c:v>745</c:v>
                </c:pt>
                <c:pt idx="7">
                  <c:v>699</c:v>
                </c:pt>
                <c:pt idx="8">
                  <c:v>728</c:v>
                </c:pt>
                <c:pt idx="9">
                  <c:v>753</c:v>
                </c:pt>
                <c:pt idx="10">
                  <c:v>702</c:v>
                </c:pt>
                <c:pt idx="11">
                  <c:v>747</c:v>
                </c:pt>
                <c:pt idx="12">
                  <c:v>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BD-42BF-BB45-365F22131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917935"/>
        <c:axId val="586895855"/>
      </c:scatterChart>
      <c:valAx>
        <c:axId val="58691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895855"/>
        <c:crosses val="autoZero"/>
        <c:crossBetween val="midCat"/>
      </c:valAx>
      <c:valAx>
        <c:axId val="58689585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917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Cellular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'Cell 4'!$B$6:$B$18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'Cell 4'!$C$6:$C$18</c:f>
              <c:numCache>
                <c:formatCode>General</c:formatCode>
                <c:ptCount val="13"/>
                <c:pt idx="0">
                  <c:v>20400</c:v>
                </c:pt>
                <c:pt idx="1">
                  <c:v>20600</c:v>
                </c:pt>
                <c:pt idx="2">
                  <c:v>20100</c:v>
                </c:pt>
                <c:pt idx="3">
                  <c:v>19100</c:v>
                </c:pt>
                <c:pt idx="4">
                  <c:v>20000</c:v>
                </c:pt>
                <c:pt idx="5">
                  <c:v>19800</c:v>
                </c:pt>
                <c:pt idx="6">
                  <c:v>19500</c:v>
                </c:pt>
                <c:pt idx="7">
                  <c:v>19900</c:v>
                </c:pt>
                <c:pt idx="8">
                  <c:v>20300</c:v>
                </c:pt>
                <c:pt idx="9">
                  <c:v>21000</c:v>
                </c:pt>
                <c:pt idx="10">
                  <c:v>20300</c:v>
                </c:pt>
                <c:pt idx="11">
                  <c:v>20200</c:v>
                </c:pt>
                <c:pt idx="12">
                  <c:v>19500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68-459B-B2C1-8486EBAE6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909775"/>
        <c:axId val="586911215"/>
      </c:scatterChart>
      <c:valAx>
        <c:axId val="58690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911215"/>
        <c:crosses val="autoZero"/>
        <c:crossBetween val="midCat"/>
      </c:valAx>
      <c:valAx>
        <c:axId val="5869112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909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mtDNA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'Cell 5'!$B$6:$B$18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'Cell 5'!$U$6:$U$18</c:f>
              <c:numCache>
                <c:formatCode>General</c:formatCode>
                <c:ptCount val="13"/>
                <c:pt idx="0">
                  <c:v>537</c:v>
                </c:pt>
                <c:pt idx="1">
                  <c:v>533</c:v>
                </c:pt>
                <c:pt idx="2">
                  <c:v>536</c:v>
                </c:pt>
                <c:pt idx="3">
                  <c:v>512</c:v>
                </c:pt>
                <c:pt idx="4">
                  <c:v>511</c:v>
                </c:pt>
                <c:pt idx="5">
                  <c:v>524</c:v>
                </c:pt>
                <c:pt idx="6">
                  <c:v>494</c:v>
                </c:pt>
                <c:pt idx="7">
                  <c:v>487</c:v>
                </c:pt>
                <c:pt idx="8">
                  <c:v>490</c:v>
                </c:pt>
                <c:pt idx="9">
                  <c:v>476</c:v>
                </c:pt>
                <c:pt idx="10">
                  <c:v>429</c:v>
                </c:pt>
                <c:pt idx="11">
                  <c:v>497</c:v>
                </c:pt>
                <c:pt idx="12">
                  <c:v>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1F-48B9-B8FB-C81D509B0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789232"/>
        <c:axId val="919779152"/>
      </c:scatterChart>
      <c:valAx>
        <c:axId val="91978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779152"/>
        <c:crosses val="autoZero"/>
        <c:crossBetween val="midCat"/>
      </c:valAx>
      <c:valAx>
        <c:axId val="9197791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78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'Cell 5'!$B$6:$B$18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'Cell 5'!$Q$6:$Q$18</c:f>
              <c:numCache>
                <c:formatCode>General</c:formatCode>
                <c:ptCount val="13"/>
                <c:pt idx="0">
                  <c:v>109.9084376145574</c:v>
                </c:pt>
                <c:pt idx="1">
                  <c:v>99.017346081316262</c:v>
                </c:pt>
                <c:pt idx="2">
                  <c:v>123.41146684111474</c:v>
                </c:pt>
                <c:pt idx="3">
                  <c:v>121.05297093844214</c:v>
                </c:pt>
                <c:pt idx="4">
                  <c:v>185.10328054558352</c:v>
                </c:pt>
                <c:pt idx="5">
                  <c:v>174.21072402356793</c:v>
                </c:pt>
                <c:pt idx="6">
                  <c:v>162.14336970209681</c:v>
                </c:pt>
                <c:pt idx="7">
                  <c:v>133.92470537215763</c:v>
                </c:pt>
                <c:pt idx="8">
                  <c:v>132.7147846727091</c:v>
                </c:pt>
                <c:pt idx="9">
                  <c:v>144.82344628067551</c:v>
                </c:pt>
                <c:pt idx="10">
                  <c:v>109.13451366100318</c:v>
                </c:pt>
                <c:pt idx="11">
                  <c:v>116.35275933493818</c:v>
                </c:pt>
                <c:pt idx="12">
                  <c:v>118.2413178427465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64-48F9-8719-8DD72E588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186031"/>
        <c:axId val="949188431"/>
      </c:scatterChart>
      <c:valAx>
        <c:axId val="94918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188431"/>
        <c:crosses val="autoZero"/>
        <c:crossBetween val="midCat"/>
      </c:valAx>
      <c:valAx>
        <c:axId val="94918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18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Mitochondrial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'Cell 5'!$B$6:$B$18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'Cell 5'!$F$6:$F$18</c:f>
              <c:numCache>
                <c:formatCode>General</c:formatCode>
                <c:ptCount val="13"/>
                <c:pt idx="0">
                  <c:v>412</c:v>
                </c:pt>
                <c:pt idx="1">
                  <c:v>466</c:v>
                </c:pt>
                <c:pt idx="2">
                  <c:v>438</c:v>
                </c:pt>
                <c:pt idx="3">
                  <c:v>378</c:v>
                </c:pt>
                <c:pt idx="4">
                  <c:v>419</c:v>
                </c:pt>
                <c:pt idx="5">
                  <c:v>395</c:v>
                </c:pt>
                <c:pt idx="6">
                  <c:v>410</c:v>
                </c:pt>
                <c:pt idx="7">
                  <c:v>400</c:v>
                </c:pt>
                <c:pt idx="8">
                  <c:v>415</c:v>
                </c:pt>
                <c:pt idx="9">
                  <c:v>432</c:v>
                </c:pt>
                <c:pt idx="10">
                  <c:v>473</c:v>
                </c:pt>
                <c:pt idx="11">
                  <c:v>449</c:v>
                </c:pt>
                <c:pt idx="12">
                  <c:v>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A6-4C6C-9AFA-A8530F63A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792592"/>
        <c:axId val="919776752"/>
      </c:scatterChart>
      <c:valAx>
        <c:axId val="91979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776752"/>
        <c:crosses val="autoZero"/>
        <c:crossBetween val="midCat"/>
      </c:valAx>
      <c:valAx>
        <c:axId val="9197767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79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Cell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'Cell 1'!$B$6:$B$18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'Cell 1'!$C$6:$C$18</c:f>
              <c:numCache>
                <c:formatCode>General</c:formatCode>
                <c:ptCount val="13"/>
                <c:pt idx="0">
                  <c:v>15000</c:v>
                </c:pt>
                <c:pt idx="1">
                  <c:v>15300</c:v>
                </c:pt>
                <c:pt idx="2">
                  <c:v>15100</c:v>
                </c:pt>
                <c:pt idx="3">
                  <c:v>15300</c:v>
                </c:pt>
                <c:pt idx="4">
                  <c:v>15300</c:v>
                </c:pt>
                <c:pt idx="5">
                  <c:v>14500</c:v>
                </c:pt>
                <c:pt idx="6">
                  <c:v>14900</c:v>
                </c:pt>
                <c:pt idx="7">
                  <c:v>15500</c:v>
                </c:pt>
                <c:pt idx="8">
                  <c:v>16100</c:v>
                </c:pt>
                <c:pt idx="9">
                  <c:v>16600</c:v>
                </c:pt>
                <c:pt idx="10">
                  <c:v>17300</c:v>
                </c:pt>
                <c:pt idx="11">
                  <c:v>17300</c:v>
                </c:pt>
                <c:pt idx="12">
                  <c:v>17500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7F-454C-9478-F51CBA489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696815"/>
        <c:axId val="580698255"/>
      </c:scatterChart>
      <c:valAx>
        <c:axId val="58069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98255"/>
        <c:crosses val="autoZero"/>
        <c:crossBetween val="midCat"/>
      </c:valAx>
      <c:valAx>
        <c:axId val="58069825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9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Cellular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'Cell 5'!$B$6:$B$18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'Cell 5'!$C$6:$C$18</c:f>
              <c:numCache>
                <c:formatCode>General</c:formatCode>
                <c:ptCount val="13"/>
                <c:pt idx="0">
                  <c:v>14300</c:v>
                </c:pt>
                <c:pt idx="1">
                  <c:v>15700</c:v>
                </c:pt>
                <c:pt idx="2">
                  <c:v>15700</c:v>
                </c:pt>
                <c:pt idx="3">
                  <c:v>16000</c:v>
                </c:pt>
                <c:pt idx="4">
                  <c:v>16200</c:v>
                </c:pt>
                <c:pt idx="5">
                  <c:v>15800</c:v>
                </c:pt>
                <c:pt idx="6">
                  <c:v>16800</c:v>
                </c:pt>
                <c:pt idx="7">
                  <c:v>17100</c:v>
                </c:pt>
                <c:pt idx="8">
                  <c:v>18600</c:v>
                </c:pt>
                <c:pt idx="9">
                  <c:v>18400</c:v>
                </c:pt>
                <c:pt idx="10">
                  <c:v>18700</c:v>
                </c:pt>
                <c:pt idx="11">
                  <c:v>18400</c:v>
                </c:pt>
                <c:pt idx="12">
                  <c:v>17500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BD-4130-A33B-29BCCD15B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261936"/>
        <c:axId val="1095262416"/>
      </c:scatterChart>
      <c:valAx>
        <c:axId val="109526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262416"/>
        <c:crosses val="autoZero"/>
        <c:crossBetween val="midCat"/>
      </c:valAx>
      <c:valAx>
        <c:axId val="10952624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26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mtDNA</a:t>
            </a:r>
          </a:p>
        </c:rich>
      </c:tx>
      <c:layout>
        <c:manualLayout>
          <c:xMode val="edge"/>
          <c:yMode val="edge"/>
          <c:x val="0.4094930008748907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'Cell 6'!$B$6:$B$18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'Cell 6'!$U$6:$U$18</c:f>
              <c:numCache>
                <c:formatCode>General</c:formatCode>
                <c:ptCount val="13"/>
                <c:pt idx="0">
                  <c:v>1488</c:v>
                </c:pt>
                <c:pt idx="1">
                  <c:v>1514</c:v>
                </c:pt>
                <c:pt idx="2">
                  <c:v>1554</c:v>
                </c:pt>
                <c:pt idx="3">
                  <c:v>1538</c:v>
                </c:pt>
                <c:pt idx="4">
                  <c:v>1454</c:v>
                </c:pt>
                <c:pt idx="5">
                  <c:v>1631</c:v>
                </c:pt>
                <c:pt idx="6">
                  <c:v>1467</c:v>
                </c:pt>
                <c:pt idx="7">
                  <c:v>1585</c:v>
                </c:pt>
                <c:pt idx="8">
                  <c:v>1610</c:v>
                </c:pt>
                <c:pt idx="9">
                  <c:v>1557</c:v>
                </c:pt>
                <c:pt idx="10">
                  <c:v>1519</c:v>
                </c:pt>
                <c:pt idx="11">
                  <c:v>1524</c:v>
                </c:pt>
                <c:pt idx="12">
                  <c:v>1567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B5-46E4-9BA5-3B6B39E6C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265296"/>
        <c:axId val="1095274896"/>
      </c:scatterChart>
      <c:valAx>
        <c:axId val="109526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274896"/>
        <c:crosses val="autoZero"/>
        <c:crossBetween val="midCat"/>
      </c:valAx>
      <c:valAx>
        <c:axId val="10952748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26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'Cell 6'!$B$6:$B$18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'Cell 6'!$Q$6:$Q$18</c:f>
              <c:numCache>
                <c:formatCode>General</c:formatCode>
                <c:ptCount val="13"/>
                <c:pt idx="0">
                  <c:v>161.54788401636077</c:v>
                </c:pt>
                <c:pt idx="1">
                  <c:v>97.502789752739346</c:v>
                </c:pt>
                <c:pt idx="2">
                  <c:v>241.21021834618529</c:v>
                </c:pt>
                <c:pt idx="3">
                  <c:v>145.3569858173654</c:v>
                </c:pt>
                <c:pt idx="4">
                  <c:v>105.26474018709622</c:v>
                </c:pt>
                <c:pt idx="5">
                  <c:v>102.55615660890467</c:v>
                </c:pt>
                <c:pt idx="6">
                  <c:v>147.16139184039261</c:v>
                </c:pt>
                <c:pt idx="7">
                  <c:v>120.17430419747886</c:v>
                </c:pt>
                <c:pt idx="8">
                  <c:v>114.67568124861747</c:v>
                </c:pt>
                <c:pt idx="9">
                  <c:v>245.46656208505277</c:v>
                </c:pt>
                <c:pt idx="10">
                  <c:v>108.2570319278035</c:v>
                </c:pt>
                <c:pt idx="11">
                  <c:v>188.52966826767269</c:v>
                </c:pt>
                <c:pt idx="12">
                  <c:v>225.68654929760004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0B-4275-9562-0EA52F15C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262896"/>
        <c:axId val="1095263376"/>
      </c:scatterChart>
      <c:valAx>
        <c:axId val="109526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263376"/>
        <c:crosses val="autoZero"/>
        <c:crossBetween val="midCat"/>
      </c:valAx>
      <c:valAx>
        <c:axId val="109526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26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mitochondrial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'Cell 6'!$B$6:$B$18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'Cell 6'!$F$6:$F$18</c:f>
              <c:numCache>
                <c:formatCode>General</c:formatCode>
                <c:ptCount val="13"/>
                <c:pt idx="0">
                  <c:v>1669</c:v>
                </c:pt>
                <c:pt idx="1">
                  <c:v>1799</c:v>
                </c:pt>
                <c:pt idx="2">
                  <c:v>1689</c:v>
                </c:pt>
                <c:pt idx="3">
                  <c:v>1673</c:v>
                </c:pt>
                <c:pt idx="4">
                  <c:v>1768</c:v>
                </c:pt>
                <c:pt idx="5">
                  <c:v>1706</c:v>
                </c:pt>
                <c:pt idx="6">
                  <c:v>1649</c:v>
                </c:pt>
                <c:pt idx="7">
                  <c:v>1783</c:v>
                </c:pt>
                <c:pt idx="8">
                  <c:v>1657</c:v>
                </c:pt>
                <c:pt idx="9">
                  <c:v>1604</c:v>
                </c:pt>
                <c:pt idx="10">
                  <c:v>1646</c:v>
                </c:pt>
                <c:pt idx="11">
                  <c:v>1617</c:v>
                </c:pt>
                <c:pt idx="12">
                  <c:v>1674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9E-4AC2-BE3E-7C6BF1B99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279216"/>
        <c:axId val="1095274416"/>
      </c:scatterChart>
      <c:valAx>
        <c:axId val="109527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274416"/>
        <c:crosses val="autoZero"/>
        <c:crossBetween val="midCat"/>
      </c:valAx>
      <c:valAx>
        <c:axId val="10952744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27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Cellular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'Cell 6'!$B$6:$B$18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'Cell 6'!$C$6:$C$18</c:f>
              <c:numCache>
                <c:formatCode>General</c:formatCode>
                <c:ptCount val="13"/>
                <c:pt idx="0">
                  <c:v>41800</c:v>
                </c:pt>
                <c:pt idx="1">
                  <c:v>42400</c:v>
                </c:pt>
                <c:pt idx="2">
                  <c:v>40500</c:v>
                </c:pt>
                <c:pt idx="3">
                  <c:v>41200</c:v>
                </c:pt>
                <c:pt idx="4">
                  <c:v>42100</c:v>
                </c:pt>
                <c:pt idx="5">
                  <c:v>41600</c:v>
                </c:pt>
                <c:pt idx="6">
                  <c:v>40600</c:v>
                </c:pt>
                <c:pt idx="7">
                  <c:v>40700</c:v>
                </c:pt>
                <c:pt idx="8">
                  <c:v>42000</c:v>
                </c:pt>
                <c:pt idx="9">
                  <c:v>42300</c:v>
                </c:pt>
                <c:pt idx="10">
                  <c:v>39800</c:v>
                </c:pt>
                <c:pt idx="11">
                  <c:v>43900</c:v>
                </c:pt>
                <c:pt idx="12">
                  <c:v>42400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95-4D1F-AE34-F51EDCAF5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774832"/>
        <c:axId val="919780592"/>
      </c:scatterChart>
      <c:valAx>
        <c:axId val="91977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780592"/>
        <c:crosses val="autoZero"/>
        <c:crossBetween val="midCat"/>
      </c:valAx>
      <c:valAx>
        <c:axId val="9197805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77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mtDNA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'Cell 7'!$B$6:$B$18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'Cell 7'!$U$6:$U$18</c:f>
              <c:numCache>
                <c:formatCode>General</c:formatCode>
                <c:ptCount val="13"/>
                <c:pt idx="0">
                  <c:v>2503</c:v>
                </c:pt>
                <c:pt idx="1">
                  <c:v>2343</c:v>
                </c:pt>
                <c:pt idx="2">
                  <c:v>2213</c:v>
                </c:pt>
                <c:pt idx="3">
                  <c:v>2584</c:v>
                </c:pt>
                <c:pt idx="4">
                  <c:v>2425</c:v>
                </c:pt>
                <c:pt idx="5">
                  <c:v>2126</c:v>
                </c:pt>
                <c:pt idx="6">
                  <c:v>2595</c:v>
                </c:pt>
                <c:pt idx="7">
                  <c:v>2496</c:v>
                </c:pt>
                <c:pt idx="8">
                  <c:v>2170</c:v>
                </c:pt>
                <c:pt idx="9">
                  <c:v>2294</c:v>
                </c:pt>
                <c:pt idx="10">
                  <c:v>2316</c:v>
                </c:pt>
                <c:pt idx="11">
                  <c:v>2474</c:v>
                </c:pt>
                <c:pt idx="12">
                  <c:v>2342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7C-493C-B916-21F0FBDBB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281136"/>
        <c:axId val="919784912"/>
      </c:scatterChart>
      <c:valAx>
        <c:axId val="109528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784912"/>
        <c:crosses val="autoZero"/>
        <c:crossBetween val="midCat"/>
      </c:valAx>
      <c:valAx>
        <c:axId val="91978491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28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'Cell 7'!$B$6:$B$18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'Cell 7'!$Q$6:$Q$18</c:f>
              <c:numCache>
                <c:formatCode>General</c:formatCode>
                <c:ptCount val="13"/>
                <c:pt idx="0">
                  <c:v>108.31427507855649</c:v>
                </c:pt>
                <c:pt idx="1">
                  <c:v>106.50433340192397</c:v>
                </c:pt>
                <c:pt idx="2">
                  <c:v>203.17223342699447</c:v>
                </c:pt>
                <c:pt idx="3">
                  <c:v>227.17668145133445</c:v>
                </c:pt>
                <c:pt idx="4">
                  <c:v>186.68911651881328</c:v>
                </c:pt>
                <c:pt idx="5">
                  <c:v>167.08103634799889</c:v>
                </c:pt>
                <c:pt idx="6">
                  <c:v>219.38391692838496</c:v>
                </c:pt>
                <c:pt idx="7">
                  <c:v>224.49210194683209</c:v>
                </c:pt>
                <c:pt idx="8">
                  <c:v>154.99338945525457</c:v>
                </c:pt>
                <c:pt idx="9">
                  <c:v>163.85158880782811</c:v>
                </c:pt>
                <c:pt idx="10">
                  <c:v>144.63902893801921</c:v>
                </c:pt>
                <c:pt idx="11">
                  <c:v>159.14136633106909</c:v>
                </c:pt>
                <c:pt idx="12">
                  <c:v>145.13931998402091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C8-49FB-89DC-045225219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279696"/>
        <c:axId val="1095280176"/>
      </c:scatterChart>
      <c:valAx>
        <c:axId val="109527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280176"/>
        <c:crosses val="autoZero"/>
        <c:crossBetween val="midCat"/>
      </c:valAx>
      <c:valAx>
        <c:axId val="109528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27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Mitochondrial</a:t>
            </a:r>
            <a:r>
              <a:rPr lang="en-GB" baseline="0"/>
              <a:t> volume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'Cell 7'!$B$6:$B$18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'Cell 7'!$F$6:$F$18</c:f>
              <c:numCache>
                <c:formatCode>General</c:formatCode>
                <c:ptCount val="13"/>
                <c:pt idx="0">
                  <c:v>2918</c:v>
                </c:pt>
                <c:pt idx="1">
                  <c:v>2886</c:v>
                </c:pt>
                <c:pt idx="2">
                  <c:v>2766</c:v>
                </c:pt>
                <c:pt idx="3">
                  <c:v>2749</c:v>
                </c:pt>
                <c:pt idx="4">
                  <c:v>2798</c:v>
                </c:pt>
                <c:pt idx="5">
                  <c:v>2716</c:v>
                </c:pt>
                <c:pt idx="6">
                  <c:v>2872</c:v>
                </c:pt>
                <c:pt idx="7">
                  <c:v>2548</c:v>
                </c:pt>
                <c:pt idx="8">
                  <c:v>2478</c:v>
                </c:pt>
                <c:pt idx="9">
                  <c:v>2773</c:v>
                </c:pt>
                <c:pt idx="10">
                  <c:v>2929</c:v>
                </c:pt>
                <c:pt idx="11">
                  <c:v>2961</c:v>
                </c:pt>
                <c:pt idx="12">
                  <c:v>2801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08-43B0-BDE5-6A1E5E797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774352"/>
        <c:axId val="919779632"/>
      </c:scatterChart>
      <c:valAx>
        <c:axId val="91977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779632"/>
        <c:crosses val="autoZero"/>
        <c:crossBetween val="midCat"/>
      </c:valAx>
      <c:valAx>
        <c:axId val="9197796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77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Cellular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'Cell 7'!$B$6:$B$18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'Cell 7'!$C$6:$C$18</c:f>
              <c:numCache>
                <c:formatCode>General</c:formatCode>
                <c:ptCount val="13"/>
                <c:pt idx="0">
                  <c:v>86000</c:v>
                </c:pt>
                <c:pt idx="1">
                  <c:v>85500</c:v>
                </c:pt>
                <c:pt idx="2">
                  <c:v>78200</c:v>
                </c:pt>
                <c:pt idx="3">
                  <c:v>76400</c:v>
                </c:pt>
                <c:pt idx="4">
                  <c:v>77400</c:v>
                </c:pt>
                <c:pt idx="5">
                  <c:v>76700</c:v>
                </c:pt>
                <c:pt idx="6">
                  <c:v>81800</c:v>
                </c:pt>
                <c:pt idx="7">
                  <c:v>80200</c:v>
                </c:pt>
                <c:pt idx="8">
                  <c:v>73400</c:v>
                </c:pt>
                <c:pt idx="9">
                  <c:v>78900</c:v>
                </c:pt>
                <c:pt idx="10">
                  <c:v>72300</c:v>
                </c:pt>
                <c:pt idx="11">
                  <c:v>82200</c:v>
                </c:pt>
                <c:pt idx="12">
                  <c:v>80200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2F-4CD9-93AC-D55C9A285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183151"/>
        <c:axId val="949172591"/>
      </c:scatterChart>
      <c:valAx>
        <c:axId val="94918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172591"/>
        <c:crosses val="autoZero"/>
        <c:crossBetween val="midCat"/>
      </c:valAx>
      <c:valAx>
        <c:axId val="9491725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183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Mitochondrial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'Cell 1'!$B$6:$B$18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'Cell 1'!$F$6:$F$18</c:f>
              <c:numCache>
                <c:formatCode>General</c:formatCode>
                <c:ptCount val="13"/>
                <c:pt idx="0">
                  <c:v>565</c:v>
                </c:pt>
                <c:pt idx="1">
                  <c:v>625</c:v>
                </c:pt>
                <c:pt idx="2">
                  <c:v>474</c:v>
                </c:pt>
                <c:pt idx="3">
                  <c:v>477</c:v>
                </c:pt>
                <c:pt idx="4">
                  <c:v>502</c:v>
                </c:pt>
                <c:pt idx="5">
                  <c:v>487</c:v>
                </c:pt>
                <c:pt idx="6">
                  <c:v>533</c:v>
                </c:pt>
                <c:pt idx="7">
                  <c:v>531</c:v>
                </c:pt>
                <c:pt idx="8">
                  <c:v>566</c:v>
                </c:pt>
                <c:pt idx="9">
                  <c:v>578</c:v>
                </c:pt>
                <c:pt idx="10">
                  <c:v>599</c:v>
                </c:pt>
                <c:pt idx="11">
                  <c:v>603</c:v>
                </c:pt>
                <c:pt idx="12">
                  <c:v>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17-4E7A-A8F9-6EA7750D4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694415"/>
        <c:axId val="580688175"/>
      </c:scatterChart>
      <c:valAx>
        <c:axId val="58069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88175"/>
        <c:crosses val="autoZero"/>
        <c:crossBetween val="midCat"/>
      </c:valAx>
      <c:valAx>
        <c:axId val="5806881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9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'Cell 1'!$B$6:$B$18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'Cell 1'!$Q$6:$Q$18</c:f>
              <c:numCache>
                <c:formatCode>General</c:formatCode>
                <c:ptCount val="13"/>
                <c:pt idx="0">
                  <c:v>115.46513779072843</c:v>
                </c:pt>
                <c:pt idx="1">
                  <c:v>116.26042779524521</c:v>
                </c:pt>
                <c:pt idx="2">
                  <c:v>127.66527360505476</c:v>
                </c:pt>
                <c:pt idx="3">
                  <c:v>124.36067912354598</c:v>
                </c:pt>
                <c:pt idx="4">
                  <c:v>174.2998878225205</c:v>
                </c:pt>
                <c:pt idx="5">
                  <c:v>137.75713013966751</c:v>
                </c:pt>
                <c:pt idx="6">
                  <c:v>149.52680356845832</c:v>
                </c:pt>
                <c:pt idx="7">
                  <c:v>150.15040711770766</c:v>
                </c:pt>
                <c:pt idx="8">
                  <c:v>151.31929255036155</c:v>
                </c:pt>
                <c:pt idx="9">
                  <c:v>172.84231515817228</c:v>
                </c:pt>
                <c:pt idx="10">
                  <c:v>127.85310079857523</c:v>
                </c:pt>
                <c:pt idx="11">
                  <c:v>145.24679468191084</c:v>
                </c:pt>
                <c:pt idx="12">
                  <c:v>144.00699262790963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62-4476-A442-B20F19C3A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639599"/>
        <c:axId val="1507640559"/>
      </c:scatterChart>
      <c:valAx>
        <c:axId val="150763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640559"/>
        <c:crosses val="autoZero"/>
        <c:crossBetween val="midCat"/>
      </c:valAx>
      <c:valAx>
        <c:axId val="150764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639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mtDNA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'Cell 2'!$B$6:$B$18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'Cell 2'!$U$6:$U$18</c:f>
              <c:numCache>
                <c:formatCode>General</c:formatCode>
                <c:ptCount val="13"/>
                <c:pt idx="0">
                  <c:v>750</c:v>
                </c:pt>
                <c:pt idx="1">
                  <c:v>726</c:v>
                </c:pt>
                <c:pt idx="2">
                  <c:v>771</c:v>
                </c:pt>
                <c:pt idx="3">
                  <c:v>719</c:v>
                </c:pt>
                <c:pt idx="4">
                  <c:v>800</c:v>
                </c:pt>
                <c:pt idx="5">
                  <c:v>773</c:v>
                </c:pt>
                <c:pt idx="6">
                  <c:v>824</c:v>
                </c:pt>
                <c:pt idx="7">
                  <c:v>785</c:v>
                </c:pt>
                <c:pt idx="8">
                  <c:v>808</c:v>
                </c:pt>
                <c:pt idx="9">
                  <c:v>791</c:v>
                </c:pt>
                <c:pt idx="10">
                  <c:v>793</c:v>
                </c:pt>
                <c:pt idx="11">
                  <c:v>726</c:v>
                </c:pt>
                <c:pt idx="12">
                  <c:v>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80-4145-A45C-28D254018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547536"/>
        <c:axId val="1583534096"/>
      </c:scatterChart>
      <c:valAx>
        <c:axId val="158354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34096"/>
        <c:crosses val="autoZero"/>
        <c:crossBetween val="midCat"/>
      </c:valAx>
      <c:valAx>
        <c:axId val="1583534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4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'Cell 2'!$B$6:$B$18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'Cell 2'!$Q$6:$Q$18</c:f>
              <c:numCache>
                <c:formatCode>General</c:formatCode>
                <c:ptCount val="13"/>
                <c:pt idx="0">
                  <c:v>127.13680184724606</c:v>
                </c:pt>
                <c:pt idx="1">
                  <c:v>155.01474569135794</c:v>
                </c:pt>
                <c:pt idx="2">
                  <c:v>181.90439989133401</c:v>
                </c:pt>
                <c:pt idx="3">
                  <c:v>244.12223341544751</c:v>
                </c:pt>
                <c:pt idx="4">
                  <c:v>174.78940266483218</c:v>
                </c:pt>
                <c:pt idx="5">
                  <c:v>227.40650783777113</c:v>
                </c:pt>
                <c:pt idx="6">
                  <c:v>179.10809664930207</c:v>
                </c:pt>
                <c:pt idx="7">
                  <c:v>227.9736362913695</c:v>
                </c:pt>
                <c:pt idx="8">
                  <c:v>229.63845030277565</c:v>
                </c:pt>
                <c:pt idx="9">
                  <c:v>226.67528495932083</c:v>
                </c:pt>
                <c:pt idx="10">
                  <c:v>171.17319336919638</c:v>
                </c:pt>
                <c:pt idx="11">
                  <c:v>174.38161892899203</c:v>
                </c:pt>
                <c:pt idx="12">
                  <c:v>182.59139462499192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40-444C-B65A-81F2CD72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540816"/>
        <c:axId val="1583546096"/>
      </c:scatterChart>
      <c:valAx>
        <c:axId val="158354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46096"/>
        <c:crosses val="autoZero"/>
        <c:crossBetween val="midCat"/>
      </c:valAx>
      <c:valAx>
        <c:axId val="158354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4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cell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'Cell 2'!$B$6:$B$18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'Cell 2'!$C$6:$C$18</c:f>
              <c:numCache>
                <c:formatCode>General</c:formatCode>
                <c:ptCount val="13"/>
                <c:pt idx="0">
                  <c:v>34900</c:v>
                </c:pt>
                <c:pt idx="1">
                  <c:v>37100</c:v>
                </c:pt>
                <c:pt idx="2">
                  <c:v>34300</c:v>
                </c:pt>
                <c:pt idx="3">
                  <c:v>32000</c:v>
                </c:pt>
                <c:pt idx="4">
                  <c:v>33900</c:v>
                </c:pt>
                <c:pt idx="5">
                  <c:v>33500</c:v>
                </c:pt>
                <c:pt idx="6">
                  <c:v>31000</c:v>
                </c:pt>
                <c:pt idx="7">
                  <c:v>32600</c:v>
                </c:pt>
                <c:pt idx="8">
                  <c:v>37100</c:v>
                </c:pt>
                <c:pt idx="9">
                  <c:v>35000</c:v>
                </c:pt>
                <c:pt idx="10">
                  <c:v>34400</c:v>
                </c:pt>
                <c:pt idx="11">
                  <c:v>36200</c:v>
                </c:pt>
                <c:pt idx="12">
                  <c:v>35400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E9-42D4-A10D-A101073AD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528336"/>
        <c:axId val="1583538416"/>
      </c:scatterChart>
      <c:valAx>
        <c:axId val="158352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38416"/>
        <c:crosses val="autoZero"/>
        <c:crossBetween val="midCat"/>
      </c:valAx>
      <c:valAx>
        <c:axId val="15835384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2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Mitochondrial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'Cell 2'!$B$6:$B$18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'Cell 2'!$F$6:$F$18</c:f>
              <c:numCache>
                <c:formatCode>General</c:formatCode>
                <c:ptCount val="13"/>
                <c:pt idx="0">
                  <c:v>1134</c:v>
                </c:pt>
                <c:pt idx="1">
                  <c:v>1196</c:v>
                </c:pt>
                <c:pt idx="2">
                  <c:v>980</c:v>
                </c:pt>
                <c:pt idx="3">
                  <c:v>1072</c:v>
                </c:pt>
                <c:pt idx="4">
                  <c:v>1258</c:v>
                </c:pt>
                <c:pt idx="5">
                  <c:v>902</c:v>
                </c:pt>
                <c:pt idx="6">
                  <c:v>1059</c:v>
                </c:pt>
                <c:pt idx="7">
                  <c:v>970</c:v>
                </c:pt>
                <c:pt idx="8">
                  <c:v>1118</c:v>
                </c:pt>
                <c:pt idx="9">
                  <c:v>1170</c:v>
                </c:pt>
                <c:pt idx="10">
                  <c:v>1130</c:v>
                </c:pt>
                <c:pt idx="11">
                  <c:v>1145</c:v>
                </c:pt>
                <c:pt idx="12">
                  <c:v>1113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A8-4CB0-A09B-FFD379307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81056"/>
        <c:axId val="84384416"/>
      </c:scatterChart>
      <c:valAx>
        <c:axId val="8438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84416"/>
        <c:crosses val="autoZero"/>
        <c:crossBetween val="midCat"/>
      </c:valAx>
      <c:valAx>
        <c:axId val="843844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8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mtDNA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'Cell 3'!$B$6:$B$18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'Cell 3'!$U$6:$U$18</c:f>
              <c:numCache>
                <c:formatCode>General</c:formatCode>
                <c:ptCount val="13"/>
                <c:pt idx="0">
                  <c:v>471</c:v>
                </c:pt>
                <c:pt idx="1">
                  <c:v>464</c:v>
                </c:pt>
                <c:pt idx="2">
                  <c:v>485</c:v>
                </c:pt>
                <c:pt idx="3">
                  <c:v>435</c:v>
                </c:pt>
                <c:pt idx="4">
                  <c:v>413</c:v>
                </c:pt>
                <c:pt idx="5">
                  <c:v>449</c:v>
                </c:pt>
                <c:pt idx="6">
                  <c:v>411</c:v>
                </c:pt>
                <c:pt idx="7">
                  <c:v>423</c:v>
                </c:pt>
                <c:pt idx="8">
                  <c:v>455</c:v>
                </c:pt>
                <c:pt idx="9">
                  <c:v>450</c:v>
                </c:pt>
                <c:pt idx="10">
                  <c:v>450</c:v>
                </c:pt>
                <c:pt idx="11">
                  <c:v>470</c:v>
                </c:pt>
                <c:pt idx="12">
                  <c:v>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9A-4DCC-BDC2-9C9F84023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871855"/>
        <c:axId val="586876655"/>
      </c:scatterChart>
      <c:valAx>
        <c:axId val="58687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876655"/>
        <c:crosses val="autoZero"/>
        <c:crossBetween val="midCat"/>
      </c:valAx>
      <c:valAx>
        <c:axId val="58687665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871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21</xdr:row>
      <xdr:rowOff>100012</xdr:rowOff>
    </xdr:from>
    <xdr:to>
      <xdr:col>9</xdr:col>
      <xdr:colOff>219075</xdr:colOff>
      <xdr:row>35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F4B48A-B886-81BE-D474-989E5AFBBF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500062</xdr:colOff>
      <xdr:row>36</xdr:row>
      <xdr:rowOff>166687</xdr:rowOff>
    </xdr:from>
    <xdr:to>
      <xdr:col>15</xdr:col>
      <xdr:colOff>566737</xdr:colOff>
      <xdr:row>51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4778E7-1D16-A082-7EDF-156C6B5BF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500062</xdr:colOff>
      <xdr:row>21</xdr:row>
      <xdr:rowOff>109537</xdr:rowOff>
    </xdr:from>
    <xdr:to>
      <xdr:col>15</xdr:col>
      <xdr:colOff>566737</xdr:colOff>
      <xdr:row>35</xdr:row>
      <xdr:rowOff>185737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7FC0FD1-3A81-1540-3F28-09617B2AA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309562</xdr:colOff>
      <xdr:row>36</xdr:row>
      <xdr:rowOff>166687</xdr:rowOff>
    </xdr:from>
    <xdr:to>
      <xdr:col>9</xdr:col>
      <xdr:colOff>195262</xdr:colOff>
      <xdr:row>51</xdr:row>
      <xdr:rowOff>52387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91A0B40-310F-B0E0-B94C-537D39BFF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20</xdr:row>
      <xdr:rowOff>157162</xdr:rowOff>
    </xdr:from>
    <xdr:to>
      <xdr:col>7</xdr:col>
      <xdr:colOff>533400</xdr:colOff>
      <xdr:row>35</xdr:row>
      <xdr:rowOff>42862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CB99013-CAF8-2FE2-7F5A-46E2AC8C5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42862</xdr:colOff>
      <xdr:row>36</xdr:row>
      <xdr:rowOff>14287</xdr:rowOff>
    </xdr:from>
    <xdr:to>
      <xdr:col>7</xdr:col>
      <xdr:colOff>547687</xdr:colOff>
      <xdr:row>50</xdr:row>
      <xdr:rowOff>90487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498FF64-1D11-4755-8366-6C15D2C2B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290512</xdr:colOff>
      <xdr:row>36</xdr:row>
      <xdr:rowOff>4762</xdr:rowOff>
    </xdr:from>
    <xdr:to>
      <xdr:col>15</xdr:col>
      <xdr:colOff>357187</xdr:colOff>
      <xdr:row>50</xdr:row>
      <xdr:rowOff>80962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C785EC-0A0D-25C5-3122-D28111202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266700</xdr:colOff>
      <xdr:row>20</xdr:row>
      <xdr:rowOff>138112</xdr:rowOff>
    </xdr:from>
    <xdr:to>
      <xdr:col>15</xdr:col>
      <xdr:colOff>333375</xdr:colOff>
      <xdr:row>35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B29285-33A5-B3A9-838B-AC3F73068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20</xdr:row>
      <xdr:rowOff>33337</xdr:rowOff>
    </xdr:from>
    <xdr:to>
      <xdr:col>8</xdr:col>
      <xdr:colOff>85725</xdr:colOff>
      <xdr:row>34</xdr:row>
      <xdr:rowOff>109537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83C2972-4360-D59D-6E32-8425856E9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366712</xdr:colOff>
      <xdr:row>36</xdr:row>
      <xdr:rowOff>33337</xdr:rowOff>
    </xdr:from>
    <xdr:to>
      <xdr:col>8</xdr:col>
      <xdr:colOff>100012</xdr:colOff>
      <xdr:row>50</xdr:row>
      <xdr:rowOff>109537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77C8C0F-4949-C726-5EAD-9E88EC966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233362</xdr:colOff>
      <xdr:row>20</xdr:row>
      <xdr:rowOff>61912</xdr:rowOff>
    </xdr:from>
    <xdr:to>
      <xdr:col>15</xdr:col>
      <xdr:colOff>300037</xdr:colOff>
      <xdr:row>34</xdr:row>
      <xdr:rowOff>138112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9776C94-CB7C-A007-488C-EAA231960D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242887</xdr:colOff>
      <xdr:row>35</xdr:row>
      <xdr:rowOff>166687</xdr:rowOff>
    </xdr:from>
    <xdr:to>
      <xdr:col>15</xdr:col>
      <xdr:colOff>309562</xdr:colOff>
      <xdr:row>50</xdr:row>
      <xdr:rowOff>52387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802AFF-BDE7-1FCC-013E-00C2D3CA4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20</xdr:row>
      <xdr:rowOff>176212</xdr:rowOff>
    </xdr:from>
    <xdr:to>
      <xdr:col>7</xdr:col>
      <xdr:colOff>419100</xdr:colOff>
      <xdr:row>35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41D01C8-5BE2-FA66-7886-DA29E7AF0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33337</xdr:colOff>
      <xdr:row>36</xdr:row>
      <xdr:rowOff>128587</xdr:rowOff>
    </xdr:from>
    <xdr:to>
      <xdr:col>7</xdr:col>
      <xdr:colOff>385762</xdr:colOff>
      <xdr:row>51</xdr:row>
      <xdr:rowOff>14287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995F2D-0624-CB16-A130-C9B06AF94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290512</xdr:colOff>
      <xdr:row>20</xdr:row>
      <xdr:rowOff>100012</xdr:rowOff>
    </xdr:from>
    <xdr:to>
      <xdr:col>14</xdr:col>
      <xdr:colOff>509587</xdr:colOff>
      <xdr:row>34</xdr:row>
      <xdr:rowOff>176212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DD9B2A2-8DF1-4AB7-FBD2-DD704D6C6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309562</xdr:colOff>
      <xdr:row>36</xdr:row>
      <xdr:rowOff>71437</xdr:rowOff>
    </xdr:from>
    <xdr:to>
      <xdr:col>14</xdr:col>
      <xdr:colOff>528637</xdr:colOff>
      <xdr:row>50</xdr:row>
      <xdr:rowOff>147637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E35D194-E2DA-5A1D-B67C-7FA8EE490A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433387</xdr:colOff>
      <xdr:row>19</xdr:row>
      <xdr:rowOff>114300</xdr:rowOff>
    </xdr:from>
    <xdr:to>
      <xdr:col>8</xdr:col>
      <xdr:colOff>166687</xdr:colOff>
      <xdr:row>34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1A8458-E49D-CDAD-214A-35C461E52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461962</xdr:colOff>
      <xdr:row>34</xdr:row>
      <xdr:rowOff>123825</xdr:rowOff>
    </xdr:from>
    <xdr:to>
      <xdr:col>8</xdr:col>
      <xdr:colOff>195262</xdr:colOff>
      <xdr:row>49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F0C1A6F-D13F-4361-6DB1-FE9E0039A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19</xdr:row>
      <xdr:rowOff>104775</xdr:rowOff>
    </xdr:from>
    <xdr:to>
      <xdr:col>15</xdr:col>
      <xdr:colOff>76200</xdr:colOff>
      <xdr:row>33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62A2C32-65AB-230E-5416-7556D7755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609600</xdr:colOff>
      <xdr:row>34</xdr:row>
      <xdr:rowOff>142875</xdr:rowOff>
    </xdr:from>
    <xdr:to>
      <xdr:col>15</xdr:col>
      <xdr:colOff>57150</xdr:colOff>
      <xdr:row>49</xdr:row>
      <xdr:rowOff>28575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A07B5C3-C53B-0DB6-4C6E-F68EAE3D6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20</xdr:row>
      <xdr:rowOff>147637</xdr:rowOff>
    </xdr:from>
    <xdr:to>
      <xdr:col>7</xdr:col>
      <xdr:colOff>371475</xdr:colOff>
      <xdr:row>35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87BD9A-E3F4-CE02-EF3D-11F2AB835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71437</xdr:colOff>
      <xdr:row>36</xdr:row>
      <xdr:rowOff>80962</xdr:rowOff>
    </xdr:from>
    <xdr:to>
      <xdr:col>7</xdr:col>
      <xdr:colOff>423862</xdr:colOff>
      <xdr:row>50</xdr:row>
      <xdr:rowOff>157162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606048B-8B31-CF2C-96F3-EE439835B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300037</xdr:colOff>
      <xdr:row>20</xdr:row>
      <xdr:rowOff>33337</xdr:rowOff>
    </xdr:from>
    <xdr:to>
      <xdr:col>14</xdr:col>
      <xdr:colOff>519112</xdr:colOff>
      <xdr:row>34</xdr:row>
      <xdr:rowOff>109537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DD9E129-D1FB-EABE-EC4D-597E9007F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328612</xdr:colOff>
      <xdr:row>35</xdr:row>
      <xdr:rowOff>185737</xdr:rowOff>
    </xdr:from>
    <xdr:to>
      <xdr:col>14</xdr:col>
      <xdr:colOff>547687</xdr:colOff>
      <xdr:row>50</xdr:row>
      <xdr:rowOff>71437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F154C6-3E6B-7834-5B3F-1EB6478C04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20</xdr:row>
      <xdr:rowOff>33337</xdr:rowOff>
    </xdr:from>
    <xdr:to>
      <xdr:col>7</xdr:col>
      <xdr:colOff>438150</xdr:colOff>
      <xdr:row>34</xdr:row>
      <xdr:rowOff>109537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684B3A-6490-794E-6132-9A40AFC39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71437</xdr:colOff>
      <xdr:row>35</xdr:row>
      <xdr:rowOff>157162</xdr:rowOff>
    </xdr:from>
    <xdr:to>
      <xdr:col>7</xdr:col>
      <xdr:colOff>423862</xdr:colOff>
      <xdr:row>50</xdr:row>
      <xdr:rowOff>42862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36703EA-802E-9921-039B-CE8910645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423862</xdr:colOff>
      <xdr:row>20</xdr:row>
      <xdr:rowOff>42862</xdr:rowOff>
    </xdr:from>
    <xdr:to>
      <xdr:col>14</xdr:col>
      <xdr:colOff>642937</xdr:colOff>
      <xdr:row>34</xdr:row>
      <xdr:rowOff>119062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8B0554F-7DA7-89B8-D942-3706B0CDC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423862</xdr:colOff>
      <xdr:row>35</xdr:row>
      <xdr:rowOff>157162</xdr:rowOff>
    </xdr:from>
    <xdr:to>
      <xdr:col>14</xdr:col>
      <xdr:colOff>642937</xdr:colOff>
      <xdr:row>50</xdr:row>
      <xdr:rowOff>42862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7921BB-3347-D6FF-C5E0-8E4DCD59F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70819-4CB6-426A-A1F0-A387C88A55A6}">
  <dimension ref="A4:AG58"/>
  <sheetViews>
    <sheetView topLeftCell="A4" workbookViewId="0">
      <selection activeCell="K6" sqref="K6:K18"/>
    </sheetView>
  </sheetViews>
  <sheetFormatPr defaultRowHeight="15" x14ac:dyDescent="0.25"/>
  <cols>
    <col min="1" max="1" width="9.140625" style="1"/>
    <col min="2" max="3" width="9.28515625" style="1" bestFit="1" customWidth="1"/>
    <col min="4" max="4" width="9.140625" style="1"/>
    <col min="5" max="5" width="9.28515625" style="1" bestFit="1" customWidth="1"/>
    <col min="6" max="6" width="13" style="1" customWidth="1"/>
    <col min="7" max="7" width="11" style="1" customWidth="1"/>
    <col min="8" max="9" width="9.28515625" style="1" bestFit="1" customWidth="1"/>
    <col min="10" max="11" width="10.5703125" style="1" customWidth="1"/>
    <col min="12" max="12" width="9.140625" style="1"/>
    <col min="13" max="13" width="11.42578125" style="1" customWidth="1"/>
    <col min="14" max="14" width="14.28515625" style="1" customWidth="1"/>
    <col min="15" max="15" width="11.5703125" style="1" bestFit="1" customWidth="1"/>
    <col min="16" max="17" width="11.7109375" style="1" bestFit="1" customWidth="1"/>
    <col min="18" max="19" width="10.140625" style="1" customWidth="1"/>
    <col min="20" max="20" width="9.140625" style="1"/>
    <col min="21" max="21" width="9.28515625" style="1" bestFit="1" customWidth="1"/>
    <col min="22" max="25" width="9.140625" style="1"/>
    <col min="26" max="27" width="10.140625" style="1" customWidth="1"/>
    <col min="28" max="28" width="9.140625" style="1"/>
    <col min="29" max="29" width="11.5703125" style="1" bestFit="1" customWidth="1"/>
    <col min="30" max="16384" width="9.140625" style="1"/>
  </cols>
  <sheetData>
    <row r="4" spans="1:21" ht="30" x14ac:dyDescent="0.25">
      <c r="E4" s="2" t="s">
        <v>2</v>
      </c>
      <c r="F4" s="2"/>
      <c r="G4" s="2"/>
      <c r="H4" s="2"/>
      <c r="I4" s="2"/>
      <c r="J4" s="2"/>
      <c r="K4" s="2"/>
      <c r="M4" s="4"/>
      <c r="N4" s="4"/>
      <c r="O4" s="4"/>
      <c r="P4" s="4"/>
      <c r="Q4" s="4"/>
      <c r="R4" s="4"/>
      <c r="U4" s="5" t="s">
        <v>3</v>
      </c>
    </row>
    <row r="5" spans="1:21" ht="31.5" customHeight="1" x14ac:dyDescent="0.25">
      <c r="A5" s="1" t="s">
        <v>1</v>
      </c>
      <c r="B5" s="1" t="s">
        <v>19</v>
      </c>
      <c r="C5" s="1" t="s">
        <v>5</v>
      </c>
      <c r="E5" s="2" t="s">
        <v>0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M5" s="2" t="s">
        <v>12</v>
      </c>
      <c r="N5" s="2" t="s">
        <v>13</v>
      </c>
      <c r="O5" s="4" t="s">
        <v>17</v>
      </c>
      <c r="P5" s="4" t="s">
        <v>18</v>
      </c>
      <c r="Q5" s="4" t="s">
        <v>15</v>
      </c>
      <c r="R5" s="4" t="s">
        <v>16</v>
      </c>
      <c r="U5" s="3" t="s">
        <v>0</v>
      </c>
    </row>
    <row r="6" spans="1:21" x14ac:dyDescent="0.25">
      <c r="A6" s="6"/>
      <c r="B6" s="1">
        <v>0</v>
      </c>
      <c r="C6" s="1">
        <v>15000</v>
      </c>
      <c r="E6" s="1">
        <v>104</v>
      </c>
      <c r="F6" s="1">
        <v>565</v>
      </c>
      <c r="G6" s="1">
        <v>5.43</v>
      </c>
      <c r="H6" s="1">
        <v>0.29399999999999998</v>
      </c>
      <c r="I6" s="1">
        <v>0.47599999999999998</v>
      </c>
      <c r="J6" s="1">
        <v>0.77600000000000002</v>
      </c>
      <c r="K6" s="1">
        <v>1030</v>
      </c>
      <c r="M6" s="1">
        <v>1140.8720000000001</v>
      </c>
      <c r="N6" s="1">
        <v>13.657</v>
      </c>
      <c r="O6" s="1">
        <f t="shared" ref="O6:O18" si="0">K6/N6</f>
        <v>75.419198945595667</v>
      </c>
      <c r="P6" s="1">
        <f t="shared" ref="P6:P18" si="1">M6/N6</f>
        <v>83.537526543164688</v>
      </c>
      <c r="Q6" s="1">
        <f t="shared" ref="Q6:Q18" si="2">(61.5)*LOG10(O6)</f>
        <v>115.46513779072843</v>
      </c>
      <c r="R6" s="1">
        <f t="shared" ref="R6:R18" si="3">(61.5)*LOG10(P6)</f>
        <v>118.19571914564111</v>
      </c>
      <c r="U6" s="1">
        <v>550</v>
      </c>
    </row>
    <row r="7" spans="1:21" ht="14.25" customHeight="1" x14ac:dyDescent="0.25">
      <c r="A7" s="6"/>
      <c r="B7" s="1">
        <v>2</v>
      </c>
      <c r="C7" s="1">
        <v>15300</v>
      </c>
      <c r="E7" s="1">
        <v>102</v>
      </c>
      <c r="F7" s="1">
        <v>625</v>
      </c>
      <c r="G7" s="1">
        <v>6.13</v>
      </c>
      <c r="H7" s="1">
        <v>0.29699999999999999</v>
      </c>
      <c r="I7" s="1">
        <v>0.502</v>
      </c>
      <c r="J7" s="1">
        <v>0.78300000000000003</v>
      </c>
      <c r="K7" s="1">
        <v>971</v>
      </c>
      <c r="M7" s="1">
        <v>1000.135</v>
      </c>
      <c r="N7" s="1">
        <v>12.497</v>
      </c>
      <c r="O7" s="1">
        <f t="shared" si="0"/>
        <v>77.698647675442103</v>
      </c>
      <c r="P7" s="1">
        <f t="shared" si="1"/>
        <v>80.030007201728409</v>
      </c>
      <c r="Q7" s="1">
        <f t="shared" si="2"/>
        <v>116.26042779524521</v>
      </c>
      <c r="R7" s="1">
        <f t="shared" si="3"/>
        <v>117.05005064247403</v>
      </c>
      <c r="U7" s="1">
        <v>620</v>
      </c>
    </row>
    <row r="8" spans="1:21" s="12" customFormat="1" x14ac:dyDescent="0.25">
      <c r="B8" s="12">
        <v>4</v>
      </c>
      <c r="C8" s="12">
        <v>15100</v>
      </c>
      <c r="E8" s="12">
        <v>144</v>
      </c>
      <c r="F8" s="12">
        <v>474</v>
      </c>
      <c r="G8" s="12">
        <v>3.29</v>
      </c>
      <c r="H8" s="12">
        <v>0.29099999999999998</v>
      </c>
      <c r="I8" s="12">
        <v>0.498</v>
      </c>
      <c r="J8" s="12">
        <v>0.76800000000000002</v>
      </c>
      <c r="K8" s="12">
        <v>1656</v>
      </c>
      <c r="M8" s="12">
        <v>1704.114</v>
      </c>
      <c r="N8" s="12">
        <v>13.906000000000001</v>
      </c>
      <c r="O8" s="12">
        <f t="shared" si="0"/>
        <v>119.08528692650654</v>
      </c>
      <c r="P8" s="12">
        <f t="shared" si="1"/>
        <v>122.54523227383862</v>
      </c>
      <c r="Q8" s="12">
        <f t="shared" si="2"/>
        <v>127.66527360505476</v>
      </c>
      <c r="R8" s="12">
        <f t="shared" si="3"/>
        <v>128.43022978828714</v>
      </c>
      <c r="U8" s="12">
        <v>471</v>
      </c>
    </row>
    <row r="9" spans="1:21" x14ac:dyDescent="0.25">
      <c r="A9" s="6"/>
      <c r="B9" s="1">
        <v>6</v>
      </c>
      <c r="C9" s="1">
        <v>15300</v>
      </c>
      <c r="E9" s="1">
        <v>143</v>
      </c>
      <c r="F9" s="1">
        <v>477</v>
      </c>
      <c r="G9" s="1">
        <v>3.33</v>
      </c>
      <c r="H9" s="1">
        <v>0.29199999999999998</v>
      </c>
      <c r="I9" s="1">
        <v>0.49199999999999999</v>
      </c>
      <c r="J9" s="1">
        <v>0.76800000000000002</v>
      </c>
      <c r="K9" s="1">
        <v>1659</v>
      </c>
      <c r="M9" s="1">
        <v>1703.943</v>
      </c>
      <c r="N9" s="1">
        <v>15.766</v>
      </c>
      <c r="O9" s="1">
        <f t="shared" si="0"/>
        <v>105.22643663579855</v>
      </c>
      <c r="P9" s="1">
        <f t="shared" si="1"/>
        <v>108.0770645693264</v>
      </c>
      <c r="Q9" s="1">
        <f t="shared" si="2"/>
        <v>124.36067912354598</v>
      </c>
      <c r="R9" s="1">
        <f t="shared" si="3"/>
        <v>125.07461274103123</v>
      </c>
      <c r="U9" s="1">
        <v>472</v>
      </c>
    </row>
    <row r="10" spans="1:21" customFormat="1" x14ac:dyDescent="0.25">
      <c r="B10" s="1">
        <v>8</v>
      </c>
      <c r="C10" s="1">
        <v>15300</v>
      </c>
      <c r="E10" s="1">
        <v>110</v>
      </c>
      <c r="F10" s="1">
        <v>502</v>
      </c>
      <c r="G10" s="1">
        <v>4.5599999999999996</v>
      </c>
      <c r="H10" s="1">
        <v>0.27100000000000002</v>
      </c>
      <c r="I10" s="1">
        <v>0.504</v>
      </c>
      <c r="J10" s="1">
        <v>0.74199999999999999</v>
      </c>
      <c r="K10" s="1">
        <v>1660</v>
      </c>
      <c r="M10" s="1">
        <v>1633.9780000000001</v>
      </c>
      <c r="N10" s="1">
        <v>2.4319999999999999</v>
      </c>
      <c r="O10" s="1">
        <f t="shared" si="0"/>
        <v>682.56578947368428</v>
      </c>
      <c r="P10" s="1">
        <f t="shared" si="1"/>
        <v>671.86595394736844</v>
      </c>
      <c r="Q10" s="1">
        <f t="shared" si="2"/>
        <v>174.2998878225205</v>
      </c>
      <c r="R10" s="1">
        <f t="shared" si="3"/>
        <v>173.87788200712586</v>
      </c>
      <c r="U10" s="1">
        <v>483</v>
      </c>
    </row>
    <row r="11" spans="1:21" x14ac:dyDescent="0.25">
      <c r="A11" s="6"/>
      <c r="B11" s="1">
        <v>10</v>
      </c>
      <c r="C11" s="1">
        <v>14500</v>
      </c>
      <c r="E11" s="1">
        <v>131</v>
      </c>
      <c r="F11" s="1">
        <v>487</v>
      </c>
      <c r="G11" s="1">
        <v>3.72</v>
      </c>
      <c r="H11" s="1">
        <v>0.28000000000000003</v>
      </c>
      <c r="I11" s="1">
        <v>0.497</v>
      </c>
      <c r="J11" s="1">
        <v>0.76400000000000001</v>
      </c>
      <c r="K11" s="1">
        <v>1694</v>
      </c>
      <c r="M11" s="1">
        <v>1794.4549999999999</v>
      </c>
      <c r="N11" s="1">
        <v>9.7490000000000006</v>
      </c>
      <c r="O11" s="1">
        <f t="shared" si="0"/>
        <v>173.761411426813</v>
      </c>
      <c r="P11" s="1">
        <f t="shared" si="1"/>
        <v>184.06554518412142</v>
      </c>
      <c r="Q11" s="1">
        <f t="shared" si="2"/>
        <v>137.75713013966751</v>
      </c>
      <c r="R11" s="1">
        <f t="shared" si="3"/>
        <v>139.29580884245712</v>
      </c>
      <c r="U11" s="1">
        <v>497</v>
      </c>
    </row>
    <row r="12" spans="1:21" x14ac:dyDescent="0.25">
      <c r="A12" s="6"/>
      <c r="B12" s="1">
        <v>12</v>
      </c>
      <c r="C12" s="1">
        <v>14900</v>
      </c>
      <c r="E12" s="1">
        <v>131</v>
      </c>
      <c r="F12" s="1">
        <v>533</v>
      </c>
      <c r="G12" s="1">
        <v>4.07</v>
      </c>
      <c r="H12" s="1">
        <v>0.26600000000000001</v>
      </c>
      <c r="I12" s="1">
        <v>0.501</v>
      </c>
      <c r="J12" s="1">
        <v>0.751</v>
      </c>
      <c r="K12" s="1">
        <v>1679</v>
      </c>
      <c r="M12" s="1">
        <v>1600.809</v>
      </c>
      <c r="N12" s="1">
        <v>6.2190000000000003</v>
      </c>
      <c r="O12" s="1">
        <f t="shared" si="0"/>
        <v>269.97909631773598</v>
      </c>
      <c r="P12" s="1">
        <f t="shared" si="1"/>
        <v>257.40617462614568</v>
      </c>
      <c r="Q12" s="1">
        <f t="shared" si="2"/>
        <v>149.52680356845832</v>
      </c>
      <c r="R12" s="1">
        <f t="shared" si="3"/>
        <v>148.25306607034321</v>
      </c>
      <c r="U12" s="1">
        <v>473</v>
      </c>
    </row>
    <row r="13" spans="1:21" x14ac:dyDescent="0.25">
      <c r="A13" s="6"/>
      <c r="B13" s="1">
        <v>14</v>
      </c>
      <c r="C13" s="1">
        <v>15500</v>
      </c>
      <c r="E13" s="1">
        <v>159</v>
      </c>
      <c r="F13" s="1">
        <v>531</v>
      </c>
      <c r="G13" s="1">
        <v>3.34</v>
      </c>
      <c r="H13" s="1">
        <v>0.27300000000000002</v>
      </c>
      <c r="I13" s="1">
        <v>0.50700000000000001</v>
      </c>
      <c r="J13" s="1">
        <v>0.77100000000000002</v>
      </c>
      <c r="K13" s="1">
        <v>1599</v>
      </c>
      <c r="M13" s="1">
        <v>1600.652</v>
      </c>
      <c r="N13" s="1">
        <v>5.7859999999999996</v>
      </c>
      <c r="O13" s="1">
        <f t="shared" si="0"/>
        <v>276.35672312478397</v>
      </c>
      <c r="P13" s="1">
        <f t="shared" si="1"/>
        <v>276.64223988938818</v>
      </c>
      <c r="Q13" s="1">
        <f t="shared" si="2"/>
        <v>150.15040711770766</v>
      </c>
      <c r="R13" s="1">
        <f t="shared" si="3"/>
        <v>150.17798727623307</v>
      </c>
      <c r="U13" s="1">
        <v>470</v>
      </c>
    </row>
    <row r="14" spans="1:21" customFormat="1" x14ac:dyDescent="0.25">
      <c r="B14" s="1">
        <v>16</v>
      </c>
      <c r="C14" s="1">
        <v>16100</v>
      </c>
      <c r="E14" s="1">
        <v>157</v>
      </c>
      <c r="F14" s="1">
        <v>566</v>
      </c>
      <c r="G14" s="1">
        <v>3.61</v>
      </c>
      <c r="H14" s="1">
        <v>0.28000000000000003</v>
      </c>
      <c r="I14" s="1">
        <v>0.52800000000000002</v>
      </c>
      <c r="J14" s="1">
        <v>0.78</v>
      </c>
      <c r="K14" s="1">
        <v>1592</v>
      </c>
      <c r="M14" s="1">
        <v>1561.598</v>
      </c>
      <c r="N14" s="1">
        <v>5.5140000000000002</v>
      </c>
      <c r="O14">
        <f t="shared" si="0"/>
        <v>288.7196227783823</v>
      </c>
      <c r="P14">
        <f t="shared" si="1"/>
        <v>283.20602103735945</v>
      </c>
      <c r="Q14">
        <f t="shared" si="2"/>
        <v>151.31929255036155</v>
      </c>
      <c r="R14">
        <f t="shared" si="3"/>
        <v>150.80430266361401</v>
      </c>
      <c r="U14" s="1">
        <v>507</v>
      </c>
    </row>
    <row r="15" spans="1:21" customFormat="1" x14ac:dyDescent="0.25">
      <c r="B15" s="1">
        <v>18</v>
      </c>
      <c r="C15" s="1">
        <v>16600</v>
      </c>
      <c r="E15" s="1">
        <v>142</v>
      </c>
      <c r="F15" s="1">
        <v>578</v>
      </c>
      <c r="G15" s="1">
        <v>4.07</v>
      </c>
      <c r="H15" s="1">
        <v>0.28199999999999997</v>
      </c>
      <c r="I15" s="1">
        <v>0.51100000000000001</v>
      </c>
      <c r="J15" s="1">
        <v>0.745</v>
      </c>
      <c r="K15" s="1">
        <v>1482</v>
      </c>
      <c r="M15" s="1">
        <v>1541.9570000000001</v>
      </c>
      <c r="N15" s="1">
        <v>2.2930000000000001</v>
      </c>
      <c r="O15">
        <f t="shared" si="0"/>
        <v>646.31487134757958</v>
      </c>
      <c r="P15">
        <f t="shared" si="1"/>
        <v>672.46271260357605</v>
      </c>
      <c r="Q15">
        <f t="shared" si="2"/>
        <v>172.84231515817228</v>
      </c>
      <c r="R15">
        <f t="shared" si="3"/>
        <v>173.90159480060532</v>
      </c>
      <c r="U15" s="1">
        <v>494</v>
      </c>
    </row>
    <row r="16" spans="1:21" customFormat="1" x14ac:dyDescent="0.25">
      <c r="B16" s="1">
        <v>20</v>
      </c>
      <c r="C16" s="1">
        <v>17300</v>
      </c>
      <c r="E16" s="1">
        <v>169</v>
      </c>
      <c r="F16" s="1">
        <v>599</v>
      </c>
      <c r="G16" s="1">
        <v>3.54</v>
      </c>
      <c r="H16" s="1">
        <v>0.309</v>
      </c>
      <c r="I16" s="1">
        <v>0.49199999999999999</v>
      </c>
      <c r="J16" s="1">
        <v>0.75900000000000001</v>
      </c>
      <c r="K16" s="1">
        <v>1291</v>
      </c>
      <c r="M16" s="1">
        <v>1377.9590000000001</v>
      </c>
      <c r="N16" s="1">
        <v>10.765000000000001</v>
      </c>
      <c r="O16">
        <f t="shared" si="0"/>
        <v>119.92568509057129</v>
      </c>
      <c r="P16">
        <f t="shared" si="1"/>
        <v>128.00362285183465</v>
      </c>
      <c r="Q16">
        <f t="shared" si="2"/>
        <v>127.85310079857523</v>
      </c>
      <c r="R16">
        <f t="shared" si="3"/>
        <v>129.59416908475896</v>
      </c>
      <c r="U16" s="1">
        <v>494</v>
      </c>
    </row>
    <row r="17" spans="1:21" customFormat="1" x14ac:dyDescent="0.25">
      <c r="B17" s="1">
        <v>22</v>
      </c>
      <c r="C17" s="1">
        <v>17300</v>
      </c>
      <c r="E17" s="1">
        <v>153</v>
      </c>
      <c r="F17" s="1">
        <v>603</v>
      </c>
      <c r="G17" s="1">
        <v>3.94</v>
      </c>
      <c r="H17" s="1">
        <v>0.27500000000000002</v>
      </c>
      <c r="I17" s="1">
        <v>0.51600000000000001</v>
      </c>
      <c r="J17" s="1">
        <v>0.74099999999999999</v>
      </c>
      <c r="K17" s="1">
        <v>1504</v>
      </c>
      <c r="M17" s="1">
        <v>1560.3150000000001</v>
      </c>
      <c r="N17" s="1">
        <v>6.5389999999999997</v>
      </c>
      <c r="O17">
        <f t="shared" si="0"/>
        <v>230.00458785747057</v>
      </c>
      <c r="P17">
        <f t="shared" si="1"/>
        <v>238.6167609726258</v>
      </c>
      <c r="Q17">
        <f t="shared" si="2"/>
        <v>145.24679468191084</v>
      </c>
      <c r="R17">
        <f t="shared" si="3"/>
        <v>146.22860819236004</v>
      </c>
      <c r="U17" s="1">
        <v>487</v>
      </c>
    </row>
    <row r="18" spans="1:21" customFormat="1" x14ac:dyDescent="0.25">
      <c r="B18" s="1">
        <v>24</v>
      </c>
      <c r="C18" s="1">
        <v>17500</v>
      </c>
      <c r="E18" s="1">
        <v>163</v>
      </c>
      <c r="F18" s="1">
        <v>632</v>
      </c>
      <c r="G18" s="1">
        <v>3.87</v>
      </c>
      <c r="H18" s="1">
        <v>0.29099999999999998</v>
      </c>
      <c r="I18" s="1">
        <v>0.501</v>
      </c>
      <c r="J18" s="1">
        <v>0.74299999999999999</v>
      </c>
      <c r="K18" s="1">
        <v>1252</v>
      </c>
      <c r="M18" s="1">
        <v>1344.152</v>
      </c>
      <c r="N18" s="1">
        <v>5.702</v>
      </c>
      <c r="O18">
        <f t="shared" si="0"/>
        <v>219.57207997193967</v>
      </c>
      <c r="P18">
        <f t="shared" si="1"/>
        <v>235.7334268677657</v>
      </c>
      <c r="Q18">
        <f t="shared" si="2"/>
        <v>144.00699262790963</v>
      </c>
      <c r="R18">
        <f t="shared" si="3"/>
        <v>145.90390193070627</v>
      </c>
      <c r="U18" s="1">
        <v>508</v>
      </c>
    </row>
    <row r="19" spans="1:21" x14ac:dyDescent="0.25">
      <c r="A19" s="6"/>
    </row>
    <row r="20" spans="1:21" x14ac:dyDescent="0.25">
      <c r="A20" s="6"/>
    </row>
    <row r="21" spans="1:21" x14ac:dyDescent="0.25">
      <c r="A21" s="6"/>
    </row>
    <row r="22" spans="1:21" x14ac:dyDescent="0.25">
      <c r="A22" s="6"/>
    </row>
    <row r="23" spans="1:21" x14ac:dyDescent="0.25">
      <c r="A23" s="6"/>
    </row>
    <row r="24" spans="1:21" x14ac:dyDescent="0.25">
      <c r="A24" s="6"/>
    </row>
    <row r="25" spans="1:21" x14ac:dyDescent="0.25">
      <c r="A25" s="6"/>
    </row>
    <row r="26" spans="1:21" x14ac:dyDescent="0.25">
      <c r="A26" s="6"/>
    </row>
    <row r="27" spans="1:21" x14ac:dyDescent="0.25">
      <c r="A27" s="6"/>
    </row>
    <row r="28" spans="1:21" x14ac:dyDescent="0.25">
      <c r="A28" s="6"/>
    </row>
    <row r="29" spans="1:21" x14ac:dyDescent="0.25">
      <c r="A29" s="6"/>
    </row>
    <row r="30" spans="1:21" x14ac:dyDescent="0.25">
      <c r="A30" s="6"/>
    </row>
    <row r="31" spans="1:21" x14ac:dyDescent="0.25">
      <c r="A31" s="6"/>
    </row>
    <row r="32" spans="1:21" x14ac:dyDescent="0.25">
      <c r="A32" s="6"/>
      <c r="D32" s="6"/>
    </row>
    <row r="33" spans="1:4" x14ac:dyDescent="0.25">
      <c r="A33" s="6"/>
      <c r="D33" s="6"/>
    </row>
    <row r="34" spans="1:4" x14ac:dyDescent="0.25">
      <c r="A34" s="6"/>
      <c r="D34" s="6"/>
    </row>
    <row r="35" spans="1:4" x14ac:dyDescent="0.25">
      <c r="A35" s="6"/>
      <c r="D35" s="6"/>
    </row>
    <row r="36" spans="1:4" x14ac:dyDescent="0.25">
      <c r="A36" s="6"/>
    </row>
    <row r="37" spans="1:4" x14ac:dyDescent="0.25">
      <c r="A37" s="6"/>
    </row>
    <row r="38" spans="1:4" x14ac:dyDescent="0.25">
      <c r="A38" s="6"/>
      <c r="C38" s="7"/>
    </row>
    <row r="39" spans="1:4" x14ac:dyDescent="0.25">
      <c r="A39" s="6"/>
      <c r="C39" s="7"/>
    </row>
    <row r="40" spans="1:4" x14ac:dyDescent="0.25">
      <c r="A40" s="6"/>
      <c r="C40" s="7"/>
    </row>
    <row r="41" spans="1:4" x14ac:dyDescent="0.25">
      <c r="A41" s="6"/>
      <c r="C41" s="7"/>
      <c r="D41" s="6"/>
    </row>
    <row r="42" spans="1:4" x14ac:dyDescent="0.25">
      <c r="A42" s="6"/>
      <c r="C42" s="7"/>
      <c r="D42" s="6"/>
    </row>
    <row r="43" spans="1:4" x14ac:dyDescent="0.25">
      <c r="A43" s="6"/>
      <c r="C43" s="7"/>
      <c r="D43" s="6"/>
    </row>
    <row r="44" spans="1:4" x14ac:dyDescent="0.25">
      <c r="A44" s="6"/>
      <c r="C44" s="7"/>
    </row>
    <row r="45" spans="1:4" x14ac:dyDescent="0.25">
      <c r="A45" s="6"/>
      <c r="C45" s="7"/>
    </row>
    <row r="46" spans="1:4" x14ac:dyDescent="0.25">
      <c r="A46" s="6"/>
      <c r="C46" s="7"/>
    </row>
    <row r="47" spans="1:4" x14ac:dyDescent="0.25">
      <c r="A47" s="6"/>
      <c r="C47" s="7"/>
    </row>
    <row r="48" spans="1:4" x14ac:dyDescent="0.25">
      <c r="A48" s="6"/>
      <c r="C48" s="7"/>
      <c r="D48" s="6"/>
    </row>
    <row r="49" spans="1:33" x14ac:dyDescent="0.25">
      <c r="A49" s="6"/>
      <c r="C49" s="7"/>
      <c r="D49" s="6"/>
    </row>
    <row r="50" spans="1:33" x14ac:dyDescent="0.25">
      <c r="A50" s="6"/>
      <c r="C50" s="7"/>
      <c r="D50" s="6"/>
    </row>
    <row r="51" spans="1:33" x14ac:dyDescent="0.25">
      <c r="A51" s="6"/>
      <c r="C51" s="7"/>
      <c r="D51" s="6"/>
    </row>
    <row r="53" spans="1:33" x14ac:dyDescent="0.25">
      <c r="B53" s="8" t="s">
        <v>4</v>
      </c>
      <c r="C53" s="9">
        <f>AVERAGE(C6:C51)</f>
        <v>15823.076923076924</v>
      </c>
      <c r="D53" s="8"/>
      <c r="E53" s="10">
        <f>AVERAGE(E6:E51)</f>
        <v>139.07692307692307</v>
      </c>
      <c r="F53" s="10">
        <f t="shared" ref="F53:AF53" si="4">AVERAGE(F6:F51)</f>
        <v>551.69230769230774</v>
      </c>
      <c r="G53" s="10">
        <f t="shared" si="4"/>
        <v>4.069230769230769</v>
      </c>
      <c r="H53" s="10">
        <f t="shared" si="4"/>
        <v>0.28469230769230769</v>
      </c>
      <c r="I53" s="10">
        <f t="shared" si="4"/>
        <v>0.50192307692307692</v>
      </c>
      <c r="J53" s="10">
        <f>AVERAGE(J6:J51)</f>
        <v>0.76084615384615384</v>
      </c>
      <c r="K53" s="10">
        <f>AVERAGE(K6:K51)</f>
        <v>1466.8461538461538</v>
      </c>
      <c r="L53" s="10"/>
      <c r="M53" s="10">
        <f t="shared" si="4"/>
        <v>1504.9953076923075</v>
      </c>
      <c r="N53" s="10">
        <f t="shared" si="4"/>
        <v>8.5250000000000004</v>
      </c>
      <c r="O53" s="10">
        <f t="shared" si="4"/>
        <v>252.66380289017721</v>
      </c>
      <c r="P53" s="10">
        <f t="shared" si="4"/>
        <v>257.09171450524951</v>
      </c>
      <c r="Q53" s="10">
        <f t="shared" si="4"/>
        <v>141.28878790614291</v>
      </c>
      <c r="R53" s="10">
        <f t="shared" si="4"/>
        <v>142.06061024504905</v>
      </c>
      <c r="S53" s="10" t="e">
        <f t="shared" si="4"/>
        <v>#DIV/0!</v>
      </c>
      <c r="T53" s="10"/>
      <c r="U53" s="10">
        <f>AVERAGE(U7:U51)</f>
        <v>498</v>
      </c>
      <c r="V53" s="10" t="e">
        <f t="shared" si="4"/>
        <v>#DIV/0!</v>
      </c>
      <c r="W53" s="10" t="e">
        <f t="shared" si="4"/>
        <v>#DIV/0!</v>
      </c>
      <c r="X53" s="10" t="e">
        <f t="shared" si="4"/>
        <v>#DIV/0!</v>
      </c>
      <c r="Y53" s="10" t="e">
        <f t="shared" si="4"/>
        <v>#DIV/0!</v>
      </c>
      <c r="Z53" s="10" t="e">
        <f t="shared" si="4"/>
        <v>#DIV/0!</v>
      </c>
      <c r="AA53" s="10" t="e">
        <f t="shared" si="4"/>
        <v>#DIV/0!</v>
      </c>
      <c r="AB53" s="10"/>
      <c r="AC53" s="10" t="e">
        <f t="shared" si="4"/>
        <v>#DIV/0!</v>
      </c>
      <c r="AD53" s="10"/>
      <c r="AE53" s="10" t="e">
        <f t="shared" si="4"/>
        <v>#DIV/0!</v>
      </c>
      <c r="AF53" s="10" t="e">
        <f t="shared" si="4"/>
        <v>#DIV/0!</v>
      </c>
      <c r="AG53" s="10"/>
    </row>
    <row r="57" spans="1:33" x14ac:dyDescent="0.25">
      <c r="L57" s="1">
        <f>79-17</f>
        <v>62</v>
      </c>
    </row>
    <row r="58" spans="1:33" x14ac:dyDescent="0.25">
      <c r="L58" s="1">
        <f>L57/25</f>
        <v>2.48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B43A6-57D1-48E3-B4E5-047E72FD160A}">
  <dimension ref="A4:AG58"/>
  <sheetViews>
    <sheetView topLeftCell="A3" workbookViewId="0">
      <selection activeCell="K6" sqref="K6:K18"/>
    </sheetView>
  </sheetViews>
  <sheetFormatPr defaultRowHeight="15" x14ac:dyDescent="0.25"/>
  <cols>
    <col min="1" max="1" width="9.140625" style="1"/>
    <col min="2" max="3" width="9.28515625" style="1" bestFit="1" customWidth="1"/>
    <col min="4" max="4" width="9.140625" style="1"/>
    <col min="5" max="5" width="9.28515625" style="1" bestFit="1" customWidth="1"/>
    <col min="6" max="6" width="13" style="1" customWidth="1"/>
    <col min="7" max="7" width="11" style="1" customWidth="1"/>
    <col min="8" max="9" width="9.28515625" style="1" bestFit="1" customWidth="1"/>
    <col min="10" max="11" width="10.5703125" style="1" customWidth="1"/>
    <col min="12" max="12" width="9.140625" style="1"/>
    <col min="13" max="13" width="11.42578125" style="1" customWidth="1"/>
    <col min="14" max="14" width="14.28515625" style="1" customWidth="1"/>
    <col min="15" max="15" width="11.5703125" style="1" bestFit="1" customWidth="1"/>
    <col min="16" max="17" width="11.7109375" style="1" bestFit="1" customWidth="1"/>
    <col min="18" max="19" width="10.140625" style="1" customWidth="1"/>
    <col min="20" max="20" width="9.140625" style="1"/>
    <col min="21" max="21" width="9.28515625" style="1" bestFit="1" customWidth="1"/>
    <col min="22" max="25" width="9.140625" style="1"/>
    <col min="26" max="27" width="10.140625" style="1" customWidth="1"/>
    <col min="28" max="28" width="9.140625" style="1"/>
    <col min="29" max="29" width="11.5703125" style="1" bestFit="1" customWidth="1"/>
    <col min="30" max="16384" width="9.140625" style="1"/>
  </cols>
  <sheetData>
    <row r="4" spans="1:21" ht="30" x14ac:dyDescent="0.25">
      <c r="E4" s="2" t="s">
        <v>2</v>
      </c>
      <c r="F4" s="2"/>
      <c r="G4" s="2"/>
      <c r="H4" s="2"/>
      <c r="I4" s="2"/>
      <c r="J4" s="2"/>
      <c r="K4" s="2"/>
      <c r="M4" s="4"/>
      <c r="N4" s="4"/>
      <c r="O4" s="4"/>
      <c r="P4" s="4"/>
      <c r="Q4" s="4"/>
      <c r="R4" s="4"/>
      <c r="U4" s="5" t="s">
        <v>3</v>
      </c>
    </row>
    <row r="5" spans="1:21" ht="31.5" customHeight="1" x14ac:dyDescent="0.25">
      <c r="A5" s="1" t="s">
        <v>1</v>
      </c>
      <c r="B5" s="1" t="s">
        <v>14</v>
      </c>
      <c r="C5" s="1" t="s">
        <v>5</v>
      </c>
      <c r="E5" s="2" t="s">
        <v>0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M5" s="2" t="s">
        <v>12</v>
      </c>
      <c r="N5" s="2" t="s">
        <v>13</v>
      </c>
      <c r="O5" s="4" t="s">
        <v>17</v>
      </c>
      <c r="P5" s="4" t="s">
        <v>18</v>
      </c>
      <c r="Q5" s="4" t="s">
        <v>15</v>
      </c>
      <c r="R5" s="4" t="s">
        <v>16</v>
      </c>
      <c r="U5" s="3" t="s">
        <v>0</v>
      </c>
    </row>
    <row r="6" spans="1:21" x14ac:dyDescent="0.25">
      <c r="A6" s="6"/>
      <c r="B6" s="1">
        <v>0</v>
      </c>
      <c r="C6" s="1">
        <v>34900</v>
      </c>
      <c r="E6" s="1">
        <v>179</v>
      </c>
      <c r="F6" s="1">
        <v>1134</v>
      </c>
      <c r="G6" s="1">
        <v>6.34</v>
      </c>
      <c r="H6" s="1">
        <v>0.26700000000000002</v>
      </c>
      <c r="I6" s="1">
        <v>0.5</v>
      </c>
      <c r="J6" s="1">
        <v>0.72399999999999998</v>
      </c>
      <c r="K6" s="1">
        <v>637</v>
      </c>
      <c r="M6" s="1">
        <v>659.51900000000001</v>
      </c>
      <c r="N6" s="1">
        <v>5.4560000000000004</v>
      </c>
      <c r="O6" s="1">
        <f t="shared" ref="O6:O18" si="0">K6/N6</f>
        <v>116.75219941348973</v>
      </c>
      <c r="P6" s="1">
        <f t="shared" ref="P6:P18" si="1">M6/N6</f>
        <v>120.87958211143695</v>
      </c>
      <c r="Q6" s="1">
        <f t="shared" ref="Q6:Q18" si="2">(61.5)*LOG10(O6)</f>
        <v>127.13680184724606</v>
      </c>
      <c r="R6" s="1">
        <f t="shared" ref="R6:R18" si="3">(61.5)*LOG10(P6)</f>
        <v>128.06470642188472</v>
      </c>
      <c r="U6" s="1">
        <v>750</v>
      </c>
    </row>
    <row r="7" spans="1:21" ht="14.25" customHeight="1" x14ac:dyDescent="0.25">
      <c r="A7" s="6"/>
      <c r="B7" s="1">
        <v>2</v>
      </c>
      <c r="C7" s="1">
        <v>37100</v>
      </c>
      <c r="E7" s="1">
        <v>171</v>
      </c>
      <c r="F7" s="1">
        <v>1196</v>
      </c>
      <c r="G7" s="1">
        <v>7</v>
      </c>
      <c r="H7" s="1">
        <v>0.29799999999999999</v>
      </c>
      <c r="I7" s="1">
        <v>0.47599999999999998</v>
      </c>
      <c r="J7" s="1">
        <v>0.753</v>
      </c>
      <c r="K7" s="1">
        <v>624</v>
      </c>
      <c r="M7" s="1">
        <v>596.98299999999995</v>
      </c>
      <c r="N7" s="1">
        <v>1.8819999999999999</v>
      </c>
      <c r="O7" s="1">
        <f t="shared" si="0"/>
        <v>331.5621679064825</v>
      </c>
      <c r="P7" s="1">
        <f t="shared" si="1"/>
        <v>317.20669500531346</v>
      </c>
      <c r="Q7" s="1">
        <f t="shared" si="2"/>
        <v>155.01474569135794</v>
      </c>
      <c r="R7" s="1">
        <f t="shared" si="3"/>
        <v>153.83255421857666</v>
      </c>
      <c r="U7" s="1">
        <v>726</v>
      </c>
    </row>
    <row r="8" spans="1:21" s="12" customFormat="1" x14ac:dyDescent="0.25">
      <c r="B8" s="12">
        <v>4</v>
      </c>
      <c r="C8" s="12">
        <v>34300</v>
      </c>
      <c r="E8" s="12">
        <v>165</v>
      </c>
      <c r="F8" s="12">
        <v>980</v>
      </c>
      <c r="G8" s="12">
        <v>5.94</v>
      </c>
      <c r="H8" s="12">
        <v>0.29399999999999998</v>
      </c>
      <c r="I8" s="12">
        <v>0.47299999999999998</v>
      </c>
      <c r="J8" s="12">
        <v>0.75900000000000001</v>
      </c>
      <c r="K8" s="12">
        <v>1117</v>
      </c>
      <c r="M8" s="12">
        <v>1052.5260000000001</v>
      </c>
      <c r="N8" s="12">
        <v>1.2310000000000001</v>
      </c>
      <c r="O8" s="12">
        <f t="shared" si="0"/>
        <v>907.3923639317627</v>
      </c>
      <c r="P8" s="12">
        <f t="shared" si="1"/>
        <v>855.01705930138098</v>
      </c>
      <c r="Q8" s="12">
        <f t="shared" si="2"/>
        <v>181.90439989133401</v>
      </c>
      <c r="R8" s="12">
        <f t="shared" si="3"/>
        <v>180.31644896130598</v>
      </c>
      <c r="U8" s="12">
        <v>771</v>
      </c>
    </row>
    <row r="9" spans="1:21" x14ac:dyDescent="0.25">
      <c r="A9" s="6"/>
      <c r="B9" s="1">
        <v>6</v>
      </c>
      <c r="C9" s="1">
        <v>32000</v>
      </c>
      <c r="E9" s="1">
        <v>158</v>
      </c>
      <c r="F9" s="1">
        <v>1072</v>
      </c>
      <c r="G9" s="1">
        <v>6.79</v>
      </c>
      <c r="H9" s="1">
        <v>0.27600000000000002</v>
      </c>
      <c r="I9" s="1">
        <v>0.51100000000000001</v>
      </c>
      <c r="J9" s="1">
        <v>0.74199999999999999</v>
      </c>
      <c r="K9" s="1">
        <v>1016</v>
      </c>
      <c r="M9" s="1">
        <v>1102.242</v>
      </c>
      <c r="N9" s="1">
        <v>0.109</v>
      </c>
      <c r="O9" s="1">
        <f t="shared" si="0"/>
        <v>9321.100917431193</v>
      </c>
      <c r="P9" s="1">
        <f t="shared" si="1"/>
        <v>10112.311926605504</v>
      </c>
      <c r="Q9" s="1">
        <f t="shared" si="2"/>
        <v>244.12223341544751</v>
      </c>
      <c r="R9" s="1">
        <f t="shared" si="3"/>
        <v>246.29830313553455</v>
      </c>
      <c r="U9" s="1">
        <v>719</v>
      </c>
    </row>
    <row r="10" spans="1:21" customFormat="1" x14ac:dyDescent="0.25">
      <c r="B10" s="1">
        <v>8</v>
      </c>
      <c r="C10" s="1">
        <v>33900</v>
      </c>
      <c r="E10" s="1">
        <v>164</v>
      </c>
      <c r="F10" s="1">
        <v>1258</v>
      </c>
      <c r="G10" s="1">
        <v>7.67</v>
      </c>
      <c r="H10" s="1">
        <v>0.27900000000000003</v>
      </c>
      <c r="I10" s="1">
        <v>0.501</v>
      </c>
      <c r="J10" s="1">
        <v>0.73199999999999998</v>
      </c>
      <c r="K10" s="1">
        <v>983</v>
      </c>
      <c r="M10" s="1">
        <v>1196.6869999999999</v>
      </c>
      <c r="N10" s="1">
        <v>1.4139999999999999</v>
      </c>
      <c r="O10">
        <f t="shared" si="0"/>
        <v>695.19094766619526</v>
      </c>
      <c r="P10">
        <f t="shared" si="1"/>
        <v>846.31329561527582</v>
      </c>
      <c r="Q10">
        <f t="shared" si="2"/>
        <v>174.78940266483218</v>
      </c>
      <c r="R10">
        <f t="shared" si="3"/>
        <v>180.04316656829252</v>
      </c>
      <c r="U10" s="1">
        <v>800</v>
      </c>
    </row>
    <row r="11" spans="1:21" x14ac:dyDescent="0.25">
      <c r="A11" s="6"/>
      <c r="B11" s="1">
        <v>10</v>
      </c>
      <c r="C11" s="1">
        <v>33500</v>
      </c>
      <c r="E11" s="1">
        <v>180</v>
      </c>
      <c r="F11" s="1">
        <v>902</v>
      </c>
      <c r="G11" s="1">
        <v>5.01</v>
      </c>
      <c r="H11" s="1">
        <v>0.25700000000000001</v>
      </c>
      <c r="I11" s="1">
        <v>0.498</v>
      </c>
      <c r="J11" s="1">
        <v>0.72299999999999998</v>
      </c>
      <c r="K11" s="1">
        <v>1331</v>
      </c>
      <c r="M11" s="1">
        <v>1249.74</v>
      </c>
      <c r="N11" s="1">
        <v>0.26700000000000002</v>
      </c>
      <c r="O11" s="1">
        <f t="shared" si="0"/>
        <v>4985.0187265917602</v>
      </c>
      <c r="P11" s="1">
        <f t="shared" si="1"/>
        <v>4680.6741573033705</v>
      </c>
      <c r="Q11" s="1">
        <f t="shared" si="2"/>
        <v>227.40650783777113</v>
      </c>
      <c r="R11" s="1">
        <f t="shared" si="3"/>
        <v>225.72396715320997</v>
      </c>
      <c r="U11" s="1">
        <v>773</v>
      </c>
    </row>
    <row r="12" spans="1:21" customFormat="1" x14ac:dyDescent="0.25">
      <c r="B12" s="1">
        <v>12</v>
      </c>
      <c r="C12" s="1">
        <v>31000</v>
      </c>
      <c r="E12" s="1">
        <v>188</v>
      </c>
      <c r="F12" s="1">
        <v>1059</v>
      </c>
      <c r="G12" s="1">
        <v>5.64</v>
      </c>
      <c r="H12" s="1">
        <v>0.26500000000000001</v>
      </c>
      <c r="I12" s="1">
        <v>0.51600000000000001</v>
      </c>
      <c r="J12" s="1">
        <v>0.74</v>
      </c>
      <c r="K12" s="1">
        <v>1207</v>
      </c>
      <c r="M12" s="1">
        <v>1224.6220000000001</v>
      </c>
      <c r="N12" s="1">
        <v>1.4770000000000001</v>
      </c>
      <c r="O12">
        <f t="shared" si="0"/>
        <v>817.19702098849018</v>
      </c>
      <c r="P12">
        <f t="shared" si="1"/>
        <v>829.12796208530801</v>
      </c>
      <c r="Q12">
        <f t="shared" si="2"/>
        <v>179.10809664930207</v>
      </c>
      <c r="R12">
        <f t="shared" si="3"/>
        <v>179.4952260531405</v>
      </c>
      <c r="U12" s="1">
        <v>824</v>
      </c>
    </row>
    <row r="13" spans="1:21" customFormat="1" ht="16.5" customHeight="1" x14ac:dyDescent="0.25">
      <c r="B13" s="1">
        <v>14</v>
      </c>
      <c r="C13" s="1">
        <v>32600</v>
      </c>
      <c r="E13" s="1">
        <v>203</v>
      </c>
      <c r="F13" s="1">
        <v>970</v>
      </c>
      <c r="G13" s="1">
        <v>4.78</v>
      </c>
      <c r="H13" s="1">
        <v>0.253</v>
      </c>
      <c r="I13" s="1">
        <v>0.52900000000000003</v>
      </c>
      <c r="J13" s="1">
        <v>0.746</v>
      </c>
      <c r="K13" s="1">
        <v>1273</v>
      </c>
      <c r="M13" s="1">
        <v>1122.4760000000001</v>
      </c>
      <c r="N13" s="1">
        <v>0.25</v>
      </c>
      <c r="O13">
        <f t="shared" si="0"/>
        <v>5092</v>
      </c>
      <c r="P13">
        <f t="shared" si="1"/>
        <v>4489.9040000000005</v>
      </c>
      <c r="Q13">
        <f t="shared" si="2"/>
        <v>227.9736362913695</v>
      </c>
      <c r="R13">
        <f t="shared" si="3"/>
        <v>224.61257890220938</v>
      </c>
      <c r="U13" s="1">
        <v>785</v>
      </c>
    </row>
    <row r="14" spans="1:21" customFormat="1" x14ac:dyDescent="0.25">
      <c r="B14" s="1">
        <v>16</v>
      </c>
      <c r="C14" s="1">
        <v>37100</v>
      </c>
      <c r="E14" s="1">
        <v>227</v>
      </c>
      <c r="F14" s="1">
        <v>1118</v>
      </c>
      <c r="G14" s="1">
        <v>4.93</v>
      </c>
      <c r="H14" s="1">
        <v>0.26300000000000001</v>
      </c>
      <c r="I14" s="1">
        <v>0.501</v>
      </c>
      <c r="J14" s="1">
        <v>0.73499999999999999</v>
      </c>
      <c r="K14" s="1">
        <v>1279</v>
      </c>
      <c r="M14" s="1">
        <v>1315.8209999999999</v>
      </c>
      <c r="N14" s="1">
        <v>0.23599999999999999</v>
      </c>
      <c r="O14">
        <f t="shared" si="0"/>
        <v>5419.4915254237294</v>
      </c>
      <c r="P14">
        <f t="shared" si="1"/>
        <v>5575.5127118644068</v>
      </c>
      <c r="Q14">
        <f t="shared" si="2"/>
        <v>229.63845030277565</v>
      </c>
      <c r="R14">
        <f t="shared" si="3"/>
        <v>230.39651583469416</v>
      </c>
      <c r="U14" s="1">
        <v>808</v>
      </c>
    </row>
    <row r="15" spans="1:21" customFormat="1" x14ac:dyDescent="0.25">
      <c r="B15" s="1">
        <v>18</v>
      </c>
      <c r="C15" s="1">
        <v>35000</v>
      </c>
      <c r="E15" s="1">
        <v>246</v>
      </c>
      <c r="F15" s="1">
        <v>1170</v>
      </c>
      <c r="G15" s="1">
        <v>4.76</v>
      </c>
      <c r="H15" s="1">
        <v>0.26800000000000002</v>
      </c>
      <c r="I15" s="1">
        <v>0.48899999999999999</v>
      </c>
      <c r="J15" s="1">
        <v>0.73299999999999998</v>
      </c>
      <c r="K15" s="1">
        <v>1232</v>
      </c>
      <c r="M15" s="1">
        <v>1235.402</v>
      </c>
      <c r="N15" s="1">
        <v>0.254</v>
      </c>
      <c r="O15">
        <f t="shared" si="0"/>
        <v>4850.3937007874019</v>
      </c>
      <c r="P15">
        <f t="shared" si="1"/>
        <v>4863.787401574803</v>
      </c>
      <c r="Q15">
        <f t="shared" si="2"/>
        <v>226.67528495932083</v>
      </c>
      <c r="R15">
        <f t="shared" si="3"/>
        <v>226.74893688305755</v>
      </c>
      <c r="U15" s="1">
        <v>791</v>
      </c>
    </row>
    <row r="16" spans="1:21" customFormat="1" x14ac:dyDescent="0.25">
      <c r="B16" s="1">
        <v>20</v>
      </c>
      <c r="C16" s="1">
        <v>34400</v>
      </c>
      <c r="E16" s="1">
        <v>224</v>
      </c>
      <c r="F16" s="1">
        <v>1130</v>
      </c>
      <c r="G16" s="1">
        <v>5.05</v>
      </c>
      <c r="H16" s="1">
        <v>0.27700000000000002</v>
      </c>
      <c r="I16" s="1">
        <v>0.49299999999999999</v>
      </c>
      <c r="J16" s="1">
        <v>0.73899999999999999</v>
      </c>
      <c r="K16" s="1">
        <v>1187</v>
      </c>
      <c r="M16" s="1">
        <v>1140.337</v>
      </c>
      <c r="N16" s="1">
        <v>1.9550000000000001</v>
      </c>
      <c r="O16">
        <f t="shared" si="0"/>
        <v>607.16112531969304</v>
      </c>
      <c r="P16">
        <f t="shared" si="1"/>
        <v>583.29258312020454</v>
      </c>
      <c r="Q16">
        <f t="shared" si="2"/>
        <v>171.17319336919638</v>
      </c>
      <c r="R16">
        <f t="shared" si="3"/>
        <v>170.10201693185775</v>
      </c>
      <c r="U16" s="1">
        <v>793</v>
      </c>
    </row>
    <row r="17" spans="1:21" customFormat="1" x14ac:dyDescent="0.25">
      <c r="B17" s="1">
        <v>22</v>
      </c>
      <c r="C17" s="1">
        <v>36200</v>
      </c>
      <c r="E17" s="1">
        <v>235</v>
      </c>
      <c r="F17" s="1">
        <v>1145</v>
      </c>
      <c r="G17" s="1">
        <v>4.87</v>
      </c>
      <c r="H17" s="1">
        <v>0.30599999999999999</v>
      </c>
      <c r="I17" s="1">
        <v>0.47499999999999998</v>
      </c>
      <c r="J17" s="1">
        <v>0.754</v>
      </c>
      <c r="K17" s="1">
        <v>1370</v>
      </c>
      <c r="M17" s="1">
        <v>1336.077</v>
      </c>
      <c r="N17" s="1">
        <v>2.0009999999999999</v>
      </c>
      <c r="O17">
        <f t="shared" si="0"/>
        <v>684.65767116441782</v>
      </c>
      <c r="P17">
        <f t="shared" si="1"/>
        <v>667.70464767616193</v>
      </c>
      <c r="Q17">
        <f t="shared" si="2"/>
        <v>174.38161892899203</v>
      </c>
      <c r="R17">
        <f t="shared" si="3"/>
        <v>173.71194055248947</v>
      </c>
      <c r="U17" s="1">
        <v>726</v>
      </c>
    </row>
    <row r="18" spans="1:21" customFormat="1" x14ac:dyDescent="0.25">
      <c r="B18" s="1">
        <v>24</v>
      </c>
      <c r="C18" s="1">
        <v>35400</v>
      </c>
      <c r="E18" s="1">
        <v>252</v>
      </c>
      <c r="F18" s="1">
        <v>1113</v>
      </c>
      <c r="G18" s="1">
        <v>4.42</v>
      </c>
      <c r="H18" s="1">
        <v>0.28199999999999997</v>
      </c>
      <c r="I18" s="1">
        <v>0.47499999999999998</v>
      </c>
      <c r="J18" s="1">
        <v>0.73299999999999998</v>
      </c>
      <c r="K18" s="1">
        <v>1161</v>
      </c>
      <c r="M18" s="1">
        <v>983.87900000000002</v>
      </c>
      <c r="N18" s="1">
        <v>1.2470000000000001</v>
      </c>
      <c r="O18">
        <f t="shared" si="0"/>
        <v>931.03448275862058</v>
      </c>
      <c r="P18">
        <f t="shared" si="1"/>
        <v>788.99679230152356</v>
      </c>
      <c r="Q18">
        <f t="shared" si="2"/>
        <v>182.59139462499192</v>
      </c>
      <c r="R18">
        <f t="shared" si="3"/>
        <v>178.17012711062694</v>
      </c>
      <c r="U18" s="1">
        <v>796</v>
      </c>
    </row>
    <row r="19" spans="1:21" x14ac:dyDescent="0.25">
      <c r="A19" s="6"/>
    </row>
    <row r="20" spans="1:21" x14ac:dyDescent="0.25">
      <c r="A20" s="6"/>
    </row>
    <row r="21" spans="1:21" x14ac:dyDescent="0.25">
      <c r="A21" s="6"/>
    </row>
    <row r="22" spans="1:21" x14ac:dyDescent="0.25">
      <c r="A22" s="6"/>
    </row>
    <row r="23" spans="1:21" x14ac:dyDescent="0.25">
      <c r="A23" s="6"/>
    </row>
    <row r="24" spans="1:21" x14ac:dyDescent="0.25">
      <c r="A24" s="6"/>
    </row>
    <row r="25" spans="1:21" x14ac:dyDescent="0.25">
      <c r="A25" s="6"/>
    </row>
    <row r="26" spans="1:21" x14ac:dyDescent="0.25">
      <c r="A26" s="6"/>
    </row>
    <row r="27" spans="1:21" x14ac:dyDescent="0.25">
      <c r="A27" s="6"/>
    </row>
    <row r="28" spans="1:21" x14ac:dyDescent="0.25">
      <c r="A28" s="6"/>
    </row>
    <row r="29" spans="1:21" x14ac:dyDescent="0.25">
      <c r="A29" s="6"/>
    </row>
    <row r="30" spans="1:21" x14ac:dyDescent="0.25">
      <c r="A30" s="6"/>
    </row>
    <row r="31" spans="1:21" x14ac:dyDescent="0.25">
      <c r="A31" s="6"/>
    </row>
    <row r="32" spans="1:21" x14ac:dyDescent="0.25">
      <c r="A32" s="6"/>
      <c r="D32" s="6"/>
    </row>
    <row r="33" spans="1:4" x14ac:dyDescent="0.25">
      <c r="A33" s="6"/>
      <c r="D33" s="6"/>
    </row>
    <row r="34" spans="1:4" x14ac:dyDescent="0.25">
      <c r="A34" s="6"/>
      <c r="D34" s="6"/>
    </row>
    <row r="35" spans="1:4" x14ac:dyDescent="0.25">
      <c r="A35" s="6"/>
      <c r="D35" s="6"/>
    </row>
    <row r="36" spans="1:4" x14ac:dyDescent="0.25">
      <c r="A36" s="6"/>
    </row>
    <row r="37" spans="1:4" x14ac:dyDescent="0.25">
      <c r="A37" s="6"/>
    </row>
    <row r="38" spans="1:4" x14ac:dyDescent="0.25">
      <c r="A38" s="6"/>
      <c r="C38" s="7"/>
    </row>
    <row r="39" spans="1:4" x14ac:dyDescent="0.25">
      <c r="A39" s="6"/>
      <c r="C39" s="7"/>
    </row>
    <row r="40" spans="1:4" x14ac:dyDescent="0.25">
      <c r="A40" s="6"/>
      <c r="C40" s="7"/>
    </row>
    <row r="41" spans="1:4" x14ac:dyDescent="0.25">
      <c r="A41" s="6"/>
      <c r="C41" s="7"/>
      <c r="D41" s="6"/>
    </row>
    <row r="42" spans="1:4" x14ac:dyDescent="0.25">
      <c r="A42" s="6"/>
      <c r="C42" s="7"/>
      <c r="D42" s="6"/>
    </row>
    <row r="43" spans="1:4" x14ac:dyDescent="0.25">
      <c r="A43" s="6"/>
      <c r="C43" s="7"/>
      <c r="D43" s="6"/>
    </row>
    <row r="44" spans="1:4" x14ac:dyDescent="0.25">
      <c r="A44" s="6"/>
      <c r="C44" s="7"/>
    </row>
    <row r="45" spans="1:4" x14ac:dyDescent="0.25">
      <c r="A45" s="6"/>
      <c r="C45" s="7"/>
    </row>
    <row r="46" spans="1:4" x14ac:dyDescent="0.25">
      <c r="A46" s="6"/>
      <c r="C46" s="7"/>
    </row>
    <row r="47" spans="1:4" x14ac:dyDescent="0.25">
      <c r="A47" s="6"/>
      <c r="C47" s="7"/>
    </row>
    <row r="48" spans="1:4" x14ac:dyDescent="0.25">
      <c r="A48" s="6"/>
      <c r="C48" s="7"/>
      <c r="D48" s="6"/>
    </row>
    <row r="49" spans="1:33" x14ac:dyDescent="0.25">
      <c r="A49" s="6"/>
      <c r="C49" s="7"/>
      <c r="D49" s="6"/>
    </row>
    <row r="50" spans="1:33" x14ac:dyDescent="0.25">
      <c r="A50" s="6"/>
      <c r="C50" s="7"/>
      <c r="D50" s="6"/>
    </row>
    <row r="51" spans="1:33" x14ac:dyDescent="0.25">
      <c r="A51" s="6"/>
      <c r="C51" s="7"/>
      <c r="D51" s="6"/>
    </row>
    <row r="53" spans="1:33" x14ac:dyDescent="0.25">
      <c r="B53" s="8" t="s">
        <v>4</v>
      </c>
      <c r="C53" s="9">
        <f>AVERAGE(C6:C51)</f>
        <v>34415.384615384617</v>
      </c>
      <c r="D53" s="8"/>
      <c r="E53" s="10">
        <f>AVERAGE(E6:E51)</f>
        <v>199.38461538461539</v>
      </c>
      <c r="F53" s="10">
        <f t="shared" ref="F53:AF53" si="4">AVERAGE(F6:F51)</f>
        <v>1095.9230769230769</v>
      </c>
      <c r="G53" s="10">
        <f t="shared" si="4"/>
        <v>5.6307692307692312</v>
      </c>
      <c r="H53" s="10">
        <f t="shared" si="4"/>
        <v>0.27576923076923082</v>
      </c>
      <c r="I53" s="10">
        <f t="shared" si="4"/>
        <v>0.49515384615384611</v>
      </c>
      <c r="J53" s="10">
        <f>AVERAGE(J6:J51)</f>
        <v>0.73946153846153861</v>
      </c>
      <c r="K53" s="10">
        <f>AVERAGE(K6:K51)</f>
        <v>1109</v>
      </c>
      <c r="L53" s="10"/>
      <c r="M53" s="10">
        <f t="shared" si="4"/>
        <v>1093.5623846153846</v>
      </c>
      <c r="N53" s="10">
        <f t="shared" si="4"/>
        <v>1.3676153846153847</v>
      </c>
      <c r="O53" s="10">
        <f t="shared" si="4"/>
        <v>2673.7656037987103</v>
      </c>
      <c r="P53" s="10">
        <f t="shared" si="4"/>
        <v>2671.5945241972836</v>
      </c>
      <c r="Q53" s="10">
        <f t="shared" si="4"/>
        <v>192.45505895953363</v>
      </c>
      <c r="R53" s="10">
        <f t="shared" si="4"/>
        <v>192.11665297899077</v>
      </c>
      <c r="S53" s="10" t="e">
        <f t="shared" si="4"/>
        <v>#DIV/0!</v>
      </c>
      <c r="T53" s="10"/>
      <c r="U53" s="10">
        <f>AVERAGE(U7:U51)</f>
        <v>776</v>
      </c>
      <c r="V53" s="10" t="e">
        <f t="shared" si="4"/>
        <v>#DIV/0!</v>
      </c>
      <c r="W53" s="10" t="e">
        <f t="shared" si="4"/>
        <v>#DIV/0!</v>
      </c>
      <c r="X53" s="10" t="e">
        <f t="shared" si="4"/>
        <v>#DIV/0!</v>
      </c>
      <c r="Y53" s="10" t="e">
        <f t="shared" si="4"/>
        <v>#DIV/0!</v>
      </c>
      <c r="Z53" s="10" t="e">
        <f t="shared" si="4"/>
        <v>#DIV/0!</v>
      </c>
      <c r="AA53" s="10" t="e">
        <f t="shared" si="4"/>
        <v>#DIV/0!</v>
      </c>
      <c r="AB53" s="10"/>
      <c r="AC53" s="10" t="e">
        <f t="shared" si="4"/>
        <v>#DIV/0!</v>
      </c>
      <c r="AD53" s="10"/>
      <c r="AE53" s="10" t="e">
        <f t="shared" si="4"/>
        <v>#DIV/0!</v>
      </c>
      <c r="AF53" s="10" t="e">
        <f t="shared" si="4"/>
        <v>#DIV/0!</v>
      </c>
      <c r="AG53" s="10"/>
    </row>
    <row r="57" spans="1:33" x14ac:dyDescent="0.25">
      <c r="L57" s="1">
        <f>79-17</f>
        <v>62</v>
      </c>
    </row>
    <row r="58" spans="1:33" x14ac:dyDescent="0.25">
      <c r="L58" s="1">
        <f>L57/25</f>
        <v>2.48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C665A-0A06-4606-BC3E-B844EFB99B48}">
  <dimension ref="A4:AG58"/>
  <sheetViews>
    <sheetView workbookViewId="0">
      <selection activeCell="K6" sqref="K6:K18"/>
    </sheetView>
  </sheetViews>
  <sheetFormatPr defaultRowHeight="15" x14ac:dyDescent="0.25"/>
  <cols>
    <col min="1" max="1" width="9.140625" style="1"/>
    <col min="2" max="2" width="9.28515625" style="1" bestFit="1" customWidth="1"/>
    <col min="3" max="3" width="11.5703125" style="1" bestFit="1" customWidth="1"/>
    <col min="4" max="4" width="9.140625" style="1"/>
    <col min="5" max="5" width="9.28515625" style="1" bestFit="1" customWidth="1"/>
    <col min="6" max="6" width="13" style="1" customWidth="1"/>
    <col min="7" max="7" width="11" style="1" customWidth="1"/>
    <col min="8" max="9" width="9.28515625" style="1" bestFit="1" customWidth="1"/>
    <col min="10" max="11" width="10.5703125" style="1" customWidth="1"/>
    <col min="12" max="12" width="9.140625" style="1"/>
    <col min="13" max="13" width="11.42578125" style="1" customWidth="1"/>
    <col min="14" max="14" width="14.28515625" style="1" customWidth="1"/>
    <col min="15" max="15" width="11.5703125" style="1" bestFit="1" customWidth="1"/>
    <col min="16" max="17" width="11.7109375" style="1" bestFit="1" customWidth="1"/>
    <col min="18" max="19" width="10.140625" style="1" customWidth="1"/>
    <col min="20" max="20" width="9.140625" style="1"/>
    <col min="21" max="21" width="9.28515625" style="1" bestFit="1" customWidth="1"/>
    <col min="22" max="25" width="9.140625" style="1"/>
    <col min="26" max="27" width="10.140625" style="1" customWidth="1"/>
    <col min="28" max="28" width="9.140625" style="1"/>
    <col min="29" max="29" width="11.5703125" style="1" bestFit="1" customWidth="1"/>
    <col min="30" max="16384" width="9.140625" style="1"/>
  </cols>
  <sheetData>
    <row r="4" spans="1:21" ht="30" x14ac:dyDescent="0.25">
      <c r="E4" s="2" t="s">
        <v>2</v>
      </c>
      <c r="F4" s="2"/>
      <c r="G4" s="2"/>
      <c r="H4" s="2"/>
      <c r="I4" s="2"/>
      <c r="J4" s="2"/>
      <c r="K4" s="2"/>
      <c r="M4" s="4"/>
      <c r="N4" s="4"/>
      <c r="O4" s="4"/>
      <c r="P4" s="4"/>
      <c r="Q4" s="4"/>
      <c r="R4" s="4"/>
      <c r="U4" s="5" t="s">
        <v>3</v>
      </c>
    </row>
    <row r="5" spans="1:21" ht="31.5" customHeight="1" x14ac:dyDescent="0.25">
      <c r="A5" s="1" t="s">
        <v>1</v>
      </c>
      <c r="B5" s="1" t="s">
        <v>14</v>
      </c>
      <c r="C5" s="1" t="s">
        <v>5</v>
      </c>
      <c r="E5" s="2" t="s">
        <v>0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M5" s="2" t="s">
        <v>12</v>
      </c>
      <c r="N5" s="2" t="s">
        <v>13</v>
      </c>
      <c r="O5" s="4" t="s">
        <v>17</v>
      </c>
      <c r="P5" s="4" t="s">
        <v>18</v>
      </c>
      <c r="Q5" s="4" t="s">
        <v>15</v>
      </c>
      <c r="R5" s="4" t="s">
        <v>16</v>
      </c>
      <c r="U5" s="3" t="s">
        <v>0</v>
      </c>
    </row>
    <row r="6" spans="1:21" x14ac:dyDescent="0.25">
      <c r="A6" s="6"/>
      <c r="B6" s="1">
        <v>0</v>
      </c>
      <c r="C6" s="1">
        <v>15600</v>
      </c>
      <c r="E6" s="1">
        <v>110</v>
      </c>
      <c r="F6" s="1">
        <v>385</v>
      </c>
      <c r="G6" s="1">
        <v>3.5</v>
      </c>
      <c r="H6" s="1">
        <v>0.316</v>
      </c>
      <c r="I6" s="1">
        <v>0.439</v>
      </c>
      <c r="J6" s="1">
        <v>0.76900000000000002</v>
      </c>
      <c r="K6" s="1">
        <v>964</v>
      </c>
      <c r="M6" s="1">
        <v>940.15599999999995</v>
      </c>
      <c r="N6" s="1">
        <v>3.2749999999999999</v>
      </c>
      <c r="O6" s="1">
        <f t="shared" ref="O6:O18" si="0">K6/N6</f>
        <v>294.35114503816794</v>
      </c>
      <c r="P6" s="1">
        <f t="shared" ref="P6:P18" si="1">M6/N6</f>
        <v>287.07053435114506</v>
      </c>
      <c r="Q6" s="1">
        <f t="shared" ref="Q6:Q18" si="2">(61.5)*LOG10(O6)</f>
        <v>151.83524236886427</v>
      </c>
      <c r="R6" s="1">
        <f t="shared" ref="R6:R18" si="3">(61.5)*LOG10(P6)</f>
        <v>151.1662999882607</v>
      </c>
      <c r="U6" s="1">
        <v>471</v>
      </c>
    </row>
    <row r="7" spans="1:21" ht="14.25" customHeight="1" x14ac:dyDescent="0.25">
      <c r="A7" s="6"/>
      <c r="B7" s="1">
        <v>2</v>
      </c>
      <c r="C7" s="1">
        <v>16500</v>
      </c>
      <c r="E7" s="1">
        <v>121</v>
      </c>
      <c r="F7" s="1">
        <v>349</v>
      </c>
      <c r="G7" s="1">
        <v>2.89</v>
      </c>
      <c r="H7" s="1">
        <v>0.315</v>
      </c>
      <c r="I7" s="1">
        <v>0.45200000000000001</v>
      </c>
      <c r="J7" s="1">
        <v>0.76300000000000001</v>
      </c>
      <c r="K7" s="1">
        <v>1007</v>
      </c>
      <c r="M7" s="1">
        <v>832.99400000000003</v>
      </c>
      <c r="N7" s="1">
        <v>12.875999999999999</v>
      </c>
      <c r="O7" s="1">
        <f t="shared" si="0"/>
        <v>78.207517862690281</v>
      </c>
      <c r="P7" s="1">
        <f t="shared" si="1"/>
        <v>64.693538365952165</v>
      </c>
      <c r="Q7" s="1">
        <f t="shared" si="2"/>
        <v>116.43478290621259</v>
      </c>
      <c r="R7" s="1">
        <f t="shared" si="3"/>
        <v>111.36794567044005</v>
      </c>
      <c r="U7" s="1">
        <v>464</v>
      </c>
    </row>
    <row r="8" spans="1:21" s="4" customFormat="1" x14ac:dyDescent="0.25">
      <c r="A8" s="11"/>
      <c r="B8" s="12">
        <v>4</v>
      </c>
      <c r="C8" s="4">
        <v>15000</v>
      </c>
      <c r="E8" s="4">
        <v>107</v>
      </c>
      <c r="F8" s="4">
        <v>371</v>
      </c>
      <c r="G8" s="4">
        <v>3.47</v>
      </c>
      <c r="H8" s="4">
        <v>0.28499999999999998</v>
      </c>
      <c r="I8" s="4">
        <v>0.48399999999999999</v>
      </c>
      <c r="J8" s="4">
        <v>0.75700000000000001</v>
      </c>
      <c r="K8" s="4">
        <v>1559</v>
      </c>
      <c r="M8" s="4">
        <v>1637.8409999999999</v>
      </c>
      <c r="N8" s="4">
        <v>5.6189999999999998</v>
      </c>
      <c r="O8" s="4">
        <f t="shared" si="0"/>
        <v>277.45150382630362</v>
      </c>
      <c r="P8" s="4">
        <f t="shared" si="1"/>
        <v>291.4826481580352</v>
      </c>
      <c r="Q8" s="4">
        <f t="shared" si="2"/>
        <v>150.25600561027744</v>
      </c>
      <c r="R8" s="4">
        <f t="shared" si="3"/>
        <v>151.57368144931507</v>
      </c>
      <c r="U8" s="4">
        <v>485</v>
      </c>
    </row>
    <row r="9" spans="1:21" x14ac:dyDescent="0.25">
      <c r="A9" s="6"/>
      <c r="B9" s="1">
        <v>6</v>
      </c>
      <c r="C9" s="1">
        <v>14700</v>
      </c>
      <c r="E9" s="1">
        <v>126</v>
      </c>
      <c r="F9" s="1">
        <v>463</v>
      </c>
      <c r="G9" s="1">
        <v>3.68</v>
      </c>
      <c r="H9" s="1">
        <v>0.28799999999999998</v>
      </c>
      <c r="I9" s="1">
        <v>0.48399999999999999</v>
      </c>
      <c r="J9" s="1">
        <v>0.76800000000000002</v>
      </c>
      <c r="K9" s="1">
        <v>1189</v>
      </c>
      <c r="M9" s="1">
        <v>1346.9</v>
      </c>
      <c r="N9" s="1">
        <v>17.905000000000001</v>
      </c>
      <c r="O9" s="1">
        <f t="shared" si="0"/>
        <v>66.406031834683048</v>
      </c>
      <c r="P9" s="1">
        <f t="shared" si="1"/>
        <v>75.224797542585875</v>
      </c>
      <c r="Q9" s="1">
        <f t="shared" si="2"/>
        <v>112.06576305015234</v>
      </c>
      <c r="R9" s="1">
        <f t="shared" si="3"/>
        <v>115.39620319546691</v>
      </c>
      <c r="U9" s="1">
        <v>435</v>
      </c>
    </row>
    <row r="10" spans="1:21" customFormat="1" x14ac:dyDescent="0.25">
      <c r="B10" s="1">
        <v>8</v>
      </c>
      <c r="C10" s="1">
        <v>15600</v>
      </c>
      <c r="E10" s="1">
        <v>123</v>
      </c>
      <c r="F10" s="1">
        <v>355</v>
      </c>
      <c r="G10" s="1">
        <v>2.89</v>
      </c>
      <c r="H10" s="1">
        <v>0.27400000000000002</v>
      </c>
      <c r="I10" s="1">
        <v>0.47099999999999997</v>
      </c>
      <c r="J10" s="1">
        <v>0.73899999999999999</v>
      </c>
      <c r="K10" s="1">
        <v>1632</v>
      </c>
      <c r="M10" s="1">
        <v>1506.4880000000001</v>
      </c>
      <c r="N10" s="1">
        <v>4.4119999999999999</v>
      </c>
      <c r="O10">
        <f t="shared" si="0"/>
        <v>369.9002719854941</v>
      </c>
      <c r="P10">
        <f t="shared" si="1"/>
        <v>341.45240253853132</v>
      </c>
      <c r="Q10">
        <f t="shared" si="2"/>
        <v>157.9372060149559</v>
      </c>
      <c r="R10">
        <f t="shared" si="3"/>
        <v>155.79980563102364</v>
      </c>
      <c r="U10" s="1">
        <v>413</v>
      </c>
    </row>
    <row r="11" spans="1:21" x14ac:dyDescent="0.25">
      <c r="A11" s="6"/>
      <c r="B11" s="1">
        <v>10</v>
      </c>
      <c r="C11" s="1">
        <v>14100</v>
      </c>
      <c r="E11" s="1">
        <v>129</v>
      </c>
      <c r="F11" s="1">
        <v>433</v>
      </c>
      <c r="G11" s="1">
        <v>3.36</v>
      </c>
      <c r="H11" s="1">
        <v>0.26600000000000001</v>
      </c>
      <c r="I11" s="1">
        <v>0.501</v>
      </c>
      <c r="J11" s="1">
        <v>0.76200000000000001</v>
      </c>
      <c r="K11" s="1">
        <v>1560</v>
      </c>
      <c r="M11" s="1">
        <v>1847.3889999999999</v>
      </c>
      <c r="N11" s="1">
        <v>15.433</v>
      </c>
      <c r="O11" s="1">
        <f t="shared" si="0"/>
        <v>101.08209680554656</v>
      </c>
      <c r="P11" s="1">
        <f t="shared" si="1"/>
        <v>119.70381649711656</v>
      </c>
      <c r="Q11" s="1">
        <f t="shared" si="2"/>
        <v>123.28746589332441</v>
      </c>
      <c r="R11" s="1">
        <f t="shared" si="3"/>
        <v>127.80364182575634</v>
      </c>
      <c r="U11" s="1">
        <v>449</v>
      </c>
    </row>
    <row r="12" spans="1:21" customFormat="1" x14ac:dyDescent="0.25">
      <c r="B12" s="1">
        <v>12</v>
      </c>
      <c r="C12" s="1">
        <v>14900</v>
      </c>
      <c r="E12" s="1">
        <v>137</v>
      </c>
      <c r="F12" s="1">
        <v>447</v>
      </c>
      <c r="G12" s="1">
        <v>3.26</v>
      </c>
      <c r="H12" s="1">
        <v>0.27600000000000002</v>
      </c>
      <c r="I12" s="1">
        <v>0.495</v>
      </c>
      <c r="J12" s="1">
        <v>0.76800000000000002</v>
      </c>
      <c r="K12" s="1">
        <v>1599</v>
      </c>
      <c r="M12" s="1">
        <v>1939.567</v>
      </c>
      <c r="N12" s="1">
        <v>9.2870000000000008</v>
      </c>
      <c r="O12">
        <f t="shared" si="0"/>
        <v>172.17616022396896</v>
      </c>
      <c r="P12">
        <f t="shared" si="1"/>
        <v>208.84752880370408</v>
      </c>
      <c r="Q12">
        <f t="shared" si="2"/>
        <v>137.51234061918939</v>
      </c>
      <c r="R12">
        <f t="shared" si="3"/>
        <v>142.66950446077647</v>
      </c>
      <c r="U12" s="1">
        <v>411</v>
      </c>
    </row>
    <row r="13" spans="1:21" customFormat="1" x14ac:dyDescent="0.25">
      <c r="B13" s="1">
        <v>14</v>
      </c>
      <c r="C13" s="1">
        <v>14600</v>
      </c>
      <c r="E13" s="1">
        <v>163</v>
      </c>
      <c r="F13" s="1">
        <v>397</v>
      </c>
      <c r="G13" s="1">
        <v>2.4300000000000002</v>
      </c>
      <c r="H13" s="1">
        <v>0.28699999999999998</v>
      </c>
      <c r="I13" s="1">
        <v>0.496</v>
      </c>
      <c r="J13" s="1">
        <v>0.78</v>
      </c>
      <c r="K13" s="1">
        <v>1604</v>
      </c>
      <c r="M13" s="1">
        <v>1930.308</v>
      </c>
      <c r="N13" s="1">
        <v>8.6199999999999992</v>
      </c>
      <c r="O13">
        <f t="shared" si="0"/>
        <v>186.07888631090489</v>
      </c>
      <c r="P13">
        <f t="shared" si="1"/>
        <v>223.93364269141534</v>
      </c>
      <c r="Q13">
        <f t="shared" si="2"/>
        <v>139.58637153459105</v>
      </c>
      <c r="R13">
        <f t="shared" si="3"/>
        <v>144.53233970225489</v>
      </c>
      <c r="U13" s="1">
        <v>423</v>
      </c>
    </row>
    <row r="14" spans="1:21" customFormat="1" x14ac:dyDescent="0.25">
      <c r="B14" s="1">
        <v>16</v>
      </c>
      <c r="C14" s="1">
        <v>15100</v>
      </c>
      <c r="E14" s="1">
        <v>141</v>
      </c>
      <c r="F14" s="1">
        <v>405</v>
      </c>
      <c r="G14" s="1">
        <v>2.87</v>
      </c>
      <c r="H14" s="1">
        <v>0.30299999999999999</v>
      </c>
      <c r="I14" s="1">
        <v>0.47299999999999998</v>
      </c>
      <c r="J14" s="1">
        <v>0.78100000000000003</v>
      </c>
      <c r="K14" s="1">
        <v>1611</v>
      </c>
      <c r="M14" s="1">
        <v>1760.895</v>
      </c>
      <c r="N14" s="1">
        <v>2.95</v>
      </c>
      <c r="O14">
        <f t="shared" si="0"/>
        <v>546.10169491525426</v>
      </c>
      <c r="P14">
        <f t="shared" si="1"/>
        <v>596.91355932203385</v>
      </c>
      <c r="Q14">
        <f t="shared" si="2"/>
        <v>168.34232175312488</v>
      </c>
      <c r="R14">
        <f t="shared" si="3"/>
        <v>170.71855382544157</v>
      </c>
      <c r="U14" s="1">
        <v>455</v>
      </c>
    </row>
    <row r="15" spans="1:21" customFormat="1" x14ac:dyDescent="0.25">
      <c r="B15" s="1">
        <v>18</v>
      </c>
      <c r="C15" s="1">
        <v>14700</v>
      </c>
      <c r="E15" s="1">
        <v>143</v>
      </c>
      <c r="F15" s="1">
        <v>399</v>
      </c>
      <c r="G15" s="1">
        <v>2.79</v>
      </c>
      <c r="H15" s="1">
        <v>0.307</v>
      </c>
      <c r="I15" s="1">
        <v>0.438</v>
      </c>
      <c r="J15" s="1">
        <v>0.76</v>
      </c>
      <c r="K15" s="1">
        <v>1453</v>
      </c>
      <c r="M15" s="1">
        <v>1520.354</v>
      </c>
      <c r="N15" s="1">
        <v>3.0760000000000001</v>
      </c>
      <c r="O15">
        <f t="shared" si="0"/>
        <v>472.36671001300391</v>
      </c>
      <c r="P15">
        <f t="shared" si="1"/>
        <v>494.26332899869959</v>
      </c>
      <c r="Q15">
        <f t="shared" si="2"/>
        <v>164.46817591487061</v>
      </c>
      <c r="R15">
        <f t="shared" si="3"/>
        <v>165.67844098120085</v>
      </c>
      <c r="U15" s="1">
        <v>450</v>
      </c>
    </row>
    <row r="16" spans="1:21" customFormat="1" x14ac:dyDescent="0.25">
      <c r="B16" s="1">
        <v>20</v>
      </c>
      <c r="C16" s="1">
        <v>14500</v>
      </c>
      <c r="E16" s="1">
        <v>144</v>
      </c>
      <c r="F16" s="1">
        <v>438</v>
      </c>
      <c r="G16" s="1">
        <v>3.04</v>
      </c>
      <c r="H16" s="1">
        <v>0.33800000000000002</v>
      </c>
      <c r="I16" s="1">
        <v>0.42199999999999999</v>
      </c>
      <c r="J16" s="1">
        <v>0.73299999999999998</v>
      </c>
      <c r="K16" s="1">
        <v>1212</v>
      </c>
      <c r="M16" s="1">
        <v>1187.625</v>
      </c>
      <c r="N16" s="1">
        <v>2.4180000000000001</v>
      </c>
      <c r="O16">
        <f t="shared" si="0"/>
        <v>501.24069478908183</v>
      </c>
      <c r="P16">
        <f t="shared" si="1"/>
        <v>491.16004962779152</v>
      </c>
      <c r="Q16">
        <f t="shared" si="2"/>
        <v>166.05284888328913</v>
      </c>
      <c r="R16">
        <f t="shared" si="3"/>
        <v>165.51021662635497</v>
      </c>
      <c r="U16" s="1">
        <v>450</v>
      </c>
    </row>
    <row r="17" spans="1:21" customFormat="1" x14ac:dyDescent="0.25">
      <c r="B17" s="1">
        <v>22</v>
      </c>
      <c r="C17" s="1">
        <v>15200</v>
      </c>
      <c r="E17" s="1">
        <v>169</v>
      </c>
      <c r="F17" s="1">
        <v>421</v>
      </c>
      <c r="G17" s="1">
        <v>2.4900000000000002</v>
      </c>
      <c r="H17" s="1">
        <v>0.30199999999999999</v>
      </c>
      <c r="I17" s="1">
        <v>0.46700000000000003</v>
      </c>
      <c r="J17" s="1">
        <v>0.76900000000000002</v>
      </c>
      <c r="K17" s="1">
        <v>1454</v>
      </c>
      <c r="M17" s="1">
        <v>1575.8579999999999</v>
      </c>
      <c r="N17" s="1">
        <v>2.0760000000000001</v>
      </c>
      <c r="O17">
        <f t="shared" si="0"/>
        <v>700.38535645472064</v>
      </c>
      <c r="P17">
        <f t="shared" si="1"/>
        <v>759.08381502890165</v>
      </c>
      <c r="Q17">
        <f t="shared" si="2"/>
        <v>174.98822902681582</v>
      </c>
      <c r="R17">
        <f t="shared" si="3"/>
        <v>177.13781849462791</v>
      </c>
      <c r="U17" s="1">
        <v>470</v>
      </c>
    </row>
    <row r="18" spans="1:21" customFormat="1" x14ac:dyDescent="0.25">
      <c r="B18" s="1">
        <v>24</v>
      </c>
      <c r="C18" s="1">
        <v>15500</v>
      </c>
      <c r="E18" s="1">
        <v>170</v>
      </c>
      <c r="F18" s="1">
        <v>419</v>
      </c>
      <c r="G18" s="1">
        <v>2.46</v>
      </c>
      <c r="H18" s="1">
        <v>0.34399999999999997</v>
      </c>
      <c r="I18" s="1">
        <v>0.4</v>
      </c>
      <c r="J18" s="1">
        <v>0.73499999999999999</v>
      </c>
      <c r="K18" s="1">
        <v>1231</v>
      </c>
      <c r="M18" s="1">
        <v>1239.0540000000001</v>
      </c>
      <c r="N18" s="1">
        <v>13.714</v>
      </c>
      <c r="O18">
        <f t="shared" si="0"/>
        <v>89.762286714306541</v>
      </c>
      <c r="P18">
        <f t="shared" si="1"/>
        <v>90.34956978270381</v>
      </c>
      <c r="Q18">
        <f t="shared" si="2"/>
        <v>120.11527532982055</v>
      </c>
      <c r="R18">
        <f t="shared" si="3"/>
        <v>120.28945446876712</v>
      </c>
      <c r="U18" s="1">
        <v>442</v>
      </c>
    </row>
    <row r="19" spans="1:21" x14ac:dyDescent="0.25">
      <c r="A19" s="6"/>
    </row>
    <row r="20" spans="1:21" x14ac:dyDescent="0.25">
      <c r="A20" s="6"/>
    </row>
    <row r="21" spans="1:21" x14ac:dyDescent="0.25">
      <c r="A21" s="6"/>
    </row>
    <row r="22" spans="1:21" x14ac:dyDescent="0.25">
      <c r="A22" s="6"/>
    </row>
    <row r="23" spans="1:21" x14ac:dyDescent="0.25">
      <c r="A23" s="6"/>
    </row>
    <row r="24" spans="1:21" x14ac:dyDescent="0.25">
      <c r="A24" s="6"/>
    </row>
    <row r="25" spans="1:21" x14ac:dyDescent="0.25">
      <c r="A25" s="6"/>
    </row>
    <row r="26" spans="1:21" x14ac:dyDescent="0.25">
      <c r="A26" s="6"/>
    </row>
    <row r="27" spans="1:21" x14ac:dyDescent="0.25">
      <c r="A27" s="6"/>
    </row>
    <row r="28" spans="1:21" x14ac:dyDescent="0.25">
      <c r="A28" s="6"/>
    </row>
    <row r="29" spans="1:21" x14ac:dyDescent="0.25">
      <c r="A29" s="6"/>
    </row>
    <row r="30" spans="1:21" x14ac:dyDescent="0.25">
      <c r="A30" s="6"/>
    </row>
    <row r="31" spans="1:21" x14ac:dyDescent="0.25">
      <c r="A31" s="6"/>
    </row>
    <row r="32" spans="1:21" x14ac:dyDescent="0.25">
      <c r="A32" s="6"/>
      <c r="D32" s="6"/>
    </row>
    <row r="33" spans="1:4" x14ac:dyDescent="0.25">
      <c r="A33" s="6"/>
      <c r="D33" s="6"/>
    </row>
    <row r="34" spans="1:4" x14ac:dyDescent="0.25">
      <c r="A34" s="6"/>
      <c r="D34" s="6"/>
    </row>
    <row r="35" spans="1:4" x14ac:dyDescent="0.25">
      <c r="A35" s="6"/>
      <c r="D35" s="6"/>
    </row>
    <row r="36" spans="1:4" x14ac:dyDescent="0.25">
      <c r="A36" s="6"/>
    </row>
    <row r="37" spans="1:4" x14ac:dyDescent="0.25">
      <c r="A37" s="6"/>
    </row>
    <row r="38" spans="1:4" x14ac:dyDescent="0.25">
      <c r="A38" s="6"/>
      <c r="C38" s="7"/>
    </row>
    <row r="39" spans="1:4" x14ac:dyDescent="0.25">
      <c r="A39" s="6"/>
      <c r="C39" s="7"/>
    </row>
    <row r="40" spans="1:4" x14ac:dyDescent="0.25">
      <c r="A40" s="6"/>
      <c r="C40" s="7"/>
    </row>
    <row r="41" spans="1:4" x14ac:dyDescent="0.25">
      <c r="A41" s="6"/>
      <c r="C41" s="7"/>
      <c r="D41" s="6"/>
    </row>
    <row r="42" spans="1:4" x14ac:dyDescent="0.25">
      <c r="A42" s="6"/>
      <c r="C42" s="7"/>
      <c r="D42" s="6"/>
    </row>
    <row r="43" spans="1:4" x14ac:dyDescent="0.25">
      <c r="A43" s="6"/>
      <c r="C43" s="7"/>
      <c r="D43" s="6"/>
    </row>
    <row r="44" spans="1:4" x14ac:dyDescent="0.25">
      <c r="A44" s="6"/>
      <c r="C44" s="7"/>
    </row>
    <row r="45" spans="1:4" x14ac:dyDescent="0.25">
      <c r="A45" s="6"/>
      <c r="C45" s="7"/>
    </row>
    <row r="46" spans="1:4" x14ac:dyDescent="0.25">
      <c r="A46" s="6"/>
      <c r="C46" s="7"/>
    </row>
    <row r="47" spans="1:4" x14ac:dyDescent="0.25">
      <c r="A47" s="6"/>
      <c r="C47" s="7"/>
    </row>
    <row r="48" spans="1:4" x14ac:dyDescent="0.25">
      <c r="A48" s="6"/>
      <c r="C48" s="7"/>
      <c r="D48" s="6"/>
    </row>
    <row r="49" spans="1:33" x14ac:dyDescent="0.25">
      <c r="A49" s="6"/>
      <c r="C49" s="7"/>
      <c r="D49" s="6"/>
    </row>
    <row r="50" spans="1:33" x14ac:dyDescent="0.25">
      <c r="A50" s="6"/>
      <c r="C50" s="7"/>
      <c r="D50" s="6"/>
    </row>
    <row r="51" spans="1:33" x14ac:dyDescent="0.25">
      <c r="A51" s="6"/>
      <c r="C51" s="7"/>
      <c r="D51" s="6"/>
    </row>
    <row r="53" spans="1:33" x14ac:dyDescent="0.25">
      <c r="B53" s="8" t="s">
        <v>4</v>
      </c>
      <c r="C53" s="9">
        <f>AVERAGE(C6:C51)</f>
        <v>15076.923076923076</v>
      </c>
      <c r="D53" s="8"/>
      <c r="E53" s="10">
        <f>AVERAGE(E6:E51)</f>
        <v>137.15384615384616</v>
      </c>
      <c r="F53" s="10">
        <f t="shared" ref="F53:AF53" si="4">AVERAGE(F6:F51)</f>
        <v>406.30769230769232</v>
      </c>
      <c r="G53" s="10">
        <f t="shared" si="4"/>
        <v>3.0100000000000002</v>
      </c>
      <c r="H53" s="10">
        <f t="shared" si="4"/>
        <v>0.30007692307692307</v>
      </c>
      <c r="I53" s="10">
        <f t="shared" si="4"/>
        <v>0.46323076923076917</v>
      </c>
      <c r="J53" s="10">
        <f>AVERAGE(J6:J51)</f>
        <v>0.76030769230769224</v>
      </c>
      <c r="K53" s="10">
        <f>AVERAGE(K6:K51)</f>
        <v>1390.3846153846155</v>
      </c>
      <c r="L53" s="10"/>
      <c r="M53" s="10">
        <f t="shared" si="4"/>
        <v>1481.956076923077</v>
      </c>
      <c r="N53" s="10">
        <f t="shared" si="4"/>
        <v>7.8200769230769236</v>
      </c>
      <c r="O53" s="10">
        <f t="shared" si="4"/>
        <v>296.57771975185585</v>
      </c>
      <c r="P53" s="10">
        <f t="shared" si="4"/>
        <v>311.09071013143205</v>
      </c>
      <c r="Q53" s="10">
        <f t="shared" si="4"/>
        <v>144.83707914657606</v>
      </c>
      <c r="R53" s="10">
        <f t="shared" si="4"/>
        <v>146.1264543322836</v>
      </c>
      <c r="S53" s="10" t="e">
        <f t="shared" si="4"/>
        <v>#DIV/0!</v>
      </c>
      <c r="T53" s="10"/>
      <c r="U53" s="10">
        <f>AVERAGE(U7:U51)</f>
        <v>445.58333333333331</v>
      </c>
      <c r="V53" s="10" t="e">
        <f t="shared" si="4"/>
        <v>#DIV/0!</v>
      </c>
      <c r="W53" s="10" t="e">
        <f t="shared" si="4"/>
        <v>#DIV/0!</v>
      </c>
      <c r="X53" s="10" t="e">
        <f t="shared" si="4"/>
        <v>#DIV/0!</v>
      </c>
      <c r="Y53" s="10" t="e">
        <f t="shared" si="4"/>
        <v>#DIV/0!</v>
      </c>
      <c r="Z53" s="10" t="e">
        <f t="shared" si="4"/>
        <v>#DIV/0!</v>
      </c>
      <c r="AA53" s="10" t="e">
        <f t="shared" si="4"/>
        <v>#DIV/0!</v>
      </c>
      <c r="AB53" s="10"/>
      <c r="AC53" s="10" t="e">
        <f t="shared" si="4"/>
        <v>#DIV/0!</v>
      </c>
      <c r="AD53" s="10"/>
      <c r="AE53" s="10" t="e">
        <f t="shared" si="4"/>
        <v>#DIV/0!</v>
      </c>
      <c r="AF53" s="10" t="e">
        <f t="shared" si="4"/>
        <v>#DIV/0!</v>
      </c>
      <c r="AG53" s="10"/>
    </row>
    <row r="57" spans="1:33" x14ac:dyDescent="0.25">
      <c r="L57" s="1">
        <f>79-17</f>
        <v>62</v>
      </c>
    </row>
    <row r="58" spans="1:33" x14ac:dyDescent="0.25">
      <c r="L58" s="1">
        <f>L57/25</f>
        <v>2.48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4E698-F0ED-40BF-91DA-23AAFF81147C}">
  <dimension ref="A4:AG58"/>
  <sheetViews>
    <sheetView workbookViewId="0">
      <selection activeCell="K6" sqref="K6:K18"/>
    </sheetView>
  </sheetViews>
  <sheetFormatPr defaultRowHeight="15" x14ac:dyDescent="0.25"/>
  <cols>
    <col min="1" max="1" width="9.140625" style="1"/>
    <col min="2" max="2" width="9.28515625" style="1" bestFit="1" customWidth="1"/>
    <col min="3" max="3" width="11.5703125" style="1" bestFit="1" customWidth="1"/>
    <col min="4" max="4" width="9.140625" style="1"/>
    <col min="5" max="5" width="9.28515625" style="1" bestFit="1" customWidth="1"/>
    <col min="6" max="6" width="13" style="1" customWidth="1"/>
    <col min="7" max="7" width="11" style="1" customWidth="1"/>
    <col min="8" max="9" width="9.28515625" style="1" bestFit="1" customWidth="1"/>
    <col min="10" max="11" width="10.5703125" style="1" customWidth="1"/>
    <col min="12" max="12" width="9.140625" style="1"/>
    <col min="13" max="13" width="11.42578125" style="1" customWidth="1"/>
    <col min="14" max="14" width="14.28515625" style="1" customWidth="1"/>
    <col min="15" max="15" width="11.5703125" style="1" bestFit="1" customWidth="1"/>
    <col min="16" max="17" width="11.7109375" style="1" bestFit="1" customWidth="1"/>
    <col min="18" max="19" width="10.140625" style="1" customWidth="1"/>
    <col min="20" max="20" width="9.140625" style="1"/>
    <col min="21" max="21" width="9.28515625" style="1" bestFit="1" customWidth="1"/>
    <col min="22" max="25" width="9.140625" style="1"/>
    <col min="26" max="27" width="10.140625" style="1" customWidth="1"/>
    <col min="28" max="28" width="9.140625" style="1"/>
    <col min="29" max="29" width="11.5703125" style="1" bestFit="1" customWidth="1"/>
    <col min="30" max="16384" width="9.140625" style="1"/>
  </cols>
  <sheetData>
    <row r="4" spans="1:21" ht="30" x14ac:dyDescent="0.25">
      <c r="E4" s="2" t="s">
        <v>2</v>
      </c>
      <c r="F4" s="2"/>
      <c r="G4" s="2"/>
      <c r="H4" s="2"/>
      <c r="I4" s="2"/>
      <c r="J4" s="2"/>
      <c r="K4" s="2"/>
      <c r="M4" s="4"/>
      <c r="N4" s="4"/>
      <c r="O4" s="4"/>
      <c r="P4" s="4"/>
      <c r="Q4" s="4"/>
      <c r="R4" s="4"/>
      <c r="U4" s="5" t="s">
        <v>3</v>
      </c>
    </row>
    <row r="5" spans="1:21" ht="31.5" customHeight="1" x14ac:dyDescent="0.25">
      <c r="A5" s="1" t="s">
        <v>1</v>
      </c>
      <c r="B5" s="1" t="s">
        <v>14</v>
      </c>
      <c r="C5" s="1" t="s">
        <v>5</v>
      </c>
      <c r="E5" s="2" t="s">
        <v>0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M5" s="2" t="s">
        <v>12</v>
      </c>
      <c r="N5" s="2" t="s">
        <v>13</v>
      </c>
      <c r="O5" s="4" t="s">
        <v>17</v>
      </c>
      <c r="P5" s="4" t="s">
        <v>18</v>
      </c>
      <c r="Q5" s="4" t="s">
        <v>15</v>
      </c>
      <c r="R5" s="4" t="s">
        <v>16</v>
      </c>
      <c r="U5" s="3" t="s">
        <v>0</v>
      </c>
    </row>
    <row r="6" spans="1:21" x14ac:dyDescent="0.25">
      <c r="A6" s="6"/>
      <c r="B6" s="1">
        <v>0</v>
      </c>
      <c r="C6" s="1">
        <v>20400</v>
      </c>
      <c r="E6" s="1">
        <v>99</v>
      </c>
      <c r="F6" s="1">
        <v>702</v>
      </c>
      <c r="G6" s="1">
        <v>7.09</v>
      </c>
      <c r="H6" s="1">
        <v>0.32200000000000001</v>
      </c>
      <c r="I6" s="1">
        <v>0.45600000000000002</v>
      </c>
      <c r="J6" s="1">
        <v>0.76900000000000002</v>
      </c>
      <c r="K6" s="1">
        <v>1219</v>
      </c>
      <c r="M6" s="1">
        <v>1605.558</v>
      </c>
      <c r="N6" s="1">
        <v>34.539000000000001</v>
      </c>
      <c r="O6" s="1">
        <f t="shared" ref="O6:O18" si="0">K6/N6</f>
        <v>35.293436405223076</v>
      </c>
      <c r="P6" s="1">
        <f t="shared" ref="P6:P18" si="1">M6/N6</f>
        <v>46.485364370711366</v>
      </c>
      <c r="Q6" s="1">
        <f t="shared" ref="Q6:Q18" si="2">(61.5)*LOG10(O6)</f>
        <v>95.183177693553873</v>
      </c>
      <c r="R6" s="1">
        <f t="shared" ref="R6:R18" si="3">(61.5)*LOG10(P6)</f>
        <v>102.5399487280567</v>
      </c>
      <c r="U6" s="1">
        <v>655</v>
      </c>
    </row>
    <row r="7" spans="1:21" ht="14.25" customHeight="1" x14ac:dyDescent="0.25">
      <c r="A7" s="6"/>
      <c r="B7" s="1">
        <v>2</v>
      </c>
      <c r="C7" s="1">
        <v>20600</v>
      </c>
      <c r="E7" s="1">
        <v>109</v>
      </c>
      <c r="F7" s="1">
        <v>733</v>
      </c>
      <c r="G7" s="1">
        <v>6.72</v>
      </c>
      <c r="H7" s="1">
        <v>0.312</v>
      </c>
      <c r="I7" s="1">
        <v>0.47399999999999998</v>
      </c>
      <c r="J7" s="1">
        <v>0.80100000000000005</v>
      </c>
      <c r="K7" s="1">
        <v>1231</v>
      </c>
      <c r="M7" s="1">
        <v>1319.8920000000001</v>
      </c>
      <c r="N7" s="1">
        <v>19.724</v>
      </c>
      <c r="O7" s="1">
        <f t="shared" si="0"/>
        <v>62.411275603325898</v>
      </c>
      <c r="P7" s="1">
        <f t="shared" si="1"/>
        <v>66.918069357128374</v>
      </c>
      <c r="Q7" s="1">
        <f t="shared" si="2"/>
        <v>110.4086781329413</v>
      </c>
      <c r="R7" s="1">
        <f t="shared" si="3"/>
        <v>112.27091926655167</v>
      </c>
      <c r="U7" s="1">
        <v>719</v>
      </c>
    </row>
    <row r="8" spans="1:21" s="4" customFormat="1" x14ac:dyDescent="0.25">
      <c r="A8" s="11"/>
      <c r="B8" s="12">
        <v>4</v>
      </c>
      <c r="C8" s="4">
        <v>20100</v>
      </c>
      <c r="E8" s="4">
        <v>105</v>
      </c>
      <c r="F8" s="4">
        <v>730</v>
      </c>
      <c r="G8" s="4">
        <v>6.95</v>
      </c>
      <c r="H8" s="4">
        <v>0.29599999999999999</v>
      </c>
      <c r="I8" s="4">
        <v>0.47499999999999998</v>
      </c>
      <c r="J8" s="4">
        <v>0.77600000000000002</v>
      </c>
      <c r="K8" s="4">
        <v>1876</v>
      </c>
      <c r="M8" s="4">
        <v>2671.3110000000001</v>
      </c>
      <c r="N8" s="4">
        <v>41.332000000000001</v>
      </c>
      <c r="O8" s="4">
        <f t="shared" si="0"/>
        <v>45.388560921320042</v>
      </c>
      <c r="P8" s="4">
        <f t="shared" si="1"/>
        <v>64.630576792799772</v>
      </c>
      <c r="Q8" s="4">
        <f t="shared" si="2"/>
        <v>101.90220441954001</v>
      </c>
      <c r="R8" s="4">
        <f t="shared" si="3"/>
        <v>111.34193895461588</v>
      </c>
      <c r="U8" s="4">
        <v>736</v>
      </c>
    </row>
    <row r="9" spans="1:21" x14ac:dyDescent="0.25">
      <c r="A9" s="6"/>
      <c r="B9" s="1">
        <v>6</v>
      </c>
      <c r="C9" s="1">
        <v>19100</v>
      </c>
      <c r="E9" s="1">
        <v>97</v>
      </c>
      <c r="F9" s="1">
        <v>683</v>
      </c>
      <c r="G9" s="1">
        <v>7.04</v>
      </c>
      <c r="H9" s="1">
        <v>0.309</v>
      </c>
      <c r="I9" s="1">
        <v>0.45500000000000002</v>
      </c>
      <c r="J9" s="1">
        <v>0.76600000000000001</v>
      </c>
      <c r="K9" s="1">
        <v>1851</v>
      </c>
      <c r="M9" s="1">
        <v>2417.2820000000002</v>
      </c>
      <c r="N9" s="1">
        <v>32.5</v>
      </c>
      <c r="O9" s="1">
        <f t="shared" si="0"/>
        <v>56.95384615384615</v>
      </c>
      <c r="P9" s="1">
        <f t="shared" si="1"/>
        <v>74.377907692307701</v>
      </c>
      <c r="Q9" s="1">
        <f t="shared" si="2"/>
        <v>107.96466805310283</v>
      </c>
      <c r="R9" s="1">
        <f t="shared" si="3"/>
        <v>115.09380336517506</v>
      </c>
      <c r="U9" s="1">
        <v>715</v>
      </c>
    </row>
    <row r="10" spans="1:21" customFormat="1" x14ac:dyDescent="0.25">
      <c r="B10" s="1">
        <v>8</v>
      </c>
      <c r="C10" s="1">
        <v>20000</v>
      </c>
      <c r="E10" s="1">
        <v>109</v>
      </c>
      <c r="F10" s="1">
        <v>721</v>
      </c>
      <c r="G10" s="1">
        <v>6.61</v>
      </c>
      <c r="H10" s="1">
        <v>0.29699999999999999</v>
      </c>
      <c r="I10" s="1">
        <v>0.47599999999999998</v>
      </c>
      <c r="J10" s="1">
        <v>0.76700000000000002</v>
      </c>
      <c r="K10" s="1">
        <v>1999</v>
      </c>
      <c r="M10" s="1">
        <v>2544.1190000000001</v>
      </c>
      <c r="N10" s="1">
        <v>29.288</v>
      </c>
      <c r="O10">
        <f t="shared" si="0"/>
        <v>68.253209505599557</v>
      </c>
      <c r="P10">
        <f t="shared" si="1"/>
        <v>86.865576345260862</v>
      </c>
      <c r="Q10">
        <f t="shared" si="2"/>
        <v>112.7985693120455</v>
      </c>
      <c r="R10">
        <f t="shared" si="3"/>
        <v>119.23913388845381</v>
      </c>
      <c r="U10" s="1">
        <v>703</v>
      </c>
    </row>
    <row r="11" spans="1:21" customFormat="1" x14ac:dyDescent="0.25">
      <c r="B11" s="1">
        <v>10</v>
      </c>
      <c r="C11" s="1">
        <v>19800</v>
      </c>
      <c r="E11" s="1">
        <v>99</v>
      </c>
      <c r="F11" s="1">
        <v>669</v>
      </c>
      <c r="G11" s="1">
        <v>6.76</v>
      </c>
      <c r="H11" s="1">
        <v>0.26600000000000001</v>
      </c>
      <c r="I11" s="1">
        <v>0.5</v>
      </c>
      <c r="J11" s="1">
        <v>0.749</v>
      </c>
      <c r="K11" s="1">
        <v>2106</v>
      </c>
      <c r="M11" s="1">
        <v>2456.75</v>
      </c>
      <c r="N11" s="1">
        <v>30.164000000000001</v>
      </c>
      <c r="O11">
        <f t="shared" si="0"/>
        <v>69.81832648189895</v>
      </c>
      <c r="P11">
        <f t="shared" si="1"/>
        <v>81.446426203421296</v>
      </c>
      <c r="Q11">
        <f t="shared" si="2"/>
        <v>113.40412023609706</v>
      </c>
      <c r="R11">
        <f t="shared" si="3"/>
        <v>117.51863000538459</v>
      </c>
      <c r="U11" s="1">
        <v>722</v>
      </c>
    </row>
    <row r="12" spans="1:21" customFormat="1" x14ac:dyDescent="0.25">
      <c r="B12" s="1">
        <v>12</v>
      </c>
      <c r="C12" s="1">
        <v>19500</v>
      </c>
      <c r="E12" s="1">
        <v>109</v>
      </c>
      <c r="F12" s="1">
        <v>745</v>
      </c>
      <c r="G12" s="1">
        <v>6.83</v>
      </c>
      <c r="H12" s="1">
        <v>0.29299999999999998</v>
      </c>
      <c r="I12" s="1">
        <v>0.499</v>
      </c>
      <c r="J12" s="1">
        <v>0.77600000000000002</v>
      </c>
      <c r="K12" s="1">
        <v>1989</v>
      </c>
      <c r="M12" s="1">
        <v>2693.1869999999999</v>
      </c>
      <c r="N12" s="1">
        <v>13.534000000000001</v>
      </c>
      <c r="O12">
        <f t="shared" si="0"/>
        <v>146.96320378306487</v>
      </c>
      <c r="P12">
        <f t="shared" si="1"/>
        <v>198.99416284912073</v>
      </c>
      <c r="Q12">
        <f t="shared" si="2"/>
        <v>133.28332957508459</v>
      </c>
      <c r="R12">
        <f t="shared" si="3"/>
        <v>141.37868074494961</v>
      </c>
      <c r="U12" s="1">
        <v>706</v>
      </c>
    </row>
    <row r="13" spans="1:21" customFormat="1" x14ac:dyDescent="0.25">
      <c r="B13" s="1">
        <v>14</v>
      </c>
      <c r="C13" s="1">
        <v>19900</v>
      </c>
      <c r="E13" s="1">
        <v>118</v>
      </c>
      <c r="F13" s="1">
        <v>699</v>
      </c>
      <c r="G13" s="1">
        <v>5.93</v>
      </c>
      <c r="H13" s="1">
        <v>0.26700000000000002</v>
      </c>
      <c r="I13" s="1">
        <v>0.499</v>
      </c>
      <c r="J13" s="1">
        <v>0.748</v>
      </c>
      <c r="K13" s="1">
        <v>2248</v>
      </c>
      <c r="M13" s="1">
        <v>2836.0140000000001</v>
      </c>
      <c r="N13" s="1">
        <v>10.081</v>
      </c>
      <c r="O13">
        <f t="shared" si="0"/>
        <v>222.99375061997819</v>
      </c>
      <c r="P13">
        <f t="shared" si="1"/>
        <v>281.32268624144433</v>
      </c>
      <c r="Q13">
        <f t="shared" si="2"/>
        <v>144.42000056750095</v>
      </c>
      <c r="R13">
        <f t="shared" si="3"/>
        <v>150.62609247377145</v>
      </c>
      <c r="U13" s="1">
        <v>724</v>
      </c>
    </row>
    <row r="14" spans="1:21" customFormat="1" x14ac:dyDescent="0.25">
      <c r="B14" s="1">
        <v>16</v>
      </c>
      <c r="C14" s="1">
        <v>20300</v>
      </c>
      <c r="E14" s="1">
        <v>127</v>
      </c>
      <c r="F14" s="1">
        <v>728</v>
      </c>
      <c r="G14" s="1">
        <v>5.74</v>
      </c>
      <c r="H14" s="1">
        <v>0.30499999999999999</v>
      </c>
      <c r="I14" s="1">
        <v>0.495</v>
      </c>
      <c r="J14" s="1">
        <v>0.78700000000000003</v>
      </c>
      <c r="K14" s="1">
        <v>2221</v>
      </c>
      <c r="M14" s="1">
        <v>2458.5360000000001</v>
      </c>
      <c r="N14" s="1">
        <v>19.518999999999998</v>
      </c>
      <c r="O14">
        <f t="shared" si="0"/>
        <v>113.7865669347815</v>
      </c>
      <c r="P14">
        <f t="shared" si="1"/>
        <v>125.95604283006303</v>
      </c>
      <c r="Q14">
        <f t="shared" si="2"/>
        <v>126.44959616054679</v>
      </c>
      <c r="R14">
        <f t="shared" si="3"/>
        <v>129.16346898697375</v>
      </c>
      <c r="U14" s="1">
        <v>738</v>
      </c>
    </row>
    <row r="15" spans="1:21" customFormat="1" x14ac:dyDescent="0.25">
      <c r="B15" s="1">
        <v>18</v>
      </c>
      <c r="C15" s="1">
        <v>21000</v>
      </c>
      <c r="E15" s="1">
        <v>119</v>
      </c>
      <c r="F15" s="1">
        <v>753</v>
      </c>
      <c r="G15" s="1">
        <v>6.33</v>
      </c>
      <c r="H15" s="1">
        <v>0.29799999999999999</v>
      </c>
      <c r="I15" s="1">
        <v>0.45800000000000002</v>
      </c>
      <c r="J15" s="1">
        <v>0.73199999999999998</v>
      </c>
      <c r="K15" s="1">
        <v>1904</v>
      </c>
      <c r="M15" s="1">
        <v>2439.7069999999999</v>
      </c>
      <c r="N15" s="1">
        <v>24.163</v>
      </c>
      <c r="O15">
        <v>78.798162479824526</v>
      </c>
      <c r="P15">
        <v>100.96871249430947</v>
      </c>
      <c r="Q15">
        <v>116.63573954436526</v>
      </c>
      <c r="R15">
        <v>123.25748933008549</v>
      </c>
      <c r="U15" s="1">
        <v>722</v>
      </c>
    </row>
    <row r="16" spans="1:21" customFormat="1" x14ac:dyDescent="0.25">
      <c r="B16" s="1">
        <v>20</v>
      </c>
      <c r="C16" s="1">
        <v>20300</v>
      </c>
      <c r="E16" s="1">
        <v>138</v>
      </c>
      <c r="F16" s="1">
        <v>702</v>
      </c>
      <c r="G16" s="1">
        <v>5.08</v>
      </c>
      <c r="H16" s="1">
        <v>0.32</v>
      </c>
      <c r="I16" s="1">
        <v>0.441</v>
      </c>
      <c r="J16" s="1">
        <v>0.72199999999999998</v>
      </c>
      <c r="K16" s="1">
        <v>1894</v>
      </c>
      <c r="M16" s="1">
        <v>1821.5219999999999</v>
      </c>
      <c r="N16" s="1">
        <v>19.827000000000002</v>
      </c>
      <c r="O16">
        <f t="shared" si="0"/>
        <v>95.526302516770059</v>
      </c>
      <c r="P16">
        <f t="shared" si="1"/>
        <v>91.870782266606128</v>
      </c>
      <c r="Q16">
        <f t="shared" si="2"/>
        <v>121.77756253674548</v>
      </c>
      <c r="R16">
        <f t="shared" si="3"/>
        <v>120.7354109823134</v>
      </c>
      <c r="U16" s="1">
        <v>713</v>
      </c>
    </row>
    <row r="17" spans="1:21" customFormat="1" x14ac:dyDescent="0.25">
      <c r="B17" s="1">
        <v>22</v>
      </c>
      <c r="C17" s="1">
        <v>20200</v>
      </c>
      <c r="E17" s="1">
        <v>153</v>
      </c>
      <c r="F17" s="1">
        <v>747</v>
      </c>
      <c r="G17" s="1">
        <v>4.88</v>
      </c>
      <c r="H17" s="1">
        <v>0.308</v>
      </c>
      <c r="I17" s="1">
        <v>0.443</v>
      </c>
      <c r="J17" s="1">
        <v>0.75700000000000001</v>
      </c>
      <c r="K17" s="1">
        <v>2065</v>
      </c>
      <c r="M17" s="1">
        <v>2278.7260000000001</v>
      </c>
      <c r="N17" s="1">
        <v>7.1859999999999999</v>
      </c>
      <c r="O17">
        <f t="shared" si="0"/>
        <v>287.36431951015862</v>
      </c>
      <c r="P17">
        <f t="shared" si="1"/>
        <v>317.10631784024491</v>
      </c>
      <c r="Q17">
        <f t="shared" si="2"/>
        <v>151.19361985211304</v>
      </c>
      <c r="R17">
        <f t="shared" si="3"/>
        <v>153.82410102661834</v>
      </c>
      <c r="U17" s="1">
        <v>700</v>
      </c>
    </row>
    <row r="18" spans="1:21" customFormat="1" x14ac:dyDescent="0.25">
      <c r="B18" s="1">
        <v>24</v>
      </c>
      <c r="C18" s="1">
        <v>19500</v>
      </c>
      <c r="E18" s="1">
        <v>163</v>
      </c>
      <c r="F18" s="1">
        <v>727</v>
      </c>
      <c r="G18" s="1">
        <v>4.46</v>
      </c>
      <c r="H18" s="1">
        <v>0.33400000000000002</v>
      </c>
      <c r="I18" s="1">
        <v>0.43</v>
      </c>
      <c r="J18" s="1">
        <v>0.746</v>
      </c>
      <c r="K18" s="1">
        <v>1782</v>
      </c>
      <c r="M18" s="1">
        <v>1872.607</v>
      </c>
      <c r="N18" s="1">
        <v>15.443</v>
      </c>
      <c r="O18">
        <f t="shared" si="0"/>
        <v>115.39208702972221</v>
      </c>
      <c r="P18">
        <f t="shared" si="1"/>
        <v>121.25927604740012</v>
      </c>
      <c r="Q18">
        <f t="shared" si="2"/>
        <v>126.82382573768945</v>
      </c>
      <c r="R18">
        <f t="shared" si="3"/>
        <v>128.14847071922279</v>
      </c>
      <c r="U18" s="1">
        <v>704</v>
      </c>
    </row>
    <row r="19" spans="1:21" x14ac:dyDescent="0.25">
      <c r="A19" s="6"/>
    </row>
    <row r="20" spans="1:21" x14ac:dyDescent="0.25">
      <c r="A20" s="6"/>
    </row>
    <row r="21" spans="1:21" x14ac:dyDescent="0.25">
      <c r="A21" s="6"/>
    </row>
    <row r="22" spans="1:21" x14ac:dyDescent="0.25">
      <c r="A22" s="6"/>
    </row>
    <row r="23" spans="1:21" x14ac:dyDescent="0.25">
      <c r="A23" s="6"/>
    </row>
    <row r="24" spans="1:21" x14ac:dyDescent="0.25">
      <c r="A24" s="6"/>
    </row>
    <row r="25" spans="1:21" x14ac:dyDescent="0.25">
      <c r="A25" s="6"/>
    </row>
    <row r="26" spans="1:21" x14ac:dyDescent="0.25">
      <c r="A26" s="6"/>
    </row>
    <row r="27" spans="1:21" x14ac:dyDescent="0.25">
      <c r="A27" s="6"/>
    </row>
    <row r="28" spans="1:21" x14ac:dyDescent="0.25">
      <c r="A28" s="6"/>
    </row>
    <row r="29" spans="1:21" x14ac:dyDescent="0.25">
      <c r="A29" s="6"/>
    </row>
    <row r="30" spans="1:21" x14ac:dyDescent="0.25">
      <c r="A30" s="6"/>
    </row>
    <row r="31" spans="1:21" x14ac:dyDescent="0.25">
      <c r="A31" s="6"/>
    </row>
    <row r="32" spans="1:21" x14ac:dyDescent="0.25">
      <c r="A32" s="6"/>
      <c r="D32" s="6"/>
    </row>
    <row r="33" spans="1:4" x14ac:dyDescent="0.25">
      <c r="A33" s="6"/>
      <c r="D33" s="6"/>
    </row>
    <row r="34" spans="1:4" x14ac:dyDescent="0.25">
      <c r="A34" s="6"/>
      <c r="D34" s="6"/>
    </row>
    <row r="35" spans="1:4" x14ac:dyDescent="0.25">
      <c r="A35" s="6"/>
      <c r="D35" s="6"/>
    </row>
    <row r="36" spans="1:4" x14ac:dyDescent="0.25">
      <c r="A36" s="6"/>
    </row>
    <row r="37" spans="1:4" x14ac:dyDescent="0.25">
      <c r="A37" s="6"/>
    </row>
    <row r="38" spans="1:4" x14ac:dyDescent="0.25">
      <c r="A38" s="6"/>
      <c r="C38" s="7"/>
    </row>
    <row r="39" spans="1:4" x14ac:dyDescent="0.25">
      <c r="A39" s="6"/>
      <c r="C39" s="7"/>
    </row>
    <row r="40" spans="1:4" x14ac:dyDescent="0.25">
      <c r="A40" s="6"/>
      <c r="C40" s="7"/>
    </row>
    <row r="41" spans="1:4" x14ac:dyDescent="0.25">
      <c r="A41" s="6"/>
      <c r="C41" s="7"/>
      <c r="D41" s="6"/>
    </row>
    <row r="42" spans="1:4" x14ac:dyDescent="0.25">
      <c r="A42" s="6"/>
      <c r="C42" s="7"/>
      <c r="D42" s="6"/>
    </row>
    <row r="43" spans="1:4" x14ac:dyDescent="0.25">
      <c r="A43" s="6"/>
      <c r="C43" s="7"/>
      <c r="D43" s="6"/>
    </row>
    <row r="44" spans="1:4" x14ac:dyDescent="0.25">
      <c r="A44" s="6"/>
      <c r="C44" s="7"/>
    </row>
    <row r="45" spans="1:4" x14ac:dyDescent="0.25">
      <c r="A45" s="6"/>
      <c r="C45" s="7"/>
    </row>
    <row r="46" spans="1:4" x14ac:dyDescent="0.25">
      <c r="A46" s="6"/>
      <c r="C46" s="7"/>
    </row>
    <row r="47" spans="1:4" x14ac:dyDescent="0.25">
      <c r="A47" s="6"/>
      <c r="C47" s="7"/>
    </row>
    <row r="48" spans="1:4" x14ac:dyDescent="0.25">
      <c r="A48" s="6"/>
      <c r="C48" s="7"/>
      <c r="D48" s="6"/>
    </row>
    <row r="49" spans="1:33" x14ac:dyDescent="0.25">
      <c r="A49" s="6"/>
      <c r="C49" s="7"/>
      <c r="D49" s="6"/>
    </row>
    <row r="50" spans="1:33" x14ac:dyDescent="0.25">
      <c r="A50" s="6"/>
      <c r="C50" s="7"/>
      <c r="D50" s="6"/>
    </row>
    <row r="51" spans="1:33" x14ac:dyDescent="0.25">
      <c r="A51" s="6"/>
      <c r="C51" s="7"/>
      <c r="D51" s="6"/>
    </row>
    <row r="53" spans="1:33" x14ac:dyDescent="0.25">
      <c r="B53" s="8" t="s">
        <v>4</v>
      </c>
      <c r="C53" s="9">
        <f>AVERAGE(C6:C51)</f>
        <v>20053.846153846152</v>
      </c>
      <c r="D53" s="8"/>
      <c r="E53" s="10">
        <f>AVERAGE(E6:E51)</f>
        <v>118.84615384615384</v>
      </c>
      <c r="F53" s="10">
        <f t="shared" ref="F53:AF53" si="4">AVERAGE(F6:F51)</f>
        <v>718.38461538461536</v>
      </c>
      <c r="G53" s="10">
        <f t="shared" si="4"/>
        <v>6.1861538461538448</v>
      </c>
      <c r="H53" s="10">
        <f t="shared" si="4"/>
        <v>0.30207692307692302</v>
      </c>
      <c r="I53" s="10">
        <f t="shared" si="4"/>
        <v>0.46930769230769226</v>
      </c>
      <c r="J53" s="10">
        <f>AVERAGE(J6:J51)</f>
        <v>0.76123076923076927</v>
      </c>
      <c r="K53" s="10">
        <f>AVERAGE(K6:K51)</f>
        <v>1875.7692307692307</v>
      </c>
      <c r="L53" s="10"/>
      <c r="M53" s="10">
        <f t="shared" si="4"/>
        <v>2262.7085384615384</v>
      </c>
      <c r="N53" s="10">
        <f t="shared" si="4"/>
        <v>22.869230769230771</v>
      </c>
      <c r="O53" s="10">
        <f t="shared" si="4"/>
        <v>107.61100368811645</v>
      </c>
      <c r="P53" s="10">
        <f t="shared" si="4"/>
        <v>127.55399241006293</v>
      </c>
      <c r="Q53" s="10">
        <f t="shared" si="4"/>
        <v>120.17269937087124</v>
      </c>
      <c r="R53" s="10">
        <f t="shared" si="4"/>
        <v>125.01062219016711</v>
      </c>
      <c r="S53" s="10" t="e">
        <f t="shared" si="4"/>
        <v>#DIV/0!</v>
      </c>
      <c r="T53" s="10"/>
      <c r="U53" s="10">
        <f>AVERAGE(U7:U51)</f>
        <v>716.83333333333337</v>
      </c>
      <c r="V53" s="10" t="e">
        <f t="shared" si="4"/>
        <v>#DIV/0!</v>
      </c>
      <c r="W53" s="10" t="e">
        <f t="shared" si="4"/>
        <v>#DIV/0!</v>
      </c>
      <c r="X53" s="10" t="e">
        <f t="shared" si="4"/>
        <v>#DIV/0!</v>
      </c>
      <c r="Y53" s="10" t="e">
        <f t="shared" si="4"/>
        <v>#DIV/0!</v>
      </c>
      <c r="Z53" s="10" t="e">
        <f t="shared" si="4"/>
        <v>#DIV/0!</v>
      </c>
      <c r="AA53" s="10" t="e">
        <f t="shared" si="4"/>
        <v>#DIV/0!</v>
      </c>
      <c r="AB53" s="10"/>
      <c r="AC53" s="10" t="e">
        <f t="shared" si="4"/>
        <v>#DIV/0!</v>
      </c>
      <c r="AD53" s="10"/>
      <c r="AE53" s="10" t="e">
        <f t="shared" si="4"/>
        <v>#DIV/0!</v>
      </c>
      <c r="AF53" s="10" t="e">
        <f t="shared" si="4"/>
        <v>#DIV/0!</v>
      </c>
      <c r="AG53" s="10"/>
    </row>
    <row r="57" spans="1:33" x14ac:dyDescent="0.25">
      <c r="L57" s="1">
        <f>79-17</f>
        <v>62</v>
      </c>
    </row>
    <row r="58" spans="1:33" x14ac:dyDescent="0.25">
      <c r="L58" s="1">
        <f>L57/25</f>
        <v>2.48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772FE-D49B-4F03-895F-83B2FEC0A060}">
  <dimension ref="A4:AG58"/>
  <sheetViews>
    <sheetView workbookViewId="0">
      <selection activeCell="K6" sqref="K6:K18"/>
    </sheetView>
  </sheetViews>
  <sheetFormatPr defaultRowHeight="15" x14ac:dyDescent="0.25"/>
  <cols>
    <col min="1" max="1" width="9.140625" style="1"/>
    <col min="2" max="2" width="9.28515625" style="1" bestFit="1" customWidth="1"/>
    <col min="3" max="3" width="11.5703125" style="1" bestFit="1" customWidth="1"/>
    <col min="4" max="4" width="9.140625" style="1"/>
    <col min="5" max="5" width="9.28515625" style="1" bestFit="1" customWidth="1"/>
    <col min="6" max="6" width="13" style="1" customWidth="1"/>
    <col min="7" max="7" width="11" style="1" customWidth="1"/>
    <col min="8" max="9" width="9.28515625" style="1" bestFit="1" customWidth="1"/>
    <col min="10" max="11" width="10.5703125" style="1" customWidth="1"/>
    <col min="12" max="12" width="9.140625" style="1"/>
    <col min="13" max="13" width="11.42578125" style="1" customWidth="1"/>
    <col min="14" max="14" width="14.28515625" style="1" customWidth="1"/>
    <col min="15" max="15" width="11.5703125" style="1" bestFit="1" customWidth="1"/>
    <col min="16" max="17" width="11.7109375" style="1" bestFit="1" customWidth="1"/>
    <col min="18" max="19" width="10.140625" style="1" customWidth="1"/>
    <col min="20" max="20" width="9.140625" style="1"/>
    <col min="21" max="21" width="9.28515625" style="1" bestFit="1" customWidth="1"/>
    <col min="22" max="25" width="9.140625" style="1"/>
    <col min="26" max="27" width="10.140625" style="1" customWidth="1"/>
    <col min="28" max="28" width="9.140625" style="1"/>
    <col min="29" max="29" width="11.5703125" style="1" bestFit="1" customWidth="1"/>
    <col min="30" max="16384" width="9.140625" style="1"/>
  </cols>
  <sheetData>
    <row r="4" spans="1:21" ht="30" x14ac:dyDescent="0.25">
      <c r="E4" s="2" t="s">
        <v>2</v>
      </c>
      <c r="F4" s="2"/>
      <c r="G4" s="2"/>
      <c r="H4" s="2"/>
      <c r="I4" s="2"/>
      <c r="J4" s="2"/>
      <c r="K4" s="2"/>
      <c r="M4" s="4"/>
      <c r="N4" s="4"/>
      <c r="O4" s="4"/>
      <c r="P4" s="4"/>
      <c r="Q4" s="4"/>
      <c r="R4" s="4"/>
      <c r="U4" s="5" t="s">
        <v>3</v>
      </c>
    </row>
    <row r="5" spans="1:21" ht="31.5" customHeight="1" x14ac:dyDescent="0.25">
      <c r="A5" s="1" t="s">
        <v>1</v>
      </c>
      <c r="B5" s="1" t="s">
        <v>14</v>
      </c>
      <c r="C5" s="1" t="s">
        <v>5</v>
      </c>
      <c r="E5" s="2" t="s">
        <v>0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M5" s="2" t="s">
        <v>12</v>
      </c>
      <c r="N5" s="2" t="s">
        <v>13</v>
      </c>
      <c r="O5" s="4" t="s">
        <v>17</v>
      </c>
      <c r="P5" s="4" t="s">
        <v>18</v>
      </c>
      <c r="Q5" s="4" t="s">
        <v>15</v>
      </c>
      <c r="R5" s="4" t="s">
        <v>16</v>
      </c>
      <c r="U5" s="3" t="s">
        <v>0</v>
      </c>
    </row>
    <row r="6" spans="1:21" x14ac:dyDescent="0.25">
      <c r="A6" s="6"/>
      <c r="B6" s="1">
        <v>0</v>
      </c>
      <c r="C6" s="1">
        <v>14300</v>
      </c>
      <c r="E6" s="1">
        <v>96</v>
      </c>
      <c r="F6" s="1">
        <v>412</v>
      </c>
      <c r="G6" s="1">
        <v>4.3</v>
      </c>
      <c r="H6" s="1">
        <v>0.30399999999999999</v>
      </c>
      <c r="I6" s="1">
        <v>0.45900000000000002</v>
      </c>
      <c r="J6" s="1">
        <v>0.76</v>
      </c>
      <c r="K6" s="1">
        <v>1087</v>
      </c>
      <c r="M6" s="1">
        <v>1046.058</v>
      </c>
      <c r="N6" s="1">
        <v>17.745999999999999</v>
      </c>
      <c r="O6" s="1">
        <f t="shared" ref="O6:O18" si="0">K6/N6</f>
        <v>61.253240166798157</v>
      </c>
      <c r="P6" s="1">
        <f t="shared" ref="P6:P18" si="1">M6/N6</f>
        <v>58.946128705060296</v>
      </c>
      <c r="Q6" s="1">
        <f t="shared" ref="Q6:R18" si="2">(61.5)*LOG10(O6)</f>
        <v>109.9084376145574</v>
      </c>
      <c r="R6" s="1">
        <f t="shared" si="2"/>
        <v>108.88300021317437</v>
      </c>
      <c r="U6" s="1">
        <v>537</v>
      </c>
    </row>
    <row r="7" spans="1:21" ht="14.25" customHeight="1" x14ac:dyDescent="0.25">
      <c r="A7" s="6"/>
      <c r="B7" s="1">
        <v>2</v>
      </c>
      <c r="C7" s="1">
        <v>15700</v>
      </c>
      <c r="E7" s="1">
        <v>99</v>
      </c>
      <c r="F7" s="1">
        <v>466</v>
      </c>
      <c r="G7" s="1">
        <v>4.7</v>
      </c>
      <c r="H7" s="1">
        <v>0.308</v>
      </c>
      <c r="I7" s="1">
        <v>0.47899999999999998</v>
      </c>
      <c r="J7" s="1">
        <v>0.78900000000000003</v>
      </c>
      <c r="K7" s="1">
        <v>1046</v>
      </c>
      <c r="M7" s="1">
        <v>1093.2159999999999</v>
      </c>
      <c r="N7" s="1">
        <v>25.673999999999999</v>
      </c>
      <c r="O7" s="1">
        <f t="shared" si="0"/>
        <v>40.741606294305527</v>
      </c>
      <c r="P7" s="1">
        <f t="shared" si="1"/>
        <v>42.580665264469886</v>
      </c>
      <c r="Q7" s="1">
        <f t="shared" si="2"/>
        <v>99.017346081316262</v>
      </c>
      <c r="R7" s="1">
        <f t="shared" si="2"/>
        <v>100.19656520825771</v>
      </c>
      <c r="U7" s="1">
        <v>533</v>
      </c>
    </row>
    <row r="8" spans="1:21" s="4" customFormat="1" x14ac:dyDescent="0.25">
      <c r="A8" s="11"/>
      <c r="B8" s="12">
        <v>4</v>
      </c>
      <c r="C8" s="4">
        <v>15700</v>
      </c>
      <c r="E8" s="4">
        <v>81</v>
      </c>
      <c r="F8" s="4">
        <v>438</v>
      </c>
      <c r="G8" s="4">
        <v>5.41</v>
      </c>
      <c r="H8" s="4">
        <v>0.27600000000000002</v>
      </c>
      <c r="I8" s="4">
        <v>0.48799999999999999</v>
      </c>
      <c r="J8" s="4">
        <v>0.75700000000000001</v>
      </c>
      <c r="K8" s="4">
        <v>1583</v>
      </c>
      <c r="M8" s="4">
        <v>1972.787</v>
      </c>
      <c r="N8" s="4">
        <v>15.587999999999999</v>
      </c>
      <c r="O8" s="4">
        <f t="shared" si="0"/>
        <v>101.55247626379267</v>
      </c>
      <c r="P8" s="4">
        <f t="shared" si="1"/>
        <v>126.55805748011292</v>
      </c>
      <c r="Q8" s="4">
        <f t="shared" si="2"/>
        <v>123.41146684111474</v>
      </c>
      <c r="R8" s="4">
        <f t="shared" si="2"/>
        <v>129.29082271761882</v>
      </c>
      <c r="U8" s="4">
        <v>536</v>
      </c>
    </row>
    <row r="9" spans="1:21" x14ac:dyDescent="0.25">
      <c r="A9" s="6"/>
      <c r="B9" s="1">
        <v>6</v>
      </c>
      <c r="C9" s="1">
        <v>16000</v>
      </c>
      <c r="E9" s="1">
        <v>81</v>
      </c>
      <c r="F9" s="1">
        <v>378</v>
      </c>
      <c r="G9" s="1">
        <v>4.67</v>
      </c>
      <c r="H9" s="1">
        <v>0.26300000000000001</v>
      </c>
      <c r="I9" s="1">
        <v>0.49399999999999999</v>
      </c>
      <c r="J9" s="1">
        <v>0.75</v>
      </c>
      <c r="K9" s="1">
        <v>1612</v>
      </c>
      <c r="M9" s="1">
        <v>1761.787</v>
      </c>
      <c r="N9" s="1">
        <v>17.338999999999999</v>
      </c>
      <c r="O9" s="1">
        <f t="shared" si="0"/>
        <v>92.969606090316631</v>
      </c>
      <c r="P9" s="1">
        <f t="shared" si="1"/>
        <v>101.60833958129074</v>
      </c>
      <c r="Q9" s="1">
        <f t="shared" si="2"/>
        <v>121.05297093844214</v>
      </c>
      <c r="R9" s="1">
        <f t="shared" si="2"/>
        <v>123.42615529921143</v>
      </c>
      <c r="U9" s="1">
        <v>512</v>
      </c>
    </row>
    <row r="10" spans="1:21" customFormat="1" x14ac:dyDescent="0.25">
      <c r="B10" s="1">
        <v>8</v>
      </c>
      <c r="C10" s="1">
        <v>16200</v>
      </c>
      <c r="E10" s="1">
        <v>82</v>
      </c>
      <c r="F10" s="1">
        <v>419</v>
      </c>
      <c r="G10" s="1">
        <v>5.1100000000000003</v>
      </c>
      <c r="H10" s="1">
        <v>0.29299999999999998</v>
      </c>
      <c r="I10" s="1">
        <v>0.48599999999999999</v>
      </c>
      <c r="J10" s="1">
        <v>0.78</v>
      </c>
      <c r="K10" s="1">
        <v>1791</v>
      </c>
      <c r="M10" s="1">
        <v>1839.4970000000001</v>
      </c>
      <c r="N10" s="1">
        <v>1.7509999999999999</v>
      </c>
      <c r="O10">
        <f t="shared" si="0"/>
        <v>1022.8440890919475</v>
      </c>
      <c r="P10">
        <f t="shared" si="1"/>
        <v>1050.540833809252</v>
      </c>
      <c r="Q10">
        <f t="shared" si="2"/>
        <v>185.10328054558352</v>
      </c>
      <c r="R10">
        <f t="shared" si="2"/>
        <v>185.81689567481226</v>
      </c>
      <c r="U10" s="1">
        <v>511</v>
      </c>
    </row>
    <row r="11" spans="1:21" customFormat="1" x14ac:dyDescent="0.25">
      <c r="B11" s="1">
        <v>10</v>
      </c>
      <c r="C11" s="1">
        <v>15800</v>
      </c>
      <c r="E11" s="1">
        <v>81</v>
      </c>
      <c r="F11" s="1">
        <v>395</v>
      </c>
      <c r="G11" s="1">
        <v>4.88</v>
      </c>
      <c r="H11" s="1">
        <v>0.248</v>
      </c>
      <c r="I11" s="1">
        <v>0.504</v>
      </c>
      <c r="J11" s="1">
        <v>0.73599999999999999</v>
      </c>
      <c r="K11" s="1">
        <v>1964</v>
      </c>
      <c r="M11" s="1">
        <v>2046.704</v>
      </c>
      <c r="N11" s="1">
        <v>2.887</v>
      </c>
      <c r="O11">
        <f t="shared" si="0"/>
        <v>680.29095947350186</v>
      </c>
      <c r="P11">
        <f t="shared" si="1"/>
        <v>708.93799792171808</v>
      </c>
      <c r="Q11">
        <f t="shared" si="2"/>
        <v>174.21072402356793</v>
      </c>
      <c r="R11">
        <f t="shared" si="2"/>
        <v>175.3124076488329</v>
      </c>
      <c r="U11" s="1">
        <v>524</v>
      </c>
    </row>
    <row r="12" spans="1:21" customFormat="1" x14ac:dyDescent="0.25">
      <c r="B12" s="1">
        <v>12</v>
      </c>
      <c r="C12" s="1">
        <v>16800</v>
      </c>
      <c r="E12" s="1">
        <v>100</v>
      </c>
      <c r="F12" s="1">
        <v>410</v>
      </c>
      <c r="G12" s="1">
        <v>4.0999999999999996</v>
      </c>
      <c r="H12" s="1">
        <v>0.26400000000000001</v>
      </c>
      <c r="I12" s="1">
        <v>0.49099999999999999</v>
      </c>
      <c r="J12" s="1">
        <v>0.72099999999999997</v>
      </c>
      <c r="K12" s="1">
        <v>1848</v>
      </c>
      <c r="M12" s="1">
        <v>1965.867</v>
      </c>
      <c r="N12" s="1">
        <v>4.2679999999999998</v>
      </c>
      <c r="O12">
        <f t="shared" si="0"/>
        <v>432.98969072164948</v>
      </c>
      <c r="P12">
        <f t="shared" si="1"/>
        <v>460.60613870665418</v>
      </c>
      <c r="Q12">
        <f t="shared" si="2"/>
        <v>162.14336970209681</v>
      </c>
      <c r="R12">
        <f t="shared" si="2"/>
        <v>163.79477788492318</v>
      </c>
      <c r="U12" s="1">
        <v>494</v>
      </c>
    </row>
    <row r="13" spans="1:21" customFormat="1" x14ac:dyDescent="0.25">
      <c r="B13" s="1">
        <v>14</v>
      </c>
      <c r="C13" s="1">
        <v>17100</v>
      </c>
      <c r="E13" s="1">
        <v>117</v>
      </c>
      <c r="F13" s="1">
        <v>400</v>
      </c>
      <c r="G13" s="1">
        <v>3.42</v>
      </c>
      <c r="H13" s="1">
        <v>0.249</v>
      </c>
      <c r="I13" s="1">
        <v>0.51700000000000002</v>
      </c>
      <c r="J13" s="1">
        <v>0.72699999999999998</v>
      </c>
      <c r="K13" s="1">
        <v>1843</v>
      </c>
      <c r="M13" s="1">
        <v>1953.14</v>
      </c>
      <c r="N13" s="1">
        <v>12.243</v>
      </c>
      <c r="O13">
        <f t="shared" si="0"/>
        <v>150.53499959160337</v>
      </c>
      <c r="P13">
        <f t="shared" si="1"/>
        <v>159.53116066323614</v>
      </c>
      <c r="Q13">
        <f t="shared" si="2"/>
        <v>133.92470537215763</v>
      </c>
      <c r="R13">
        <f t="shared" si="2"/>
        <v>135.47499978135303</v>
      </c>
      <c r="U13" s="1">
        <v>487</v>
      </c>
    </row>
    <row r="14" spans="1:21" customFormat="1" x14ac:dyDescent="0.25">
      <c r="B14" s="1">
        <v>16</v>
      </c>
      <c r="C14" s="1">
        <v>18600</v>
      </c>
      <c r="E14" s="1">
        <v>137</v>
      </c>
      <c r="F14" s="1">
        <v>415</v>
      </c>
      <c r="G14" s="1">
        <v>3.03</v>
      </c>
      <c r="H14" s="1">
        <v>0.307</v>
      </c>
      <c r="I14" s="1">
        <v>0.47299999999999998</v>
      </c>
      <c r="J14" s="1">
        <v>0.77800000000000002</v>
      </c>
      <c r="K14" s="1">
        <v>1769</v>
      </c>
      <c r="M14" s="1">
        <v>1914.809</v>
      </c>
      <c r="N14" s="1">
        <v>12.295999999999999</v>
      </c>
      <c r="O14">
        <f t="shared" si="0"/>
        <v>143.8679245283019</v>
      </c>
      <c r="P14">
        <f t="shared" si="1"/>
        <v>155.72617111255693</v>
      </c>
      <c r="Q14">
        <f t="shared" si="2"/>
        <v>132.7147846727091</v>
      </c>
      <c r="R14">
        <f t="shared" si="2"/>
        <v>134.8302387442331</v>
      </c>
      <c r="U14" s="1">
        <v>490</v>
      </c>
    </row>
    <row r="15" spans="1:21" customFormat="1" x14ac:dyDescent="0.25">
      <c r="B15" s="1">
        <v>18</v>
      </c>
      <c r="C15" s="1">
        <v>18400</v>
      </c>
      <c r="E15" s="1">
        <v>121</v>
      </c>
      <c r="F15" s="1">
        <v>432</v>
      </c>
      <c r="G15" s="1">
        <v>3.57</v>
      </c>
      <c r="H15" s="1">
        <v>0.308</v>
      </c>
      <c r="I15" s="1">
        <v>0.42499999999999999</v>
      </c>
      <c r="J15" s="1">
        <v>0.73099999999999998</v>
      </c>
      <c r="K15" s="1">
        <v>1558</v>
      </c>
      <c r="M15" s="1">
        <v>1632.585</v>
      </c>
      <c r="N15" s="1">
        <v>6.8819999999999997</v>
      </c>
      <c r="O15">
        <f t="shared" si="0"/>
        <v>226.38767800058125</v>
      </c>
      <c r="P15">
        <f t="shared" si="1"/>
        <v>237.22537053182216</v>
      </c>
      <c r="Q15">
        <f t="shared" si="2"/>
        <v>144.82344628067551</v>
      </c>
      <c r="R15">
        <f t="shared" si="2"/>
        <v>146.07240971947039</v>
      </c>
      <c r="U15" s="1">
        <v>476</v>
      </c>
    </row>
    <row r="16" spans="1:21" customFormat="1" x14ac:dyDescent="0.25">
      <c r="B16" s="1">
        <v>20</v>
      </c>
      <c r="C16" s="1">
        <v>18700</v>
      </c>
      <c r="E16" s="1">
        <v>127</v>
      </c>
      <c r="F16" s="1">
        <v>473</v>
      </c>
      <c r="G16" s="1">
        <v>3.72</v>
      </c>
      <c r="H16" s="1">
        <v>0.30299999999999999</v>
      </c>
      <c r="I16" s="1">
        <v>0.433</v>
      </c>
      <c r="J16" s="1">
        <v>0.70699999999999996</v>
      </c>
      <c r="K16" s="1">
        <v>1312</v>
      </c>
      <c r="M16" s="1">
        <v>1335.1990000000001</v>
      </c>
      <c r="N16" s="1">
        <v>22.048999999999999</v>
      </c>
      <c r="O16">
        <f t="shared" si="0"/>
        <v>59.503832373350264</v>
      </c>
      <c r="P16">
        <f t="shared" si="1"/>
        <v>60.555988933738497</v>
      </c>
      <c r="Q16">
        <f t="shared" si="2"/>
        <v>109.13451366100318</v>
      </c>
      <c r="R16">
        <f t="shared" si="2"/>
        <v>109.60266170800833</v>
      </c>
      <c r="U16" s="1">
        <v>429</v>
      </c>
    </row>
    <row r="17" spans="1:21" customFormat="1" x14ac:dyDescent="0.25">
      <c r="B17" s="1">
        <v>22</v>
      </c>
      <c r="C17" s="1">
        <v>18400</v>
      </c>
      <c r="E17" s="1">
        <v>105</v>
      </c>
      <c r="F17" s="1">
        <v>449</v>
      </c>
      <c r="G17" s="1">
        <v>4.2699999999999996</v>
      </c>
      <c r="H17" s="1">
        <v>0.29299999999999998</v>
      </c>
      <c r="I17" s="1">
        <v>0.433</v>
      </c>
      <c r="J17" s="1">
        <v>0.72799999999999998</v>
      </c>
      <c r="K17" s="1">
        <v>1642</v>
      </c>
      <c r="M17" s="1">
        <v>1504.1659999999999</v>
      </c>
      <c r="N17" s="1">
        <v>21.06</v>
      </c>
      <c r="O17">
        <f t="shared" si="0"/>
        <v>77.967711301044645</v>
      </c>
      <c r="P17">
        <f t="shared" si="1"/>
        <v>71.42288698955366</v>
      </c>
      <c r="Q17">
        <f t="shared" si="2"/>
        <v>116.35275933493818</v>
      </c>
      <c r="R17">
        <f t="shared" si="2"/>
        <v>114.01100015285634</v>
      </c>
      <c r="U17" s="1">
        <v>497</v>
      </c>
    </row>
    <row r="18" spans="1:21" customFormat="1" x14ac:dyDescent="0.25">
      <c r="B18" s="1">
        <v>24</v>
      </c>
      <c r="C18" s="1">
        <v>17500</v>
      </c>
      <c r="E18" s="1">
        <v>110</v>
      </c>
      <c r="F18" s="1">
        <v>483</v>
      </c>
      <c r="G18" s="1">
        <v>4.3899999999999997</v>
      </c>
      <c r="H18" s="1">
        <v>0.318</v>
      </c>
      <c r="I18" s="1">
        <v>0.41499999999999998</v>
      </c>
      <c r="J18" s="1">
        <v>0.72099999999999997</v>
      </c>
      <c r="K18" s="1">
        <v>1206</v>
      </c>
      <c r="M18" s="1">
        <v>1189.3989999999999</v>
      </c>
      <c r="N18" s="1">
        <v>14.412000000000001</v>
      </c>
      <c r="O18">
        <f t="shared" si="0"/>
        <v>83.680266444629467</v>
      </c>
      <c r="P18">
        <f t="shared" si="1"/>
        <v>82.528379128504014</v>
      </c>
      <c r="Q18">
        <f t="shared" si="2"/>
        <v>118.2413178427465</v>
      </c>
      <c r="R18">
        <f t="shared" si="2"/>
        <v>117.87110390787019</v>
      </c>
      <c r="U18" s="1">
        <v>466</v>
      </c>
    </row>
    <row r="19" spans="1:21" x14ac:dyDescent="0.25">
      <c r="A19" s="6"/>
    </row>
    <row r="20" spans="1:21" x14ac:dyDescent="0.25">
      <c r="A20" s="6"/>
    </row>
    <row r="21" spans="1:21" x14ac:dyDescent="0.25">
      <c r="A21" s="6"/>
    </row>
    <row r="22" spans="1:21" x14ac:dyDescent="0.25">
      <c r="A22" s="6"/>
    </row>
    <row r="23" spans="1:21" x14ac:dyDescent="0.25">
      <c r="A23" s="6"/>
    </row>
    <row r="24" spans="1:21" x14ac:dyDescent="0.25">
      <c r="A24" s="6"/>
    </row>
    <row r="25" spans="1:21" x14ac:dyDescent="0.25">
      <c r="A25" s="6"/>
    </row>
    <row r="26" spans="1:21" x14ac:dyDescent="0.25">
      <c r="A26" s="6"/>
    </row>
    <row r="27" spans="1:21" x14ac:dyDescent="0.25">
      <c r="A27" s="6"/>
    </row>
    <row r="28" spans="1:21" x14ac:dyDescent="0.25">
      <c r="A28" s="6"/>
    </row>
    <row r="29" spans="1:21" x14ac:dyDescent="0.25">
      <c r="A29" s="6"/>
    </row>
    <row r="30" spans="1:21" x14ac:dyDescent="0.25">
      <c r="A30" s="6"/>
    </row>
    <row r="31" spans="1:21" x14ac:dyDescent="0.25">
      <c r="A31" s="6"/>
    </row>
    <row r="32" spans="1:21" x14ac:dyDescent="0.25">
      <c r="A32" s="6"/>
      <c r="D32" s="6"/>
    </row>
    <row r="33" spans="1:4" x14ac:dyDescent="0.25">
      <c r="A33" s="6"/>
      <c r="D33" s="6"/>
    </row>
    <row r="34" spans="1:4" x14ac:dyDescent="0.25">
      <c r="A34" s="6"/>
      <c r="D34" s="6"/>
    </row>
    <row r="35" spans="1:4" x14ac:dyDescent="0.25">
      <c r="A35" s="6"/>
      <c r="D35" s="6"/>
    </row>
    <row r="36" spans="1:4" x14ac:dyDescent="0.25">
      <c r="A36" s="6"/>
    </row>
    <row r="37" spans="1:4" x14ac:dyDescent="0.25">
      <c r="A37" s="6"/>
    </row>
    <row r="38" spans="1:4" x14ac:dyDescent="0.25">
      <c r="A38" s="6"/>
      <c r="C38" s="7"/>
    </row>
    <row r="39" spans="1:4" x14ac:dyDescent="0.25">
      <c r="A39" s="6"/>
      <c r="C39" s="7"/>
    </row>
    <row r="40" spans="1:4" x14ac:dyDescent="0.25">
      <c r="A40" s="6"/>
      <c r="C40" s="7"/>
    </row>
    <row r="41" spans="1:4" x14ac:dyDescent="0.25">
      <c r="A41" s="6"/>
      <c r="C41" s="7"/>
      <c r="D41" s="6"/>
    </row>
    <row r="42" spans="1:4" x14ac:dyDescent="0.25">
      <c r="A42" s="6"/>
      <c r="C42" s="7"/>
      <c r="D42" s="6"/>
    </row>
    <row r="43" spans="1:4" x14ac:dyDescent="0.25">
      <c r="A43" s="6"/>
      <c r="C43" s="7"/>
      <c r="D43" s="6"/>
    </row>
    <row r="44" spans="1:4" x14ac:dyDescent="0.25">
      <c r="A44" s="6"/>
      <c r="C44" s="7"/>
    </row>
    <row r="45" spans="1:4" x14ac:dyDescent="0.25">
      <c r="A45" s="6"/>
      <c r="C45" s="7"/>
    </row>
    <row r="46" spans="1:4" x14ac:dyDescent="0.25">
      <c r="A46" s="6"/>
      <c r="C46" s="7"/>
    </row>
    <row r="47" spans="1:4" x14ac:dyDescent="0.25">
      <c r="A47" s="6"/>
      <c r="C47" s="7"/>
    </row>
    <row r="48" spans="1:4" x14ac:dyDescent="0.25">
      <c r="A48" s="6"/>
      <c r="C48" s="7"/>
      <c r="D48" s="6"/>
    </row>
    <row r="49" spans="1:33" x14ac:dyDescent="0.25">
      <c r="A49" s="6"/>
      <c r="C49" s="7"/>
      <c r="D49" s="6"/>
    </row>
    <row r="50" spans="1:33" x14ac:dyDescent="0.25">
      <c r="A50" s="6"/>
      <c r="C50" s="7"/>
      <c r="D50" s="6"/>
    </row>
    <row r="51" spans="1:33" x14ac:dyDescent="0.25">
      <c r="A51" s="6"/>
      <c r="C51" s="7"/>
      <c r="D51" s="6"/>
    </row>
    <row r="53" spans="1:33" x14ac:dyDescent="0.25">
      <c r="B53" s="8" t="s">
        <v>4</v>
      </c>
      <c r="C53" s="9">
        <f>AVERAGE(C6:C51)</f>
        <v>16861.538461538461</v>
      </c>
      <c r="D53" s="8"/>
      <c r="E53" s="10">
        <f>AVERAGE(E6:E51)</f>
        <v>102.84615384615384</v>
      </c>
      <c r="F53" s="10">
        <f t="shared" ref="F53:AF53" si="3">AVERAGE(F6:F51)</f>
        <v>428.46153846153845</v>
      </c>
      <c r="G53" s="10">
        <f t="shared" si="3"/>
        <v>4.2746153846153838</v>
      </c>
      <c r="H53" s="10">
        <f t="shared" si="3"/>
        <v>0.28723076923076923</v>
      </c>
      <c r="I53" s="10">
        <f t="shared" si="3"/>
        <v>0.46899999999999997</v>
      </c>
      <c r="J53" s="10">
        <f>AVERAGE(J6:J51)</f>
        <v>0.745</v>
      </c>
      <c r="K53" s="10">
        <f>AVERAGE(K6:K51)</f>
        <v>1558.5384615384614</v>
      </c>
      <c r="L53" s="10"/>
      <c r="M53" s="10">
        <f t="shared" si="3"/>
        <v>1635.0164615384617</v>
      </c>
      <c r="N53" s="10">
        <f t="shared" si="3"/>
        <v>13.399615384615386</v>
      </c>
      <c r="O53" s="10">
        <f t="shared" si="3"/>
        <v>244.19877541090943</v>
      </c>
      <c r="P53" s="10">
        <f t="shared" si="3"/>
        <v>255.13600914061311</v>
      </c>
      <c r="Q53" s="10">
        <f t="shared" si="3"/>
        <v>133.07993253160836</v>
      </c>
      <c r="R53" s="10">
        <f t="shared" si="3"/>
        <v>134.19869528158631</v>
      </c>
      <c r="S53" s="10" t="e">
        <f t="shared" si="3"/>
        <v>#DIV/0!</v>
      </c>
      <c r="T53" s="10"/>
      <c r="U53" s="10">
        <f>AVERAGE(U7:U51)</f>
        <v>496.25</v>
      </c>
      <c r="V53" s="10" t="e">
        <f t="shared" si="3"/>
        <v>#DIV/0!</v>
      </c>
      <c r="W53" s="10" t="e">
        <f t="shared" si="3"/>
        <v>#DIV/0!</v>
      </c>
      <c r="X53" s="10" t="e">
        <f t="shared" si="3"/>
        <v>#DIV/0!</v>
      </c>
      <c r="Y53" s="10" t="e">
        <f t="shared" si="3"/>
        <v>#DIV/0!</v>
      </c>
      <c r="Z53" s="10" t="e">
        <f t="shared" si="3"/>
        <v>#DIV/0!</v>
      </c>
      <c r="AA53" s="10" t="e">
        <f t="shared" si="3"/>
        <v>#DIV/0!</v>
      </c>
      <c r="AB53" s="10"/>
      <c r="AC53" s="10" t="e">
        <f t="shared" si="3"/>
        <v>#DIV/0!</v>
      </c>
      <c r="AD53" s="10"/>
      <c r="AE53" s="10" t="e">
        <f t="shared" si="3"/>
        <v>#DIV/0!</v>
      </c>
      <c r="AF53" s="10" t="e">
        <f t="shared" si="3"/>
        <v>#DIV/0!</v>
      </c>
      <c r="AG53" s="10"/>
    </row>
    <row r="57" spans="1:33" x14ac:dyDescent="0.25">
      <c r="L57" s="1">
        <f>79-17</f>
        <v>62</v>
      </c>
    </row>
    <row r="58" spans="1:33" x14ac:dyDescent="0.25">
      <c r="L58" s="1">
        <f>L57/25</f>
        <v>2.48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E2926-7C07-4745-B868-61EEC945FA83}">
  <dimension ref="A4:AG58"/>
  <sheetViews>
    <sheetView workbookViewId="0">
      <selection activeCell="K6" sqref="K6:K18"/>
    </sheetView>
  </sheetViews>
  <sheetFormatPr defaultRowHeight="15" x14ac:dyDescent="0.25"/>
  <cols>
    <col min="1" max="1" width="9.140625" style="1"/>
    <col min="2" max="2" width="9.28515625" style="1" bestFit="1" customWidth="1"/>
    <col min="3" max="3" width="11.5703125" style="1" bestFit="1" customWidth="1"/>
    <col min="4" max="4" width="9.140625" style="1"/>
    <col min="5" max="5" width="9.28515625" style="1" bestFit="1" customWidth="1"/>
    <col min="6" max="6" width="13" style="1" customWidth="1"/>
    <col min="7" max="7" width="11" style="1" customWidth="1"/>
    <col min="8" max="9" width="9.28515625" style="1" bestFit="1" customWidth="1"/>
    <col min="10" max="11" width="10.5703125" style="1" customWidth="1"/>
    <col min="12" max="12" width="9.140625" style="1"/>
    <col min="13" max="13" width="11.42578125" style="1" customWidth="1"/>
    <col min="14" max="14" width="14.28515625" style="1" customWidth="1"/>
    <col min="15" max="15" width="11.5703125" style="1" bestFit="1" customWidth="1"/>
    <col min="16" max="17" width="11.7109375" style="1" bestFit="1" customWidth="1"/>
    <col min="18" max="19" width="10.140625" style="1" customWidth="1"/>
    <col min="20" max="20" width="9.140625" style="1"/>
    <col min="21" max="21" width="9.28515625" style="1" bestFit="1" customWidth="1"/>
    <col min="22" max="25" width="9.140625" style="1"/>
    <col min="26" max="27" width="10.140625" style="1" customWidth="1"/>
    <col min="28" max="28" width="9.140625" style="1"/>
    <col min="29" max="29" width="11.5703125" style="1" bestFit="1" customWidth="1"/>
    <col min="30" max="16384" width="9.140625" style="1"/>
  </cols>
  <sheetData>
    <row r="4" spans="1:21" ht="30" x14ac:dyDescent="0.25">
      <c r="E4" s="2" t="s">
        <v>2</v>
      </c>
      <c r="F4" s="2"/>
      <c r="G4" s="2"/>
      <c r="H4" s="2"/>
      <c r="I4" s="2"/>
      <c r="J4" s="2"/>
      <c r="K4" s="2"/>
      <c r="M4" s="4"/>
      <c r="N4" s="4"/>
      <c r="O4" s="4"/>
      <c r="P4" s="4"/>
      <c r="Q4" s="4"/>
      <c r="R4" s="4"/>
      <c r="U4" s="5" t="s">
        <v>3</v>
      </c>
    </row>
    <row r="5" spans="1:21" ht="31.5" customHeight="1" x14ac:dyDescent="0.25">
      <c r="A5" s="1" t="s">
        <v>1</v>
      </c>
      <c r="B5" s="1" t="s">
        <v>14</v>
      </c>
      <c r="C5" s="1" t="s">
        <v>5</v>
      </c>
      <c r="E5" s="2" t="s">
        <v>0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M5" s="2" t="s">
        <v>12</v>
      </c>
      <c r="N5" s="2" t="s">
        <v>13</v>
      </c>
      <c r="O5" s="4" t="s">
        <v>17</v>
      </c>
      <c r="P5" s="4" t="s">
        <v>18</v>
      </c>
      <c r="Q5" s="4" t="s">
        <v>15</v>
      </c>
      <c r="R5" s="4" t="s">
        <v>16</v>
      </c>
      <c r="U5" s="3" t="s">
        <v>0</v>
      </c>
    </row>
    <row r="6" spans="1:21" x14ac:dyDescent="0.25">
      <c r="A6" s="6"/>
      <c r="B6" s="1">
        <v>0</v>
      </c>
      <c r="C6" s="1">
        <v>41800</v>
      </c>
      <c r="E6" s="1">
        <v>172</v>
      </c>
      <c r="F6" s="1">
        <v>1669</v>
      </c>
      <c r="G6" s="1">
        <v>9.6999999999999993</v>
      </c>
      <c r="H6" s="1">
        <v>0.28100000000000003</v>
      </c>
      <c r="I6" s="1">
        <v>0.44900000000000001</v>
      </c>
      <c r="J6" s="1">
        <v>0.71599999999999997</v>
      </c>
      <c r="K6" s="1">
        <v>979</v>
      </c>
      <c r="M6" s="1">
        <v>1124.828</v>
      </c>
      <c r="N6" s="1">
        <v>2.3119999999999998</v>
      </c>
      <c r="O6" s="1">
        <f t="shared" ref="O6:O18" si="0">K6/N6</f>
        <v>423.4429065743945</v>
      </c>
      <c r="P6" s="1">
        <f t="shared" ref="P6:P18" si="1">M6/N6</f>
        <v>486.51730103806233</v>
      </c>
      <c r="Q6" s="1">
        <f t="shared" ref="Q6:R18" si="2">(61.5)*LOG10(O6)</f>
        <v>161.54788401636077</v>
      </c>
      <c r="R6" s="1">
        <f t="shared" si="2"/>
        <v>165.25654476253848</v>
      </c>
      <c r="U6" s="1">
        <v>1488</v>
      </c>
    </row>
    <row r="7" spans="1:21" ht="14.25" customHeight="1" x14ac:dyDescent="0.25">
      <c r="A7" s="6"/>
      <c r="B7" s="1">
        <v>2</v>
      </c>
      <c r="C7" s="1">
        <v>42400</v>
      </c>
      <c r="E7" s="1">
        <v>152</v>
      </c>
      <c r="F7" s="1">
        <v>1799</v>
      </c>
      <c r="G7" s="1">
        <v>11.8</v>
      </c>
      <c r="H7" s="1">
        <v>0.28799999999999998</v>
      </c>
      <c r="I7" s="1">
        <v>0.438</v>
      </c>
      <c r="J7" s="1">
        <v>0.72199999999999998</v>
      </c>
      <c r="K7" s="1">
        <v>956</v>
      </c>
      <c r="M7" s="1">
        <v>1121.778</v>
      </c>
      <c r="N7" s="1">
        <v>24.834</v>
      </c>
      <c r="O7" s="1">
        <f t="shared" si="0"/>
        <v>38.495610856084404</v>
      </c>
      <c r="P7" s="1">
        <f t="shared" si="1"/>
        <v>45.171055810582267</v>
      </c>
      <c r="Q7" s="1">
        <f t="shared" si="2"/>
        <v>97.502789752739346</v>
      </c>
      <c r="R7" s="1">
        <f t="shared" si="2"/>
        <v>101.77390486512206</v>
      </c>
      <c r="U7" s="1">
        <v>1514</v>
      </c>
    </row>
    <row r="8" spans="1:21" s="4" customFormat="1" x14ac:dyDescent="0.25">
      <c r="A8" s="11"/>
      <c r="B8" s="12">
        <v>4</v>
      </c>
      <c r="C8" s="4">
        <v>40500</v>
      </c>
      <c r="E8" s="4">
        <v>122</v>
      </c>
      <c r="F8" s="4">
        <v>1689</v>
      </c>
      <c r="G8" s="4">
        <v>13.8</v>
      </c>
      <c r="H8" s="4">
        <v>0.24199999999999999</v>
      </c>
      <c r="I8" s="4">
        <v>0.51300000000000001</v>
      </c>
      <c r="J8" s="4">
        <v>0.72099999999999997</v>
      </c>
      <c r="K8" s="4">
        <v>1563</v>
      </c>
      <c r="M8" s="4">
        <v>1983.39</v>
      </c>
      <c r="N8" s="4">
        <v>0.187</v>
      </c>
      <c r="O8" s="4">
        <f t="shared" si="0"/>
        <v>8358.2887700534757</v>
      </c>
      <c r="P8" s="4">
        <f t="shared" si="1"/>
        <v>10606.363636363636</v>
      </c>
      <c r="Q8" s="4">
        <f t="shared" si="2"/>
        <v>241.21021834618529</v>
      </c>
      <c r="R8" s="4">
        <f t="shared" si="2"/>
        <v>247.57234053159718</v>
      </c>
      <c r="U8" s="4">
        <v>1554</v>
      </c>
    </row>
    <row r="9" spans="1:21" x14ac:dyDescent="0.25">
      <c r="A9" s="6"/>
      <c r="B9" s="1">
        <v>6</v>
      </c>
      <c r="C9" s="1">
        <v>41200</v>
      </c>
      <c r="E9" s="1">
        <v>163</v>
      </c>
      <c r="F9" s="1">
        <v>1673</v>
      </c>
      <c r="G9" s="1">
        <v>10.3</v>
      </c>
      <c r="H9" s="1">
        <v>0.25800000000000001</v>
      </c>
      <c r="I9" s="1">
        <v>0.49399999999999999</v>
      </c>
      <c r="J9" s="1">
        <v>0.72299999999999998</v>
      </c>
      <c r="K9" s="1">
        <v>1431</v>
      </c>
      <c r="M9" s="1">
        <v>1947.662</v>
      </c>
      <c r="N9" s="1">
        <v>6.1959999999999997</v>
      </c>
      <c r="O9" s="1">
        <f t="shared" si="0"/>
        <v>230.95545513234345</v>
      </c>
      <c r="P9" s="1">
        <f t="shared" si="1"/>
        <v>314.34183344092963</v>
      </c>
      <c r="Q9" s="1">
        <f t="shared" si="2"/>
        <v>145.3569858173654</v>
      </c>
      <c r="R9" s="1">
        <f t="shared" si="2"/>
        <v>153.59023418806939</v>
      </c>
      <c r="U9" s="1">
        <v>1538</v>
      </c>
    </row>
    <row r="10" spans="1:21" customFormat="1" x14ac:dyDescent="0.25">
      <c r="B10" s="1">
        <v>8</v>
      </c>
      <c r="C10" s="1">
        <v>42100</v>
      </c>
      <c r="E10" s="1">
        <v>153</v>
      </c>
      <c r="F10" s="1">
        <v>1768</v>
      </c>
      <c r="G10" s="1">
        <v>11.6</v>
      </c>
      <c r="H10" s="1">
        <v>0.249</v>
      </c>
      <c r="I10" s="1">
        <v>0.47299999999999998</v>
      </c>
      <c r="J10" s="1">
        <v>0.71099999999999997</v>
      </c>
      <c r="K10" s="1">
        <v>1529</v>
      </c>
      <c r="M10" s="1">
        <v>1983.098</v>
      </c>
      <c r="N10" s="1">
        <v>29.702000000000002</v>
      </c>
      <c r="O10">
        <f t="shared" si="0"/>
        <v>51.478014948488315</v>
      </c>
      <c r="P10">
        <f t="shared" si="1"/>
        <v>66.76648037169214</v>
      </c>
      <c r="Q10">
        <f t="shared" si="2"/>
        <v>105.26474018709622</v>
      </c>
      <c r="R10">
        <f t="shared" si="2"/>
        <v>112.21034669138265</v>
      </c>
      <c r="U10" s="1">
        <v>1454</v>
      </c>
    </row>
    <row r="11" spans="1:21" customFormat="1" x14ac:dyDescent="0.25">
      <c r="B11" s="1">
        <v>10</v>
      </c>
      <c r="C11" s="1">
        <v>41600</v>
      </c>
      <c r="E11" s="1">
        <v>147</v>
      </c>
      <c r="F11" s="1">
        <v>1706</v>
      </c>
      <c r="G11" s="1">
        <v>11.6</v>
      </c>
      <c r="H11" s="1">
        <v>0.24399999999999999</v>
      </c>
      <c r="I11" s="1">
        <v>0.51500000000000001</v>
      </c>
      <c r="J11" s="1">
        <v>0.71899999999999997</v>
      </c>
      <c r="K11" s="1">
        <v>1661</v>
      </c>
      <c r="M11" s="1">
        <v>1655.952</v>
      </c>
      <c r="N11" s="1">
        <v>35.71</v>
      </c>
      <c r="O11">
        <f t="shared" si="0"/>
        <v>46.513581629795574</v>
      </c>
      <c r="P11">
        <f t="shared" si="1"/>
        <v>46.372220666479976</v>
      </c>
      <c r="Q11">
        <f t="shared" si="2"/>
        <v>102.55615660890467</v>
      </c>
      <c r="R11">
        <f t="shared" si="2"/>
        <v>102.47486047040879</v>
      </c>
      <c r="U11" s="1">
        <v>1631</v>
      </c>
    </row>
    <row r="12" spans="1:21" customFormat="1" x14ac:dyDescent="0.25">
      <c r="B12" s="1">
        <v>12</v>
      </c>
      <c r="C12" s="1">
        <v>40600</v>
      </c>
      <c r="E12" s="1">
        <v>179</v>
      </c>
      <c r="F12" s="1">
        <v>1649</v>
      </c>
      <c r="G12" s="1">
        <v>9.2200000000000006</v>
      </c>
      <c r="H12" s="1">
        <v>0.254</v>
      </c>
      <c r="I12" s="1">
        <v>0.496</v>
      </c>
      <c r="J12" s="1">
        <v>0.72699999999999998</v>
      </c>
      <c r="K12" s="1">
        <v>1809</v>
      </c>
      <c r="M12" s="1">
        <v>2274.8209999999999</v>
      </c>
      <c r="N12" s="1">
        <v>7.3209999999999997</v>
      </c>
      <c r="O12">
        <f t="shared" si="0"/>
        <v>247.09739106679416</v>
      </c>
      <c r="P12">
        <f t="shared" si="1"/>
        <v>310.72544734325913</v>
      </c>
      <c r="Q12">
        <f t="shared" si="2"/>
        <v>147.16139184039261</v>
      </c>
      <c r="R12">
        <f t="shared" si="2"/>
        <v>153.28117454886683</v>
      </c>
      <c r="U12" s="1">
        <v>1467</v>
      </c>
    </row>
    <row r="13" spans="1:21" customFormat="1" x14ac:dyDescent="0.25">
      <c r="B13" s="1">
        <v>14</v>
      </c>
      <c r="C13" s="1">
        <v>40700</v>
      </c>
      <c r="E13" s="1">
        <v>164</v>
      </c>
      <c r="F13" s="1">
        <v>1783</v>
      </c>
      <c r="G13" s="1">
        <v>10.9</v>
      </c>
      <c r="H13" s="1">
        <v>0.252</v>
      </c>
      <c r="I13" s="1">
        <v>0.48899999999999999</v>
      </c>
      <c r="J13" s="1">
        <v>0.72699999999999998</v>
      </c>
      <c r="K13" s="1">
        <v>1587</v>
      </c>
      <c r="M13" s="1">
        <v>2124.1840000000002</v>
      </c>
      <c r="N13" s="1">
        <v>17.640999999999998</v>
      </c>
      <c r="O13">
        <f t="shared" si="0"/>
        <v>89.960886571056065</v>
      </c>
      <c r="P13">
        <f t="shared" si="1"/>
        <v>120.41176804036054</v>
      </c>
      <c r="Q13">
        <f t="shared" si="2"/>
        <v>120.17430419747886</v>
      </c>
      <c r="R13">
        <f t="shared" si="2"/>
        <v>127.96113939861682</v>
      </c>
      <c r="U13" s="1">
        <v>1585</v>
      </c>
    </row>
    <row r="14" spans="1:21" customFormat="1" x14ac:dyDescent="0.25">
      <c r="B14" s="1">
        <v>16</v>
      </c>
      <c r="C14" s="1">
        <v>42000</v>
      </c>
      <c r="E14" s="1">
        <v>186</v>
      </c>
      <c r="F14" s="1">
        <v>1657</v>
      </c>
      <c r="G14" s="1">
        <v>8.91</v>
      </c>
      <c r="H14" s="1">
        <v>0.26200000000000001</v>
      </c>
      <c r="I14" s="1">
        <v>0.50600000000000001</v>
      </c>
      <c r="J14" s="1">
        <v>0.755</v>
      </c>
      <c r="K14" s="1">
        <v>1790</v>
      </c>
      <c r="M14" s="1">
        <v>2226.94</v>
      </c>
      <c r="N14" s="1">
        <v>24.446000000000002</v>
      </c>
      <c r="O14">
        <f t="shared" si="0"/>
        <v>73.222613106438672</v>
      </c>
      <c r="P14">
        <f t="shared" si="1"/>
        <v>91.096293872208122</v>
      </c>
      <c r="Q14">
        <f t="shared" si="2"/>
        <v>114.67568124861747</v>
      </c>
      <c r="R14">
        <f t="shared" si="2"/>
        <v>120.50929358240379</v>
      </c>
      <c r="U14" s="1">
        <v>1610</v>
      </c>
    </row>
    <row r="15" spans="1:21" customFormat="1" x14ac:dyDescent="0.25">
      <c r="B15" s="1">
        <v>18</v>
      </c>
      <c r="C15" s="1">
        <v>42300</v>
      </c>
      <c r="E15" s="1">
        <v>176</v>
      </c>
      <c r="F15" s="1">
        <v>1604</v>
      </c>
      <c r="G15" s="1">
        <v>9.1199999999999992</v>
      </c>
      <c r="H15" s="1">
        <v>0.248</v>
      </c>
      <c r="I15" s="1">
        <v>0.48299999999999998</v>
      </c>
      <c r="J15" s="1">
        <v>0.71299999999999997</v>
      </c>
      <c r="K15" s="1">
        <v>1735</v>
      </c>
      <c r="M15" s="1">
        <v>1777.5940000000001</v>
      </c>
      <c r="N15" s="1">
        <v>0.17699999999999999</v>
      </c>
      <c r="O15">
        <f t="shared" si="0"/>
        <v>9802.2598870056499</v>
      </c>
      <c r="P15">
        <f t="shared" si="1"/>
        <v>10042.903954802261</v>
      </c>
      <c r="Q15">
        <f t="shared" si="2"/>
        <v>245.46656208505277</v>
      </c>
      <c r="R15">
        <f t="shared" si="2"/>
        <v>246.11434752453587</v>
      </c>
      <c r="U15" s="1">
        <v>1557</v>
      </c>
    </row>
    <row r="16" spans="1:21" customFormat="1" x14ac:dyDescent="0.25">
      <c r="B16" s="1">
        <v>20</v>
      </c>
      <c r="C16" s="1">
        <v>39800</v>
      </c>
      <c r="E16" s="1">
        <v>180</v>
      </c>
      <c r="F16" s="1">
        <v>1646</v>
      </c>
      <c r="G16" s="1">
        <v>9.1199999999999992</v>
      </c>
      <c r="H16" s="1">
        <v>0.28899999999999998</v>
      </c>
      <c r="I16" s="1">
        <v>0.42199999999999999</v>
      </c>
      <c r="J16" s="1">
        <v>0.70599999999999996</v>
      </c>
      <c r="K16" s="1">
        <v>1518</v>
      </c>
      <c r="M16" s="1">
        <v>1898.154</v>
      </c>
      <c r="N16" s="1">
        <v>26.363</v>
      </c>
      <c r="O16">
        <f t="shared" si="0"/>
        <v>57.580700223798509</v>
      </c>
      <c r="P16">
        <f t="shared" si="1"/>
        <v>72.000682775101467</v>
      </c>
      <c r="Q16">
        <f t="shared" si="2"/>
        <v>108.2570319278035</v>
      </c>
      <c r="R16">
        <f t="shared" si="2"/>
        <v>114.22620181148493</v>
      </c>
      <c r="U16" s="1">
        <v>1519</v>
      </c>
    </row>
    <row r="17" spans="1:21" customFormat="1" x14ac:dyDescent="0.25">
      <c r="B17" s="1">
        <v>22</v>
      </c>
      <c r="C17" s="1">
        <v>43900</v>
      </c>
      <c r="E17" s="1">
        <v>222</v>
      </c>
      <c r="F17" s="1">
        <v>1617</v>
      </c>
      <c r="G17" s="1">
        <v>7.28</v>
      </c>
      <c r="H17" s="1">
        <v>0.29299999999999998</v>
      </c>
      <c r="I17" s="1">
        <v>0.46700000000000003</v>
      </c>
      <c r="J17" s="1">
        <v>0.73099999999999998</v>
      </c>
      <c r="K17" s="1">
        <v>1878</v>
      </c>
      <c r="M17" s="1">
        <v>2088.8319999999999</v>
      </c>
      <c r="N17" s="1">
        <v>1.615</v>
      </c>
      <c r="O17">
        <f t="shared" si="0"/>
        <v>1162.8482972136223</v>
      </c>
      <c r="P17">
        <f t="shared" si="1"/>
        <v>1293.3944272445819</v>
      </c>
      <c r="Q17">
        <f t="shared" si="2"/>
        <v>188.52966826767269</v>
      </c>
      <c r="R17">
        <f t="shared" si="2"/>
        <v>191.37145560220904</v>
      </c>
      <c r="U17" s="1">
        <v>1524</v>
      </c>
    </row>
    <row r="18" spans="1:21" customFormat="1" x14ac:dyDescent="0.25">
      <c r="B18" s="1">
        <v>24</v>
      </c>
      <c r="C18" s="1">
        <v>42400</v>
      </c>
      <c r="E18" s="1">
        <v>259</v>
      </c>
      <c r="F18" s="1">
        <v>1674</v>
      </c>
      <c r="G18" s="1">
        <v>6.47</v>
      </c>
      <c r="H18" s="1">
        <v>0.26900000000000002</v>
      </c>
      <c r="I18" s="1">
        <v>0.45100000000000001</v>
      </c>
      <c r="J18" s="1">
        <v>0.69699999999999995</v>
      </c>
      <c r="K18" s="1">
        <v>1463</v>
      </c>
      <c r="M18" s="1">
        <v>1672.277</v>
      </c>
      <c r="N18" s="1">
        <v>0.313</v>
      </c>
      <c r="O18">
        <f t="shared" si="0"/>
        <v>4674.1214057507987</v>
      </c>
      <c r="P18">
        <f t="shared" si="1"/>
        <v>5342.7380191693292</v>
      </c>
      <c r="Q18">
        <f t="shared" si="2"/>
        <v>225.68654929760004</v>
      </c>
      <c r="R18">
        <f t="shared" si="2"/>
        <v>229.2574785647578</v>
      </c>
      <c r="U18" s="1">
        <v>1567</v>
      </c>
    </row>
    <row r="19" spans="1:21" x14ac:dyDescent="0.25">
      <c r="A19" s="6"/>
    </row>
    <row r="20" spans="1:21" x14ac:dyDescent="0.25">
      <c r="A20" s="6"/>
    </row>
    <row r="21" spans="1:21" x14ac:dyDescent="0.25">
      <c r="A21" s="6"/>
    </row>
    <row r="22" spans="1:21" x14ac:dyDescent="0.25">
      <c r="A22" s="6"/>
    </row>
    <row r="23" spans="1:21" x14ac:dyDescent="0.25">
      <c r="A23" s="6"/>
    </row>
    <row r="24" spans="1:21" x14ac:dyDescent="0.25">
      <c r="A24" s="6"/>
    </row>
    <row r="25" spans="1:21" x14ac:dyDescent="0.25">
      <c r="A25" s="6"/>
    </row>
    <row r="26" spans="1:21" x14ac:dyDescent="0.25">
      <c r="A26" s="6"/>
    </row>
    <row r="27" spans="1:21" x14ac:dyDescent="0.25">
      <c r="A27" s="6"/>
    </row>
    <row r="28" spans="1:21" x14ac:dyDescent="0.25">
      <c r="A28" s="6"/>
    </row>
    <row r="29" spans="1:21" x14ac:dyDescent="0.25">
      <c r="A29" s="6"/>
    </row>
    <row r="30" spans="1:21" x14ac:dyDescent="0.25">
      <c r="A30" s="6"/>
    </row>
    <row r="31" spans="1:21" x14ac:dyDescent="0.25">
      <c r="A31" s="6"/>
    </row>
    <row r="32" spans="1:21" x14ac:dyDescent="0.25">
      <c r="A32" s="6"/>
      <c r="D32" s="6"/>
    </row>
    <row r="33" spans="1:4" x14ac:dyDescent="0.25">
      <c r="A33" s="6"/>
      <c r="D33" s="6"/>
    </row>
    <row r="34" spans="1:4" x14ac:dyDescent="0.25">
      <c r="A34" s="6"/>
      <c r="D34" s="6"/>
    </row>
    <row r="35" spans="1:4" x14ac:dyDescent="0.25">
      <c r="A35" s="6"/>
      <c r="D35" s="6"/>
    </row>
    <row r="36" spans="1:4" x14ac:dyDescent="0.25">
      <c r="A36" s="6"/>
    </row>
    <row r="37" spans="1:4" x14ac:dyDescent="0.25">
      <c r="A37" s="6"/>
    </row>
    <row r="38" spans="1:4" x14ac:dyDescent="0.25">
      <c r="A38" s="6"/>
      <c r="C38" s="7"/>
    </row>
    <row r="39" spans="1:4" x14ac:dyDescent="0.25">
      <c r="A39" s="6"/>
      <c r="C39" s="7"/>
    </row>
    <row r="40" spans="1:4" x14ac:dyDescent="0.25">
      <c r="A40" s="6"/>
      <c r="C40" s="7"/>
    </row>
    <row r="41" spans="1:4" x14ac:dyDescent="0.25">
      <c r="A41" s="6"/>
      <c r="C41" s="7"/>
      <c r="D41" s="6"/>
    </row>
    <row r="42" spans="1:4" x14ac:dyDescent="0.25">
      <c r="A42" s="6"/>
      <c r="C42" s="7"/>
      <c r="D42" s="6"/>
    </row>
    <row r="43" spans="1:4" x14ac:dyDescent="0.25">
      <c r="A43" s="6"/>
      <c r="C43" s="7"/>
      <c r="D43" s="6"/>
    </row>
    <row r="44" spans="1:4" x14ac:dyDescent="0.25">
      <c r="A44" s="6"/>
      <c r="C44" s="7"/>
    </row>
    <row r="45" spans="1:4" x14ac:dyDescent="0.25">
      <c r="A45" s="6"/>
      <c r="C45" s="7"/>
    </row>
    <row r="46" spans="1:4" x14ac:dyDescent="0.25">
      <c r="A46" s="6"/>
      <c r="C46" s="7"/>
    </row>
    <row r="47" spans="1:4" x14ac:dyDescent="0.25">
      <c r="A47" s="6"/>
      <c r="C47" s="7"/>
    </row>
    <row r="48" spans="1:4" x14ac:dyDescent="0.25">
      <c r="A48" s="6"/>
      <c r="C48" s="7"/>
      <c r="D48" s="6"/>
    </row>
    <row r="49" spans="1:33" x14ac:dyDescent="0.25">
      <c r="A49" s="6"/>
      <c r="C49" s="7"/>
      <c r="D49" s="6"/>
    </row>
    <row r="50" spans="1:33" x14ac:dyDescent="0.25">
      <c r="A50" s="6"/>
      <c r="C50" s="7"/>
      <c r="D50" s="6"/>
    </row>
    <row r="51" spans="1:33" x14ac:dyDescent="0.25">
      <c r="A51" s="6"/>
      <c r="C51" s="7"/>
      <c r="D51" s="6"/>
    </row>
    <row r="53" spans="1:33" x14ac:dyDescent="0.25">
      <c r="B53" s="8" t="s">
        <v>4</v>
      </c>
      <c r="C53" s="9">
        <f>AVERAGE(C6:C51)</f>
        <v>41638.461538461539</v>
      </c>
      <c r="D53" s="8"/>
      <c r="E53" s="10">
        <f>AVERAGE(E6:E51)</f>
        <v>175</v>
      </c>
      <c r="F53" s="10">
        <f t="shared" ref="F53:AF53" si="3">AVERAGE(F6:F51)</f>
        <v>1687.2307692307693</v>
      </c>
      <c r="G53" s="10">
        <f t="shared" si="3"/>
        <v>9.9861538461538473</v>
      </c>
      <c r="H53" s="10">
        <f t="shared" si="3"/>
        <v>0.26376923076923081</v>
      </c>
      <c r="I53" s="10">
        <f t="shared" si="3"/>
        <v>0.47661538461538455</v>
      </c>
      <c r="J53" s="10">
        <f>AVERAGE(J6:J51)</f>
        <v>0.72061538461538455</v>
      </c>
      <c r="K53" s="10">
        <f>AVERAGE(K6:K51)</f>
        <v>1530.6923076923076</v>
      </c>
      <c r="L53" s="10"/>
      <c r="M53" s="10">
        <f t="shared" si="3"/>
        <v>1836.8853846153843</v>
      </c>
      <c r="N53" s="10">
        <f t="shared" si="3"/>
        <v>13.601307692307691</v>
      </c>
      <c r="O53" s="10">
        <f t="shared" si="3"/>
        <v>1942.7896553948265</v>
      </c>
      <c r="P53" s="10">
        <f t="shared" si="3"/>
        <v>2218.3694708414218</v>
      </c>
      <c r="Q53" s="10">
        <f t="shared" si="3"/>
        <v>154.10692027640536</v>
      </c>
      <c r="R53" s="10">
        <f t="shared" si="3"/>
        <v>158.89225558015337</v>
      </c>
      <c r="S53" s="10" t="e">
        <f t="shared" si="3"/>
        <v>#DIV/0!</v>
      </c>
      <c r="T53" s="10"/>
      <c r="U53" s="10">
        <f>AVERAGE(U7:U51)</f>
        <v>1543.3333333333333</v>
      </c>
      <c r="V53" s="10" t="e">
        <f t="shared" si="3"/>
        <v>#DIV/0!</v>
      </c>
      <c r="W53" s="10" t="e">
        <f t="shared" si="3"/>
        <v>#DIV/0!</v>
      </c>
      <c r="X53" s="10" t="e">
        <f t="shared" si="3"/>
        <v>#DIV/0!</v>
      </c>
      <c r="Y53" s="10" t="e">
        <f t="shared" si="3"/>
        <v>#DIV/0!</v>
      </c>
      <c r="Z53" s="10" t="e">
        <f t="shared" si="3"/>
        <v>#DIV/0!</v>
      </c>
      <c r="AA53" s="10" t="e">
        <f t="shared" si="3"/>
        <v>#DIV/0!</v>
      </c>
      <c r="AB53" s="10"/>
      <c r="AC53" s="10" t="e">
        <f t="shared" si="3"/>
        <v>#DIV/0!</v>
      </c>
      <c r="AD53" s="10"/>
      <c r="AE53" s="10" t="e">
        <f t="shared" si="3"/>
        <v>#DIV/0!</v>
      </c>
      <c r="AF53" s="10" t="e">
        <f t="shared" si="3"/>
        <v>#DIV/0!</v>
      </c>
      <c r="AG53" s="10"/>
    </row>
    <row r="57" spans="1:33" x14ac:dyDescent="0.25">
      <c r="L57" s="1">
        <f>79-17</f>
        <v>62</v>
      </c>
    </row>
    <row r="58" spans="1:33" x14ac:dyDescent="0.25">
      <c r="L58" s="1">
        <f>L57/25</f>
        <v>2.48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3455C-41D0-40EE-B70E-40F2248CC423}">
  <dimension ref="A4:AG58"/>
  <sheetViews>
    <sheetView tabSelected="1" workbookViewId="0">
      <selection activeCell="K6" sqref="K6:K18"/>
    </sheetView>
  </sheetViews>
  <sheetFormatPr defaultRowHeight="15" x14ac:dyDescent="0.25"/>
  <cols>
    <col min="1" max="1" width="9.140625" style="1"/>
    <col min="2" max="2" width="9.28515625" style="1" bestFit="1" customWidth="1"/>
    <col min="3" max="3" width="11.5703125" style="1" bestFit="1" customWidth="1"/>
    <col min="4" max="4" width="9.140625" style="1"/>
    <col min="5" max="5" width="9.28515625" style="1" bestFit="1" customWidth="1"/>
    <col min="6" max="6" width="13" style="1" customWidth="1"/>
    <col min="7" max="7" width="11" style="1" customWidth="1"/>
    <col min="8" max="9" width="9.28515625" style="1" bestFit="1" customWidth="1"/>
    <col min="10" max="11" width="10.5703125" style="1" customWidth="1"/>
    <col min="12" max="12" width="9.140625" style="1"/>
    <col min="13" max="13" width="11.42578125" style="1" customWidth="1"/>
    <col min="14" max="14" width="14.28515625" style="1" customWidth="1"/>
    <col min="15" max="15" width="11.5703125" style="1" bestFit="1" customWidth="1"/>
    <col min="16" max="17" width="11.7109375" style="1" bestFit="1" customWidth="1"/>
    <col min="18" max="19" width="10.140625" style="1" customWidth="1"/>
    <col min="20" max="20" width="9.140625" style="1"/>
    <col min="21" max="21" width="9.28515625" style="1" bestFit="1" customWidth="1"/>
    <col min="22" max="22" width="10.5703125" style="1" bestFit="1" customWidth="1"/>
    <col min="23" max="25" width="9.140625" style="1"/>
    <col min="26" max="27" width="10.140625" style="1" customWidth="1"/>
    <col min="28" max="28" width="9.140625" style="1"/>
    <col min="29" max="29" width="11.5703125" style="1" bestFit="1" customWidth="1"/>
    <col min="30" max="16384" width="9.140625" style="1"/>
  </cols>
  <sheetData>
    <row r="4" spans="1:21" ht="30" x14ac:dyDescent="0.25">
      <c r="E4" s="2" t="s">
        <v>2</v>
      </c>
      <c r="F4" s="2"/>
      <c r="G4" s="2"/>
      <c r="H4" s="2"/>
      <c r="I4" s="2"/>
      <c r="J4" s="2"/>
      <c r="K4" s="2"/>
      <c r="M4" s="4"/>
      <c r="N4" s="4"/>
      <c r="O4" s="4"/>
      <c r="P4" s="4"/>
      <c r="Q4" s="4"/>
      <c r="R4" s="4"/>
      <c r="U4" s="5" t="s">
        <v>3</v>
      </c>
    </row>
    <row r="5" spans="1:21" ht="31.5" customHeight="1" x14ac:dyDescent="0.25">
      <c r="A5" s="1" t="s">
        <v>1</v>
      </c>
      <c r="B5" s="1" t="s">
        <v>14</v>
      </c>
      <c r="C5" s="1" t="s">
        <v>5</v>
      </c>
      <c r="E5" s="2" t="s">
        <v>0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M5" s="2" t="s">
        <v>12</v>
      </c>
      <c r="N5" s="2" t="s">
        <v>13</v>
      </c>
      <c r="O5" s="4" t="s">
        <v>17</v>
      </c>
      <c r="P5" s="4" t="s">
        <v>18</v>
      </c>
      <c r="Q5" s="4" t="s">
        <v>15</v>
      </c>
      <c r="R5" s="4" t="s">
        <v>16</v>
      </c>
      <c r="U5" s="3" t="s">
        <v>0</v>
      </c>
    </row>
    <row r="6" spans="1:21" x14ac:dyDescent="0.25">
      <c r="A6" s="6"/>
      <c r="B6" s="1">
        <v>0</v>
      </c>
      <c r="C6" s="1">
        <v>86000</v>
      </c>
      <c r="E6" s="1">
        <v>425</v>
      </c>
      <c r="F6" s="1">
        <v>2918</v>
      </c>
      <c r="G6" s="1">
        <v>6.88</v>
      </c>
      <c r="H6" s="1">
        <v>0.28799999999999998</v>
      </c>
      <c r="I6" s="1">
        <v>0.45400000000000001</v>
      </c>
      <c r="J6" s="1">
        <v>0.73799999999999999</v>
      </c>
      <c r="K6" s="1">
        <v>558</v>
      </c>
      <c r="M6" s="1">
        <v>589.77499999999998</v>
      </c>
      <c r="N6" s="1">
        <v>9.67</v>
      </c>
      <c r="O6" s="1">
        <f t="shared" ref="O6:O18" si="0">K6/N6</f>
        <v>57.704239917269909</v>
      </c>
      <c r="P6" s="1">
        <f t="shared" ref="P6:P18" si="1">M6/N6</f>
        <v>60.990175801447776</v>
      </c>
      <c r="Q6" s="1">
        <f t="shared" ref="Q6:R18" si="2">(61.5)*LOG10(O6)</f>
        <v>108.31427507855649</v>
      </c>
      <c r="R6" s="1">
        <f t="shared" si="2"/>
        <v>109.79348293942371</v>
      </c>
      <c r="U6" s="1">
        <v>2503</v>
      </c>
    </row>
    <row r="7" spans="1:21" ht="14.25" customHeight="1" x14ac:dyDescent="0.25">
      <c r="A7" s="6"/>
      <c r="B7" s="1">
        <v>2</v>
      </c>
      <c r="C7" s="1">
        <v>85500</v>
      </c>
      <c r="E7" s="1">
        <v>422</v>
      </c>
      <c r="F7" s="1">
        <v>2886</v>
      </c>
      <c r="G7" s="1">
        <v>6.84</v>
      </c>
      <c r="H7" s="1">
        <v>0.28999999999999998</v>
      </c>
      <c r="I7" s="1">
        <v>0.46800000000000003</v>
      </c>
      <c r="J7" s="1">
        <v>0.74399999999999999</v>
      </c>
      <c r="K7" s="1">
        <v>558</v>
      </c>
      <c r="M7" s="1">
        <v>572.51400000000001</v>
      </c>
      <c r="N7" s="1">
        <v>10.348000000000001</v>
      </c>
      <c r="O7" s="1">
        <f t="shared" si="0"/>
        <v>53.923463471202162</v>
      </c>
      <c r="P7" s="1">
        <f t="shared" si="1"/>
        <v>55.326053343641277</v>
      </c>
      <c r="Q7" s="1">
        <f t="shared" si="2"/>
        <v>106.50433340192397</v>
      </c>
      <c r="R7" s="1">
        <f t="shared" si="2"/>
        <v>107.19017600506741</v>
      </c>
      <c r="U7" s="1">
        <v>2343</v>
      </c>
    </row>
    <row r="8" spans="1:21" s="4" customFormat="1" x14ac:dyDescent="0.25">
      <c r="A8" s="11"/>
      <c r="B8" s="12">
        <v>4</v>
      </c>
      <c r="C8" s="4">
        <v>78200</v>
      </c>
      <c r="E8" s="4">
        <v>380</v>
      </c>
      <c r="F8" s="4">
        <v>2766</v>
      </c>
      <c r="G8" s="4">
        <v>7.28</v>
      </c>
      <c r="H8" s="4">
        <v>0.27200000000000002</v>
      </c>
      <c r="I8" s="4">
        <v>0.47699999999999998</v>
      </c>
      <c r="J8" s="4">
        <v>0.746</v>
      </c>
      <c r="K8" s="4">
        <v>843</v>
      </c>
      <c r="M8" s="4">
        <v>1021.072</v>
      </c>
      <c r="N8" s="4">
        <v>0.41899999999999998</v>
      </c>
      <c r="O8" s="4">
        <f t="shared" si="0"/>
        <v>2011.9331742243437</v>
      </c>
      <c r="P8" s="4">
        <f t="shared" si="1"/>
        <v>2436.9260143198094</v>
      </c>
      <c r="Q8" s="4">
        <f t="shared" si="2"/>
        <v>203.17223342699447</v>
      </c>
      <c r="R8" s="4">
        <f t="shared" si="2"/>
        <v>208.29080416192463</v>
      </c>
      <c r="U8" s="4">
        <v>2213</v>
      </c>
    </row>
    <row r="9" spans="1:21" x14ac:dyDescent="0.25">
      <c r="A9" s="6"/>
      <c r="B9" s="1">
        <v>6</v>
      </c>
      <c r="C9" s="1">
        <v>76400</v>
      </c>
      <c r="E9" s="1">
        <v>356</v>
      </c>
      <c r="F9" s="1">
        <v>2749</v>
      </c>
      <c r="G9" s="1">
        <v>7.72</v>
      </c>
      <c r="H9" s="1">
        <v>0.27700000000000002</v>
      </c>
      <c r="I9" s="1">
        <v>0.47099999999999997</v>
      </c>
      <c r="J9" s="1">
        <v>0.73499999999999999</v>
      </c>
      <c r="K9" s="1">
        <v>771</v>
      </c>
      <c r="M9" s="1">
        <v>987.86099999999999</v>
      </c>
      <c r="N9" s="1">
        <v>0.156</v>
      </c>
      <c r="O9" s="1">
        <f t="shared" si="0"/>
        <v>4942.3076923076924</v>
      </c>
      <c r="P9" s="1">
        <f t="shared" si="1"/>
        <v>6332.4423076923076</v>
      </c>
      <c r="Q9" s="1">
        <f t="shared" si="2"/>
        <v>227.17668145133445</v>
      </c>
      <c r="R9" s="1">
        <f t="shared" si="2"/>
        <v>233.79663137070787</v>
      </c>
      <c r="U9" s="1">
        <v>2584</v>
      </c>
    </row>
    <row r="10" spans="1:21" customFormat="1" x14ac:dyDescent="0.25">
      <c r="B10" s="1">
        <v>8</v>
      </c>
      <c r="C10" s="1">
        <v>77400</v>
      </c>
      <c r="E10" s="1">
        <v>385</v>
      </c>
      <c r="F10" s="1">
        <v>2798</v>
      </c>
      <c r="G10" s="1">
        <v>7.27</v>
      </c>
      <c r="H10" s="1">
        <v>0.29399999999999998</v>
      </c>
      <c r="I10" s="1">
        <v>0.439</v>
      </c>
      <c r="J10" s="1">
        <v>0.73399999999999999</v>
      </c>
      <c r="K10" s="1">
        <v>826</v>
      </c>
      <c r="M10" s="1">
        <v>1066.463</v>
      </c>
      <c r="N10" s="1">
        <v>0.76100000000000001</v>
      </c>
      <c r="O10">
        <f t="shared" si="0"/>
        <v>1085.4139290407359</v>
      </c>
      <c r="P10">
        <f t="shared" si="1"/>
        <v>1401.3968462549276</v>
      </c>
      <c r="Q10">
        <f t="shared" si="2"/>
        <v>186.68911651881328</v>
      </c>
      <c r="R10">
        <f t="shared" si="2"/>
        <v>193.51350985228174</v>
      </c>
      <c r="U10" s="1">
        <v>2425</v>
      </c>
    </row>
    <row r="11" spans="1:21" customFormat="1" x14ac:dyDescent="0.25">
      <c r="B11" s="1">
        <v>10</v>
      </c>
      <c r="C11" s="1">
        <v>76700</v>
      </c>
      <c r="E11" s="1">
        <v>360</v>
      </c>
      <c r="F11" s="1">
        <v>2716</v>
      </c>
      <c r="G11" s="1">
        <v>7.55</v>
      </c>
      <c r="H11" s="1">
        <v>0.26400000000000001</v>
      </c>
      <c r="I11" s="1">
        <v>0.46800000000000003</v>
      </c>
      <c r="J11" s="1">
        <v>0.73599999999999999</v>
      </c>
      <c r="K11" s="1">
        <v>822</v>
      </c>
      <c r="M11" s="1">
        <v>1128.9390000000001</v>
      </c>
      <c r="N11" s="1">
        <v>1.5780000000000001</v>
      </c>
      <c r="O11">
        <f t="shared" si="0"/>
        <v>520.91254752851705</v>
      </c>
      <c r="P11">
        <f t="shared" si="1"/>
        <v>715.4239543726236</v>
      </c>
      <c r="Q11">
        <f t="shared" si="2"/>
        <v>167.08103634799889</v>
      </c>
      <c r="R11">
        <f t="shared" si="2"/>
        <v>175.55565386236142</v>
      </c>
      <c r="U11" s="1">
        <v>2126</v>
      </c>
    </row>
    <row r="12" spans="1:21" customFormat="1" x14ac:dyDescent="0.25">
      <c r="B12" s="1">
        <v>12</v>
      </c>
      <c r="C12" s="1">
        <v>81800</v>
      </c>
      <c r="E12" s="1">
        <v>362</v>
      </c>
      <c r="F12" s="1">
        <v>2872</v>
      </c>
      <c r="G12" s="1">
        <v>7.93</v>
      </c>
      <c r="H12" s="1">
        <v>0.25900000000000001</v>
      </c>
      <c r="I12" s="1">
        <v>0.47699999999999998</v>
      </c>
      <c r="J12" s="1">
        <v>0.72099999999999997</v>
      </c>
      <c r="K12" s="1">
        <v>838</v>
      </c>
      <c r="M12" s="1">
        <v>1138.846</v>
      </c>
      <c r="N12" s="1">
        <v>0.22700000000000001</v>
      </c>
      <c r="O12">
        <f t="shared" si="0"/>
        <v>3691.6299559471363</v>
      </c>
      <c r="P12">
        <f t="shared" si="1"/>
        <v>5016.9427312775333</v>
      </c>
      <c r="Q12">
        <f t="shared" si="2"/>
        <v>219.38391692838496</v>
      </c>
      <c r="R12">
        <f t="shared" si="2"/>
        <v>227.577007328739</v>
      </c>
      <c r="U12" s="1">
        <v>2595</v>
      </c>
    </row>
    <row r="13" spans="1:21" customFormat="1" x14ac:dyDescent="0.25">
      <c r="B13" s="1">
        <v>14</v>
      </c>
      <c r="C13" s="1">
        <v>80200</v>
      </c>
      <c r="E13" s="1">
        <v>428</v>
      </c>
      <c r="F13" s="1">
        <v>2548</v>
      </c>
      <c r="G13" s="1">
        <v>5.95</v>
      </c>
      <c r="H13" s="1">
        <v>0.26700000000000002</v>
      </c>
      <c r="I13" s="1">
        <v>0.47199999999999998</v>
      </c>
      <c r="J13" s="1">
        <v>0.73</v>
      </c>
      <c r="K13" s="1">
        <v>885</v>
      </c>
      <c r="M13" s="1">
        <v>1108.56</v>
      </c>
      <c r="N13" s="1">
        <v>0.19800000000000001</v>
      </c>
      <c r="O13">
        <f t="shared" si="0"/>
        <v>4469.6969696969691</v>
      </c>
      <c r="P13">
        <f t="shared" si="1"/>
        <v>5598.7878787878781</v>
      </c>
      <c r="Q13">
        <f t="shared" si="2"/>
        <v>224.49210194683209</v>
      </c>
      <c r="R13">
        <f t="shared" si="2"/>
        <v>230.50778184234224</v>
      </c>
      <c r="U13" s="1">
        <v>2496</v>
      </c>
    </row>
    <row r="14" spans="1:21" customFormat="1" x14ac:dyDescent="0.25">
      <c r="B14" s="1">
        <v>16</v>
      </c>
      <c r="C14" s="1">
        <v>73400</v>
      </c>
      <c r="E14" s="1">
        <v>407</v>
      </c>
      <c r="F14" s="1">
        <v>2478</v>
      </c>
      <c r="G14" s="1">
        <v>6.09</v>
      </c>
      <c r="H14" s="1">
        <v>0.25700000000000001</v>
      </c>
      <c r="I14" s="1">
        <v>0.45500000000000002</v>
      </c>
      <c r="J14" s="1">
        <v>0.71199999999999997</v>
      </c>
      <c r="K14" s="1">
        <v>922</v>
      </c>
      <c r="M14" s="1">
        <v>1174.538</v>
      </c>
      <c r="N14" s="1">
        <v>2.7829999999999999</v>
      </c>
      <c r="O14">
        <f t="shared" si="0"/>
        <v>331.29716133668705</v>
      </c>
      <c r="P14">
        <f t="shared" si="1"/>
        <v>422.04024434063962</v>
      </c>
      <c r="Q14">
        <f t="shared" si="2"/>
        <v>154.99338945525457</v>
      </c>
      <c r="R14">
        <f t="shared" si="2"/>
        <v>161.45926274669281</v>
      </c>
      <c r="U14" s="1">
        <v>2170</v>
      </c>
    </row>
    <row r="15" spans="1:21" customFormat="1" x14ac:dyDescent="0.25">
      <c r="B15" s="1">
        <v>18</v>
      </c>
      <c r="C15" s="1">
        <v>78900</v>
      </c>
      <c r="E15" s="1">
        <v>435</v>
      </c>
      <c r="F15" s="1">
        <v>2773</v>
      </c>
      <c r="G15" s="1">
        <v>6.38</v>
      </c>
      <c r="H15" s="1">
        <v>0.28199999999999997</v>
      </c>
      <c r="I15" s="1">
        <v>0.46600000000000003</v>
      </c>
      <c r="J15" s="1">
        <v>0.73699999999999999</v>
      </c>
      <c r="K15" s="1">
        <v>733</v>
      </c>
      <c r="M15" s="1">
        <v>1082.758</v>
      </c>
      <c r="N15" s="1">
        <v>1.5880000000000001</v>
      </c>
      <c r="O15">
        <f t="shared" si="0"/>
        <v>461.58690176322415</v>
      </c>
      <c r="P15">
        <f t="shared" si="1"/>
        <v>681.83753148614608</v>
      </c>
      <c r="Q15">
        <f t="shared" si="2"/>
        <v>163.85158880782811</v>
      </c>
      <c r="R15">
        <f t="shared" si="2"/>
        <v>174.27137554215611</v>
      </c>
      <c r="U15" s="1">
        <v>2294</v>
      </c>
    </row>
    <row r="16" spans="1:21" customFormat="1" x14ac:dyDescent="0.25">
      <c r="B16" s="1">
        <v>20</v>
      </c>
      <c r="C16" s="1">
        <v>72300</v>
      </c>
      <c r="E16" s="1">
        <v>393</v>
      </c>
      <c r="F16" s="1">
        <v>2929</v>
      </c>
      <c r="G16" s="1">
        <v>7.45</v>
      </c>
      <c r="H16" s="1">
        <v>0.26700000000000002</v>
      </c>
      <c r="I16" s="1">
        <v>0.45500000000000002</v>
      </c>
      <c r="J16" s="1">
        <v>0.70399999999999996</v>
      </c>
      <c r="K16" s="1">
        <v>661</v>
      </c>
      <c r="M16" s="1">
        <v>746.774</v>
      </c>
      <c r="N16" s="1">
        <v>2.94</v>
      </c>
      <c r="O16">
        <f t="shared" si="0"/>
        <v>224.82993197278913</v>
      </c>
      <c r="P16">
        <f t="shared" si="1"/>
        <v>254.00476190476192</v>
      </c>
      <c r="Q16">
        <f t="shared" si="2"/>
        <v>144.63902893801921</v>
      </c>
      <c r="R16">
        <f t="shared" si="2"/>
        <v>147.89777430066525</v>
      </c>
      <c r="U16" s="1">
        <v>2316</v>
      </c>
    </row>
    <row r="17" spans="1:21" customFormat="1" x14ac:dyDescent="0.25">
      <c r="B17" s="1">
        <v>22</v>
      </c>
      <c r="C17" s="1">
        <v>82200</v>
      </c>
      <c r="E17" s="1">
        <v>451</v>
      </c>
      <c r="F17" s="1">
        <v>2961</v>
      </c>
      <c r="G17" s="1">
        <v>6.57</v>
      </c>
      <c r="H17" s="1">
        <v>0.27100000000000002</v>
      </c>
      <c r="I17" s="1">
        <v>0.46300000000000002</v>
      </c>
      <c r="J17" s="1">
        <v>0.73299999999999998</v>
      </c>
      <c r="K17" s="1">
        <v>813</v>
      </c>
      <c r="M17" s="1">
        <v>1018.04</v>
      </c>
      <c r="N17" s="1">
        <v>2.101</v>
      </c>
      <c r="O17">
        <f t="shared" si="0"/>
        <v>386.95859114707281</v>
      </c>
      <c r="P17">
        <f t="shared" si="1"/>
        <v>484.55021418372201</v>
      </c>
      <c r="Q17">
        <f t="shared" si="2"/>
        <v>159.14136633106909</v>
      </c>
      <c r="R17">
        <f t="shared" si="2"/>
        <v>165.14833557735699</v>
      </c>
      <c r="U17" s="1">
        <v>2474</v>
      </c>
    </row>
    <row r="18" spans="1:21" customFormat="1" x14ac:dyDescent="0.25">
      <c r="B18" s="1">
        <v>24</v>
      </c>
      <c r="C18" s="1">
        <v>80200</v>
      </c>
      <c r="E18" s="1">
        <v>484</v>
      </c>
      <c r="F18" s="1">
        <v>2801</v>
      </c>
      <c r="G18" s="1">
        <v>5.79</v>
      </c>
      <c r="H18" s="1">
        <v>0.28199999999999997</v>
      </c>
      <c r="I18" s="1">
        <v>0.44800000000000001</v>
      </c>
      <c r="J18" s="1">
        <v>0.70399999999999996</v>
      </c>
      <c r="K18" s="1">
        <v>668</v>
      </c>
      <c r="M18" s="1">
        <v>768.18200000000002</v>
      </c>
      <c r="N18" s="1">
        <v>2.9159999999999999</v>
      </c>
      <c r="O18">
        <f t="shared" si="0"/>
        <v>229.0809327846365</v>
      </c>
      <c r="P18">
        <f t="shared" si="1"/>
        <v>263.43689986282578</v>
      </c>
      <c r="Q18">
        <f t="shared" si="2"/>
        <v>145.13931998402091</v>
      </c>
      <c r="R18">
        <f t="shared" si="2"/>
        <v>148.87161132663235</v>
      </c>
      <c r="U18" s="1">
        <v>2342</v>
      </c>
    </row>
    <row r="19" spans="1:21" x14ac:dyDescent="0.25">
      <c r="A19" s="6"/>
    </row>
    <row r="20" spans="1:21" x14ac:dyDescent="0.25">
      <c r="A20" s="6"/>
    </row>
    <row r="21" spans="1:21" x14ac:dyDescent="0.25">
      <c r="A21" s="6"/>
    </row>
    <row r="22" spans="1:21" x14ac:dyDescent="0.25">
      <c r="A22" s="6"/>
    </row>
    <row r="23" spans="1:21" x14ac:dyDescent="0.25">
      <c r="A23" s="6"/>
    </row>
    <row r="24" spans="1:21" x14ac:dyDescent="0.25">
      <c r="A24" s="6"/>
    </row>
    <row r="25" spans="1:21" x14ac:dyDescent="0.25">
      <c r="A25" s="6"/>
    </row>
    <row r="26" spans="1:21" x14ac:dyDescent="0.25">
      <c r="A26" s="6"/>
    </row>
    <row r="27" spans="1:21" x14ac:dyDescent="0.25">
      <c r="A27" s="6"/>
    </row>
    <row r="28" spans="1:21" x14ac:dyDescent="0.25">
      <c r="A28" s="6"/>
    </row>
    <row r="29" spans="1:21" x14ac:dyDescent="0.25">
      <c r="A29" s="6"/>
    </row>
    <row r="30" spans="1:21" x14ac:dyDescent="0.25">
      <c r="A30" s="6"/>
    </row>
    <row r="31" spans="1:21" x14ac:dyDescent="0.25">
      <c r="A31" s="6"/>
    </row>
    <row r="32" spans="1:21" x14ac:dyDescent="0.25">
      <c r="A32" s="6"/>
      <c r="D32" s="6"/>
    </row>
    <row r="33" spans="1:4" x14ac:dyDescent="0.25">
      <c r="A33" s="6"/>
      <c r="D33" s="6"/>
    </row>
    <row r="34" spans="1:4" x14ac:dyDescent="0.25">
      <c r="A34" s="6"/>
      <c r="D34" s="6"/>
    </row>
    <row r="35" spans="1:4" x14ac:dyDescent="0.25">
      <c r="A35" s="6"/>
      <c r="D35" s="6"/>
    </row>
    <row r="36" spans="1:4" x14ac:dyDescent="0.25">
      <c r="A36" s="6"/>
    </row>
    <row r="37" spans="1:4" x14ac:dyDescent="0.25">
      <c r="A37" s="6"/>
    </row>
    <row r="38" spans="1:4" x14ac:dyDescent="0.25">
      <c r="A38" s="6"/>
      <c r="C38" s="7"/>
    </row>
    <row r="39" spans="1:4" x14ac:dyDescent="0.25">
      <c r="A39" s="6"/>
      <c r="C39" s="7"/>
    </row>
    <row r="40" spans="1:4" x14ac:dyDescent="0.25">
      <c r="A40" s="6"/>
      <c r="C40" s="7"/>
    </row>
    <row r="41" spans="1:4" x14ac:dyDescent="0.25">
      <c r="A41" s="6"/>
      <c r="C41" s="7"/>
      <c r="D41" s="6"/>
    </row>
    <row r="42" spans="1:4" x14ac:dyDescent="0.25">
      <c r="A42" s="6"/>
      <c r="C42" s="7"/>
      <c r="D42" s="6"/>
    </row>
    <row r="43" spans="1:4" x14ac:dyDescent="0.25">
      <c r="A43" s="6"/>
      <c r="C43" s="7"/>
      <c r="D43" s="6"/>
    </row>
    <row r="44" spans="1:4" x14ac:dyDescent="0.25">
      <c r="A44" s="6"/>
      <c r="C44" s="7"/>
    </row>
    <row r="45" spans="1:4" x14ac:dyDescent="0.25">
      <c r="A45" s="6"/>
      <c r="C45" s="7"/>
    </row>
    <row r="46" spans="1:4" x14ac:dyDescent="0.25">
      <c r="A46" s="6"/>
      <c r="C46" s="7"/>
    </row>
    <row r="47" spans="1:4" x14ac:dyDescent="0.25">
      <c r="A47" s="6"/>
      <c r="C47" s="7"/>
    </row>
    <row r="48" spans="1:4" x14ac:dyDescent="0.25">
      <c r="A48" s="6"/>
      <c r="C48" s="7"/>
      <c r="D48" s="6"/>
    </row>
    <row r="49" spans="1:33" x14ac:dyDescent="0.25">
      <c r="A49" s="6"/>
      <c r="C49" s="7"/>
      <c r="D49" s="6"/>
    </row>
    <row r="50" spans="1:33" x14ac:dyDescent="0.25">
      <c r="A50" s="6"/>
      <c r="C50" s="7"/>
      <c r="D50" s="6"/>
    </row>
    <row r="51" spans="1:33" x14ac:dyDescent="0.25">
      <c r="A51" s="6"/>
      <c r="C51" s="7"/>
      <c r="D51" s="6"/>
    </row>
    <row r="53" spans="1:33" x14ac:dyDescent="0.25">
      <c r="B53" s="8" t="s">
        <v>4</v>
      </c>
      <c r="C53" s="9">
        <f>AVERAGE(C6:C51)</f>
        <v>79169.230769230766</v>
      </c>
      <c r="D53" s="8"/>
      <c r="E53" s="10">
        <f>AVERAGE(E6:E51)</f>
        <v>406.76923076923077</v>
      </c>
      <c r="F53" s="10">
        <f t="shared" ref="F53:AF53" si="3">AVERAGE(F6:F51)</f>
        <v>2784.2307692307691</v>
      </c>
      <c r="G53" s="10">
        <f t="shared" si="3"/>
        <v>6.9</v>
      </c>
      <c r="H53" s="10">
        <f t="shared" si="3"/>
        <v>0.27461538461538459</v>
      </c>
      <c r="I53" s="10">
        <f t="shared" si="3"/>
        <v>0.46253846153846162</v>
      </c>
      <c r="J53" s="10">
        <f>AVERAGE(J6:J51)</f>
        <v>0.72876923076923095</v>
      </c>
      <c r="K53" s="10">
        <f>AVERAGE(K6:K51)</f>
        <v>761.38461538461536</v>
      </c>
      <c r="L53" s="10"/>
      <c r="M53" s="10">
        <f t="shared" si="3"/>
        <v>954.17861538461534</v>
      </c>
      <c r="N53" s="10">
        <f t="shared" si="3"/>
        <v>2.7450000000000001</v>
      </c>
      <c r="O53" s="10">
        <f t="shared" si="3"/>
        <v>1420.5596531644826</v>
      </c>
      <c r="P53" s="10">
        <f t="shared" si="3"/>
        <v>1824.9312010483279</v>
      </c>
      <c r="Q53" s="10">
        <f t="shared" si="3"/>
        <v>170.04449143207927</v>
      </c>
      <c r="R53" s="10">
        <f t="shared" si="3"/>
        <v>175.68256975818088</v>
      </c>
      <c r="S53" s="10" t="e">
        <f t="shared" si="3"/>
        <v>#DIV/0!</v>
      </c>
      <c r="T53" s="10"/>
      <c r="U53" s="10">
        <f>AVERAGE(U7:U51)</f>
        <v>2364.8333333333335</v>
      </c>
      <c r="V53" s="10" t="e">
        <f t="shared" si="3"/>
        <v>#DIV/0!</v>
      </c>
      <c r="W53" s="10" t="e">
        <f t="shared" si="3"/>
        <v>#DIV/0!</v>
      </c>
      <c r="X53" s="10" t="e">
        <f t="shared" si="3"/>
        <v>#DIV/0!</v>
      </c>
      <c r="Y53" s="10" t="e">
        <f t="shared" si="3"/>
        <v>#DIV/0!</v>
      </c>
      <c r="Z53" s="10" t="e">
        <f t="shared" si="3"/>
        <v>#DIV/0!</v>
      </c>
      <c r="AA53" s="10" t="e">
        <f t="shared" si="3"/>
        <v>#DIV/0!</v>
      </c>
      <c r="AB53" s="10"/>
      <c r="AC53" s="10" t="e">
        <f t="shared" si="3"/>
        <v>#DIV/0!</v>
      </c>
      <c r="AD53" s="10"/>
      <c r="AE53" s="10" t="e">
        <f t="shared" si="3"/>
        <v>#DIV/0!</v>
      </c>
      <c r="AF53" s="10" t="e">
        <f t="shared" si="3"/>
        <v>#DIV/0!</v>
      </c>
      <c r="AG53" s="10"/>
    </row>
    <row r="57" spans="1:33" x14ac:dyDescent="0.25">
      <c r="L57" s="1">
        <f>79-17</f>
        <v>62</v>
      </c>
    </row>
    <row r="58" spans="1:33" x14ac:dyDescent="0.25">
      <c r="L58" s="1">
        <f>L57/25</f>
        <v>2.48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Cell 1</vt:lpstr>
      <vt:lpstr>Cell 2</vt:lpstr>
      <vt:lpstr>Cell 3</vt:lpstr>
      <vt:lpstr>Cell 4</vt:lpstr>
      <vt:lpstr>Cell 5</vt:lpstr>
      <vt:lpstr>Cell 6</vt:lpstr>
      <vt:lpstr>Cell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 Wolf</dc:creator>
  <cp:lastModifiedBy>Dane Michael Wolf</cp:lastModifiedBy>
  <dcterms:created xsi:type="dcterms:W3CDTF">2015-06-05T18:17:20Z</dcterms:created>
  <dcterms:modified xsi:type="dcterms:W3CDTF">2024-11-01T22:17:40Z</dcterms:modified>
</cp:coreProperties>
</file>