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Lattice Light Sheet\Fibroblasts\No FBS fibro 24 hrs Assay 3\"/>
    </mc:Choice>
  </mc:AlternateContent>
  <xr:revisionPtr revIDLastSave="0" documentId="13_ncr:1_{36445DD2-10DC-47ED-A0EF-684ABA92F324}" xr6:coauthVersionLast="47" xr6:coauthVersionMax="47" xr10:uidLastSave="{00000000-0000-0000-0000-000000000000}"/>
  <bookViews>
    <workbookView xWindow="10590" yWindow="3540" windowWidth="24480" windowHeight="15360" activeTab="4" xr2:uid="{00000000-000D-0000-FFFF-FFFF00000000}"/>
  </bookViews>
  <sheets>
    <sheet name="Cell 1" sheetId="2" r:id="rId1"/>
    <sheet name="Cell 2" sheetId="4" r:id="rId2"/>
    <sheet name="Cell 3" sheetId="3" r:id="rId3"/>
    <sheet name="Cell 4" sheetId="5" r:id="rId4"/>
    <sheet name="Cell 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6" l="1"/>
  <c r="L58" i="6" s="1"/>
  <c r="AF53" i="6"/>
  <c r="AE53" i="6"/>
  <c r="AC53" i="6"/>
  <c r="AA53" i="6"/>
  <c r="Z53" i="6"/>
  <c r="Y53" i="6"/>
  <c r="X53" i="6"/>
  <c r="W53" i="6"/>
  <c r="V53" i="6"/>
  <c r="U53" i="6"/>
  <c r="S53" i="6"/>
  <c r="N53" i="6"/>
  <c r="M53" i="6"/>
  <c r="K53" i="6"/>
  <c r="J53" i="6"/>
  <c r="I53" i="6"/>
  <c r="H53" i="6"/>
  <c r="G53" i="6"/>
  <c r="F53" i="6"/>
  <c r="E53" i="6"/>
  <c r="C53" i="6"/>
  <c r="P18" i="6"/>
  <c r="R18" i="6" s="1"/>
  <c r="O18" i="6"/>
  <c r="Q18" i="6" s="1"/>
  <c r="P17" i="6"/>
  <c r="R17" i="6" s="1"/>
  <c r="O17" i="6"/>
  <c r="Q17" i="6" s="1"/>
  <c r="P16" i="6"/>
  <c r="R16" i="6" s="1"/>
  <c r="O16" i="6"/>
  <c r="Q16" i="6" s="1"/>
  <c r="P15" i="6"/>
  <c r="R15" i="6" s="1"/>
  <c r="O15" i="6"/>
  <c r="Q15" i="6" s="1"/>
  <c r="P14" i="6"/>
  <c r="R14" i="6" s="1"/>
  <c r="O14" i="6"/>
  <c r="Q14" i="6" s="1"/>
  <c r="P13" i="6"/>
  <c r="R13" i="6" s="1"/>
  <c r="O13" i="6"/>
  <c r="Q13" i="6" s="1"/>
  <c r="P12" i="6"/>
  <c r="R12" i="6" s="1"/>
  <c r="O12" i="6"/>
  <c r="Q12" i="6" s="1"/>
  <c r="P11" i="6"/>
  <c r="R11" i="6" s="1"/>
  <c r="O11" i="6"/>
  <c r="Q11" i="6" s="1"/>
  <c r="P10" i="6"/>
  <c r="R10" i="6" s="1"/>
  <c r="O10" i="6"/>
  <c r="Q10" i="6" s="1"/>
  <c r="P9" i="6"/>
  <c r="R9" i="6" s="1"/>
  <c r="O9" i="6"/>
  <c r="Q9" i="6" s="1"/>
  <c r="P8" i="6"/>
  <c r="R8" i="6" s="1"/>
  <c r="O8" i="6"/>
  <c r="Q8" i="6" s="1"/>
  <c r="P7" i="6"/>
  <c r="R7" i="6" s="1"/>
  <c r="O7" i="6"/>
  <c r="Q7" i="6" s="1"/>
  <c r="P6" i="6"/>
  <c r="O6" i="6"/>
  <c r="Q6" i="6" s="1"/>
  <c r="P53" i="6" l="1"/>
  <c r="Q53" i="6"/>
  <c r="O53" i="6"/>
  <c r="R6" i="6"/>
  <c r="R53" i="6" s="1"/>
  <c r="P10" i="2"/>
  <c r="R10" i="2" s="1"/>
  <c r="O10" i="2"/>
  <c r="Q10" i="2" s="1"/>
  <c r="L57" i="5"/>
  <c r="L58" i="5" s="1"/>
  <c r="AF53" i="5"/>
  <c r="AE53" i="5"/>
  <c r="AC53" i="5"/>
  <c r="AA53" i="5"/>
  <c r="Z53" i="5"/>
  <c r="Y53" i="5"/>
  <c r="X53" i="5"/>
  <c r="W53" i="5"/>
  <c r="V53" i="5"/>
  <c r="U53" i="5"/>
  <c r="S53" i="5"/>
  <c r="N53" i="5"/>
  <c r="M53" i="5"/>
  <c r="K53" i="5"/>
  <c r="J53" i="5"/>
  <c r="I53" i="5"/>
  <c r="H53" i="5"/>
  <c r="G53" i="5"/>
  <c r="F53" i="5"/>
  <c r="E53" i="5"/>
  <c r="C53" i="5"/>
  <c r="P18" i="5"/>
  <c r="R18" i="5" s="1"/>
  <c r="O18" i="5"/>
  <c r="Q18" i="5" s="1"/>
  <c r="P17" i="5"/>
  <c r="R17" i="5" s="1"/>
  <c r="O17" i="5"/>
  <c r="Q17" i="5" s="1"/>
  <c r="P16" i="5"/>
  <c r="R16" i="5" s="1"/>
  <c r="O16" i="5"/>
  <c r="Q16" i="5" s="1"/>
  <c r="P15" i="5"/>
  <c r="R15" i="5" s="1"/>
  <c r="O15" i="5"/>
  <c r="Q15" i="5" s="1"/>
  <c r="P14" i="5"/>
  <c r="R14" i="5" s="1"/>
  <c r="O14" i="5"/>
  <c r="Q14" i="5" s="1"/>
  <c r="P13" i="5"/>
  <c r="R13" i="5" s="1"/>
  <c r="O13" i="5"/>
  <c r="Q13" i="5" s="1"/>
  <c r="P12" i="5"/>
  <c r="R12" i="5" s="1"/>
  <c r="O12" i="5"/>
  <c r="Q12" i="5" s="1"/>
  <c r="P11" i="5"/>
  <c r="R11" i="5" s="1"/>
  <c r="O11" i="5"/>
  <c r="Q11" i="5" s="1"/>
  <c r="P10" i="5"/>
  <c r="R10" i="5" s="1"/>
  <c r="O10" i="5"/>
  <c r="Q10" i="5" s="1"/>
  <c r="P9" i="5"/>
  <c r="R9" i="5" s="1"/>
  <c r="O9" i="5"/>
  <c r="Q9" i="5" s="1"/>
  <c r="P8" i="5"/>
  <c r="R8" i="5" s="1"/>
  <c r="O8" i="5"/>
  <c r="Q8" i="5" s="1"/>
  <c r="P7" i="5"/>
  <c r="R7" i="5" s="1"/>
  <c r="O7" i="5"/>
  <c r="Q7" i="5" s="1"/>
  <c r="P6" i="5"/>
  <c r="O6" i="5"/>
  <c r="P53" i="5" l="1"/>
  <c r="O53" i="5"/>
  <c r="R6" i="5"/>
  <c r="R53" i="5" s="1"/>
  <c r="Q6" i="5"/>
  <c r="Q53" i="5" s="1"/>
  <c r="L57" i="3"/>
  <c r="L58" i="3" s="1"/>
  <c r="AF53" i="3"/>
  <c r="AE53" i="3"/>
  <c r="AC53" i="3"/>
  <c r="AA53" i="3"/>
  <c r="Z53" i="3"/>
  <c r="Y53" i="3"/>
  <c r="X53" i="3"/>
  <c r="W53" i="3"/>
  <c r="V53" i="3"/>
  <c r="U53" i="3"/>
  <c r="S53" i="3"/>
  <c r="N53" i="3"/>
  <c r="M53" i="3"/>
  <c r="K53" i="3"/>
  <c r="J53" i="3"/>
  <c r="I53" i="3"/>
  <c r="H53" i="3"/>
  <c r="G53" i="3"/>
  <c r="F53" i="3"/>
  <c r="E53" i="3"/>
  <c r="C53" i="3"/>
  <c r="P18" i="3"/>
  <c r="R18" i="3" s="1"/>
  <c r="O18" i="3"/>
  <c r="Q18" i="3" s="1"/>
  <c r="P17" i="3"/>
  <c r="R17" i="3" s="1"/>
  <c r="O17" i="3"/>
  <c r="Q17" i="3" s="1"/>
  <c r="P16" i="3"/>
  <c r="R16" i="3" s="1"/>
  <c r="O16" i="3"/>
  <c r="Q16" i="3" s="1"/>
  <c r="P15" i="3"/>
  <c r="R15" i="3" s="1"/>
  <c r="O15" i="3"/>
  <c r="Q15" i="3" s="1"/>
  <c r="P14" i="3"/>
  <c r="R14" i="3" s="1"/>
  <c r="O14" i="3"/>
  <c r="Q14" i="3" s="1"/>
  <c r="P13" i="3"/>
  <c r="R13" i="3" s="1"/>
  <c r="O13" i="3"/>
  <c r="Q13" i="3" s="1"/>
  <c r="P12" i="3"/>
  <c r="R12" i="3" s="1"/>
  <c r="O12" i="3"/>
  <c r="Q12" i="3" s="1"/>
  <c r="P11" i="3"/>
  <c r="R11" i="3" s="1"/>
  <c r="O11" i="3"/>
  <c r="Q11" i="3" s="1"/>
  <c r="P10" i="3"/>
  <c r="R10" i="3" s="1"/>
  <c r="O10" i="3"/>
  <c r="Q10" i="3" s="1"/>
  <c r="P9" i="3"/>
  <c r="R9" i="3" s="1"/>
  <c r="O9" i="3"/>
  <c r="Q9" i="3" s="1"/>
  <c r="P8" i="3"/>
  <c r="R8" i="3" s="1"/>
  <c r="O8" i="3"/>
  <c r="Q8" i="3" s="1"/>
  <c r="P7" i="3"/>
  <c r="R7" i="3" s="1"/>
  <c r="O7" i="3"/>
  <c r="Q7" i="3" s="1"/>
  <c r="P6" i="3"/>
  <c r="O6" i="3"/>
  <c r="Q6" i="3" s="1"/>
  <c r="L57" i="4"/>
  <c r="L58" i="4" s="1"/>
  <c r="AF53" i="4"/>
  <c r="AE53" i="4"/>
  <c r="AC53" i="4"/>
  <c r="AA53" i="4"/>
  <c r="Z53" i="4"/>
  <c r="Y53" i="4"/>
  <c r="X53" i="4"/>
  <c r="W53" i="4"/>
  <c r="V53" i="4"/>
  <c r="U53" i="4"/>
  <c r="S53" i="4"/>
  <c r="N53" i="4"/>
  <c r="M53" i="4"/>
  <c r="K53" i="4"/>
  <c r="J53" i="4"/>
  <c r="I53" i="4"/>
  <c r="H53" i="4"/>
  <c r="G53" i="4"/>
  <c r="F53" i="4"/>
  <c r="E53" i="4"/>
  <c r="C53" i="4"/>
  <c r="P18" i="4"/>
  <c r="R18" i="4" s="1"/>
  <c r="O18" i="4"/>
  <c r="Q18" i="4" s="1"/>
  <c r="P17" i="4"/>
  <c r="R17" i="4" s="1"/>
  <c r="O17" i="4"/>
  <c r="Q17" i="4" s="1"/>
  <c r="P16" i="4"/>
  <c r="R16" i="4" s="1"/>
  <c r="O16" i="4"/>
  <c r="Q16" i="4" s="1"/>
  <c r="P15" i="4"/>
  <c r="R15" i="4" s="1"/>
  <c r="O15" i="4"/>
  <c r="Q15" i="4" s="1"/>
  <c r="P14" i="4"/>
  <c r="R14" i="4" s="1"/>
  <c r="O14" i="4"/>
  <c r="Q14" i="4" s="1"/>
  <c r="P13" i="4"/>
  <c r="R13" i="4" s="1"/>
  <c r="O13" i="4"/>
  <c r="Q13" i="4" s="1"/>
  <c r="P12" i="4"/>
  <c r="R12" i="4" s="1"/>
  <c r="O12" i="4"/>
  <c r="Q12" i="4" s="1"/>
  <c r="P11" i="4"/>
  <c r="R11" i="4" s="1"/>
  <c r="O11" i="4"/>
  <c r="Q11" i="4" s="1"/>
  <c r="P10" i="4"/>
  <c r="R10" i="4" s="1"/>
  <c r="O10" i="4"/>
  <c r="Q10" i="4" s="1"/>
  <c r="P9" i="4"/>
  <c r="R9" i="4" s="1"/>
  <c r="O9" i="4"/>
  <c r="Q9" i="4" s="1"/>
  <c r="P8" i="4"/>
  <c r="R8" i="4" s="1"/>
  <c r="O8" i="4"/>
  <c r="Q8" i="4" s="1"/>
  <c r="P7" i="4"/>
  <c r="O7" i="4"/>
  <c r="Q7" i="4" s="1"/>
  <c r="P6" i="4"/>
  <c r="R6" i="4" s="1"/>
  <c r="O6" i="4"/>
  <c r="Q6" i="4" s="1"/>
  <c r="P53" i="3" l="1"/>
  <c r="Q53" i="3"/>
  <c r="R6" i="3"/>
  <c r="R53" i="3" s="1"/>
  <c r="O53" i="3"/>
  <c r="P53" i="4"/>
  <c r="O53" i="4"/>
  <c r="Q53" i="4"/>
  <c r="R7" i="4"/>
  <c r="R53" i="4" s="1"/>
  <c r="P18" i="2" l="1"/>
  <c r="R18" i="2" s="1"/>
  <c r="O18" i="2"/>
  <c r="Q18" i="2" s="1"/>
  <c r="P17" i="2"/>
  <c r="R17" i="2" s="1"/>
  <c r="O17" i="2"/>
  <c r="Q17" i="2" s="1"/>
  <c r="P16" i="2"/>
  <c r="R16" i="2" s="1"/>
  <c r="O16" i="2"/>
  <c r="Q16" i="2" s="1"/>
  <c r="P15" i="2"/>
  <c r="R15" i="2" s="1"/>
  <c r="O15" i="2"/>
  <c r="Q15" i="2" s="1"/>
  <c r="P14" i="2"/>
  <c r="R14" i="2" s="1"/>
  <c r="O14" i="2"/>
  <c r="Q14" i="2" s="1"/>
  <c r="P13" i="2"/>
  <c r="R13" i="2" s="1"/>
  <c r="O13" i="2"/>
  <c r="Q13" i="2" s="1"/>
  <c r="O12" i="2"/>
  <c r="Q12" i="2" s="1"/>
  <c r="P12" i="2"/>
  <c r="R12" i="2" s="1"/>
  <c r="P11" i="2"/>
  <c r="R11" i="2" s="1"/>
  <c r="O11" i="2"/>
  <c r="Q11" i="2" s="1"/>
  <c r="P9" i="2"/>
  <c r="R9" i="2" s="1"/>
  <c r="O9" i="2"/>
  <c r="Q9" i="2" s="1"/>
  <c r="P8" i="2"/>
  <c r="R8" i="2" s="1"/>
  <c r="O8" i="2"/>
  <c r="Q8" i="2" s="1"/>
  <c r="P7" i="2"/>
  <c r="R7" i="2" s="1"/>
  <c r="O7" i="2"/>
  <c r="Q7" i="2" s="1"/>
  <c r="P6" i="2" l="1"/>
  <c r="R6" i="2" s="1"/>
  <c r="O6" i="2"/>
  <c r="Q6" i="2" s="1"/>
  <c r="AE53" i="2"/>
  <c r="AF53" i="2"/>
  <c r="AA53" i="2"/>
  <c r="S53" i="2"/>
  <c r="K53" i="2"/>
  <c r="J53" i="2"/>
  <c r="U53" i="2"/>
  <c r="L57" i="2"/>
  <c r="L58" i="2" s="1"/>
  <c r="C53" i="2" l="1"/>
  <c r="F53" i="2"/>
  <c r="G53" i="2"/>
  <c r="H53" i="2"/>
  <c r="I53" i="2"/>
  <c r="M53" i="2"/>
  <c r="N53" i="2"/>
  <c r="O53" i="2"/>
  <c r="P53" i="2"/>
  <c r="Q53" i="2"/>
  <c r="R53" i="2"/>
  <c r="V53" i="2"/>
  <c r="W53" i="2"/>
  <c r="X53" i="2"/>
  <c r="Y53" i="2"/>
  <c r="Z53" i="2"/>
  <c r="E53" i="2"/>
  <c r="AC53" i="2" l="1"/>
</calcChain>
</file>

<file path=xl/sharedStrings.xml><?xml version="1.0" encoding="utf-8"?>
<sst xmlns="http://schemas.openxmlformats.org/spreadsheetml/2006/main" count="100" uniqueCount="20">
  <si>
    <t>count</t>
  </si>
  <si>
    <t>Cell name</t>
  </si>
  <si>
    <t>Mitochondria</t>
  </si>
  <si>
    <t>DNA</t>
  </si>
  <si>
    <t>Ave</t>
  </si>
  <si>
    <t>Cell volume</t>
  </si>
  <si>
    <t>total volume</t>
  </si>
  <si>
    <t xml:space="preserve">average volume </t>
  </si>
  <si>
    <t>ellipticity (oblate)</t>
  </si>
  <si>
    <t>ellipticity (prolate)</t>
  </si>
  <si>
    <t>sphericity</t>
  </si>
  <si>
    <t>Mean intensity</t>
  </si>
  <si>
    <t>Mean intensity 2D</t>
  </si>
  <si>
    <t>Background intensity</t>
  </si>
  <si>
    <t>minutes</t>
  </si>
  <si>
    <t>3D Delta Psi</t>
  </si>
  <si>
    <t>2D Delta Psi</t>
  </si>
  <si>
    <t>3D ratio</t>
  </si>
  <si>
    <t>2D ratio</t>
  </si>
  <si>
    <t>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</si>
</sst>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3" borderId="0" xfId="2" applyNumberFormat="1" applyAlignment="1">
      <alignment wrapText="1"/>
    </xf>
    <xf numFmtId="0" fontId="1" fillId="2" borderId="1" xfId="1" applyNumberFormat="1" applyBorder="1" applyAlignment="1">
      <alignment wrapText="1"/>
    </xf>
    <xf numFmtId="0" fontId="2" fillId="3" borderId="0" xfId="2" applyAlignment="1">
      <alignment wrapText="1"/>
    </xf>
    <xf numFmtId="0" fontId="1" fillId="2" borderId="0" xfId="1" applyNumberFormat="1" applyAlignment="1">
      <alignment wrapText="1"/>
    </xf>
    <xf numFmtId="49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49" fontId="3" fillId="4" borderId="0" xfId="3" applyNumberFormat="1" applyAlignment="1">
      <alignment wrapText="1"/>
    </xf>
    <xf numFmtId="0" fontId="3" fillId="4" borderId="0" xfId="3" applyAlignment="1">
      <alignment wrapText="1"/>
    </xf>
    <xf numFmtId="0" fontId="3" fillId="4" borderId="0" xfId="3" applyNumberFormat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mtDNA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1'!$B$6:$B$18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1'!$U$6:$U$18</c:f>
              <c:numCache>
                <c:formatCode>General</c:formatCode>
                <c:ptCount val="13"/>
                <c:pt idx="0">
                  <c:v>573</c:v>
                </c:pt>
                <c:pt idx="1">
                  <c:v>628</c:v>
                </c:pt>
                <c:pt idx="2">
                  <c:v>584</c:v>
                </c:pt>
                <c:pt idx="3">
                  <c:v>648</c:v>
                </c:pt>
                <c:pt idx="4">
                  <c:v>636</c:v>
                </c:pt>
                <c:pt idx="5">
                  <c:v>572</c:v>
                </c:pt>
                <c:pt idx="6">
                  <c:v>546</c:v>
                </c:pt>
                <c:pt idx="7">
                  <c:v>537</c:v>
                </c:pt>
                <c:pt idx="8">
                  <c:v>528</c:v>
                </c:pt>
                <c:pt idx="9">
                  <c:v>493</c:v>
                </c:pt>
                <c:pt idx="10">
                  <c:v>528</c:v>
                </c:pt>
                <c:pt idx="11">
                  <c:v>540</c:v>
                </c:pt>
                <c:pt idx="12">
                  <c:v>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3-4DC4-91CA-22908CB72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38639"/>
        <c:axId val="1507614159"/>
      </c:scatterChart>
      <c:valAx>
        <c:axId val="150763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14159"/>
        <c:crosses val="autoZero"/>
        <c:crossBetween val="midCat"/>
      </c:valAx>
      <c:valAx>
        <c:axId val="1507614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3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3'!$B$6:$B$18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3'!$Q$6:$Q$18</c:f>
              <c:numCache>
                <c:formatCode>General</c:formatCode>
                <c:ptCount val="13"/>
                <c:pt idx="0">
                  <c:v>179.12980029084741</c:v>
                </c:pt>
                <c:pt idx="1">
                  <c:v>110.89914606913916</c:v>
                </c:pt>
                <c:pt idx="2">
                  <c:v>126.85471133734177</c:v>
                </c:pt>
                <c:pt idx="3">
                  <c:v>132.51855555591607</c:v>
                </c:pt>
                <c:pt idx="4">
                  <c:v>212.07663989709886</c:v>
                </c:pt>
                <c:pt idx="5">
                  <c:v>158.21879971260381</c:v>
                </c:pt>
                <c:pt idx="6">
                  <c:v>170.85630189859407</c:v>
                </c:pt>
                <c:pt idx="7">
                  <c:v>237.5580226695709</c:v>
                </c:pt>
                <c:pt idx="8">
                  <c:v>134.32870320464562</c:v>
                </c:pt>
                <c:pt idx="9">
                  <c:v>145.31812693205873</c:v>
                </c:pt>
                <c:pt idx="10">
                  <c:v>169.94793428876872</c:v>
                </c:pt>
                <c:pt idx="11">
                  <c:v>210.0620230900314</c:v>
                </c:pt>
                <c:pt idx="12">
                  <c:v>187.70951714125707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3-4B0D-B537-422391DE1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12655"/>
        <c:axId val="586916975"/>
      </c:scatterChart>
      <c:valAx>
        <c:axId val="58691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6975"/>
        <c:crosses val="autoZero"/>
        <c:crossBetween val="midCat"/>
      </c:valAx>
      <c:valAx>
        <c:axId val="5869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Mitochondrial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3'!$B$6:$B$18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3'!$F$6:$F$18</c:f>
              <c:numCache>
                <c:formatCode>General</c:formatCode>
                <c:ptCount val="13"/>
                <c:pt idx="0">
                  <c:v>1042</c:v>
                </c:pt>
                <c:pt idx="1">
                  <c:v>1161</c:v>
                </c:pt>
                <c:pt idx="2">
                  <c:v>1121</c:v>
                </c:pt>
                <c:pt idx="3">
                  <c:v>1050</c:v>
                </c:pt>
                <c:pt idx="4">
                  <c:v>1048</c:v>
                </c:pt>
                <c:pt idx="5">
                  <c:v>1093</c:v>
                </c:pt>
                <c:pt idx="6">
                  <c:v>1106</c:v>
                </c:pt>
                <c:pt idx="7">
                  <c:v>1173</c:v>
                </c:pt>
                <c:pt idx="8">
                  <c:v>1142</c:v>
                </c:pt>
                <c:pt idx="9">
                  <c:v>1252</c:v>
                </c:pt>
                <c:pt idx="10">
                  <c:v>1270</c:v>
                </c:pt>
                <c:pt idx="11">
                  <c:v>1043</c:v>
                </c:pt>
                <c:pt idx="12">
                  <c:v>1087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1-45A6-93D7-9E79E53AF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04495"/>
        <c:axId val="586923695"/>
      </c:scatterChart>
      <c:valAx>
        <c:axId val="58690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23695"/>
        <c:crosses val="autoZero"/>
        <c:crossBetween val="midCat"/>
      </c:valAx>
      <c:valAx>
        <c:axId val="586923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0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Cellular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3'!$B$6:$B$18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3'!$C$6:$C$18</c:f>
              <c:numCache>
                <c:formatCode>General</c:formatCode>
                <c:ptCount val="13"/>
                <c:pt idx="0">
                  <c:v>32600</c:v>
                </c:pt>
                <c:pt idx="1">
                  <c:v>33600</c:v>
                </c:pt>
                <c:pt idx="2">
                  <c:v>33900</c:v>
                </c:pt>
                <c:pt idx="3">
                  <c:v>34600</c:v>
                </c:pt>
                <c:pt idx="4">
                  <c:v>35200</c:v>
                </c:pt>
                <c:pt idx="5">
                  <c:v>33400</c:v>
                </c:pt>
                <c:pt idx="6">
                  <c:v>38300</c:v>
                </c:pt>
                <c:pt idx="7">
                  <c:v>38600</c:v>
                </c:pt>
                <c:pt idx="8">
                  <c:v>37600</c:v>
                </c:pt>
                <c:pt idx="9">
                  <c:v>38600</c:v>
                </c:pt>
                <c:pt idx="10">
                  <c:v>38000</c:v>
                </c:pt>
                <c:pt idx="11">
                  <c:v>37500</c:v>
                </c:pt>
                <c:pt idx="12">
                  <c:v>36600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C-4129-B3E7-D5236915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15535"/>
        <c:axId val="586915055"/>
      </c:scatterChart>
      <c:valAx>
        <c:axId val="58691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5055"/>
        <c:crosses val="autoZero"/>
        <c:crossBetween val="midCat"/>
      </c:valAx>
      <c:valAx>
        <c:axId val="5869150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mtDNA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4'!$B$6:$B$18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4'!$U$6:$U$18</c:f>
              <c:numCache>
                <c:formatCode>General</c:formatCode>
                <c:ptCount val="13"/>
                <c:pt idx="0">
                  <c:v>1802</c:v>
                </c:pt>
                <c:pt idx="1">
                  <c:v>1969</c:v>
                </c:pt>
                <c:pt idx="2">
                  <c:v>1798</c:v>
                </c:pt>
                <c:pt idx="3">
                  <c:v>1838</c:v>
                </c:pt>
                <c:pt idx="4">
                  <c:v>1828</c:v>
                </c:pt>
                <c:pt idx="5">
                  <c:v>1752</c:v>
                </c:pt>
                <c:pt idx="6">
                  <c:v>1848</c:v>
                </c:pt>
                <c:pt idx="7">
                  <c:v>1769</c:v>
                </c:pt>
                <c:pt idx="8">
                  <c:v>1836</c:v>
                </c:pt>
                <c:pt idx="9">
                  <c:v>1818</c:v>
                </c:pt>
                <c:pt idx="10">
                  <c:v>1845</c:v>
                </c:pt>
                <c:pt idx="11">
                  <c:v>1814</c:v>
                </c:pt>
                <c:pt idx="12">
                  <c:v>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8-4E1A-908E-1EAC64317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25679"/>
        <c:axId val="1507616079"/>
      </c:scatterChart>
      <c:valAx>
        <c:axId val="150762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16079"/>
        <c:crosses val="autoZero"/>
        <c:crossBetween val="midCat"/>
      </c:valAx>
      <c:valAx>
        <c:axId val="15076160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2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4'!$B$6:$B$18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4'!$Q$6:$Q$18</c:f>
              <c:numCache>
                <c:formatCode>General</c:formatCode>
                <c:ptCount val="13"/>
                <c:pt idx="0">
                  <c:v>90.814301745807455</c:v>
                </c:pt>
                <c:pt idx="1">
                  <c:v>76.227193122075178</c:v>
                </c:pt>
                <c:pt idx="2">
                  <c:v>93.22098277458997</c:v>
                </c:pt>
                <c:pt idx="3">
                  <c:v>92.0676369789836</c:v>
                </c:pt>
                <c:pt idx="4">
                  <c:v>88.131438509298633</c:v>
                </c:pt>
                <c:pt idx="5">
                  <c:v>113.27579066416322</c:v>
                </c:pt>
                <c:pt idx="6">
                  <c:v>155.78086699715567</c:v>
                </c:pt>
                <c:pt idx="7">
                  <c:v>144.1374331921628</c:v>
                </c:pt>
                <c:pt idx="8">
                  <c:v>160.59350696378988</c:v>
                </c:pt>
                <c:pt idx="9">
                  <c:v>138.43092725650556</c:v>
                </c:pt>
                <c:pt idx="10">
                  <c:v>179.44402664607287</c:v>
                </c:pt>
                <c:pt idx="11">
                  <c:v>215.31432659571411</c:v>
                </c:pt>
                <c:pt idx="12">
                  <c:v>192.92318034512869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4-4F25-BD2C-12F72392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63215"/>
        <c:axId val="586864175"/>
      </c:scatterChart>
      <c:valAx>
        <c:axId val="58686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4175"/>
        <c:crosses val="autoZero"/>
        <c:crossBetween val="midCat"/>
      </c:valAx>
      <c:valAx>
        <c:axId val="5868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Mitochondrial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4'!$B$6:$B$18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4'!$F$6:$F$18</c:f>
              <c:numCache>
                <c:formatCode>General</c:formatCode>
                <c:ptCount val="13"/>
                <c:pt idx="0">
                  <c:v>2306</c:v>
                </c:pt>
                <c:pt idx="1">
                  <c:v>2379</c:v>
                </c:pt>
                <c:pt idx="2">
                  <c:v>2391</c:v>
                </c:pt>
                <c:pt idx="3">
                  <c:v>2289</c:v>
                </c:pt>
                <c:pt idx="4">
                  <c:v>2393</c:v>
                </c:pt>
                <c:pt idx="5">
                  <c:v>2353</c:v>
                </c:pt>
                <c:pt idx="6">
                  <c:v>2453</c:v>
                </c:pt>
                <c:pt idx="7">
                  <c:v>2453</c:v>
                </c:pt>
                <c:pt idx="8">
                  <c:v>2505</c:v>
                </c:pt>
                <c:pt idx="9">
                  <c:v>2469</c:v>
                </c:pt>
                <c:pt idx="10">
                  <c:v>2405</c:v>
                </c:pt>
                <c:pt idx="11">
                  <c:v>2338</c:v>
                </c:pt>
                <c:pt idx="12">
                  <c:v>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D-42BF-BB45-365F22131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17935"/>
        <c:axId val="586895855"/>
      </c:scatterChart>
      <c:valAx>
        <c:axId val="58691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95855"/>
        <c:crosses val="autoZero"/>
        <c:crossBetween val="midCat"/>
      </c:valAx>
      <c:valAx>
        <c:axId val="586895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Cellular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4'!$B$6:$B$18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4'!$C$6:$C$18</c:f>
              <c:numCache>
                <c:formatCode>General</c:formatCode>
                <c:ptCount val="13"/>
                <c:pt idx="0">
                  <c:v>58400</c:v>
                </c:pt>
                <c:pt idx="1">
                  <c:v>63600</c:v>
                </c:pt>
                <c:pt idx="2">
                  <c:v>62200</c:v>
                </c:pt>
                <c:pt idx="3">
                  <c:v>63100</c:v>
                </c:pt>
                <c:pt idx="4">
                  <c:v>59100</c:v>
                </c:pt>
                <c:pt idx="5">
                  <c:v>54800</c:v>
                </c:pt>
                <c:pt idx="6">
                  <c:v>64000</c:v>
                </c:pt>
                <c:pt idx="7">
                  <c:v>63400</c:v>
                </c:pt>
                <c:pt idx="8">
                  <c:v>63800</c:v>
                </c:pt>
                <c:pt idx="9">
                  <c:v>63300</c:v>
                </c:pt>
                <c:pt idx="10">
                  <c:v>63100</c:v>
                </c:pt>
                <c:pt idx="11">
                  <c:v>59200</c:v>
                </c:pt>
                <c:pt idx="12">
                  <c:v>62100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8-459B-B2C1-8486EBAE6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09775"/>
        <c:axId val="586911215"/>
      </c:scatterChart>
      <c:valAx>
        <c:axId val="58690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11215"/>
        <c:crosses val="autoZero"/>
        <c:crossBetween val="midCat"/>
      </c:valAx>
      <c:valAx>
        <c:axId val="5869112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0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mtDNA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5'!$B$6:$B$18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5'!$U$6:$U$18</c:f>
              <c:numCache>
                <c:formatCode>General</c:formatCode>
                <c:ptCount val="13"/>
                <c:pt idx="0">
                  <c:v>671</c:v>
                </c:pt>
                <c:pt idx="1">
                  <c:v>756</c:v>
                </c:pt>
                <c:pt idx="2">
                  <c:v>691</c:v>
                </c:pt>
                <c:pt idx="3">
                  <c:v>682</c:v>
                </c:pt>
                <c:pt idx="4">
                  <c:v>687</c:v>
                </c:pt>
                <c:pt idx="5">
                  <c:v>681</c:v>
                </c:pt>
                <c:pt idx="6">
                  <c:v>690</c:v>
                </c:pt>
                <c:pt idx="7">
                  <c:v>719</c:v>
                </c:pt>
                <c:pt idx="8">
                  <c:v>713</c:v>
                </c:pt>
                <c:pt idx="9">
                  <c:v>691</c:v>
                </c:pt>
                <c:pt idx="10">
                  <c:v>620</c:v>
                </c:pt>
                <c:pt idx="11">
                  <c:v>631</c:v>
                </c:pt>
                <c:pt idx="12">
                  <c:v>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F-48B9-B8FB-C81D509B0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89232"/>
        <c:axId val="919779152"/>
      </c:scatterChart>
      <c:valAx>
        <c:axId val="9197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79152"/>
        <c:crosses val="autoZero"/>
        <c:crossBetween val="midCat"/>
      </c:valAx>
      <c:valAx>
        <c:axId val="919779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5'!$B$6:$B$18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5'!$Q$6:$Q$18</c:f>
              <c:numCache>
                <c:formatCode>General</c:formatCode>
                <c:ptCount val="13"/>
                <c:pt idx="0">
                  <c:v>104.38174828727337</c:v>
                </c:pt>
                <c:pt idx="1">
                  <c:v>239.97317781806987</c:v>
                </c:pt>
                <c:pt idx="2">
                  <c:v>229.56778742363358</c:v>
                </c:pt>
                <c:pt idx="3">
                  <c:v>111.26434781984605</c:v>
                </c:pt>
                <c:pt idx="4">
                  <c:v>152.50389319715399</c:v>
                </c:pt>
                <c:pt idx="5">
                  <c:v>194.06197295713611</c:v>
                </c:pt>
                <c:pt idx="6">
                  <c:v>154.16500115404321</c:v>
                </c:pt>
                <c:pt idx="7">
                  <c:v>226.7124239372219</c:v>
                </c:pt>
                <c:pt idx="8">
                  <c:v>206.37772903280475</c:v>
                </c:pt>
                <c:pt idx="9">
                  <c:v>127.30060969762535</c:v>
                </c:pt>
                <c:pt idx="10">
                  <c:v>187.94128598826819</c:v>
                </c:pt>
                <c:pt idx="11">
                  <c:v>168.09843177421436</c:v>
                </c:pt>
                <c:pt idx="12">
                  <c:v>175.44507707945772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4-48F9-8719-8DD72E588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186031"/>
        <c:axId val="949188431"/>
      </c:scatterChart>
      <c:valAx>
        <c:axId val="94918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88431"/>
        <c:crosses val="autoZero"/>
        <c:crossBetween val="midCat"/>
      </c:valAx>
      <c:valAx>
        <c:axId val="9491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8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Mitochondrial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5'!$B$6:$B$18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5'!$F$6:$F$18</c:f>
              <c:numCache>
                <c:formatCode>General</c:formatCode>
                <c:ptCount val="13"/>
                <c:pt idx="0">
                  <c:v>753</c:v>
                </c:pt>
                <c:pt idx="1">
                  <c:v>666</c:v>
                </c:pt>
                <c:pt idx="2">
                  <c:v>627</c:v>
                </c:pt>
                <c:pt idx="3">
                  <c:v>619</c:v>
                </c:pt>
                <c:pt idx="4">
                  <c:v>702</c:v>
                </c:pt>
                <c:pt idx="5">
                  <c:v>690</c:v>
                </c:pt>
                <c:pt idx="6">
                  <c:v>684</c:v>
                </c:pt>
                <c:pt idx="7">
                  <c:v>719</c:v>
                </c:pt>
                <c:pt idx="8">
                  <c:v>705</c:v>
                </c:pt>
                <c:pt idx="9">
                  <c:v>704</c:v>
                </c:pt>
                <c:pt idx="10">
                  <c:v>714</c:v>
                </c:pt>
                <c:pt idx="11">
                  <c:v>734</c:v>
                </c:pt>
                <c:pt idx="12">
                  <c:v>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6-4C6C-9AFA-A8530F63A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92592"/>
        <c:axId val="919776752"/>
      </c:scatterChart>
      <c:valAx>
        <c:axId val="9197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76752"/>
        <c:crosses val="autoZero"/>
        <c:crossBetween val="midCat"/>
      </c:valAx>
      <c:valAx>
        <c:axId val="919776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7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1'!$B$6:$B$18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1'!$C$6:$C$18</c:f>
              <c:numCache>
                <c:formatCode>General</c:formatCode>
                <c:ptCount val="13"/>
                <c:pt idx="0">
                  <c:v>22600</c:v>
                </c:pt>
                <c:pt idx="1">
                  <c:v>24300</c:v>
                </c:pt>
                <c:pt idx="2">
                  <c:v>23000</c:v>
                </c:pt>
                <c:pt idx="3">
                  <c:v>22300</c:v>
                </c:pt>
                <c:pt idx="4">
                  <c:v>21100</c:v>
                </c:pt>
                <c:pt idx="5">
                  <c:v>19600</c:v>
                </c:pt>
                <c:pt idx="6">
                  <c:v>20900</c:v>
                </c:pt>
                <c:pt idx="7">
                  <c:v>22500</c:v>
                </c:pt>
                <c:pt idx="8">
                  <c:v>22400</c:v>
                </c:pt>
                <c:pt idx="9">
                  <c:v>21500</c:v>
                </c:pt>
                <c:pt idx="10">
                  <c:v>23000</c:v>
                </c:pt>
                <c:pt idx="11">
                  <c:v>24100</c:v>
                </c:pt>
                <c:pt idx="12">
                  <c:v>23300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F-454C-9478-F51CBA489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96815"/>
        <c:axId val="580698255"/>
      </c:scatterChart>
      <c:valAx>
        <c:axId val="58069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8255"/>
        <c:crosses val="autoZero"/>
        <c:crossBetween val="midCat"/>
      </c:valAx>
      <c:valAx>
        <c:axId val="5806982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Cellular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5'!$B$6:$B$18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5'!$C$6:$C$18</c:f>
              <c:numCache>
                <c:formatCode>General</c:formatCode>
                <c:ptCount val="13"/>
                <c:pt idx="0">
                  <c:v>14800</c:v>
                </c:pt>
                <c:pt idx="1">
                  <c:v>15800</c:v>
                </c:pt>
                <c:pt idx="2">
                  <c:v>15500</c:v>
                </c:pt>
                <c:pt idx="3">
                  <c:v>14500</c:v>
                </c:pt>
                <c:pt idx="4">
                  <c:v>14500</c:v>
                </c:pt>
                <c:pt idx="5">
                  <c:v>13900</c:v>
                </c:pt>
                <c:pt idx="6">
                  <c:v>15100</c:v>
                </c:pt>
                <c:pt idx="7">
                  <c:v>16100</c:v>
                </c:pt>
                <c:pt idx="8">
                  <c:v>15200</c:v>
                </c:pt>
                <c:pt idx="9">
                  <c:v>15400</c:v>
                </c:pt>
                <c:pt idx="10">
                  <c:v>15300</c:v>
                </c:pt>
                <c:pt idx="11">
                  <c:v>15300</c:v>
                </c:pt>
                <c:pt idx="12">
                  <c:v>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D-4130-A33B-29BCCD15B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61936"/>
        <c:axId val="1095262416"/>
      </c:scatterChart>
      <c:valAx>
        <c:axId val="10952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62416"/>
        <c:crosses val="autoZero"/>
        <c:crossBetween val="midCat"/>
      </c:valAx>
      <c:valAx>
        <c:axId val="1095262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6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Mitochondrial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1'!$B$6:$B$18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1'!$F$6:$F$18</c:f>
              <c:numCache>
                <c:formatCode>General</c:formatCode>
                <c:ptCount val="13"/>
                <c:pt idx="0">
                  <c:v>836</c:v>
                </c:pt>
                <c:pt idx="1">
                  <c:v>872</c:v>
                </c:pt>
                <c:pt idx="2">
                  <c:v>865</c:v>
                </c:pt>
                <c:pt idx="3">
                  <c:v>743</c:v>
                </c:pt>
                <c:pt idx="4">
                  <c:v>702</c:v>
                </c:pt>
                <c:pt idx="5">
                  <c:v>772</c:v>
                </c:pt>
                <c:pt idx="6">
                  <c:v>712</c:v>
                </c:pt>
                <c:pt idx="7">
                  <c:v>812</c:v>
                </c:pt>
                <c:pt idx="8">
                  <c:v>860</c:v>
                </c:pt>
                <c:pt idx="9">
                  <c:v>748</c:v>
                </c:pt>
                <c:pt idx="10">
                  <c:v>804</c:v>
                </c:pt>
                <c:pt idx="11">
                  <c:v>747</c:v>
                </c:pt>
                <c:pt idx="12">
                  <c:v>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7-4E7A-A8F9-6EA7750D4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94415"/>
        <c:axId val="580688175"/>
      </c:scatterChart>
      <c:valAx>
        <c:axId val="58069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88175"/>
        <c:crosses val="autoZero"/>
        <c:crossBetween val="midCat"/>
      </c:valAx>
      <c:valAx>
        <c:axId val="580688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1'!$B$6:$B$18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1'!$Q$6:$Q$18</c:f>
              <c:numCache>
                <c:formatCode>General</c:formatCode>
                <c:ptCount val="13"/>
                <c:pt idx="0">
                  <c:v>167.54107847748764</c:v>
                </c:pt>
                <c:pt idx="1">
                  <c:v>185.51196193970819</c:v>
                </c:pt>
                <c:pt idx="2">
                  <c:v>189.30930651445979</c:v>
                </c:pt>
                <c:pt idx="3">
                  <c:v>139.73892267099507</c:v>
                </c:pt>
                <c:pt idx="4">
                  <c:v>235.34343499039301</c:v>
                </c:pt>
                <c:pt idx="5">
                  <c:v>114.24386918855036</c:v>
                </c:pt>
                <c:pt idx="6">
                  <c:v>240.15760934498525</c:v>
                </c:pt>
                <c:pt idx="7">
                  <c:v>230.38850000367202</c:v>
                </c:pt>
                <c:pt idx="8">
                  <c:v>246.59429397578182</c:v>
                </c:pt>
                <c:pt idx="9">
                  <c:v>171.57548340479372</c:v>
                </c:pt>
                <c:pt idx="10">
                  <c:v>178.33552559537966</c:v>
                </c:pt>
                <c:pt idx="11">
                  <c:v>134.44480850720478</c:v>
                </c:pt>
                <c:pt idx="12">
                  <c:v>130.07437254880514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2-4476-A442-B20F19C3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39599"/>
        <c:axId val="1507640559"/>
      </c:scatterChart>
      <c:valAx>
        <c:axId val="150763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40559"/>
        <c:crosses val="autoZero"/>
        <c:crossBetween val="midCat"/>
      </c:valAx>
      <c:valAx>
        <c:axId val="150764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3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mtDNA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2'!$B$6:$B$18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2'!$U$6:$U$18</c:f>
              <c:numCache>
                <c:formatCode>General</c:formatCode>
                <c:ptCount val="13"/>
                <c:pt idx="0">
                  <c:v>1391</c:v>
                </c:pt>
                <c:pt idx="1">
                  <c:v>1506</c:v>
                </c:pt>
                <c:pt idx="2">
                  <c:v>1406</c:v>
                </c:pt>
                <c:pt idx="3">
                  <c:v>1457</c:v>
                </c:pt>
                <c:pt idx="4">
                  <c:v>1446</c:v>
                </c:pt>
                <c:pt idx="5">
                  <c:v>1396</c:v>
                </c:pt>
                <c:pt idx="6">
                  <c:v>1371</c:v>
                </c:pt>
                <c:pt idx="7">
                  <c:v>1419</c:v>
                </c:pt>
                <c:pt idx="8">
                  <c:v>1533</c:v>
                </c:pt>
                <c:pt idx="9">
                  <c:v>1369</c:v>
                </c:pt>
                <c:pt idx="10">
                  <c:v>1419</c:v>
                </c:pt>
                <c:pt idx="11">
                  <c:v>1293</c:v>
                </c:pt>
                <c:pt idx="12">
                  <c:v>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0-4145-A45C-28D254018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47536"/>
        <c:axId val="1583534096"/>
      </c:scatterChart>
      <c:valAx>
        <c:axId val="158354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34096"/>
        <c:crosses val="autoZero"/>
        <c:crossBetween val="midCat"/>
      </c:valAx>
      <c:valAx>
        <c:axId val="1583534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4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2'!$B$6:$B$18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2'!$Q$6:$Q$18</c:f>
              <c:numCache>
                <c:formatCode>General</c:formatCode>
                <c:ptCount val="13"/>
                <c:pt idx="0">
                  <c:v>141.5531200357521</c:v>
                </c:pt>
                <c:pt idx="1">
                  <c:v>139.27482840708933</c:v>
                </c:pt>
                <c:pt idx="2">
                  <c:v>125.90959098258685</c:v>
                </c:pt>
                <c:pt idx="3">
                  <c:v>183.57231761726803</c:v>
                </c:pt>
                <c:pt idx="4">
                  <c:v>224.47220023559561</c:v>
                </c:pt>
                <c:pt idx="5">
                  <c:v>141.57112825808673</c:v>
                </c:pt>
                <c:pt idx="6">
                  <c:v>159.02884204158531</c:v>
                </c:pt>
                <c:pt idx="7">
                  <c:v>220.40768338186086</c:v>
                </c:pt>
                <c:pt idx="8">
                  <c:v>221.25274746895533</c:v>
                </c:pt>
                <c:pt idx="9">
                  <c:v>184.3079459886695</c:v>
                </c:pt>
                <c:pt idx="10">
                  <c:v>180.24587254478345</c:v>
                </c:pt>
                <c:pt idx="11">
                  <c:v>157.61274373057972</c:v>
                </c:pt>
                <c:pt idx="12">
                  <c:v>124.20398652540891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0-444C-B65A-81F2CD72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40816"/>
        <c:axId val="1583546096"/>
      </c:scatterChart>
      <c:valAx>
        <c:axId val="158354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46096"/>
        <c:crosses val="autoZero"/>
        <c:crossBetween val="midCat"/>
      </c:valAx>
      <c:valAx>
        <c:axId val="15835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4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2'!$B$6:$B$18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2'!$C$6:$C$18</c:f>
              <c:numCache>
                <c:formatCode>General</c:formatCode>
                <c:ptCount val="13"/>
                <c:pt idx="0">
                  <c:v>44200</c:v>
                </c:pt>
                <c:pt idx="1">
                  <c:v>44200</c:v>
                </c:pt>
                <c:pt idx="2">
                  <c:v>41200</c:v>
                </c:pt>
                <c:pt idx="3">
                  <c:v>48200</c:v>
                </c:pt>
                <c:pt idx="4">
                  <c:v>46800</c:v>
                </c:pt>
                <c:pt idx="5">
                  <c:v>47200</c:v>
                </c:pt>
                <c:pt idx="6">
                  <c:v>43000</c:v>
                </c:pt>
                <c:pt idx="7">
                  <c:v>44400</c:v>
                </c:pt>
                <c:pt idx="8">
                  <c:v>46200</c:v>
                </c:pt>
                <c:pt idx="9">
                  <c:v>49200</c:v>
                </c:pt>
                <c:pt idx="10">
                  <c:v>48900</c:v>
                </c:pt>
                <c:pt idx="11">
                  <c:v>45100</c:v>
                </c:pt>
                <c:pt idx="12">
                  <c:v>44600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9-42D4-A10D-A101073A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528336"/>
        <c:axId val="1583538416"/>
      </c:scatterChart>
      <c:valAx>
        <c:axId val="15835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38416"/>
        <c:crosses val="autoZero"/>
        <c:crossBetween val="midCat"/>
      </c:valAx>
      <c:valAx>
        <c:axId val="1583538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Mitochondrial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2'!$B$6:$B$18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2'!$F$6:$F$18</c:f>
              <c:numCache>
                <c:formatCode>General</c:formatCode>
                <c:ptCount val="13"/>
                <c:pt idx="0">
                  <c:v>1781</c:v>
                </c:pt>
                <c:pt idx="1">
                  <c:v>1726</c:v>
                </c:pt>
                <c:pt idx="2">
                  <c:v>1766</c:v>
                </c:pt>
                <c:pt idx="3">
                  <c:v>1782</c:v>
                </c:pt>
                <c:pt idx="4">
                  <c:v>1777</c:v>
                </c:pt>
                <c:pt idx="5">
                  <c:v>1834</c:v>
                </c:pt>
                <c:pt idx="6">
                  <c:v>1820</c:v>
                </c:pt>
                <c:pt idx="7">
                  <c:v>1835</c:v>
                </c:pt>
                <c:pt idx="8">
                  <c:v>1798</c:v>
                </c:pt>
                <c:pt idx="9">
                  <c:v>1904</c:v>
                </c:pt>
                <c:pt idx="10">
                  <c:v>1872</c:v>
                </c:pt>
                <c:pt idx="11">
                  <c:v>1764</c:v>
                </c:pt>
                <c:pt idx="12">
                  <c:v>1820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8-4CB0-A09B-FFD379307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81056"/>
        <c:axId val="84384416"/>
      </c:scatterChart>
      <c:valAx>
        <c:axId val="843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4416"/>
        <c:crosses val="autoZero"/>
        <c:crossBetween val="midCat"/>
      </c:valAx>
      <c:valAx>
        <c:axId val="84384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mtDNA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3'!$B$6:$B$18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'Cell 3'!$U$6:$U$18</c:f>
              <c:numCache>
                <c:formatCode>General</c:formatCode>
                <c:ptCount val="13"/>
                <c:pt idx="0">
                  <c:v>1101</c:v>
                </c:pt>
                <c:pt idx="1">
                  <c:v>1180</c:v>
                </c:pt>
                <c:pt idx="2">
                  <c:v>985</c:v>
                </c:pt>
                <c:pt idx="3">
                  <c:v>987</c:v>
                </c:pt>
                <c:pt idx="4">
                  <c:v>959</c:v>
                </c:pt>
                <c:pt idx="5">
                  <c:v>974</c:v>
                </c:pt>
                <c:pt idx="6">
                  <c:v>1016</c:v>
                </c:pt>
                <c:pt idx="7">
                  <c:v>1023</c:v>
                </c:pt>
                <c:pt idx="8">
                  <c:v>937</c:v>
                </c:pt>
                <c:pt idx="9">
                  <c:v>927</c:v>
                </c:pt>
                <c:pt idx="10">
                  <c:v>885</c:v>
                </c:pt>
                <c:pt idx="11">
                  <c:v>848</c:v>
                </c:pt>
                <c:pt idx="12">
                  <c:v>1043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A-4DCC-BDC2-9C9F84023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71855"/>
        <c:axId val="586876655"/>
      </c:scatterChart>
      <c:valAx>
        <c:axId val="58687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76655"/>
        <c:crosses val="autoZero"/>
        <c:crossBetween val="midCat"/>
      </c:valAx>
      <c:valAx>
        <c:axId val="5868766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7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21</xdr:row>
      <xdr:rowOff>100012</xdr:rowOff>
    </xdr:from>
    <xdr:to>
      <xdr:col>9</xdr:col>
      <xdr:colOff>219075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4B48A-B886-81BE-D474-989E5AFBB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519112</xdr:colOff>
      <xdr:row>36</xdr:row>
      <xdr:rowOff>176212</xdr:rowOff>
    </xdr:from>
    <xdr:to>
      <xdr:col>15</xdr:col>
      <xdr:colOff>585787</xdr:colOff>
      <xdr:row>51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4778E7-1D16-A082-7EDF-156C6B5BF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500062</xdr:colOff>
      <xdr:row>21</xdr:row>
      <xdr:rowOff>109537</xdr:rowOff>
    </xdr:from>
    <xdr:to>
      <xdr:col>15</xdr:col>
      <xdr:colOff>566737</xdr:colOff>
      <xdr:row>35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FC0FD1-3A81-1540-3F28-09617B2AA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309562</xdr:colOff>
      <xdr:row>36</xdr:row>
      <xdr:rowOff>166687</xdr:rowOff>
    </xdr:from>
    <xdr:to>
      <xdr:col>9</xdr:col>
      <xdr:colOff>195262</xdr:colOff>
      <xdr:row>51</xdr:row>
      <xdr:rowOff>52387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1A0B40-310F-B0E0-B94C-537D39BFF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157162</xdr:rowOff>
    </xdr:from>
    <xdr:to>
      <xdr:col>7</xdr:col>
      <xdr:colOff>533400</xdr:colOff>
      <xdr:row>35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B99013-CAF8-2FE2-7F5A-46E2AC8C5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42862</xdr:colOff>
      <xdr:row>36</xdr:row>
      <xdr:rowOff>14287</xdr:rowOff>
    </xdr:from>
    <xdr:to>
      <xdr:col>7</xdr:col>
      <xdr:colOff>547687</xdr:colOff>
      <xdr:row>50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98FF64-1D11-4755-8366-6C15D2C2B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290512</xdr:colOff>
      <xdr:row>36</xdr:row>
      <xdr:rowOff>4762</xdr:rowOff>
    </xdr:from>
    <xdr:to>
      <xdr:col>15</xdr:col>
      <xdr:colOff>357187</xdr:colOff>
      <xdr:row>50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C785EC-0A0D-25C5-3122-D28111202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20</xdr:row>
      <xdr:rowOff>138112</xdr:rowOff>
    </xdr:from>
    <xdr:to>
      <xdr:col>15</xdr:col>
      <xdr:colOff>333375</xdr:colOff>
      <xdr:row>35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29285-33A5-B3A9-838B-AC3F73068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20</xdr:row>
      <xdr:rowOff>33337</xdr:rowOff>
    </xdr:from>
    <xdr:to>
      <xdr:col>8</xdr:col>
      <xdr:colOff>85725</xdr:colOff>
      <xdr:row>34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3C2972-4360-D59D-6E32-8425856E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366712</xdr:colOff>
      <xdr:row>36</xdr:row>
      <xdr:rowOff>33337</xdr:rowOff>
    </xdr:from>
    <xdr:to>
      <xdr:col>8</xdr:col>
      <xdr:colOff>100012</xdr:colOff>
      <xdr:row>50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7C8C0F-4949-C726-5EAD-9E88EC966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233362</xdr:colOff>
      <xdr:row>20</xdr:row>
      <xdr:rowOff>61912</xdr:rowOff>
    </xdr:from>
    <xdr:to>
      <xdr:col>15</xdr:col>
      <xdr:colOff>300037</xdr:colOff>
      <xdr:row>34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776C94-CB7C-A007-488C-EAA231960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328612</xdr:colOff>
      <xdr:row>35</xdr:row>
      <xdr:rowOff>157162</xdr:rowOff>
    </xdr:from>
    <xdr:to>
      <xdr:col>15</xdr:col>
      <xdr:colOff>395287</xdr:colOff>
      <xdr:row>50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802AFF-BDE7-1FCC-013E-00C2D3CA4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20</xdr:row>
      <xdr:rowOff>176212</xdr:rowOff>
    </xdr:from>
    <xdr:to>
      <xdr:col>7</xdr:col>
      <xdr:colOff>419100</xdr:colOff>
      <xdr:row>35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1D01C8-5BE2-FA66-7886-DA29E7AF0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</xdr:colOff>
      <xdr:row>36</xdr:row>
      <xdr:rowOff>128587</xdr:rowOff>
    </xdr:from>
    <xdr:to>
      <xdr:col>7</xdr:col>
      <xdr:colOff>385762</xdr:colOff>
      <xdr:row>51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995F2D-0624-CB16-A130-C9B06AF94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290512</xdr:colOff>
      <xdr:row>20</xdr:row>
      <xdr:rowOff>100012</xdr:rowOff>
    </xdr:from>
    <xdr:to>
      <xdr:col>14</xdr:col>
      <xdr:colOff>509587</xdr:colOff>
      <xdr:row>34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D9B2A2-8DF1-4AB7-FBD2-DD704D6C6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309562</xdr:colOff>
      <xdr:row>36</xdr:row>
      <xdr:rowOff>71437</xdr:rowOff>
    </xdr:from>
    <xdr:to>
      <xdr:col>14</xdr:col>
      <xdr:colOff>528637</xdr:colOff>
      <xdr:row>50</xdr:row>
      <xdr:rowOff>147637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35D194-E2DA-5A1D-B67C-7FA8EE490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433387</xdr:colOff>
      <xdr:row>19</xdr:row>
      <xdr:rowOff>114300</xdr:rowOff>
    </xdr:from>
    <xdr:to>
      <xdr:col>8</xdr:col>
      <xdr:colOff>166687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1A8458-E49D-CDAD-214A-35C461E52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461962</xdr:colOff>
      <xdr:row>34</xdr:row>
      <xdr:rowOff>123825</xdr:rowOff>
    </xdr:from>
    <xdr:to>
      <xdr:col>8</xdr:col>
      <xdr:colOff>195262</xdr:colOff>
      <xdr:row>49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0C1A6F-D13F-4361-6DB1-FE9E0039A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19</xdr:row>
      <xdr:rowOff>104775</xdr:rowOff>
    </xdr:from>
    <xdr:to>
      <xdr:col>15</xdr:col>
      <xdr:colOff>76200</xdr:colOff>
      <xdr:row>33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2A2C32-65AB-230E-5416-7556D7755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34</xdr:row>
      <xdr:rowOff>142875</xdr:rowOff>
    </xdr:from>
    <xdr:to>
      <xdr:col>15</xdr:col>
      <xdr:colOff>57150</xdr:colOff>
      <xdr:row>49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07B5C3-C53B-0DB6-4C6E-F68EAE3D6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0819-4CB6-426A-A1F0-A387C88A55A6}">
  <dimension ref="A4:AG58"/>
  <sheetViews>
    <sheetView topLeftCell="A16" workbookViewId="0">
      <selection activeCell="K6" sqref="K6:K18"/>
    </sheetView>
  </sheetViews>
  <sheetFormatPr defaultRowHeight="15" x14ac:dyDescent="0.25"/>
  <cols>
    <col min="1" max="1" width="9.140625" style="1"/>
    <col min="2" max="3" width="9.28515625" style="1" bestFit="1" customWidth="1"/>
    <col min="4" max="4" width="9.140625" style="1"/>
    <col min="5" max="5" width="9.28515625" style="1" bestFit="1" customWidth="1"/>
    <col min="6" max="6" width="13" style="1" customWidth="1"/>
    <col min="7" max="7" width="11" style="1" customWidth="1"/>
    <col min="8" max="9" width="9.28515625" style="1" bestFit="1" customWidth="1"/>
    <col min="10" max="11" width="10.5703125" style="1" customWidth="1"/>
    <col min="12" max="12" width="9.140625" style="1"/>
    <col min="13" max="13" width="11.42578125" style="1" customWidth="1"/>
    <col min="14" max="14" width="14.28515625" style="1" customWidth="1"/>
    <col min="15" max="15" width="11.5703125" style="1" bestFit="1" customWidth="1"/>
    <col min="16" max="17" width="11.7109375" style="1" bestFit="1" customWidth="1"/>
    <col min="18" max="19" width="10.140625" style="1" customWidth="1"/>
    <col min="20" max="20" width="9.140625" style="1"/>
    <col min="21" max="21" width="9.28515625" style="1" bestFit="1" customWidth="1"/>
    <col min="22" max="25" width="9.140625" style="1"/>
    <col min="26" max="27" width="10.140625" style="1" customWidth="1"/>
    <col min="28" max="28" width="9.140625" style="1"/>
    <col min="29" max="29" width="11.5703125" style="1" bestFit="1" customWidth="1"/>
    <col min="30" max="16384" width="9.140625" style="1"/>
  </cols>
  <sheetData>
    <row r="4" spans="1:21" ht="30" x14ac:dyDescent="0.25">
      <c r="E4" s="2" t="s">
        <v>2</v>
      </c>
      <c r="F4" s="2"/>
      <c r="G4" s="2"/>
      <c r="H4" s="2"/>
      <c r="I4" s="2"/>
      <c r="J4" s="2"/>
      <c r="K4" s="2"/>
      <c r="M4" s="4"/>
      <c r="N4" s="4"/>
      <c r="O4" s="4"/>
      <c r="P4" s="4"/>
      <c r="Q4" s="4"/>
      <c r="R4" s="4"/>
      <c r="U4" s="5" t="s">
        <v>3</v>
      </c>
    </row>
    <row r="5" spans="1:21" ht="31.5" customHeight="1" x14ac:dyDescent="0.25">
      <c r="A5" s="1" t="s">
        <v>1</v>
      </c>
      <c r="B5" s="1" t="s">
        <v>19</v>
      </c>
      <c r="C5" s="1" t="s">
        <v>5</v>
      </c>
      <c r="E5" s="2" t="s">
        <v>0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M5" s="2" t="s">
        <v>12</v>
      </c>
      <c r="N5" s="2" t="s">
        <v>13</v>
      </c>
      <c r="O5" s="4" t="s">
        <v>17</v>
      </c>
      <c r="P5" s="4" t="s">
        <v>18</v>
      </c>
      <c r="Q5" s="4" t="s">
        <v>15</v>
      </c>
      <c r="R5" s="4" t="s">
        <v>16</v>
      </c>
      <c r="U5" s="3" t="s">
        <v>0</v>
      </c>
    </row>
    <row r="6" spans="1:21" x14ac:dyDescent="0.25">
      <c r="A6" s="6"/>
      <c r="B6" s="1">
        <v>0</v>
      </c>
      <c r="C6" s="1">
        <v>22600</v>
      </c>
      <c r="E6" s="1">
        <v>123</v>
      </c>
      <c r="F6" s="1">
        <v>836</v>
      </c>
      <c r="G6" s="1">
        <v>6.8</v>
      </c>
      <c r="H6" s="1">
        <v>0.255</v>
      </c>
      <c r="I6" s="1">
        <v>0.46700000000000003</v>
      </c>
      <c r="J6" s="1">
        <v>0.70599999999999996</v>
      </c>
      <c r="K6" s="1">
        <v>849</v>
      </c>
      <c r="M6" s="1">
        <v>878.20899999999995</v>
      </c>
      <c r="N6" s="1">
        <v>1.6020000000000001</v>
      </c>
      <c r="O6" s="1">
        <f t="shared" ref="O6:O18" si="0">K6/N6</f>
        <v>529.9625468164794</v>
      </c>
      <c r="P6" s="1">
        <f t="shared" ref="P6:P18" si="1">M6/N6</f>
        <v>548.1953807740324</v>
      </c>
      <c r="Q6" s="1">
        <f t="shared" ref="Q6:Q18" si="2">(61.5)*LOG10(O6)</f>
        <v>167.54107847748764</v>
      </c>
      <c r="R6" s="1">
        <f t="shared" ref="R6:R18" si="3">(61.5)*LOG10(P6)</f>
        <v>168.44452536257981</v>
      </c>
      <c r="U6" s="1">
        <v>573</v>
      </c>
    </row>
    <row r="7" spans="1:21" ht="14.25" customHeight="1" x14ac:dyDescent="0.25">
      <c r="A7" s="6"/>
      <c r="B7" s="1">
        <v>2</v>
      </c>
      <c r="C7" s="1">
        <v>24300</v>
      </c>
      <c r="E7" s="1">
        <v>107</v>
      </c>
      <c r="F7" s="1">
        <v>872</v>
      </c>
      <c r="G7" s="1">
        <v>8.15</v>
      </c>
      <c r="H7" s="1">
        <v>0.23599999999999999</v>
      </c>
      <c r="I7" s="1">
        <v>0.47399999999999998</v>
      </c>
      <c r="J7" s="1">
        <v>0.68400000000000005</v>
      </c>
      <c r="K7" s="1">
        <v>780</v>
      </c>
      <c r="M7" s="1">
        <v>736</v>
      </c>
      <c r="N7" s="1">
        <v>0.751</v>
      </c>
      <c r="O7" s="1">
        <f t="shared" si="0"/>
        <v>1038.6151797603195</v>
      </c>
      <c r="P7" s="1">
        <f t="shared" si="1"/>
        <v>980.02663115845542</v>
      </c>
      <c r="Q7" s="1">
        <f t="shared" si="2"/>
        <v>185.51196193970819</v>
      </c>
      <c r="R7" s="1">
        <f t="shared" si="3"/>
        <v>183.96112945599981</v>
      </c>
      <c r="U7" s="1">
        <v>628</v>
      </c>
    </row>
    <row r="8" spans="1:21" customFormat="1" x14ac:dyDescent="0.25">
      <c r="B8">
        <v>4</v>
      </c>
      <c r="C8">
        <v>23000</v>
      </c>
      <c r="E8">
        <v>89</v>
      </c>
      <c r="F8">
        <v>865</v>
      </c>
      <c r="G8">
        <v>9.7200000000000006</v>
      </c>
      <c r="H8">
        <v>0.23499999999999999</v>
      </c>
      <c r="I8">
        <v>0.47699999999999998</v>
      </c>
      <c r="J8">
        <v>0.69899999999999995</v>
      </c>
      <c r="K8">
        <v>1238</v>
      </c>
      <c r="M8">
        <v>1427.1220000000001</v>
      </c>
      <c r="N8">
        <v>1.034</v>
      </c>
      <c r="O8">
        <f t="shared" si="0"/>
        <v>1197.2920696324952</v>
      </c>
      <c r="P8">
        <f t="shared" si="1"/>
        <v>1380.1953578336556</v>
      </c>
      <c r="Q8">
        <f t="shared" si="2"/>
        <v>189.30930651445979</v>
      </c>
      <c r="R8">
        <f t="shared" si="3"/>
        <v>193.10634458519777</v>
      </c>
      <c r="U8">
        <v>584</v>
      </c>
    </row>
    <row r="9" spans="1:21" x14ac:dyDescent="0.25">
      <c r="A9" s="6"/>
      <c r="B9" s="1">
        <v>6</v>
      </c>
      <c r="C9" s="1">
        <v>22300</v>
      </c>
      <c r="E9" s="1">
        <v>129</v>
      </c>
      <c r="F9" s="1">
        <v>743</v>
      </c>
      <c r="G9" s="1">
        <v>5.76</v>
      </c>
      <c r="H9" s="1">
        <v>0.23</v>
      </c>
      <c r="I9" s="1">
        <v>0.50700000000000001</v>
      </c>
      <c r="J9" s="1">
        <v>0.70499999999999996</v>
      </c>
      <c r="K9" s="1">
        <v>1284</v>
      </c>
      <c r="M9" s="1">
        <v>1268.7809999999999</v>
      </c>
      <c r="N9" s="1">
        <v>6.8609999999999998</v>
      </c>
      <c r="O9" s="1">
        <f t="shared" si="0"/>
        <v>187.14473108876257</v>
      </c>
      <c r="P9" s="1">
        <f t="shared" si="1"/>
        <v>184.92654132050723</v>
      </c>
      <c r="Q9" s="1">
        <f t="shared" si="2"/>
        <v>139.73892267099507</v>
      </c>
      <c r="R9" s="1">
        <f t="shared" si="3"/>
        <v>139.42045369876541</v>
      </c>
      <c r="U9" s="1">
        <v>648</v>
      </c>
    </row>
    <row r="10" spans="1:21" customFormat="1" x14ac:dyDescent="0.25">
      <c r="B10" s="1">
        <v>8</v>
      </c>
      <c r="C10" s="1">
        <v>21100</v>
      </c>
      <c r="E10" s="1">
        <v>118</v>
      </c>
      <c r="F10" s="1">
        <v>702</v>
      </c>
      <c r="G10" s="1">
        <v>5.95</v>
      </c>
      <c r="H10" s="1">
        <v>0.253</v>
      </c>
      <c r="I10" s="1">
        <v>0.48699999999999999</v>
      </c>
      <c r="J10" s="1">
        <v>0.71699999999999997</v>
      </c>
      <c r="K10" s="1">
        <v>1342</v>
      </c>
      <c r="M10" s="1">
        <v>1274.4860000000001</v>
      </c>
      <c r="N10" s="1">
        <v>0.2</v>
      </c>
      <c r="O10" s="1">
        <f t="shared" si="0"/>
        <v>6710</v>
      </c>
      <c r="P10" s="1">
        <f t="shared" si="1"/>
        <v>6372.43</v>
      </c>
      <c r="Q10" s="1">
        <f t="shared" si="2"/>
        <v>235.34343499039301</v>
      </c>
      <c r="R10" s="1">
        <f t="shared" si="3"/>
        <v>233.96476202151436</v>
      </c>
      <c r="U10" s="1">
        <v>636</v>
      </c>
    </row>
    <row r="11" spans="1:21" x14ac:dyDescent="0.25">
      <c r="A11" s="6"/>
      <c r="B11" s="1">
        <v>10</v>
      </c>
      <c r="C11" s="1">
        <v>19600</v>
      </c>
      <c r="E11" s="1">
        <v>143</v>
      </c>
      <c r="F11" s="1">
        <v>772</v>
      </c>
      <c r="G11" s="1">
        <v>5.4</v>
      </c>
      <c r="H11" s="1">
        <v>0.23100000000000001</v>
      </c>
      <c r="I11" s="1">
        <v>0.51500000000000001</v>
      </c>
      <c r="J11" s="1">
        <v>0.70799999999999996</v>
      </c>
      <c r="K11" s="1">
        <v>1312</v>
      </c>
      <c r="M11" s="1">
        <v>1415.019</v>
      </c>
      <c r="N11" s="1">
        <v>18.21</v>
      </c>
      <c r="O11" s="1">
        <f t="shared" si="0"/>
        <v>72.048325096101038</v>
      </c>
      <c r="P11" s="1">
        <f t="shared" si="1"/>
        <v>77.705601317957161</v>
      </c>
      <c r="Q11" s="1">
        <f t="shared" si="2"/>
        <v>114.24386918855036</v>
      </c>
      <c r="R11" s="1">
        <f t="shared" si="3"/>
        <v>116.26281802084833</v>
      </c>
      <c r="U11" s="1">
        <v>572</v>
      </c>
    </row>
    <row r="12" spans="1:21" x14ac:dyDescent="0.25">
      <c r="A12" s="6"/>
      <c r="B12" s="1">
        <v>12</v>
      </c>
      <c r="C12" s="1">
        <v>20900</v>
      </c>
      <c r="E12" s="1">
        <v>142</v>
      </c>
      <c r="F12" s="1">
        <v>712</v>
      </c>
      <c r="G12" s="1">
        <v>5.0199999999999996</v>
      </c>
      <c r="H12" s="1">
        <v>0.24</v>
      </c>
      <c r="I12" s="1">
        <v>0.52</v>
      </c>
      <c r="J12" s="1">
        <v>0.70399999999999996</v>
      </c>
      <c r="K12" s="1">
        <v>1366</v>
      </c>
      <c r="M12" s="1">
        <v>1598.489</v>
      </c>
      <c r="N12" s="1">
        <v>0.17</v>
      </c>
      <c r="O12" s="1">
        <f t="shared" si="0"/>
        <v>8035.2941176470586</v>
      </c>
      <c r="P12" s="1">
        <f t="shared" si="1"/>
        <v>9402.876470588235</v>
      </c>
      <c r="Q12" s="1">
        <f t="shared" si="2"/>
        <v>240.15760934498525</v>
      </c>
      <c r="R12" s="1">
        <f t="shared" si="3"/>
        <v>244.35553493453196</v>
      </c>
      <c r="U12" s="1">
        <v>546</v>
      </c>
    </row>
    <row r="13" spans="1:21" x14ac:dyDescent="0.25">
      <c r="A13" s="6"/>
      <c r="B13" s="1">
        <v>14</v>
      </c>
      <c r="C13" s="1">
        <v>22500</v>
      </c>
      <c r="E13" s="1">
        <v>176</v>
      </c>
      <c r="F13" s="1">
        <v>812</v>
      </c>
      <c r="G13" s="1">
        <v>4.6100000000000003</v>
      </c>
      <c r="H13" s="1">
        <v>0.24299999999999999</v>
      </c>
      <c r="I13" s="1">
        <v>0.498</v>
      </c>
      <c r="J13" s="1">
        <v>0.71499999999999997</v>
      </c>
      <c r="K13" s="1">
        <v>1321</v>
      </c>
      <c r="M13" s="1">
        <v>1281.6759999999999</v>
      </c>
      <c r="N13" s="1">
        <v>0.23699999999999999</v>
      </c>
      <c r="O13" s="1">
        <f t="shared" si="0"/>
        <v>5573.839662447258</v>
      </c>
      <c r="P13" s="1">
        <f t="shared" si="1"/>
        <v>5407.9156118143455</v>
      </c>
      <c r="Q13" s="1">
        <f t="shared" si="2"/>
        <v>230.38850000367202</v>
      </c>
      <c r="R13" s="1">
        <f t="shared" si="3"/>
        <v>229.58133921953998</v>
      </c>
      <c r="U13" s="1">
        <v>537</v>
      </c>
    </row>
    <row r="14" spans="1:21" customFormat="1" x14ac:dyDescent="0.25">
      <c r="B14" s="1">
        <v>16</v>
      </c>
      <c r="C14" s="1">
        <v>22400</v>
      </c>
      <c r="E14" s="1">
        <v>175</v>
      </c>
      <c r="F14" s="1">
        <v>860</v>
      </c>
      <c r="G14" s="1">
        <v>4.92</v>
      </c>
      <c r="H14" s="1">
        <v>0.25600000000000001</v>
      </c>
      <c r="I14" s="1">
        <v>0.49199999999999999</v>
      </c>
      <c r="J14" s="1">
        <v>0.71699999999999997</v>
      </c>
      <c r="K14" s="1">
        <v>1227</v>
      </c>
      <c r="M14" s="1">
        <v>1230.701</v>
      </c>
      <c r="N14" s="1">
        <v>0.12</v>
      </c>
      <c r="O14">
        <f t="shared" si="0"/>
        <v>10225</v>
      </c>
      <c r="P14">
        <f t="shared" si="1"/>
        <v>10255.841666666667</v>
      </c>
      <c r="Q14">
        <f t="shared" si="2"/>
        <v>246.59429397578182</v>
      </c>
      <c r="R14">
        <f t="shared" si="3"/>
        <v>246.67473540717475</v>
      </c>
      <c r="U14" s="1">
        <v>528</v>
      </c>
    </row>
    <row r="15" spans="1:21" customFormat="1" x14ac:dyDescent="0.25">
      <c r="B15" s="1">
        <v>18</v>
      </c>
      <c r="C15" s="1">
        <v>21500</v>
      </c>
      <c r="E15" s="1">
        <v>197</v>
      </c>
      <c r="F15" s="1">
        <v>748</v>
      </c>
      <c r="G15" s="1">
        <v>3.8</v>
      </c>
      <c r="H15" s="1">
        <v>0.255</v>
      </c>
      <c r="I15" s="1">
        <v>0.48899999999999999</v>
      </c>
      <c r="J15" s="1">
        <v>0.72</v>
      </c>
      <c r="K15" s="1">
        <v>1340</v>
      </c>
      <c r="M15" s="1">
        <v>1452.2090000000001</v>
      </c>
      <c r="N15" s="1">
        <v>2.1739999999999999</v>
      </c>
      <c r="O15">
        <f t="shared" si="0"/>
        <v>616.37534498620062</v>
      </c>
      <c r="P15">
        <f t="shared" si="1"/>
        <v>667.98942042318311</v>
      </c>
      <c r="Q15">
        <f t="shared" si="2"/>
        <v>171.57548340479372</v>
      </c>
      <c r="R15">
        <f t="shared" si="3"/>
        <v>173.72332942828595</v>
      </c>
      <c r="U15" s="1">
        <v>493</v>
      </c>
    </row>
    <row r="16" spans="1:21" customFormat="1" x14ac:dyDescent="0.25">
      <c r="B16" s="1">
        <v>20</v>
      </c>
      <c r="C16" s="1">
        <v>23000</v>
      </c>
      <c r="E16" s="1">
        <v>187</v>
      </c>
      <c r="F16" s="1">
        <v>804</v>
      </c>
      <c r="G16" s="1">
        <v>4.3</v>
      </c>
      <c r="H16" s="1">
        <v>0.27900000000000003</v>
      </c>
      <c r="I16" s="1">
        <v>0.46500000000000002</v>
      </c>
      <c r="J16" s="1">
        <v>0.72199999999999998</v>
      </c>
      <c r="K16" s="1">
        <v>1275</v>
      </c>
      <c r="M16" s="1">
        <v>1525.973</v>
      </c>
      <c r="N16" s="1">
        <v>1.6060000000000001</v>
      </c>
      <c r="O16">
        <f t="shared" si="0"/>
        <v>793.8978829389788</v>
      </c>
      <c r="P16">
        <f t="shared" si="1"/>
        <v>950.16998754669976</v>
      </c>
      <c r="Q16">
        <f t="shared" si="2"/>
        <v>178.33552559537966</v>
      </c>
      <c r="R16">
        <f t="shared" si="3"/>
        <v>183.13478047267475</v>
      </c>
      <c r="U16" s="1">
        <v>528</v>
      </c>
    </row>
    <row r="17" spans="1:21" customFormat="1" x14ac:dyDescent="0.25">
      <c r="B17" s="1">
        <v>22</v>
      </c>
      <c r="C17" s="1">
        <v>24100</v>
      </c>
      <c r="E17" s="1">
        <v>200</v>
      </c>
      <c r="F17" s="1">
        <v>747</v>
      </c>
      <c r="G17" s="1">
        <v>3.73</v>
      </c>
      <c r="H17" s="1">
        <v>0.25700000000000001</v>
      </c>
      <c r="I17" s="1">
        <v>0.48299999999999998</v>
      </c>
      <c r="J17" s="1">
        <v>0.71099999999999997</v>
      </c>
      <c r="K17" s="1">
        <v>1278</v>
      </c>
      <c r="M17" s="1">
        <v>1277.712</v>
      </c>
      <c r="N17" s="1">
        <v>8.3260000000000005</v>
      </c>
      <c r="O17">
        <f t="shared" si="0"/>
        <v>153.49507566658659</v>
      </c>
      <c r="P17">
        <f t="shared" si="1"/>
        <v>153.46048522699974</v>
      </c>
      <c r="Q17">
        <f t="shared" si="2"/>
        <v>134.44480850720478</v>
      </c>
      <c r="R17">
        <f t="shared" si="3"/>
        <v>134.43878887440107</v>
      </c>
      <c r="U17" s="1">
        <v>540</v>
      </c>
    </row>
    <row r="18" spans="1:21" customFormat="1" x14ac:dyDescent="0.25">
      <c r="B18" s="1">
        <v>24</v>
      </c>
      <c r="C18" s="1">
        <v>23300</v>
      </c>
      <c r="E18" s="1">
        <v>198</v>
      </c>
      <c r="F18" s="1">
        <v>796</v>
      </c>
      <c r="G18" s="1">
        <v>4.0199999999999996</v>
      </c>
      <c r="H18" s="1">
        <v>0.27500000000000002</v>
      </c>
      <c r="I18" s="1">
        <v>0.47</v>
      </c>
      <c r="J18" s="1">
        <v>0.72899999999999998</v>
      </c>
      <c r="K18" s="1">
        <v>1196</v>
      </c>
      <c r="M18" s="1">
        <v>1251.047</v>
      </c>
      <c r="N18" s="1">
        <v>9.1769999999999996</v>
      </c>
      <c r="O18">
        <f t="shared" si="0"/>
        <v>130.32581453634086</v>
      </c>
      <c r="P18">
        <f t="shared" si="1"/>
        <v>136.32418001525554</v>
      </c>
      <c r="Q18">
        <f t="shared" si="2"/>
        <v>130.07437254880514</v>
      </c>
      <c r="R18">
        <f t="shared" si="3"/>
        <v>131.27623298727099</v>
      </c>
      <c r="U18" s="1">
        <v>507</v>
      </c>
    </row>
    <row r="19" spans="1:21" x14ac:dyDescent="0.25">
      <c r="A19" s="6"/>
    </row>
    <row r="20" spans="1:21" x14ac:dyDescent="0.25">
      <c r="A20" s="6"/>
    </row>
    <row r="21" spans="1:21" x14ac:dyDescent="0.25">
      <c r="A21" s="6"/>
    </row>
    <row r="22" spans="1:21" x14ac:dyDescent="0.25">
      <c r="A22" s="6"/>
    </row>
    <row r="23" spans="1:21" x14ac:dyDescent="0.25">
      <c r="A23" s="6"/>
    </row>
    <row r="24" spans="1:21" x14ac:dyDescent="0.25">
      <c r="A24" s="6"/>
    </row>
    <row r="25" spans="1:21" x14ac:dyDescent="0.25">
      <c r="A25" s="6"/>
    </row>
    <row r="26" spans="1:21" x14ac:dyDescent="0.25">
      <c r="A26" s="6"/>
    </row>
    <row r="27" spans="1:21" x14ac:dyDescent="0.25">
      <c r="A27" s="6"/>
    </row>
    <row r="28" spans="1:21" x14ac:dyDescent="0.25">
      <c r="A28" s="6"/>
    </row>
    <row r="29" spans="1:21" x14ac:dyDescent="0.25">
      <c r="A29" s="6"/>
    </row>
    <row r="30" spans="1:21" x14ac:dyDescent="0.25">
      <c r="A30" s="6"/>
    </row>
    <row r="31" spans="1:21" x14ac:dyDescent="0.25">
      <c r="A31" s="6"/>
    </row>
    <row r="32" spans="1:21" x14ac:dyDescent="0.25">
      <c r="A32" s="6"/>
      <c r="D32" s="6"/>
    </row>
    <row r="33" spans="1:4" x14ac:dyDescent="0.25">
      <c r="A33" s="6"/>
      <c r="D33" s="6"/>
    </row>
    <row r="34" spans="1:4" x14ac:dyDescent="0.25">
      <c r="A34" s="6"/>
      <c r="D34" s="6"/>
    </row>
    <row r="35" spans="1:4" x14ac:dyDescent="0.25">
      <c r="A35" s="6"/>
      <c r="D35" s="6"/>
    </row>
    <row r="36" spans="1:4" x14ac:dyDescent="0.25">
      <c r="A36" s="6"/>
    </row>
    <row r="37" spans="1:4" x14ac:dyDescent="0.25">
      <c r="A37" s="6"/>
    </row>
    <row r="38" spans="1:4" x14ac:dyDescent="0.25">
      <c r="A38" s="6"/>
      <c r="C38" s="7"/>
    </row>
    <row r="39" spans="1:4" x14ac:dyDescent="0.25">
      <c r="A39" s="6"/>
      <c r="C39" s="7"/>
    </row>
    <row r="40" spans="1:4" x14ac:dyDescent="0.25">
      <c r="A40" s="6"/>
      <c r="C40" s="7"/>
    </row>
    <row r="41" spans="1:4" x14ac:dyDescent="0.25">
      <c r="A41" s="6"/>
      <c r="C41" s="7"/>
      <c r="D41" s="6"/>
    </row>
    <row r="42" spans="1:4" x14ac:dyDescent="0.25">
      <c r="A42" s="6"/>
      <c r="C42" s="7"/>
      <c r="D42" s="6"/>
    </row>
    <row r="43" spans="1:4" x14ac:dyDescent="0.25">
      <c r="A43" s="6"/>
      <c r="C43" s="7"/>
      <c r="D43" s="6"/>
    </row>
    <row r="44" spans="1:4" x14ac:dyDescent="0.25">
      <c r="A44" s="6"/>
      <c r="C44" s="7"/>
    </row>
    <row r="45" spans="1:4" x14ac:dyDescent="0.25">
      <c r="A45" s="6"/>
      <c r="C45" s="7"/>
    </row>
    <row r="46" spans="1:4" x14ac:dyDescent="0.25">
      <c r="A46" s="6"/>
      <c r="C46" s="7"/>
    </row>
    <row r="47" spans="1:4" x14ac:dyDescent="0.25">
      <c r="A47" s="6"/>
      <c r="C47" s="7"/>
    </row>
    <row r="48" spans="1:4" x14ac:dyDescent="0.25">
      <c r="A48" s="6"/>
      <c r="C48" s="7"/>
      <c r="D48" s="6"/>
    </row>
    <row r="49" spans="1:33" x14ac:dyDescent="0.25">
      <c r="A49" s="6"/>
      <c r="C49" s="7"/>
      <c r="D49" s="6"/>
    </row>
    <row r="50" spans="1:33" x14ac:dyDescent="0.25">
      <c r="A50" s="6"/>
      <c r="C50" s="7"/>
      <c r="D50" s="6"/>
    </row>
    <row r="51" spans="1:33" x14ac:dyDescent="0.25">
      <c r="A51" s="6"/>
      <c r="C51" s="7"/>
      <c r="D51" s="6"/>
    </row>
    <row r="53" spans="1:33" x14ac:dyDescent="0.25">
      <c r="B53" s="8" t="s">
        <v>4</v>
      </c>
      <c r="C53" s="9">
        <f>AVERAGE(C6:C51)</f>
        <v>22353.846153846152</v>
      </c>
      <c r="D53" s="8"/>
      <c r="E53" s="10">
        <f>AVERAGE(E6:E51)</f>
        <v>152.61538461538461</v>
      </c>
      <c r="F53" s="10">
        <f t="shared" ref="F53:AF53" si="4">AVERAGE(F6:F51)</f>
        <v>789.92307692307691</v>
      </c>
      <c r="G53" s="10">
        <f t="shared" si="4"/>
        <v>5.5523076923076919</v>
      </c>
      <c r="H53" s="10">
        <f t="shared" si="4"/>
        <v>0.24961538461538463</v>
      </c>
      <c r="I53" s="10">
        <f t="shared" si="4"/>
        <v>0.48799999999999993</v>
      </c>
      <c r="J53" s="10">
        <f>AVERAGE(J6:J51)</f>
        <v>0.71053846153846145</v>
      </c>
      <c r="K53" s="10">
        <f>AVERAGE(K6:K51)</f>
        <v>1216</v>
      </c>
      <c r="L53" s="10"/>
      <c r="M53" s="10">
        <f t="shared" si="4"/>
        <v>1278.2633846153844</v>
      </c>
      <c r="N53" s="10">
        <f t="shared" si="4"/>
        <v>3.8821538461538463</v>
      </c>
      <c r="O53" s="10">
        <f t="shared" si="4"/>
        <v>2712.5608269705062</v>
      </c>
      <c r="P53" s="10">
        <f t="shared" si="4"/>
        <v>2809.0813334373838</v>
      </c>
      <c r="Q53" s="10">
        <f t="shared" si="4"/>
        <v>181.78916670478586</v>
      </c>
      <c r="R53" s="10">
        <f t="shared" si="4"/>
        <v>182.94959803606037</v>
      </c>
      <c r="S53" s="10" t="e">
        <f t="shared" si="4"/>
        <v>#DIV/0!</v>
      </c>
      <c r="T53" s="10"/>
      <c r="U53" s="10">
        <f>AVERAGE(U7:U51)</f>
        <v>562.25</v>
      </c>
      <c r="V53" s="10" t="e">
        <f t="shared" si="4"/>
        <v>#DIV/0!</v>
      </c>
      <c r="W53" s="10" t="e">
        <f t="shared" si="4"/>
        <v>#DIV/0!</v>
      </c>
      <c r="X53" s="10" t="e">
        <f t="shared" si="4"/>
        <v>#DIV/0!</v>
      </c>
      <c r="Y53" s="10" t="e">
        <f t="shared" si="4"/>
        <v>#DIV/0!</v>
      </c>
      <c r="Z53" s="10" t="e">
        <f t="shared" si="4"/>
        <v>#DIV/0!</v>
      </c>
      <c r="AA53" s="10" t="e">
        <f t="shared" si="4"/>
        <v>#DIV/0!</v>
      </c>
      <c r="AB53" s="10"/>
      <c r="AC53" s="10" t="e">
        <f t="shared" si="4"/>
        <v>#DIV/0!</v>
      </c>
      <c r="AD53" s="10"/>
      <c r="AE53" s="10" t="e">
        <f t="shared" si="4"/>
        <v>#DIV/0!</v>
      </c>
      <c r="AF53" s="10" t="e">
        <f t="shared" si="4"/>
        <v>#DIV/0!</v>
      </c>
      <c r="AG53" s="10"/>
    </row>
    <row r="57" spans="1:33" x14ac:dyDescent="0.25">
      <c r="L57" s="1">
        <f>79-17</f>
        <v>62</v>
      </c>
    </row>
    <row r="58" spans="1:33" x14ac:dyDescent="0.25">
      <c r="L58" s="1">
        <f>L57/25</f>
        <v>2.48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43A6-57D1-48E3-B4E5-047E72FD160A}">
  <dimension ref="A4:AG58"/>
  <sheetViews>
    <sheetView topLeftCell="A13" workbookViewId="0">
      <selection activeCell="K6" sqref="K6:K18"/>
    </sheetView>
  </sheetViews>
  <sheetFormatPr defaultRowHeight="15" x14ac:dyDescent="0.25"/>
  <cols>
    <col min="1" max="1" width="9.140625" style="1"/>
    <col min="2" max="3" width="9.28515625" style="1" bestFit="1" customWidth="1"/>
    <col min="4" max="4" width="9.140625" style="1"/>
    <col min="5" max="5" width="9.28515625" style="1" bestFit="1" customWidth="1"/>
    <col min="6" max="6" width="13" style="1" customWidth="1"/>
    <col min="7" max="7" width="11" style="1" customWidth="1"/>
    <col min="8" max="9" width="9.28515625" style="1" bestFit="1" customWidth="1"/>
    <col min="10" max="11" width="10.5703125" style="1" customWidth="1"/>
    <col min="12" max="12" width="9.140625" style="1"/>
    <col min="13" max="13" width="11.42578125" style="1" customWidth="1"/>
    <col min="14" max="14" width="14.28515625" style="1" customWidth="1"/>
    <col min="15" max="15" width="11.5703125" style="1" bestFit="1" customWidth="1"/>
    <col min="16" max="17" width="11.7109375" style="1" bestFit="1" customWidth="1"/>
    <col min="18" max="19" width="10.140625" style="1" customWidth="1"/>
    <col min="20" max="20" width="9.140625" style="1"/>
    <col min="21" max="21" width="9.28515625" style="1" bestFit="1" customWidth="1"/>
    <col min="22" max="25" width="9.140625" style="1"/>
    <col min="26" max="27" width="10.140625" style="1" customWidth="1"/>
    <col min="28" max="28" width="9.140625" style="1"/>
    <col min="29" max="29" width="11.5703125" style="1" bestFit="1" customWidth="1"/>
    <col min="30" max="16384" width="9.140625" style="1"/>
  </cols>
  <sheetData>
    <row r="4" spans="1:21" ht="30" x14ac:dyDescent="0.25">
      <c r="E4" s="2" t="s">
        <v>2</v>
      </c>
      <c r="F4" s="2"/>
      <c r="G4" s="2"/>
      <c r="H4" s="2"/>
      <c r="I4" s="2"/>
      <c r="J4" s="2"/>
      <c r="K4" s="2"/>
      <c r="M4" s="4"/>
      <c r="N4" s="4"/>
      <c r="O4" s="4"/>
      <c r="P4" s="4"/>
      <c r="Q4" s="4"/>
      <c r="R4" s="4"/>
      <c r="U4" s="5" t="s">
        <v>3</v>
      </c>
    </row>
    <row r="5" spans="1:21" ht="31.5" customHeight="1" x14ac:dyDescent="0.25">
      <c r="A5" s="1" t="s">
        <v>1</v>
      </c>
      <c r="B5" s="1" t="s">
        <v>14</v>
      </c>
      <c r="C5" s="1" t="s">
        <v>5</v>
      </c>
      <c r="E5" s="2" t="s">
        <v>0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M5" s="2" t="s">
        <v>12</v>
      </c>
      <c r="N5" s="2" t="s">
        <v>13</v>
      </c>
      <c r="O5" s="4" t="s">
        <v>17</v>
      </c>
      <c r="P5" s="4" t="s">
        <v>18</v>
      </c>
      <c r="Q5" s="4" t="s">
        <v>15</v>
      </c>
      <c r="R5" s="4" t="s">
        <v>16</v>
      </c>
      <c r="U5" s="3" t="s">
        <v>0</v>
      </c>
    </row>
    <row r="6" spans="1:21" x14ac:dyDescent="0.25">
      <c r="A6" s="6"/>
      <c r="B6" s="1">
        <v>0</v>
      </c>
      <c r="C6" s="1">
        <v>44200</v>
      </c>
      <c r="E6" s="1">
        <v>312</v>
      </c>
      <c r="F6" s="1">
        <v>1781</v>
      </c>
      <c r="G6" s="1">
        <v>5.71</v>
      </c>
      <c r="H6" s="1">
        <v>0.32400000000000001</v>
      </c>
      <c r="I6" s="1">
        <v>0.434</v>
      </c>
      <c r="J6" s="1">
        <v>0.754</v>
      </c>
      <c r="K6" s="1">
        <v>672</v>
      </c>
      <c r="M6" s="1">
        <v>629.50599999999997</v>
      </c>
      <c r="N6" s="1">
        <v>3.355</v>
      </c>
      <c r="O6" s="1">
        <f t="shared" ref="O6:O18" si="0">K6/N6</f>
        <v>200.29806259314455</v>
      </c>
      <c r="P6" s="1">
        <f t="shared" ref="P6:P18" si="1">M6/N6</f>
        <v>187.63219076005961</v>
      </c>
      <c r="Q6" s="1">
        <f t="shared" ref="Q6:Q18" si="2">(61.5)*LOG10(O6)</f>
        <v>141.5531200357521</v>
      </c>
      <c r="R6" s="1">
        <f t="shared" ref="R6:R18" si="3">(61.5)*LOG10(P6)</f>
        <v>139.80840198455286</v>
      </c>
      <c r="U6" s="1">
        <v>1391</v>
      </c>
    </row>
    <row r="7" spans="1:21" ht="14.25" customHeight="1" x14ac:dyDescent="0.25">
      <c r="A7" s="6"/>
      <c r="B7" s="1">
        <v>2</v>
      </c>
      <c r="C7" s="1">
        <v>44200</v>
      </c>
      <c r="E7" s="1">
        <v>276</v>
      </c>
      <c r="F7" s="1">
        <v>1726</v>
      </c>
      <c r="G7" s="1">
        <v>6.26</v>
      </c>
      <c r="H7" s="1">
        <v>0.32100000000000001</v>
      </c>
      <c r="I7" s="1">
        <v>0.45300000000000001</v>
      </c>
      <c r="J7" s="1">
        <v>0.752</v>
      </c>
      <c r="K7" s="1">
        <v>652</v>
      </c>
      <c r="M7" s="1">
        <v>593.66600000000005</v>
      </c>
      <c r="N7" s="1">
        <v>3.5449999999999999</v>
      </c>
      <c r="O7" s="1">
        <f t="shared" si="0"/>
        <v>183.9210155148096</v>
      </c>
      <c r="P7" s="1">
        <f t="shared" si="1"/>
        <v>167.46572637517633</v>
      </c>
      <c r="Q7" s="1">
        <f t="shared" si="2"/>
        <v>139.27482840708933</v>
      </c>
      <c r="R7" s="1">
        <f t="shared" si="3"/>
        <v>136.7714451579032</v>
      </c>
      <c r="U7" s="1">
        <v>1506</v>
      </c>
    </row>
    <row r="8" spans="1:21" customFormat="1" x14ac:dyDescent="0.25">
      <c r="B8">
        <v>4</v>
      </c>
      <c r="C8">
        <v>41200</v>
      </c>
      <c r="E8">
        <v>243</v>
      </c>
      <c r="F8">
        <v>1766</v>
      </c>
      <c r="G8">
        <v>7.27</v>
      </c>
      <c r="H8">
        <v>0.32700000000000001</v>
      </c>
      <c r="I8">
        <v>0.45300000000000001</v>
      </c>
      <c r="J8">
        <v>0.75700000000000001</v>
      </c>
      <c r="K8">
        <v>965</v>
      </c>
      <c r="M8">
        <v>1097</v>
      </c>
      <c r="N8">
        <v>8.6539999999999999</v>
      </c>
      <c r="O8">
        <f t="shared" si="0"/>
        <v>111.50912872660042</v>
      </c>
      <c r="P8">
        <f t="shared" si="1"/>
        <v>126.7621908943841</v>
      </c>
      <c r="Q8">
        <f t="shared" si="2"/>
        <v>125.90959098258685</v>
      </c>
      <c r="R8">
        <f t="shared" si="3"/>
        <v>129.33386880778835</v>
      </c>
      <c r="U8">
        <v>1406</v>
      </c>
    </row>
    <row r="9" spans="1:21" x14ac:dyDescent="0.25">
      <c r="A9" s="6"/>
      <c r="B9" s="1">
        <v>6</v>
      </c>
      <c r="C9" s="1">
        <v>48200</v>
      </c>
      <c r="E9" s="1">
        <v>266</v>
      </c>
      <c r="F9" s="1">
        <v>1782</v>
      </c>
      <c r="G9" s="1">
        <v>6.7</v>
      </c>
      <c r="H9" s="1">
        <v>0.29799999999999999</v>
      </c>
      <c r="I9" s="1">
        <v>0.45700000000000002</v>
      </c>
      <c r="J9" s="1">
        <v>0.74299999999999999</v>
      </c>
      <c r="K9" s="1">
        <v>962</v>
      </c>
      <c r="M9" s="1">
        <v>1101.376</v>
      </c>
      <c r="N9" s="1">
        <v>0.996</v>
      </c>
      <c r="O9" s="1">
        <f t="shared" si="0"/>
        <v>965.8634538152611</v>
      </c>
      <c r="P9" s="1">
        <f t="shared" si="1"/>
        <v>1105.7991967871485</v>
      </c>
      <c r="Q9" s="1">
        <f t="shared" si="2"/>
        <v>183.57231761726803</v>
      </c>
      <c r="R9" s="1">
        <f t="shared" si="3"/>
        <v>187.18609061403473</v>
      </c>
      <c r="U9" s="1">
        <v>1457</v>
      </c>
    </row>
    <row r="10" spans="1:21" customFormat="1" x14ac:dyDescent="0.25">
      <c r="B10" s="1">
        <v>8</v>
      </c>
      <c r="C10" s="1">
        <v>46800</v>
      </c>
      <c r="E10" s="1">
        <v>258</v>
      </c>
      <c r="F10" s="1">
        <v>1777</v>
      </c>
      <c r="G10" s="1">
        <v>6.89</v>
      </c>
      <c r="H10" s="1">
        <v>0.313</v>
      </c>
      <c r="I10" s="1">
        <v>0.44500000000000001</v>
      </c>
      <c r="J10" s="1">
        <v>0.74299999999999999</v>
      </c>
      <c r="K10" s="1">
        <v>996</v>
      </c>
      <c r="M10" s="1">
        <v>1095.7750000000001</v>
      </c>
      <c r="N10" s="1">
        <v>0.223</v>
      </c>
      <c r="O10">
        <f t="shared" si="0"/>
        <v>4466.3677130044844</v>
      </c>
      <c r="P10">
        <f t="shared" si="1"/>
        <v>4913.7892376681621</v>
      </c>
      <c r="Q10">
        <f t="shared" si="2"/>
        <v>224.47220023559561</v>
      </c>
      <c r="R10">
        <f t="shared" si="3"/>
        <v>227.02211627379859</v>
      </c>
      <c r="U10" s="1">
        <v>1446</v>
      </c>
    </row>
    <row r="11" spans="1:21" x14ac:dyDescent="0.25">
      <c r="A11" s="6"/>
      <c r="B11" s="1">
        <v>10</v>
      </c>
      <c r="C11" s="1">
        <v>47200</v>
      </c>
      <c r="E11" s="1">
        <v>287</v>
      </c>
      <c r="F11" s="1">
        <v>1834</v>
      </c>
      <c r="G11" s="1">
        <v>6.39</v>
      </c>
      <c r="H11" s="1">
        <v>0.29299999999999998</v>
      </c>
      <c r="I11" s="1">
        <v>0.46100000000000002</v>
      </c>
      <c r="J11" s="1">
        <v>0.74199999999999999</v>
      </c>
      <c r="K11" s="1">
        <v>1018</v>
      </c>
      <c r="M11" s="1">
        <v>1141.4190000000001</v>
      </c>
      <c r="N11" s="1">
        <v>5.0789999999999997</v>
      </c>
      <c r="O11" s="1">
        <f t="shared" si="0"/>
        <v>200.43315613309707</v>
      </c>
      <c r="P11" s="1">
        <f t="shared" si="1"/>
        <v>224.73301831069111</v>
      </c>
      <c r="Q11" s="1">
        <f t="shared" si="2"/>
        <v>141.57112825808673</v>
      </c>
      <c r="R11" s="1">
        <f t="shared" si="3"/>
        <v>144.62751340827333</v>
      </c>
      <c r="U11" s="1">
        <v>1396</v>
      </c>
    </row>
    <row r="12" spans="1:21" customFormat="1" x14ac:dyDescent="0.25">
      <c r="B12" s="1">
        <v>12</v>
      </c>
      <c r="C12" s="1">
        <v>43000</v>
      </c>
      <c r="E12" s="1">
        <v>293</v>
      </c>
      <c r="F12" s="1">
        <v>1820</v>
      </c>
      <c r="G12" s="1">
        <v>6.21</v>
      </c>
      <c r="H12" s="1">
        <v>0.30099999999999999</v>
      </c>
      <c r="I12" s="1">
        <v>0.46200000000000002</v>
      </c>
      <c r="J12" s="1">
        <v>0.745</v>
      </c>
      <c r="K12" s="1">
        <v>993</v>
      </c>
      <c r="M12" s="1">
        <v>1078.875</v>
      </c>
      <c r="N12" s="1">
        <v>2.577</v>
      </c>
      <c r="O12">
        <f t="shared" si="0"/>
        <v>385.33178114086149</v>
      </c>
      <c r="P12">
        <f t="shared" si="1"/>
        <v>418.65541327124566</v>
      </c>
      <c r="Q12">
        <f t="shared" si="2"/>
        <v>159.02884204158531</v>
      </c>
      <c r="R12">
        <f t="shared" si="3"/>
        <v>161.24418773062911</v>
      </c>
      <c r="U12" s="1">
        <v>1371</v>
      </c>
    </row>
    <row r="13" spans="1:21" customFormat="1" ht="16.5" customHeight="1" x14ac:dyDescent="0.25">
      <c r="B13" s="1">
        <v>14</v>
      </c>
      <c r="C13" s="1">
        <v>44400</v>
      </c>
      <c r="E13" s="1">
        <v>253</v>
      </c>
      <c r="F13" s="1">
        <v>1835</v>
      </c>
      <c r="G13" s="1">
        <v>7.26</v>
      </c>
      <c r="H13" s="1">
        <v>0.28999999999999998</v>
      </c>
      <c r="I13" s="1">
        <v>0.47799999999999998</v>
      </c>
      <c r="J13" s="1">
        <v>0.73599999999999999</v>
      </c>
      <c r="K13" s="1">
        <v>1005</v>
      </c>
      <c r="M13" s="1">
        <v>1072.3109999999999</v>
      </c>
      <c r="N13" s="1">
        <v>0.26200000000000001</v>
      </c>
      <c r="O13">
        <f t="shared" si="0"/>
        <v>3835.8778625954196</v>
      </c>
      <c r="P13">
        <f t="shared" si="1"/>
        <v>4092.7900763358775</v>
      </c>
      <c r="Q13">
        <f t="shared" si="2"/>
        <v>220.40768338186086</v>
      </c>
      <c r="R13">
        <f t="shared" si="3"/>
        <v>222.13919739141843</v>
      </c>
      <c r="U13" s="1">
        <v>1419</v>
      </c>
    </row>
    <row r="14" spans="1:21" customFormat="1" x14ac:dyDescent="0.25">
      <c r="B14" s="1">
        <v>16</v>
      </c>
      <c r="C14" s="1">
        <v>46200</v>
      </c>
      <c r="E14" s="1">
        <v>265</v>
      </c>
      <c r="F14" s="1">
        <v>1798</v>
      </c>
      <c r="G14" s="1">
        <v>6.79</v>
      </c>
      <c r="H14" s="1">
        <v>0.27500000000000002</v>
      </c>
      <c r="I14" s="1">
        <v>0.48099999999999998</v>
      </c>
      <c r="J14" s="1">
        <v>0.72899999999999998</v>
      </c>
      <c r="K14" s="1">
        <v>970</v>
      </c>
      <c r="M14" s="1">
        <v>1029.18</v>
      </c>
      <c r="N14" s="1">
        <v>0.245</v>
      </c>
      <c r="O14">
        <f t="shared" si="0"/>
        <v>3959.1836734693879</v>
      </c>
      <c r="P14">
        <f t="shared" si="1"/>
        <v>4200.7346938775518</v>
      </c>
      <c r="Q14">
        <f t="shared" si="2"/>
        <v>221.25274746895533</v>
      </c>
      <c r="R14">
        <f t="shared" si="3"/>
        <v>222.83450309850917</v>
      </c>
      <c r="U14" s="1">
        <v>1533</v>
      </c>
    </row>
    <row r="15" spans="1:21" customFormat="1" x14ac:dyDescent="0.25">
      <c r="B15" s="1">
        <v>18</v>
      </c>
      <c r="C15" s="1">
        <v>49200</v>
      </c>
      <c r="E15" s="1">
        <v>303</v>
      </c>
      <c r="F15" s="1">
        <v>1904</v>
      </c>
      <c r="G15" s="1">
        <v>6.29</v>
      </c>
      <c r="H15" s="1">
        <v>0.29399999999999998</v>
      </c>
      <c r="I15" s="1">
        <v>0.47499999999999998</v>
      </c>
      <c r="J15" s="1">
        <v>0.74</v>
      </c>
      <c r="K15" s="1">
        <v>970</v>
      </c>
      <c r="M15" s="1">
        <v>1012.417</v>
      </c>
      <c r="N15" s="1">
        <v>0.97699999999999998</v>
      </c>
      <c r="O15">
        <f t="shared" si="0"/>
        <v>992.83520982599794</v>
      </c>
      <c r="P15">
        <f t="shared" si="1"/>
        <v>1036.2507676560901</v>
      </c>
      <c r="Q15">
        <f t="shared" si="2"/>
        <v>184.3079459886695</v>
      </c>
      <c r="R15">
        <f t="shared" si="3"/>
        <v>185.451089214993</v>
      </c>
      <c r="U15" s="1">
        <v>1369</v>
      </c>
    </row>
    <row r="16" spans="1:21" customFormat="1" x14ac:dyDescent="0.25">
      <c r="B16" s="1">
        <v>20</v>
      </c>
      <c r="C16" s="1">
        <v>48900</v>
      </c>
      <c r="E16" s="1">
        <v>304</v>
      </c>
      <c r="F16" s="1">
        <v>1872</v>
      </c>
      <c r="G16" s="1">
        <v>6.16</v>
      </c>
      <c r="H16" s="1">
        <v>0.30599999999999999</v>
      </c>
      <c r="I16" s="1">
        <v>0.46700000000000003</v>
      </c>
      <c r="J16" s="1">
        <v>0.749</v>
      </c>
      <c r="K16" s="1">
        <v>973</v>
      </c>
      <c r="M16" s="1">
        <v>1022.519</v>
      </c>
      <c r="N16" s="1">
        <v>1.141</v>
      </c>
      <c r="O16">
        <f t="shared" si="0"/>
        <v>852.76073619631904</v>
      </c>
      <c r="P16">
        <f t="shared" si="1"/>
        <v>896.16038562664323</v>
      </c>
      <c r="Q16">
        <f t="shared" si="2"/>
        <v>180.24587254478345</v>
      </c>
      <c r="R16">
        <f t="shared" si="3"/>
        <v>181.57172314566287</v>
      </c>
      <c r="U16" s="1">
        <v>1419</v>
      </c>
    </row>
    <row r="17" spans="1:21" customFormat="1" x14ac:dyDescent="0.25">
      <c r="B17" s="1">
        <v>22</v>
      </c>
      <c r="C17" s="1">
        <v>45100</v>
      </c>
      <c r="E17" s="1">
        <v>330</v>
      </c>
      <c r="F17" s="1">
        <v>1764</v>
      </c>
      <c r="G17" s="1">
        <v>5.35</v>
      </c>
      <c r="H17" s="1">
        <v>0.30599999999999999</v>
      </c>
      <c r="I17" s="1">
        <v>0.46400000000000002</v>
      </c>
      <c r="J17" s="1">
        <v>0.73799999999999999</v>
      </c>
      <c r="K17" s="1">
        <v>998</v>
      </c>
      <c r="M17" s="1">
        <v>982.81200000000001</v>
      </c>
      <c r="N17" s="1">
        <v>2.7309999999999999</v>
      </c>
      <c r="O17">
        <f t="shared" si="0"/>
        <v>365.43390699377517</v>
      </c>
      <c r="P17">
        <f t="shared" si="1"/>
        <v>359.87257414866349</v>
      </c>
      <c r="Q17">
        <f t="shared" si="2"/>
        <v>157.61274373057972</v>
      </c>
      <c r="R17">
        <f t="shared" si="3"/>
        <v>157.20314814817712</v>
      </c>
      <c r="U17" s="1">
        <v>1293</v>
      </c>
    </row>
    <row r="18" spans="1:21" customFormat="1" x14ac:dyDescent="0.25">
      <c r="B18" s="1">
        <v>24</v>
      </c>
      <c r="C18" s="1">
        <v>44600</v>
      </c>
      <c r="E18" s="1">
        <v>328</v>
      </c>
      <c r="F18" s="1">
        <v>1820</v>
      </c>
      <c r="G18" s="1">
        <v>5.55</v>
      </c>
      <c r="H18" s="1">
        <v>0.312</v>
      </c>
      <c r="I18" s="1">
        <v>0.45700000000000002</v>
      </c>
      <c r="J18" s="1">
        <v>0.74299999999999999</v>
      </c>
      <c r="K18" s="1">
        <v>937</v>
      </c>
      <c r="M18" s="1">
        <v>957.95500000000004</v>
      </c>
      <c r="N18" s="1">
        <v>8.9570000000000007</v>
      </c>
      <c r="O18">
        <f t="shared" si="0"/>
        <v>104.61091883443116</v>
      </c>
      <c r="P18">
        <f t="shared" si="1"/>
        <v>106.95042983141677</v>
      </c>
      <c r="Q18">
        <f t="shared" si="2"/>
        <v>124.20398652540891</v>
      </c>
      <c r="R18">
        <f t="shared" si="3"/>
        <v>124.79472586135593</v>
      </c>
      <c r="U18" s="1">
        <v>1401</v>
      </c>
    </row>
    <row r="19" spans="1:21" x14ac:dyDescent="0.25">
      <c r="A19" s="6"/>
    </row>
    <row r="20" spans="1:21" x14ac:dyDescent="0.25">
      <c r="A20" s="6"/>
    </row>
    <row r="21" spans="1:21" x14ac:dyDescent="0.25">
      <c r="A21" s="6"/>
    </row>
    <row r="22" spans="1:21" x14ac:dyDescent="0.25">
      <c r="A22" s="6"/>
    </row>
    <row r="23" spans="1:21" x14ac:dyDescent="0.25">
      <c r="A23" s="6"/>
    </row>
    <row r="24" spans="1:21" x14ac:dyDescent="0.25">
      <c r="A24" s="6"/>
    </row>
    <row r="25" spans="1:21" x14ac:dyDescent="0.25">
      <c r="A25" s="6"/>
    </row>
    <row r="26" spans="1:21" x14ac:dyDescent="0.25">
      <c r="A26" s="6"/>
    </row>
    <row r="27" spans="1:21" x14ac:dyDescent="0.25">
      <c r="A27" s="6"/>
    </row>
    <row r="28" spans="1:21" x14ac:dyDescent="0.25">
      <c r="A28" s="6"/>
    </row>
    <row r="29" spans="1:21" x14ac:dyDescent="0.25">
      <c r="A29" s="6"/>
    </row>
    <row r="30" spans="1:21" x14ac:dyDescent="0.25">
      <c r="A30" s="6"/>
    </row>
    <row r="31" spans="1:21" x14ac:dyDescent="0.25">
      <c r="A31" s="6"/>
    </row>
    <row r="32" spans="1:21" x14ac:dyDescent="0.25">
      <c r="A32" s="6"/>
      <c r="D32" s="6"/>
    </row>
    <row r="33" spans="1:4" x14ac:dyDescent="0.25">
      <c r="A33" s="6"/>
      <c r="D33" s="6"/>
    </row>
    <row r="34" spans="1:4" x14ac:dyDescent="0.25">
      <c r="A34" s="6"/>
      <c r="D34" s="6"/>
    </row>
    <row r="35" spans="1:4" x14ac:dyDescent="0.25">
      <c r="A35" s="6"/>
      <c r="D35" s="6"/>
    </row>
    <row r="36" spans="1:4" x14ac:dyDescent="0.25">
      <c r="A36" s="6"/>
    </row>
    <row r="37" spans="1:4" x14ac:dyDescent="0.25">
      <c r="A37" s="6"/>
    </row>
    <row r="38" spans="1:4" x14ac:dyDescent="0.25">
      <c r="A38" s="6"/>
      <c r="C38" s="7"/>
    </row>
    <row r="39" spans="1:4" x14ac:dyDescent="0.25">
      <c r="A39" s="6"/>
      <c r="C39" s="7"/>
    </row>
    <row r="40" spans="1:4" x14ac:dyDescent="0.25">
      <c r="A40" s="6"/>
      <c r="C40" s="7"/>
    </row>
    <row r="41" spans="1:4" x14ac:dyDescent="0.25">
      <c r="A41" s="6"/>
      <c r="C41" s="7"/>
      <c r="D41" s="6"/>
    </row>
    <row r="42" spans="1:4" x14ac:dyDescent="0.25">
      <c r="A42" s="6"/>
      <c r="C42" s="7"/>
      <c r="D42" s="6"/>
    </row>
    <row r="43" spans="1:4" x14ac:dyDescent="0.25">
      <c r="A43" s="6"/>
      <c r="C43" s="7"/>
      <c r="D43" s="6"/>
    </row>
    <row r="44" spans="1:4" x14ac:dyDescent="0.25">
      <c r="A44" s="6"/>
      <c r="C44" s="7"/>
    </row>
    <row r="45" spans="1:4" x14ac:dyDescent="0.25">
      <c r="A45" s="6"/>
      <c r="C45" s="7"/>
    </row>
    <row r="46" spans="1:4" x14ac:dyDescent="0.25">
      <c r="A46" s="6"/>
      <c r="C46" s="7"/>
    </row>
    <row r="47" spans="1:4" x14ac:dyDescent="0.25">
      <c r="A47" s="6"/>
      <c r="C47" s="7"/>
    </row>
    <row r="48" spans="1:4" x14ac:dyDescent="0.25">
      <c r="A48" s="6"/>
      <c r="C48" s="7"/>
      <c r="D48" s="6"/>
    </row>
    <row r="49" spans="1:33" x14ac:dyDescent="0.25">
      <c r="A49" s="6"/>
      <c r="C49" s="7"/>
      <c r="D49" s="6"/>
    </row>
    <row r="50" spans="1:33" x14ac:dyDescent="0.25">
      <c r="A50" s="6"/>
      <c r="C50" s="7"/>
      <c r="D50" s="6"/>
    </row>
    <row r="51" spans="1:33" x14ac:dyDescent="0.25">
      <c r="A51" s="6"/>
      <c r="C51" s="7"/>
      <c r="D51" s="6"/>
    </row>
    <row r="53" spans="1:33" x14ac:dyDescent="0.25">
      <c r="B53" s="8" t="s">
        <v>4</v>
      </c>
      <c r="C53" s="9">
        <f>AVERAGE(C6:C51)</f>
        <v>45630.769230769234</v>
      </c>
      <c r="D53" s="8"/>
      <c r="E53" s="10">
        <f>AVERAGE(E6:E51)</f>
        <v>286</v>
      </c>
      <c r="F53" s="10">
        <f t="shared" ref="F53:AF53" si="4">AVERAGE(F6:F51)</f>
        <v>1806.0769230769231</v>
      </c>
      <c r="G53" s="10">
        <f t="shared" si="4"/>
        <v>6.37153846153846</v>
      </c>
      <c r="H53" s="10">
        <f t="shared" si="4"/>
        <v>0.30461538461538462</v>
      </c>
      <c r="I53" s="10">
        <f t="shared" si="4"/>
        <v>0.46053846153846145</v>
      </c>
      <c r="J53" s="10">
        <f>AVERAGE(J6:J51)</f>
        <v>0.74392307692307691</v>
      </c>
      <c r="K53" s="10">
        <f>AVERAGE(K6:K51)</f>
        <v>931.61538461538464</v>
      </c>
      <c r="L53" s="10"/>
      <c r="M53" s="10">
        <f t="shared" si="4"/>
        <v>985.75469230769227</v>
      </c>
      <c r="N53" s="10">
        <f t="shared" si="4"/>
        <v>2.9801538461538466</v>
      </c>
      <c r="O53" s="10">
        <f t="shared" si="4"/>
        <v>1278.802047603353</v>
      </c>
      <c r="P53" s="10">
        <f t="shared" si="4"/>
        <v>1372.1227616571623</v>
      </c>
      <c r="Q53" s="10">
        <f t="shared" si="4"/>
        <v>169.49330824755546</v>
      </c>
      <c r="R53" s="10">
        <f t="shared" si="4"/>
        <v>170.76830852593051</v>
      </c>
      <c r="S53" s="10" t="e">
        <f t="shared" si="4"/>
        <v>#DIV/0!</v>
      </c>
      <c r="T53" s="10"/>
      <c r="U53" s="10">
        <f>AVERAGE(U7:U51)</f>
        <v>1418</v>
      </c>
      <c r="V53" s="10" t="e">
        <f t="shared" si="4"/>
        <v>#DIV/0!</v>
      </c>
      <c r="W53" s="10" t="e">
        <f t="shared" si="4"/>
        <v>#DIV/0!</v>
      </c>
      <c r="X53" s="10" t="e">
        <f t="shared" si="4"/>
        <v>#DIV/0!</v>
      </c>
      <c r="Y53" s="10" t="e">
        <f t="shared" si="4"/>
        <v>#DIV/0!</v>
      </c>
      <c r="Z53" s="10" t="e">
        <f t="shared" si="4"/>
        <v>#DIV/0!</v>
      </c>
      <c r="AA53" s="10" t="e">
        <f t="shared" si="4"/>
        <v>#DIV/0!</v>
      </c>
      <c r="AB53" s="10"/>
      <c r="AC53" s="10" t="e">
        <f t="shared" si="4"/>
        <v>#DIV/0!</v>
      </c>
      <c r="AD53" s="10"/>
      <c r="AE53" s="10" t="e">
        <f t="shared" si="4"/>
        <v>#DIV/0!</v>
      </c>
      <c r="AF53" s="10" t="e">
        <f t="shared" si="4"/>
        <v>#DIV/0!</v>
      </c>
      <c r="AG53" s="10"/>
    </row>
    <row r="57" spans="1:33" x14ac:dyDescent="0.25">
      <c r="L57" s="1">
        <f>79-17</f>
        <v>62</v>
      </c>
    </row>
    <row r="58" spans="1:33" x14ac:dyDescent="0.25">
      <c r="L58" s="1">
        <f>L57/25</f>
        <v>2.48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C665A-0A06-4606-BC3E-B844EFB99B48}">
  <dimension ref="A4:AG58"/>
  <sheetViews>
    <sheetView topLeftCell="A10" workbookViewId="0">
      <selection activeCell="K6" sqref="K6:K18"/>
    </sheetView>
  </sheetViews>
  <sheetFormatPr defaultRowHeight="15" x14ac:dyDescent="0.25"/>
  <cols>
    <col min="1" max="1" width="9.140625" style="1"/>
    <col min="2" max="2" width="9.28515625" style="1" bestFit="1" customWidth="1"/>
    <col min="3" max="3" width="11.5703125" style="1" bestFit="1" customWidth="1"/>
    <col min="4" max="4" width="9.140625" style="1"/>
    <col min="5" max="5" width="9.28515625" style="1" bestFit="1" customWidth="1"/>
    <col min="6" max="6" width="13" style="1" customWidth="1"/>
    <col min="7" max="7" width="11" style="1" customWidth="1"/>
    <col min="8" max="9" width="9.28515625" style="1" bestFit="1" customWidth="1"/>
    <col min="10" max="11" width="10.5703125" style="1" customWidth="1"/>
    <col min="12" max="12" width="9.140625" style="1"/>
    <col min="13" max="13" width="11.42578125" style="1" customWidth="1"/>
    <col min="14" max="14" width="14.28515625" style="1" customWidth="1"/>
    <col min="15" max="15" width="11.5703125" style="1" bestFit="1" customWidth="1"/>
    <col min="16" max="17" width="11.7109375" style="1" bestFit="1" customWidth="1"/>
    <col min="18" max="19" width="10.140625" style="1" customWidth="1"/>
    <col min="20" max="20" width="9.140625" style="1"/>
    <col min="21" max="21" width="9.28515625" style="1" bestFit="1" customWidth="1"/>
    <col min="22" max="25" width="9.140625" style="1"/>
    <col min="26" max="27" width="10.140625" style="1" customWidth="1"/>
    <col min="28" max="28" width="9.140625" style="1"/>
    <col min="29" max="29" width="11.5703125" style="1" bestFit="1" customWidth="1"/>
    <col min="30" max="16384" width="9.140625" style="1"/>
  </cols>
  <sheetData>
    <row r="4" spans="1:21" ht="30" x14ac:dyDescent="0.25">
      <c r="E4" s="2" t="s">
        <v>2</v>
      </c>
      <c r="F4" s="2"/>
      <c r="G4" s="2"/>
      <c r="H4" s="2"/>
      <c r="I4" s="2"/>
      <c r="J4" s="2"/>
      <c r="K4" s="2"/>
      <c r="M4" s="4"/>
      <c r="N4" s="4"/>
      <c r="O4" s="4"/>
      <c r="P4" s="4"/>
      <c r="Q4" s="4"/>
      <c r="R4" s="4"/>
      <c r="U4" s="5" t="s">
        <v>3</v>
      </c>
    </row>
    <row r="5" spans="1:21" ht="31.5" customHeight="1" x14ac:dyDescent="0.25">
      <c r="A5" s="1" t="s">
        <v>1</v>
      </c>
      <c r="B5" s="1" t="s">
        <v>14</v>
      </c>
      <c r="C5" s="1" t="s">
        <v>5</v>
      </c>
      <c r="E5" s="2" t="s">
        <v>0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M5" s="2" t="s">
        <v>12</v>
      </c>
      <c r="N5" s="2" t="s">
        <v>13</v>
      </c>
      <c r="O5" s="4" t="s">
        <v>17</v>
      </c>
      <c r="P5" s="4" t="s">
        <v>18</v>
      </c>
      <c r="Q5" s="4" t="s">
        <v>15</v>
      </c>
      <c r="R5" s="4" t="s">
        <v>16</v>
      </c>
      <c r="U5" s="3" t="s">
        <v>0</v>
      </c>
    </row>
    <row r="6" spans="1:21" x14ac:dyDescent="0.25">
      <c r="A6" s="6"/>
      <c r="B6" s="1">
        <v>0</v>
      </c>
      <c r="C6" s="1">
        <v>32600</v>
      </c>
      <c r="E6" s="1">
        <v>302</v>
      </c>
      <c r="F6" s="1">
        <v>1042</v>
      </c>
      <c r="G6" s="1">
        <v>3.45</v>
      </c>
      <c r="H6" s="1">
        <v>0.31</v>
      </c>
      <c r="I6" s="1">
        <v>0.47899999999999998</v>
      </c>
      <c r="J6" s="1">
        <v>0.76700000000000002</v>
      </c>
      <c r="K6" s="1">
        <v>696</v>
      </c>
      <c r="M6" s="1">
        <v>568.43799999999999</v>
      </c>
      <c r="N6" s="1">
        <v>0.85099999999999998</v>
      </c>
      <c r="O6" s="1">
        <f t="shared" ref="O6:O18" si="0">K6/N6</f>
        <v>817.86133960047005</v>
      </c>
      <c r="P6" s="1">
        <f t="shared" ref="P6:P18" si="1">M6/N6</f>
        <v>667.9647473560517</v>
      </c>
      <c r="Q6" s="1">
        <f t="shared" ref="Q6:Q18" si="2">(61.5)*LOG10(O6)</f>
        <v>179.12980029084741</v>
      </c>
      <c r="R6" s="1">
        <f t="shared" ref="R6:R18" si="3">(61.5)*LOG10(P6)</f>
        <v>173.72234287396284</v>
      </c>
      <c r="U6" s="1">
        <v>1101</v>
      </c>
    </row>
    <row r="7" spans="1:21" ht="14.25" customHeight="1" x14ac:dyDescent="0.25">
      <c r="A7" s="6"/>
      <c r="B7" s="1">
        <v>2</v>
      </c>
      <c r="C7" s="1">
        <v>33600</v>
      </c>
      <c r="E7" s="1">
        <v>319</v>
      </c>
      <c r="F7" s="1">
        <v>1161</v>
      </c>
      <c r="G7" s="1">
        <v>3.64</v>
      </c>
      <c r="H7" s="1">
        <v>0.27</v>
      </c>
      <c r="I7" s="1">
        <v>0.505</v>
      </c>
      <c r="J7" s="1">
        <v>0.76300000000000001</v>
      </c>
      <c r="K7" s="1">
        <v>625</v>
      </c>
      <c r="M7" s="1">
        <v>534.952</v>
      </c>
      <c r="N7" s="1">
        <v>9.8320000000000007</v>
      </c>
      <c r="O7" s="1">
        <f t="shared" si="0"/>
        <v>63.567941415785185</v>
      </c>
      <c r="P7" s="1">
        <f t="shared" si="1"/>
        <v>54.409275834011389</v>
      </c>
      <c r="Q7" s="1">
        <f t="shared" si="2"/>
        <v>110.89914606913916</v>
      </c>
      <c r="R7" s="1">
        <f t="shared" si="3"/>
        <v>106.74388615785705</v>
      </c>
      <c r="U7" s="1">
        <v>1180</v>
      </c>
    </row>
    <row r="8" spans="1:21" x14ac:dyDescent="0.25">
      <c r="A8" s="6"/>
      <c r="B8">
        <v>4</v>
      </c>
      <c r="C8" s="1">
        <v>33900</v>
      </c>
      <c r="E8" s="1">
        <v>324</v>
      </c>
      <c r="F8" s="1">
        <v>1121</v>
      </c>
      <c r="G8" s="1">
        <v>3.46</v>
      </c>
      <c r="H8" s="1">
        <v>0.26900000000000002</v>
      </c>
      <c r="I8" s="1">
        <v>0.505</v>
      </c>
      <c r="J8" s="1">
        <v>0.75</v>
      </c>
      <c r="K8" s="1">
        <v>977</v>
      </c>
      <c r="M8" s="1">
        <v>871.63300000000004</v>
      </c>
      <c r="N8" s="1">
        <v>8.4570000000000007</v>
      </c>
      <c r="O8" s="1">
        <f t="shared" si="0"/>
        <v>115.52560009459619</v>
      </c>
      <c r="P8" s="1">
        <f t="shared" si="1"/>
        <v>103.06645382523352</v>
      </c>
      <c r="Q8" s="1">
        <f t="shared" si="2"/>
        <v>126.85471133734177</v>
      </c>
      <c r="R8" s="1">
        <f t="shared" si="3"/>
        <v>123.80671602074523</v>
      </c>
      <c r="U8" s="1">
        <v>985</v>
      </c>
    </row>
    <row r="9" spans="1:21" x14ac:dyDescent="0.25">
      <c r="A9" s="6"/>
      <c r="B9" s="1">
        <v>6</v>
      </c>
      <c r="C9" s="1">
        <v>34600</v>
      </c>
      <c r="E9" s="1">
        <v>325</v>
      </c>
      <c r="F9" s="1">
        <v>1050</v>
      </c>
      <c r="G9" s="1">
        <v>3.23</v>
      </c>
      <c r="H9" s="1">
        <v>0.24399999999999999</v>
      </c>
      <c r="I9" s="1">
        <v>0.52</v>
      </c>
      <c r="J9" s="1">
        <v>0.72299999999999998</v>
      </c>
      <c r="K9" s="1">
        <v>964</v>
      </c>
      <c r="M9" s="1">
        <v>800.702</v>
      </c>
      <c r="N9" s="1">
        <v>6.75</v>
      </c>
      <c r="O9" s="1">
        <f t="shared" si="0"/>
        <v>142.81481481481481</v>
      </c>
      <c r="P9" s="1">
        <f t="shared" si="1"/>
        <v>118.62251851851852</v>
      </c>
      <c r="Q9" s="1">
        <f t="shared" si="2"/>
        <v>132.51855555591607</v>
      </c>
      <c r="R9" s="1">
        <f t="shared" si="3"/>
        <v>127.56127913840112</v>
      </c>
      <c r="U9" s="1">
        <v>987</v>
      </c>
    </row>
    <row r="10" spans="1:21" customFormat="1" x14ac:dyDescent="0.25">
      <c r="B10" s="1">
        <v>8</v>
      </c>
      <c r="C10" s="1">
        <v>35200</v>
      </c>
      <c r="E10" s="1">
        <v>350</v>
      </c>
      <c r="F10" s="1">
        <v>1048</v>
      </c>
      <c r="G10" s="1">
        <v>2.99</v>
      </c>
      <c r="H10" s="1">
        <v>0.248</v>
      </c>
      <c r="I10" s="1">
        <v>0.51400000000000001</v>
      </c>
      <c r="J10" s="1">
        <v>0.72799999999999998</v>
      </c>
      <c r="K10" s="1">
        <v>980</v>
      </c>
      <c r="M10" s="1">
        <v>848.42</v>
      </c>
      <c r="N10" s="1">
        <v>0.34899999999999998</v>
      </c>
      <c r="O10">
        <f t="shared" si="0"/>
        <v>2808.0229226361034</v>
      </c>
      <c r="P10">
        <f t="shared" si="1"/>
        <v>2431.002865329513</v>
      </c>
      <c r="Q10">
        <f t="shared" si="2"/>
        <v>212.07663989709886</v>
      </c>
      <c r="R10">
        <f t="shared" si="3"/>
        <v>208.22580644988443</v>
      </c>
      <c r="U10" s="1">
        <v>959</v>
      </c>
    </row>
    <row r="11" spans="1:21" x14ac:dyDescent="0.25">
      <c r="A11" s="6"/>
      <c r="B11" s="1">
        <v>10</v>
      </c>
      <c r="C11" s="1">
        <v>33400</v>
      </c>
      <c r="E11" s="1">
        <v>379</v>
      </c>
      <c r="F11" s="1">
        <v>1093</v>
      </c>
      <c r="G11" s="1">
        <v>2.89</v>
      </c>
      <c r="H11" s="1">
        <v>0.25800000000000001</v>
      </c>
      <c r="I11" s="1">
        <v>0.502</v>
      </c>
      <c r="J11" s="1">
        <v>0.72799999999999998</v>
      </c>
      <c r="K11" s="1">
        <v>951</v>
      </c>
      <c r="M11" s="1">
        <v>786.846</v>
      </c>
      <c r="N11" s="1">
        <v>2.544</v>
      </c>
      <c r="O11" s="1">
        <f t="shared" si="0"/>
        <v>373.82075471698113</v>
      </c>
      <c r="P11" s="1">
        <f t="shared" si="1"/>
        <v>309.29481132075472</v>
      </c>
      <c r="Q11" s="1">
        <f t="shared" si="2"/>
        <v>158.21879971260381</v>
      </c>
      <c r="R11" s="1">
        <f t="shared" si="3"/>
        <v>153.15791701627552</v>
      </c>
      <c r="U11" s="1">
        <v>974</v>
      </c>
    </row>
    <row r="12" spans="1:21" customFormat="1" x14ac:dyDescent="0.25">
      <c r="B12" s="1">
        <v>12</v>
      </c>
      <c r="C12" s="1">
        <v>38300</v>
      </c>
      <c r="E12" s="1">
        <v>349</v>
      </c>
      <c r="F12" s="1">
        <v>1106</v>
      </c>
      <c r="G12" s="1">
        <v>3.17</v>
      </c>
      <c r="H12" s="1">
        <v>0.27400000000000002</v>
      </c>
      <c r="I12" s="1">
        <v>0.49299999999999999</v>
      </c>
      <c r="J12" s="1">
        <v>0.73799999999999999</v>
      </c>
      <c r="K12" s="1">
        <v>972</v>
      </c>
      <c r="M12" s="1">
        <v>811.29100000000005</v>
      </c>
      <c r="N12" s="1">
        <v>1.62</v>
      </c>
      <c r="O12">
        <f t="shared" si="0"/>
        <v>600</v>
      </c>
      <c r="P12">
        <f t="shared" si="1"/>
        <v>500.79691358024689</v>
      </c>
      <c r="Q12">
        <f t="shared" si="2"/>
        <v>170.85630189859407</v>
      </c>
      <c r="R12">
        <f t="shared" si="3"/>
        <v>166.02919108425769</v>
      </c>
      <c r="U12" s="1">
        <v>1016</v>
      </c>
    </row>
    <row r="13" spans="1:21" customFormat="1" x14ac:dyDescent="0.25">
      <c r="B13" s="1">
        <v>14</v>
      </c>
      <c r="C13" s="1">
        <v>38600</v>
      </c>
      <c r="E13" s="1">
        <v>315</v>
      </c>
      <c r="F13" s="1">
        <v>1173</v>
      </c>
      <c r="G13" s="1">
        <v>3.73</v>
      </c>
      <c r="H13" s="1">
        <v>0.27500000000000002</v>
      </c>
      <c r="I13" s="1">
        <v>0.48599999999999999</v>
      </c>
      <c r="J13" s="1">
        <v>0.73799999999999999</v>
      </c>
      <c r="K13" s="1">
        <v>955</v>
      </c>
      <c r="M13" s="1">
        <v>774.90700000000004</v>
      </c>
      <c r="N13" s="1">
        <v>0.13100000000000001</v>
      </c>
      <c r="O13">
        <f t="shared" si="0"/>
        <v>7290.0763358778622</v>
      </c>
      <c r="P13">
        <f t="shared" si="1"/>
        <v>5915.320610687023</v>
      </c>
      <c r="Q13">
        <f t="shared" si="2"/>
        <v>237.5580226695709</v>
      </c>
      <c r="R13">
        <f t="shared" si="3"/>
        <v>231.97666473571115</v>
      </c>
      <c r="U13" s="1">
        <v>1023</v>
      </c>
    </row>
    <row r="14" spans="1:21" customFormat="1" x14ac:dyDescent="0.25">
      <c r="B14" s="1">
        <v>16</v>
      </c>
      <c r="C14" s="1">
        <v>37600</v>
      </c>
      <c r="E14" s="1">
        <v>327</v>
      </c>
      <c r="F14" s="1">
        <v>1142</v>
      </c>
      <c r="G14" s="1">
        <v>3.49</v>
      </c>
      <c r="H14" s="1">
        <v>0.28299999999999997</v>
      </c>
      <c r="I14" s="1">
        <v>0.48399999999999999</v>
      </c>
      <c r="J14" s="1">
        <v>0.74099999999999999</v>
      </c>
      <c r="K14" s="1">
        <v>948</v>
      </c>
      <c r="M14" s="1">
        <v>795.50699999999995</v>
      </c>
      <c r="N14" s="1">
        <v>6.2030000000000003</v>
      </c>
      <c r="O14">
        <f t="shared" si="0"/>
        <v>152.82927615669837</v>
      </c>
      <c r="P14">
        <f t="shared" si="1"/>
        <v>128.24552635821377</v>
      </c>
      <c r="Q14">
        <f t="shared" si="2"/>
        <v>134.32870320464562</v>
      </c>
      <c r="R14">
        <f t="shared" si="3"/>
        <v>129.64459679899392</v>
      </c>
      <c r="U14" s="1">
        <v>937</v>
      </c>
    </row>
    <row r="15" spans="1:21" customFormat="1" x14ac:dyDescent="0.25">
      <c r="B15" s="1">
        <v>18</v>
      </c>
      <c r="C15" s="1">
        <v>38600</v>
      </c>
      <c r="E15" s="1">
        <v>294</v>
      </c>
      <c r="F15" s="1">
        <v>1252</v>
      </c>
      <c r="G15" s="1">
        <v>4.26</v>
      </c>
      <c r="H15" s="1">
        <v>0.249</v>
      </c>
      <c r="I15" s="1">
        <v>0.50700000000000001</v>
      </c>
      <c r="J15" s="1">
        <v>0.72399999999999998</v>
      </c>
      <c r="K15" s="1">
        <v>949</v>
      </c>
      <c r="M15" s="1">
        <v>821.15200000000004</v>
      </c>
      <c r="N15" s="1">
        <v>4.1150000000000002</v>
      </c>
      <c r="O15">
        <f t="shared" si="0"/>
        <v>230.61968408262453</v>
      </c>
      <c r="P15">
        <f t="shared" si="1"/>
        <v>199.5509113001215</v>
      </c>
      <c r="Q15">
        <f t="shared" si="2"/>
        <v>145.31812693205873</v>
      </c>
      <c r="R15">
        <f t="shared" si="3"/>
        <v>141.45330349962558</v>
      </c>
      <c r="U15" s="1">
        <v>927</v>
      </c>
    </row>
    <row r="16" spans="1:21" customFormat="1" x14ac:dyDescent="0.25">
      <c r="B16" s="1">
        <v>20</v>
      </c>
      <c r="C16" s="1">
        <v>38000</v>
      </c>
      <c r="E16" s="1">
        <v>297</v>
      </c>
      <c r="F16" s="1">
        <v>1270</v>
      </c>
      <c r="G16" s="1">
        <v>4.28</v>
      </c>
      <c r="H16" s="1">
        <v>0.26900000000000002</v>
      </c>
      <c r="I16" s="1">
        <v>0.495</v>
      </c>
      <c r="J16" s="1">
        <v>0.72</v>
      </c>
      <c r="K16" s="1">
        <v>925</v>
      </c>
      <c r="M16" s="1">
        <v>792.39499999999998</v>
      </c>
      <c r="N16" s="1">
        <v>1.595</v>
      </c>
      <c r="O16">
        <f t="shared" si="0"/>
        <v>579.93730407523515</v>
      </c>
      <c r="P16">
        <f t="shared" si="1"/>
        <v>496.79937304075236</v>
      </c>
      <c r="Q16">
        <f t="shared" si="2"/>
        <v>169.94793428876872</v>
      </c>
      <c r="R16">
        <f t="shared" si="3"/>
        <v>165.81513390407179</v>
      </c>
      <c r="U16" s="1">
        <v>885</v>
      </c>
    </row>
    <row r="17" spans="1:21" customFormat="1" x14ac:dyDescent="0.25">
      <c r="B17" s="1">
        <v>22</v>
      </c>
      <c r="C17" s="1">
        <v>37500</v>
      </c>
      <c r="E17" s="1">
        <v>335</v>
      </c>
      <c r="F17" s="1">
        <v>1043</v>
      </c>
      <c r="G17" s="1">
        <v>3.11</v>
      </c>
      <c r="H17" s="1">
        <v>0.26800000000000002</v>
      </c>
      <c r="I17" s="1">
        <v>0.503</v>
      </c>
      <c r="J17" s="1">
        <v>0.72499999999999998</v>
      </c>
      <c r="K17" s="1">
        <v>1039</v>
      </c>
      <c r="M17" s="1">
        <v>798.44899999999996</v>
      </c>
      <c r="N17" s="1">
        <v>0.39900000000000002</v>
      </c>
      <c r="O17">
        <f t="shared" si="0"/>
        <v>2604.0100250626565</v>
      </c>
      <c r="P17">
        <f t="shared" si="1"/>
        <v>2001.1253132832078</v>
      </c>
      <c r="Q17">
        <f t="shared" si="2"/>
        <v>210.0620230900314</v>
      </c>
      <c r="R17">
        <f t="shared" si="3"/>
        <v>203.02836856559284</v>
      </c>
      <c r="U17" s="1">
        <v>848</v>
      </c>
    </row>
    <row r="18" spans="1:21" customFormat="1" x14ac:dyDescent="0.25">
      <c r="B18" s="1">
        <v>24</v>
      </c>
      <c r="C18" s="1">
        <v>36600</v>
      </c>
      <c r="E18" s="1">
        <v>331</v>
      </c>
      <c r="F18" s="1">
        <v>1087</v>
      </c>
      <c r="G18" s="1">
        <v>3.29</v>
      </c>
      <c r="H18" s="1">
        <v>0.27</v>
      </c>
      <c r="I18" s="1">
        <v>0.5</v>
      </c>
      <c r="J18" s="1">
        <v>0.72599999999999998</v>
      </c>
      <c r="K18" s="1">
        <v>998</v>
      </c>
      <c r="M18" s="1">
        <v>781.31</v>
      </c>
      <c r="N18" s="1">
        <v>0.88500000000000001</v>
      </c>
      <c r="O18">
        <f t="shared" si="0"/>
        <v>1127.6836158192091</v>
      </c>
      <c r="P18">
        <f t="shared" si="1"/>
        <v>882.83615819209035</v>
      </c>
      <c r="Q18">
        <f t="shared" si="2"/>
        <v>187.70951714125707</v>
      </c>
      <c r="R18">
        <f t="shared" si="3"/>
        <v>181.17162689967242</v>
      </c>
      <c r="U18" s="1">
        <v>1043</v>
      </c>
    </row>
    <row r="19" spans="1:21" x14ac:dyDescent="0.25">
      <c r="A19" s="6"/>
    </row>
    <row r="20" spans="1:21" x14ac:dyDescent="0.25">
      <c r="A20" s="6"/>
    </row>
    <row r="21" spans="1:21" x14ac:dyDescent="0.25">
      <c r="A21" s="6"/>
    </row>
    <row r="22" spans="1:21" x14ac:dyDescent="0.25">
      <c r="A22" s="6"/>
    </row>
    <row r="23" spans="1:21" x14ac:dyDescent="0.25">
      <c r="A23" s="6"/>
    </row>
    <row r="24" spans="1:21" x14ac:dyDescent="0.25">
      <c r="A24" s="6"/>
    </row>
    <row r="25" spans="1:21" x14ac:dyDescent="0.25">
      <c r="A25" s="6"/>
    </row>
    <row r="26" spans="1:21" x14ac:dyDescent="0.25">
      <c r="A26" s="6"/>
    </row>
    <row r="27" spans="1:21" x14ac:dyDescent="0.25">
      <c r="A27" s="6"/>
    </row>
    <row r="28" spans="1:21" x14ac:dyDescent="0.25">
      <c r="A28" s="6"/>
    </row>
    <row r="29" spans="1:21" x14ac:dyDescent="0.25">
      <c r="A29" s="6"/>
    </row>
    <row r="30" spans="1:21" x14ac:dyDescent="0.25">
      <c r="A30" s="6"/>
    </row>
    <row r="31" spans="1:21" x14ac:dyDescent="0.25">
      <c r="A31" s="6"/>
    </row>
    <row r="32" spans="1:21" x14ac:dyDescent="0.25">
      <c r="A32" s="6"/>
      <c r="D32" s="6"/>
    </row>
    <row r="33" spans="1:4" x14ac:dyDescent="0.25">
      <c r="A33" s="6"/>
      <c r="D33" s="6"/>
    </row>
    <row r="34" spans="1:4" x14ac:dyDescent="0.25">
      <c r="A34" s="6"/>
      <c r="D34" s="6"/>
    </row>
    <row r="35" spans="1:4" x14ac:dyDescent="0.25">
      <c r="A35" s="6"/>
      <c r="D35" s="6"/>
    </row>
    <row r="36" spans="1:4" x14ac:dyDescent="0.25">
      <c r="A36" s="6"/>
    </row>
    <row r="37" spans="1:4" x14ac:dyDescent="0.25">
      <c r="A37" s="6"/>
    </row>
    <row r="38" spans="1:4" x14ac:dyDescent="0.25">
      <c r="A38" s="6"/>
      <c r="C38" s="7"/>
    </row>
    <row r="39" spans="1:4" x14ac:dyDescent="0.25">
      <c r="A39" s="6"/>
      <c r="C39" s="7"/>
    </row>
    <row r="40" spans="1:4" x14ac:dyDescent="0.25">
      <c r="A40" s="6"/>
      <c r="C40" s="7"/>
    </row>
    <row r="41" spans="1:4" x14ac:dyDescent="0.25">
      <c r="A41" s="6"/>
      <c r="C41" s="7"/>
      <c r="D41" s="6"/>
    </row>
    <row r="42" spans="1:4" x14ac:dyDescent="0.25">
      <c r="A42" s="6"/>
      <c r="C42" s="7"/>
      <c r="D42" s="6"/>
    </row>
    <row r="43" spans="1:4" x14ac:dyDescent="0.25">
      <c r="A43" s="6"/>
      <c r="C43" s="7"/>
      <c r="D43" s="6"/>
    </row>
    <row r="44" spans="1:4" x14ac:dyDescent="0.25">
      <c r="A44" s="6"/>
      <c r="C44" s="7"/>
    </row>
    <row r="45" spans="1:4" x14ac:dyDescent="0.25">
      <c r="A45" s="6"/>
      <c r="C45" s="7"/>
    </row>
    <row r="46" spans="1:4" x14ac:dyDescent="0.25">
      <c r="A46" s="6"/>
      <c r="C46" s="7"/>
    </row>
    <row r="47" spans="1:4" x14ac:dyDescent="0.25">
      <c r="A47" s="6"/>
      <c r="C47" s="7"/>
    </row>
    <row r="48" spans="1:4" x14ac:dyDescent="0.25">
      <c r="A48" s="6"/>
      <c r="C48" s="7"/>
      <c r="D48" s="6"/>
    </row>
    <row r="49" spans="1:33" x14ac:dyDescent="0.25">
      <c r="A49" s="6"/>
      <c r="C49" s="7"/>
      <c r="D49" s="6"/>
    </row>
    <row r="50" spans="1:33" x14ac:dyDescent="0.25">
      <c r="A50" s="6"/>
      <c r="C50" s="7"/>
      <c r="D50" s="6"/>
    </row>
    <row r="51" spans="1:33" x14ac:dyDescent="0.25">
      <c r="A51" s="6"/>
      <c r="C51" s="7"/>
      <c r="D51" s="6"/>
    </row>
    <row r="53" spans="1:33" x14ac:dyDescent="0.25">
      <c r="B53" s="8" t="s">
        <v>4</v>
      </c>
      <c r="C53" s="9">
        <f>AVERAGE(C6:C51)</f>
        <v>36038.461538461539</v>
      </c>
      <c r="D53" s="8"/>
      <c r="E53" s="10">
        <f>AVERAGE(E6:E51)</f>
        <v>326.69230769230768</v>
      </c>
      <c r="F53" s="10">
        <f t="shared" ref="F53:AF53" si="4">AVERAGE(F6:F51)</f>
        <v>1122.1538461538462</v>
      </c>
      <c r="G53" s="10">
        <f t="shared" si="4"/>
        <v>3.4607692307692308</v>
      </c>
      <c r="H53" s="10">
        <f t="shared" si="4"/>
        <v>0.26823076923076927</v>
      </c>
      <c r="I53" s="10">
        <f t="shared" si="4"/>
        <v>0.4994615384615384</v>
      </c>
      <c r="J53" s="10">
        <f>AVERAGE(J6:J51)</f>
        <v>0.73623076923076902</v>
      </c>
      <c r="K53" s="10">
        <f>AVERAGE(K6:K51)</f>
        <v>921.46153846153845</v>
      </c>
      <c r="L53" s="10"/>
      <c r="M53" s="10">
        <f t="shared" si="4"/>
        <v>768.154</v>
      </c>
      <c r="N53" s="10">
        <f t="shared" si="4"/>
        <v>3.363923076923077</v>
      </c>
      <c r="O53" s="10">
        <f t="shared" si="4"/>
        <v>1300.5207395656182</v>
      </c>
      <c r="P53" s="10">
        <f t="shared" si="4"/>
        <v>1062.2334983558262</v>
      </c>
      <c r="Q53" s="10">
        <f t="shared" si="4"/>
        <v>167.34448323752869</v>
      </c>
      <c r="R53" s="10">
        <f t="shared" si="4"/>
        <v>162.4874487034655</v>
      </c>
      <c r="S53" s="10" t="e">
        <f t="shared" si="4"/>
        <v>#DIV/0!</v>
      </c>
      <c r="T53" s="10"/>
      <c r="U53" s="10">
        <f>AVERAGE(U7:U51)</f>
        <v>980.33333333333337</v>
      </c>
      <c r="V53" s="10" t="e">
        <f t="shared" si="4"/>
        <v>#DIV/0!</v>
      </c>
      <c r="W53" s="10" t="e">
        <f t="shared" si="4"/>
        <v>#DIV/0!</v>
      </c>
      <c r="X53" s="10" t="e">
        <f t="shared" si="4"/>
        <v>#DIV/0!</v>
      </c>
      <c r="Y53" s="10" t="e">
        <f t="shared" si="4"/>
        <v>#DIV/0!</v>
      </c>
      <c r="Z53" s="10" t="e">
        <f t="shared" si="4"/>
        <v>#DIV/0!</v>
      </c>
      <c r="AA53" s="10" t="e">
        <f t="shared" si="4"/>
        <v>#DIV/0!</v>
      </c>
      <c r="AB53" s="10"/>
      <c r="AC53" s="10" t="e">
        <f t="shared" si="4"/>
        <v>#DIV/0!</v>
      </c>
      <c r="AD53" s="10"/>
      <c r="AE53" s="10" t="e">
        <f t="shared" si="4"/>
        <v>#DIV/0!</v>
      </c>
      <c r="AF53" s="10" t="e">
        <f t="shared" si="4"/>
        <v>#DIV/0!</v>
      </c>
      <c r="AG53" s="10"/>
    </row>
    <row r="57" spans="1:33" x14ac:dyDescent="0.25">
      <c r="L57" s="1">
        <f>79-17</f>
        <v>62</v>
      </c>
    </row>
    <row r="58" spans="1:33" x14ac:dyDescent="0.25">
      <c r="L58" s="1">
        <f>L57/25</f>
        <v>2.48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E698-F0ED-40BF-91DA-23AAFF81147C}">
  <dimension ref="A4:AG58"/>
  <sheetViews>
    <sheetView topLeftCell="A13" workbookViewId="0">
      <selection activeCell="K6" sqref="K6:K18"/>
    </sheetView>
  </sheetViews>
  <sheetFormatPr defaultRowHeight="15" x14ac:dyDescent="0.25"/>
  <cols>
    <col min="1" max="1" width="9.140625" style="1"/>
    <col min="2" max="2" width="9.28515625" style="1" bestFit="1" customWidth="1"/>
    <col min="3" max="3" width="11.5703125" style="1" bestFit="1" customWidth="1"/>
    <col min="4" max="4" width="9.140625" style="1"/>
    <col min="5" max="5" width="9.28515625" style="1" bestFit="1" customWidth="1"/>
    <col min="6" max="6" width="13" style="1" customWidth="1"/>
    <col min="7" max="7" width="11" style="1" customWidth="1"/>
    <col min="8" max="9" width="9.28515625" style="1" bestFit="1" customWidth="1"/>
    <col min="10" max="11" width="10.5703125" style="1" customWidth="1"/>
    <col min="12" max="12" width="9.140625" style="1"/>
    <col min="13" max="13" width="11.42578125" style="1" customWidth="1"/>
    <col min="14" max="14" width="14.28515625" style="1" customWidth="1"/>
    <col min="15" max="15" width="11.5703125" style="1" bestFit="1" customWidth="1"/>
    <col min="16" max="17" width="11.7109375" style="1" bestFit="1" customWidth="1"/>
    <col min="18" max="19" width="10.140625" style="1" customWidth="1"/>
    <col min="20" max="20" width="9.140625" style="1"/>
    <col min="21" max="21" width="9.28515625" style="1" bestFit="1" customWidth="1"/>
    <col min="22" max="25" width="9.140625" style="1"/>
    <col min="26" max="27" width="10.140625" style="1" customWidth="1"/>
    <col min="28" max="28" width="9.140625" style="1"/>
    <col min="29" max="29" width="11.5703125" style="1" bestFit="1" customWidth="1"/>
    <col min="30" max="16384" width="9.140625" style="1"/>
  </cols>
  <sheetData>
    <row r="4" spans="1:21" ht="30" x14ac:dyDescent="0.25">
      <c r="E4" s="2" t="s">
        <v>2</v>
      </c>
      <c r="F4" s="2"/>
      <c r="G4" s="2"/>
      <c r="H4" s="2"/>
      <c r="I4" s="2"/>
      <c r="J4" s="2"/>
      <c r="K4" s="2"/>
      <c r="M4" s="4"/>
      <c r="N4" s="4"/>
      <c r="O4" s="4"/>
      <c r="P4" s="4"/>
      <c r="Q4" s="4"/>
      <c r="R4" s="4"/>
      <c r="U4" s="5" t="s">
        <v>3</v>
      </c>
    </row>
    <row r="5" spans="1:21" ht="31.5" customHeight="1" x14ac:dyDescent="0.25">
      <c r="A5" s="1" t="s">
        <v>1</v>
      </c>
      <c r="B5" s="1" t="s">
        <v>14</v>
      </c>
      <c r="C5" s="1" t="s">
        <v>5</v>
      </c>
      <c r="E5" s="2" t="s">
        <v>0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M5" s="2" t="s">
        <v>12</v>
      </c>
      <c r="N5" s="2" t="s">
        <v>13</v>
      </c>
      <c r="O5" s="4" t="s">
        <v>17</v>
      </c>
      <c r="P5" s="4" t="s">
        <v>18</v>
      </c>
      <c r="Q5" s="4" t="s">
        <v>15</v>
      </c>
      <c r="R5" s="4" t="s">
        <v>16</v>
      </c>
      <c r="U5" s="3" t="s">
        <v>0</v>
      </c>
    </row>
    <row r="6" spans="1:21" x14ac:dyDescent="0.25">
      <c r="A6" s="6"/>
      <c r="B6" s="1">
        <v>0</v>
      </c>
      <c r="C6" s="1">
        <v>58400</v>
      </c>
      <c r="E6" s="1">
        <v>298</v>
      </c>
      <c r="F6" s="1">
        <v>2306</v>
      </c>
      <c r="G6" s="1">
        <v>7.74</v>
      </c>
      <c r="H6" s="1">
        <v>0.27600000000000002</v>
      </c>
      <c r="I6" s="1">
        <v>0.46700000000000003</v>
      </c>
      <c r="J6" s="1">
        <v>0.73099999999999998</v>
      </c>
      <c r="K6" s="1">
        <v>531</v>
      </c>
      <c r="M6" s="1">
        <v>532.077</v>
      </c>
      <c r="N6" s="1">
        <v>17.719000000000001</v>
      </c>
      <c r="O6" s="1">
        <f t="shared" ref="O6:O18" si="0">K6/N6</f>
        <v>29.967831141712285</v>
      </c>
      <c r="P6" s="1">
        <f t="shared" ref="P6:P18" si="1">M6/N6</f>
        <v>30.028613352898017</v>
      </c>
      <c r="Q6" s="1">
        <f t="shared" ref="Q6:Q18" si="2">(61.5)*LOG10(O6)</f>
        <v>90.814301745807455</v>
      </c>
      <c r="R6" s="1">
        <f t="shared" ref="R6:R18" si="3">(61.5)*LOG10(P6)</f>
        <v>90.868419598037335</v>
      </c>
      <c r="U6" s="1">
        <v>1802</v>
      </c>
    </row>
    <row r="7" spans="1:21" ht="14.25" customHeight="1" x14ac:dyDescent="0.25">
      <c r="A7" s="6"/>
      <c r="B7" s="1">
        <v>2</v>
      </c>
      <c r="C7" s="1">
        <v>63600</v>
      </c>
      <c r="E7" s="1">
        <v>301</v>
      </c>
      <c r="F7" s="1">
        <v>2379</v>
      </c>
      <c r="G7" s="1">
        <v>7.91</v>
      </c>
      <c r="H7" s="1">
        <v>0.28699999999999998</v>
      </c>
      <c r="I7" s="1">
        <v>0.47599999999999998</v>
      </c>
      <c r="J7" s="1">
        <v>0.748</v>
      </c>
      <c r="K7" s="1">
        <v>462</v>
      </c>
      <c r="M7" s="1">
        <v>472.61700000000002</v>
      </c>
      <c r="N7" s="1">
        <v>26.617999999999999</v>
      </c>
      <c r="O7" s="1">
        <f t="shared" si="0"/>
        <v>17.356675933578781</v>
      </c>
      <c r="P7" s="1">
        <f t="shared" si="1"/>
        <v>17.755541362987454</v>
      </c>
      <c r="Q7" s="1">
        <f t="shared" si="2"/>
        <v>76.227193122075178</v>
      </c>
      <c r="R7" s="1">
        <f t="shared" si="3"/>
        <v>76.834035981194987</v>
      </c>
      <c r="U7" s="1">
        <v>1969</v>
      </c>
    </row>
    <row r="8" spans="1:21" x14ac:dyDescent="0.25">
      <c r="A8" s="6"/>
      <c r="B8">
        <v>4</v>
      </c>
      <c r="C8" s="1">
        <v>62200</v>
      </c>
      <c r="E8" s="1">
        <v>295</v>
      </c>
      <c r="F8" s="1">
        <v>2391</v>
      </c>
      <c r="G8" s="1">
        <v>8.11</v>
      </c>
      <c r="H8" s="1">
        <v>0.251</v>
      </c>
      <c r="I8" s="1">
        <v>0.48</v>
      </c>
      <c r="J8" s="1">
        <v>0.70099999999999996</v>
      </c>
      <c r="K8" s="1">
        <v>646</v>
      </c>
      <c r="M8" s="1">
        <v>844.69899999999996</v>
      </c>
      <c r="N8" s="1">
        <v>19.699000000000002</v>
      </c>
      <c r="O8" s="1">
        <f t="shared" si="0"/>
        <v>32.793542819432453</v>
      </c>
      <c r="P8" s="1">
        <f t="shared" si="1"/>
        <v>42.880298492309251</v>
      </c>
      <c r="Q8" s="1">
        <f t="shared" si="2"/>
        <v>93.22098277458997</v>
      </c>
      <c r="R8" s="1">
        <f t="shared" si="3"/>
        <v>100.38385469046538</v>
      </c>
      <c r="U8" s="1">
        <v>1798</v>
      </c>
    </row>
    <row r="9" spans="1:21" x14ac:dyDescent="0.25">
      <c r="A9" s="6"/>
      <c r="B9" s="1">
        <v>6</v>
      </c>
      <c r="C9" s="1">
        <v>63100</v>
      </c>
      <c r="E9" s="1">
        <v>342</v>
      </c>
      <c r="F9" s="1">
        <v>2289</v>
      </c>
      <c r="G9" s="1">
        <v>6.69</v>
      </c>
      <c r="H9" s="1">
        <v>0.26</v>
      </c>
      <c r="I9" s="1">
        <v>0.51500000000000001</v>
      </c>
      <c r="J9" s="1">
        <v>0.73499999999999999</v>
      </c>
      <c r="K9" s="1">
        <v>629</v>
      </c>
      <c r="M9" s="1">
        <v>819.904</v>
      </c>
      <c r="N9" s="1">
        <v>20.027000000000001</v>
      </c>
      <c r="O9" s="1">
        <f t="shared" si="0"/>
        <v>31.407599740350527</v>
      </c>
      <c r="P9" s="1">
        <f t="shared" si="1"/>
        <v>40.939931093024413</v>
      </c>
      <c r="Q9" s="1">
        <f t="shared" si="2"/>
        <v>92.0676369789836</v>
      </c>
      <c r="R9" s="1">
        <f t="shared" si="3"/>
        <v>99.147047102374898</v>
      </c>
      <c r="U9" s="1">
        <v>1838</v>
      </c>
    </row>
    <row r="10" spans="1:21" customFormat="1" x14ac:dyDescent="0.25">
      <c r="B10" s="1">
        <v>8</v>
      </c>
      <c r="C10" s="1">
        <v>59100</v>
      </c>
      <c r="E10" s="1">
        <v>359</v>
      </c>
      <c r="F10" s="1">
        <v>2393</v>
      </c>
      <c r="G10" s="1">
        <v>6.67</v>
      </c>
      <c r="H10" s="1">
        <v>0.27800000000000002</v>
      </c>
      <c r="I10" s="1">
        <v>0.48399999999999999</v>
      </c>
      <c r="J10" s="1">
        <v>0.73199999999999998</v>
      </c>
      <c r="K10" s="1">
        <v>610</v>
      </c>
      <c r="M10" s="1">
        <v>856.29700000000003</v>
      </c>
      <c r="N10" s="1">
        <v>22.506</v>
      </c>
      <c r="O10">
        <f t="shared" si="0"/>
        <v>27.103883408868747</v>
      </c>
      <c r="P10">
        <f t="shared" si="1"/>
        <v>38.047498444859151</v>
      </c>
      <c r="Q10">
        <f t="shared" si="2"/>
        <v>88.131438509298633</v>
      </c>
      <c r="R10">
        <f t="shared" si="3"/>
        <v>97.190055639410602</v>
      </c>
      <c r="U10" s="1">
        <v>1828</v>
      </c>
    </row>
    <row r="11" spans="1:21" customFormat="1" x14ac:dyDescent="0.25">
      <c r="B11" s="1">
        <v>10</v>
      </c>
      <c r="C11" s="1">
        <v>54800</v>
      </c>
      <c r="E11" s="1">
        <v>298</v>
      </c>
      <c r="F11" s="1">
        <v>2353</v>
      </c>
      <c r="G11" s="1">
        <v>7.9</v>
      </c>
      <c r="H11" s="1">
        <v>0.25600000000000001</v>
      </c>
      <c r="I11" s="1">
        <v>0.48799999999999999</v>
      </c>
      <c r="J11" s="1">
        <v>0.71899999999999997</v>
      </c>
      <c r="K11" s="1">
        <v>615</v>
      </c>
      <c r="M11" s="1">
        <v>834.61</v>
      </c>
      <c r="N11" s="1">
        <v>8.8510000000000009</v>
      </c>
      <c r="O11">
        <f t="shared" si="0"/>
        <v>69.483674161111736</v>
      </c>
      <c r="P11">
        <f t="shared" si="1"/>
        <v>94.295559823748718</v>
      </c>
      <c r="Q11">
        <f t="shared" si="2"/>
        <v>113.27579066416322</v>
      </c>
      <c r="R11">
        <f t="shared" si="3"/>
        <v>121.43121145805569</v>
      </c>
      <c r="U11" s="1">
        <v>1752</v>
      </c>
    </row>
    <row r="12" spans="1:21" customFormat="1" x14ac:dyDescent="0.25">
      <c r="B12" s="1">
        <v>12</v>
      </c>
      <c r="C12" s="1">
        <v>64000</v>
      </c>
      <c r="E12" s="1">
        <v>299</v>
      </c>
      <c r="F12" s="1">
        <v>2453</v>
      </c>
      <c r="G12" s="1">
        <v>8.1999999999999993</v>
      </c>
      <c r="H12" s="1">
        <v>0.27800000000000002</v>
      </c>
      <c r="I12" s="1">
        <v>0.47899999999999998</v>
      </c>
      <c r="J12" s="1">
        <v>0.72099999999999997</v>
      </c>
      <c r="K12" s="1">
        <v>592</v>
      </c>
      <c r="M12" s="1">
        <v>772.72199999999998</v>
      </c>
      <c r="N12" s="1">
        <v>1.7350000000000001</v>
      </c>
      <c r="O12">
        <f t="shared" si="0"/>
        <v>341.21037463976944</v>
      </c>
      <c r="P12">
        <f t="shared" si="1"/>
        <v>445.37291066282415</v>
      </c>
      <c r="Q12">
        <f t="shared" si="2"/>
        <v>155.78086699715567</v>
      </c>
      <c r="R12">
        <f t="shared" si="3"/>
        <v>162.89651357687049</v>
      </c>
      <c r="U12" s="1">
        <v>1848</v>
      </c>
    </row>
    <row r="13" spans="1:21" customFormat="1" x14ac:dyDescent="0.25">
      <c r="B13" s="1">
        <v>14</v>
      </c>
      <c r="C13" s="1">
        <v>63400</v>
      </c>
      <c r="E13" s="1">
        <v>337</v>
      </c>
      <c r="F13" s="1">
        <v>2453</v>
      </c>
      <c r="G13" s="1">
        <v>7.28</v>
      </c>
      <c r="H13" s="1">
        <v>0.28100000000000003</v>
      </c>
      <c r="I13" s="1">
        <v>0.47699999999999998</v>
      </c>
      <c r="J13" s="1">
        <v>0.73199999999999998</v>
      </c>
      <c r="K13" s="1">
        <v>607</v>
      </c>
      <c r="M13" s="1">
        <v>764.923</v>
      </c>
      <c r="N13" s="1">
        <v>2.7509999999999999</v>
      </c>
      <c r="O13">
        <f t="shared" si="0"/>
        <v>220.64703744093057</v>
      </c>
      <c r="P13">
        <f t="shared" si="1"/>
        <v>278.05270810614326</v>
      </c>
      <c r="Q13">
        <f t="shared" si="2"/>
        <v>144.1374331921628</v>
      </c>
      <c r="R13">
        <f t="shared" si="3"/>
        <v>150.31381844967717</v>
      </c>
      <c r="U13" s="1">
        <v>1769</v>
      </c>
    </row>
    <row r="14" spans="1:21" customFormat="1" x14ac:dyDescent="0.25">
      <c r="B14" s="1">
        <v>16</v>
      </c>
      <c r="C14" s="1">
        <v>63800</v>
      </c>
      <c r="E14" s="1">
        <v>282</v>
      </c>
      <c r="F14" s="1">
        <v>2505</v>
      </c>
      <c r="G14" s="1">
        <v>8.94</v>
      </c>
      <c r="H14" s="1">
        <v>0.27300000000000002</v>
      </c>
      <c r="I14" s="1">
        <v>0.47499999999999998</v>
      </c>
      <c r="J14" s="1">
        <v>0.72299999999999998</v>
      </c>
      <c r="K14" s="1">
        <v>581</v>
      </c>
      <c r="M14" s="1">
        <v>730.197</v>
      </c>
      <c r="N14" s="1">
        <v>1.4219999999999999</v>
      </c>
      <c r="O14">
        <f t="shared" si="0"/>
        <v>408.57946554149089</v>
      </c>
      <c r="P14">
        <f t="shared" si="1"/>
        <v>513.5</v>
      </c>
      <c r="Q14">
        <f t="shared" si="2"/>
        <v>160.59350696378988</v>
      </c>
      <c r="R14">
        <f t="shared" si="3"/>
        <v>166.69823754789778</v>
      </c>
      <c r="U14" s="1">
        <v>1836</v>
      </c>
    </row>
    <row r="15" spans="1:21" customFormat="1" x14ac:dyDescent="0.25">
      <c r="B15" s="1">
        <v>18</v>
      </c>
      <c r="C15" s="1">
        <v>63300</v>
      </c>
      <c r="E15" s="1">
        <v>303</v>
      </c>
      <c r="F15" s="1">
        <v>2469</v>
      </c>
      <c r="G15" s="1">
        <v>8.15</v>
      </c>
      <c r="H15" s="1">
        <v>0.26200000000000001</v>
      </c>
      <c r="I15" s="1">
        <v>0.495</v>
      </c>
      <c r="J15" s="1">
        <v>0.71199999999999997</v>
      </c>
      <c r="K15" s="1">
        <v>618</v>
      </c>
      <c r="M15" s="1">
        <v>769.91099999999994</v>
      </c>
      <c r="N15" s="1">
        <v>3.468</v>
      </c>
      <c r="O15">
        <f t="shared" si="0"/>
        <v>178.2006920415225</v>
      </c>
      <c r="P15">
        <f t="shared" si="1"/>
        <v>222.00432525951555</v>
      </c>
      <c r="Q15">
        <f t="shared" si="2"/>
        <v>138.43092725650556</v>
      </c>
      <c r="R15">
        <f t="shared" si="3"/>
        <v>144.30122830127991</v>
      </c>
      <c r="U15" s="1">
        <v>1818</v>
      </c>
    </row>
    <row r="16" spans="1:21" customFormat="1" x14ac:dyDescent="0.25">
      <c r="B16" s="1">
        <v>20</v>
      </c>
      <c r="C16" s="1">
        <v>63100</v>
      </c>
      <c r="E16" s="1">
        <v>291</v>
      </c>
      <c r="F16" s="1">
        <v>2405</v>
      </c>
      <c r="G16" s="1">
        <v>8.27</v>
      </c>
      <c r="H16" s="1">
        <v>0.24299999999999999</v>
      </c>
      <c r="I16" s="1">
        <v>0.501</v>
      </c>
      <c r="J16" s="1">
        <v>0.7</v>
      </c>
      <c r="K16" s="1">
        <v>619</v>
      </c>
      <c r="M16" s="1">
        <v>765.56600000000003</v>
      </c>
      <c r="N16" s="1">
        <v>0.748</v>
      </c>
      <c r="O16">
        <f t="shared" si="0"/>
        <v>827.54010695187162</v>
      </c>
      <c r="P16">
        <f t="shared" si="1"/>
        <v>1023.4839572192514</v>
      </c>
      <c r="Q16">
        <f t="shared" si="2"/>
        <v>179.44402664607287</v>
      </c>
      <c r="R16">
        <f t="shared" si="3"/>
        <v>185.11998393700026</v>
      </c>
      <c r="U16" s="1">
        <v>1845</v>
      </c>
    </row>
    <row r="17" spans="1:21" customFormat="1" x14ac:dyDescent="0.25">
      <c r="B17" s="1">
        <v>22</v>
      </c>
      <c r="C17" s="1">
        <v>59200</v>
      </c>
      <c r="E17" s="1">
        <v>293</v>
      </c>
      <c r="F17" s="1">
        <v>2338</v>
      </c>
      <c r="G17" s="1">
        <v>7.98</v>
      </c>
      <c r="H17" s="1">
        <v>0.247</v>
      </c>
      <c r="I17" s="1">
        <v>0.51500000000000001</v>
      </c>
      <c r="J17" s="1">
        <v>0.71199999999999997</v>
      </c>
      <c r="K17" s="1">
        <v>653</v>
      </c>
      <c r="M17" s="1">
        <v>744.36400000000003</v>
      </c>
      <c r="N17" s="1">
        <v>0.20599999999999999</v>
      </c>
      <c r="O17">
        <f t="shared" si="0"/>
        <v>3169.9029126213595</v>
      </c>
      <c r="P17">
        <f t="shared" si="1"/>
        <v>3613.4174757281558</v>
      </c>
      <c r="Q17">
        <f t="shared" si="2"/>
        <v>215.31432659571411</v>
      </c>
      <c r="R17">
        <f t="shared" si="3"/>
        <v>218.81196564840582</v>
      </c>
      <c r="U17" s="1">
        <v>1814</v>
      </c>
    </row>
    <row r="18" spans="1:21" customFormat="1" x14ac:dyDescent="0.25">
      <c r="B18" s="1">
        <v>24</v>
      </c>
      <c r="C18" s="1">
        <v>62100</v>
      </c>
      <c r="E18" s="1">
        <v>328</v>
      </c>
      <c r="F18" s="1">
        <v>2241</v>
      </c>
      <c r="G18" s="1">
        <v>6.83</v>
      </c>
      <c r="H18" s="1">
        <v>0.26</v>
      </c>
      <c r="I18" s="1">
        <v>0.496</v>
      </c>
      <c r="J18" s="1">
        <v>0.70699999999999996</v>
      </c>
      <c r="K18" s="1">
        <v>647</v>
      </c>
      <c r="M18" s="1">
        <v>722.66399999999999</v>
      </c>
      <c r="N18" s="1">
        <v>0.47199999999999998</v>
      </c>
      <c r="O18">
        <f t="shared" si="0"/>
        <v>1370.7627118644068</v>
      </c>
      <c r="P18">
        <f t="shared" si="1"/>
        <v>1531.0677966101696</v>
      </c>
      <c r="Q18">
        <f t="shared" si="2"/>
        <v>192.92318034512869</v>
      </c>
      <c r="R18">
        <f t="shared" si="3"/>
        <v>195.87715694973917</v>
      </c>
      <c r="U18" s="1">
        <v>1818</v>
      </c>
    </row>
    <row r="19" spans="1:21" x14ac:dyDescent="0.25">
      <c r="A19" s="6"/>
    </row>
    <row r="20" spans="1:21" x14ac:dyDescent="0.25">
      <c r="A20" s="6"/>
    </row>
    <row r="21" spans="1:21" x14ac:dyDescent="0.25">
      <c r="A21" s="6"/>
    </row>
    <row r="22" spans="1:21" x14ac:dyDescent="0.25">
      <c r="A22" s="6"/>
    </row>
    <row r="23" spans="1:21" x14ac:dyDescent="0.25">
      <c r="A23" s="6"/>
    </row>
    <row r="24" spans="1:21" x14ac:dyDescent="0.25">
      <c r="A24" s="6"/>
    </row>
    <row r="25" spans="1:21" x14ac:dyDescent="0.25">
      <c r="A25" s="6"/>
    </row>
    <row r="26" spans="1:21" x14ac:dyDescent="0.25">
      <c r="A26" s="6"/>
    </row>
    <row r="27" spans="1:21" x14ac:dyDescent="0.25">
      <c r="A27" s="6"/>
    </row>
    <row r="28" spans="1:21" x14ac:dyDescent="0.25">
      <c r="A28" s="6"/>
    </row>
    <row r="29" spans="1:21" x14ac:dyDescent="0.25">
      <c r="A29" s="6"/>
    </row>
    <row r="30" spans="1:21" x14ac:dyDescent="0.25">
      <c r="A30" s="6"/>
    </row>
    <row r="31" spans="1:21" x14ac:dyDescent="0.25">
      <c r="A31" s="6"/>
    </row>
    <row r="32" spans="1:21" x14ac:dyDescent="0.25">
      <c r="A32" s="6"/>
      <c r="D32" s="6"/>
    </row>
    <row r="33" spans="1:4" x14ac:dyDescent="0.25">
      <c r="A33" s="6"/>
      <c r="D33" s="6"/>
    </row>
    <row r="34" spans="1:4" x14ac:dyDescent="0.25">
      <c r="A34" s="6"/>
      <c r="D34" s="6"/>
    </row>
    <row r="35" spans="1:4" x14ac:dyDescent="0.25">
      <c r="A35" s="6"/>
      <c r="D35" s="6"/>
    </row>
    <row r="36" spans="1:4" x14ac:dyDescent="0.25">
      <c r="A36" s="6"/>
    </row>
    <row r="37" spans="1:4" x14ac:dyDescent="0.25">
      <c r="A37" s="6"/>
    </row>
    <row r="38" spans="1:4" x14ac:dyDescent="0.25">
      <c r="A38" s="6"/>
      <c r="C38" s="7"/>
    </row>
    <row r="39" spans="1:4" x14ac:dyDescent="0.25">
      <c r="A39" s="6"/>
      <c r="C39" s="7"/>
    </row>
    <row r="40" spans="1:4" x14ac:dyDescent="0.25">
      <c r="A40" s="6"/>
      <c r="C40" s="7"/>
    </row>
    <row r="41" spans="1:4" x14ac:dyDescent="0.25">
      <c r="A41" s="6"/>
      <c r="C41" s="7"/>
      <c r="D41" s="6"/>
    </row>
    <row r="42" spans="1:4" x14ac:dyDescent="0.25">
      <c r="A42" s="6"/>
      <c r="C42" s="7"/>
      <c r="D42" s="6"/>
    </row>
    <row r="43" spans="1:4" x14ac:dyDescent="0.25">
      <c r="A43" s="6"/>
      <c r="C43" s="7"/>
      <c r="D43" s="6"/>
    </row>
    <row r="44" spans="1:4" x14ac:dyDescent="0.25">
      <c r="A44" s="6"/>
      <c r="C44" s="7"/>
    </row>
    <row r="45" spans="1:4" x14ac:dyDescent="0.25">
      <c r="A45" s="6"/>
      <c r="C45" s="7"/>
    </row>
    <row r="46" spans="1:4" x14ac:dyDescent="0.25">
      <c r="A46" s="6"/>
      <c r="C46" s="7"/>
    </row>
    <row r="47" spans="1:4" x14ac:dyDescent="0.25">
      <c r="A47" s="6"/>
      <c r="C47" s="7"/>
    </row>
    <row r="48" spans="1:4" x14ac:dyDescent="0.25">
      <c r="A48" s="6"/>
      <c r="C48" s="7"/>
      <c r="D48" s="6"/>
    </row>
    <row r="49" spans="1:33" x14ac:dyDescent="0.25">
      <c r="A49" s="6"/>
      <c r="C49" s="7"/>
      <c r="D49" s="6"/>
    </row>
    <row r="50" spans="1:33" x14ac:dyDescent="0.25">
      <c r="A50" s="6"/>
      <c r="C50" s="7"/>
      <c r="D50" s="6"/>
    </row>
    <row r="51" spans="1:33" x14ac:dyDescent="0.25">
      <c r="A51" s="6"/>
      <c r="C51" s="7"/>
      <c r="D51" s="6"/>
    </row>
    <row r="53" spans="1:33" x14ac:dyDescent="0.25">
      <c r="B53" s="8" t="s">
        <v>4</v>
      </c>
      <c r="C53" s="9">
        <f>AVERAGE(C6:C51)</f>
        <v>61546.153846153844</v>
      </c>
      <c r="D53" s="8"/>
      <c r="E53" s="10">
        <f>AVERAGE(E6:E51)</f>
        <v>309.69230769230768</v>
      </c>
      <c r="F53" s="10">
        <f t="shared" ref="F53:AF53" si="4">AVERAGE(F6:F51)</f>
        <v>2382.6923076923076</v>
      </c>
      <c r="G53" s="10">
        <f t="shared" si="4"/>
        <v>7.743846153846154</v>
      </c>
      <c r="H53" s="10">
        <f t="shared" si="4"/>
        <v>0.26553846153846156</v>
      </c>
      <c r="I53" s="10">
        <f t="shared" si="4"/>
        <v>0.48830769230769239</v>
      </c>
      <c r="J53" s="10">
        <f>AVERAGE(J6:J51)</f>
        <v>0.72100000000000009</v>
      </c>
      <c r="K53" s="10">
        <f>AVERAGE(K6:K51)</f>
        <v>600.76923076923072</v>
      </c>
      <c r="L53" s="10"/>
      <c r="M53" s="10">
        <f t="shared" si="4"/>
        <v>740.81161538461538</v>
      </c>
      <c r="N53" s="10">
        <f t="shared" si="4"/>
        <v>9.7093846153846162</v>
      </c>
      <c r="O53" s="10">
        <f t="shared" si="4"/>
        <v>517.30434679280052</v>
      </c>
      <c r="P53" s="10">
        <f t="shared" si="4"/>
        <v>606.98820124276051</v>
      </c>
      <c r="Q53" s="10">
        <f t="shared" si="4"/>
        <v>133.87397013780367</v>
      </c>
      <c r="R53" s="10">
        <f t="shared" si="4"/>
        <v>139.22104068310844</v>
      </c>
      <c r="S53" s="10" t="e">
        <f t="shared" si="4"/>
        <v>#DIV/0!</v>
      </c>
      <c r="T53" s="10"/>
      <c r="U53" s="10">
        <f>AVERAGE(U7:U51)</f>
        <v>1827.75</v>
      </c>
      <c r="V53" s="10" t="e">
        <f t="shared" si="4"/>
        <v>#DIV/0!</v>
      </c>
      <c r="W53" s="10" t="e">
        <f t="shared" si="4"/>
        <v>#DIV/0!</v>
      </c>
      <c r="X53" s="10" t="e">
        <f t="shared" si="4"/>
        <v>#DIV/0!</v>
      </c>
      <c r="Y53" s="10" t="e">
        <f t="shared" si="4"/>
        <v>#DIV/0!</v>
      </c>
      <c r="Z53" s="10" t="e">
        <f t="shared" si="4"/>
        <v>#DIV/0!</v>
      </c>
      <c r="AA53" s="10" t="e">
        <f t="shared" si="4"/>
        <v>#DIV/0!</v>
      </c>
      <c r="AB53" s="10"/>
      <c r="AC53" s="10" t="e">
        <f t="shared" si="4"/>
        <v>#DIV/0!</v>
      </c>
      <c r="AD53" s="10"/>
      <c r="AE53" s="10" t="e">
        <f t="shared" si="4"/>
        <v>#DIV/0!</v>
      </c>
      <c r="AF53" s="10" t="e">
        <f t="shared" si="4"/>
        <v>#DIV/0!</v>
      </c>
      <c r="AG53" s="10"/>
    </row>
    <row r="57" spans="1:33" x14ac:dyDescent="0.25">
      <c r="L57" s="1">
        <f>79-17</f>
        <v>62</v>
      </c>
    </row>
    <row r="58" spans="1:33" x14ac:dyDescent="0.25">
      <c r="L58" s="1">
        <f>L57/25</f>
        <v>2.48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72FE-D49B-4F03-895F-83B2FEC0A060}">
  <dimension ref="A4:AG58"/>
  <sheetViews>
    <sheetView tabSelected="1" topLeftCell="A7" workbookViewId="0">
      <selection activeCell="K6" sqref="K6:K18"/>
    </sheetView>
  </sheetViews>
  <sheetFormatPr defaultRowHeight="15" x14ac:dyDescent="0.25"/>
  <cols>
    <col min="1" max="1" width="9.140625" style="1"/>
    <col min="2" max="2" width="9.28515625" style="1" bestFit="1" customWidth="1"/>
    <col min="3" max="3" width="11.5703125" style="1" bestFit="1" customWidth="1"/>
    <col min="4" max="4" width="9.140625" style="1"/>
    <col min="5" max="5" width="9.28515625" style="1" bestFit="1" customWidth="1"/>
    <col min="6" max="6" width="13" style="1" customWidth="1"/>
    <col min="7" max="7" width="11" style="1" customWidth="1"/>
    <col min="8" max="9" width="9.28515625" style="1" bestFit="1" customWidth="1"/>
    <col min="10" max="11" width="10.5703125" style="1" customWidth="1"/>
    <col min="12" max="12" width="9.140625" style="1"/>
    <col min="13" max="13" width="11.42578125" style="1" customWidth="1"/>
    <col min="14" max="14" width="14.28515625" style="1" customWidth="1"/>
    <col min="15" max="15" width="11.5703125" style="1" bestFit="1" customWidth="1"/>
    <col min="16" max="17" width="11.7109375" style="1" bestFit="1" customWidth="1"/>
    <col min="18" max="19" width="10.140625" style="1" customWidth="1"/>
    <col min="20" max="20" width="9.140625" style="1"/>
    <col min="21" max="21" width="9.28515625" style="1" bestFit="1" customWidth="1"/>
    <col min="22" max="25" width="9.140625" style="1"/>
    <col min="26" max="27" width="10.140625" style="1" customWidth="1"/>
    <col min="28" max="28" width="9.140625" style="1"/>
    <col min="29" max="29" width="11.5703125" style="1" bestFit="1" customWidth="1"/>
    <col min="30" max="16384" width="9.140625" style="1"/>
  </cols>
  <sheetData>
    <row r="4" spans="1:21" ht="30" x14ac:dyDescent="0.25">
      <c r="E4" s="2" t="s">
        <v>2</v>
      </c>
      <c r="F4" s="2"/>
      <c r="G4" s="2"/>
      <c r="H4" s="2"/>
      <c r="I4" s="2"/>
      <c r="J4" s="2"/>
      <c r="K4" s="2"/>
      <c r="M4" s="4"/>
      <c r="N4" s="4"/>
      <c r="O4" s="4"/>
      <c r="P4" s="4"/>
      <c r="Q4" s="4"/>
      <c r="R4" s="4"/>
      <c r="U4" s="5" t="s">
        <v>3</v>
      </c>
    </row>
    <row r="5" spans="1:21" ht="31.5" customHeight="1" x14ac:dyDescent="0.25">
      <c r="A5" s="1" t="s">
        <v>1</v>
      </c>
      <c r="B5" s="1" t="s">
        <v>14</v>
      </c>
      <c r="C5" s="1" t="s">
        <v>5</v>
      </c>
      <c r="E5" s="2" t="s">
        <v>0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M5" s="2" t="s">
        <v>12</v>
      </c>
      <c r="N5" s="2" t="s">
        <v>13</v>
      </c>
      <c r="O5" s="4" t="s">
        <v>17</v>
      </c>
      <c r="P5" s="4" t="s">
        <v>18</v>
      </c>
      <c r="Q5" s="4" t="s">
        <v>15</v>
      </c>
      <c r="R5" s="4" t="s">
        <v>16</v>
      </c>
      <c r="U5" s="3" t="s">
        <v>0</v>
      </c>
    </row>
    <row r="6" spans="1:21" x14ac:dyDescent="0.25">
      <c r="A6" s="6"/>
      <c r="B6" s="1">
        <v>0</v>
      </c>
      <c r="C6" s="1">
        <v>14800</v>
      </c>
      <c r="E6" s="1">
        <v>65</v>
      </c>
      <c r="F6" s="1">
        <v>753</v>
      </c>
      <c r="G6" s="1">
        <v>11.6</v>
      </c>
      <c r="H6" s="1">
        <v>0.317</v>
      </c>
      <c r="I6" s="1">
        <v>0.41799999999999998</v>
      </c>
      <c r="J6" s="1">
        <v>0.74</v>
      </c>
      <c r="K6" s="1">
        <v>775</v>
      </c>
      <c r="M6" s="1">
        <v>749.92</v>
      </c>
      <c r="N6" s="1">
        <v>15.561</v>
      </c>
      <c r="O6" s="1">
        <f t="shared" ref="O6:O18" si="0">K6/N6</f>
        <v>49.803997172418228</v>
      </c>
      <c r="P6" s="1">
        <f t="shared" ref="P6:P18" si="1">M6/N6</f>
        <v>48.192275560696608</v>
      </c>
      <c r="Q6" s="1">
        <f t="shared" ref="Q6:R18" si="2">(61.5)*LOG10(O6)</f>
        <v>104.38174828727337</v>
      </c>
      <c r="R6" s="1">
        <f t="shared" si="2"/>
        <v>103.50311215796758</v>
      </c>
      <c r="U6" s="1">
        <v>671</v>
      </c>
    </row>
    <row r="7" spans="1:21" ht="14.25" customHeight="1" x14ac:dyDescent="0.25">
      <c r="A7" s="6"/>
      <c r="B7" s="1">
        <v>2</v>
      </c>
      <c r="C7" s="1">
        <v>15800</v>
      </c>
      <c r="E7" s="1">
        <v>100</v>
      </c>
      <c r="F7" s="1">
        <v>666</v>
      </c>
      <c r="G7" s="1">
        <v>6.66</v>
      </c>
      <c r="H7" s="1">
        <v>0.30599999999999999</v>
      </c>
      <c r="I7" s="1">
        <v>0.432</v>
      </c>
      <c r="J7" s="1">
        <v>0.72199999999999998</v>
      </c>
      <c r="K7" s="1">
        <v>798</v>
      </c>
      <c r="M7" s="1">
        <v>746.54100000000005</v>
      </c>
      <c r="N7" s="1">
        <v>0.1</v>
      </c>
      <c r="O7" s="1">
        <f t="shared" si="0"/>
        <v>7980</v>
      </c>
      <c r="P7" s="1">
        <f t="shared" si="1"/>
        <v>7465.41</v>
      </c>
      <c r="Q7" s="1">
        <f t="shared" si="2"/>
        <v>239.97317781806987</v>
      </c>
      <c r="R7" s="1">
        <f t="shared" si="2"/>
        <v>238.19280034525707</v>
      </c>
      <c r="U7" s="1">
        <v>756</v>
      </c>
    </row>
    <row r="8" spans="1:21" x14ac:dyDescent="0.25">
      <c r="A8" s="6"/>
      <c r="B8">
        <v>4</v>
      </c>
      <c r="C8" s="1">
        <v>15500</v>
      </c>
      <c r="E8" s="1">
        <v>65</v>
      </c>
      <c r="F8" s="1">
        <v>627</v>
      </c>
      <c r="G8" s="1">
        <v>9.64</v>
      </c>
      <c r="H8" s="1">
        <v>0.27500000000000002</v>
      </c>
      <c r="I8" s="1">
        <v>0.47</v>
      </c>
      <c r="J8" s="1">
        <v>0.71699999999999997</v>
      </c>
      <c r="K8" s="1">
        <v>1254</v>
      </c>
      <c r="M8" s="1">
        <v>1289.0909999999999</v>
      </c>
      <c r="N8" s="1">
        <v>0.23200000000000001</v>
      </c>
      <c r="O8" s="1">
        <f t="shared" si="0"/>
        <v>5405.1724137931033</v>
      </c>
      <c r="P8" s="1">
        <f t="shared" si="1"/>
        <v>5556.4267241379303</v>
      </c>
      <c r="Q8" s="1">
        <f t="shared" si="2"/>
        <v>229.56778742363358</v>
      </c>
      <c r="R8" s="1">
        <f t="shared" si="2"/>
        <v>230.30492887264839</v>
      </c>
      <c r="U8" s="1">
        <v>691</v>
      </c>
    </row>
    <row r="9" spans="1:21" x14ac:dyDescent="0.25">
      <c r="A9" s="6"/>
      <c r="B9" s="1">
        <v>6</v>
      </c>
      <c r="C9" s="1">
        <v>14500</v>
      </c>
      <c r="E9" s="1">
        <v>74</v>
      </c>
      <c r="F9" s="1">
        <v>619</v>
      </c>
      <c r="G9" s="1">
        <v>8.3699999999999992</v>
      </c>
      <c r="H9" s="1">
        <v>0.28199999999999997</v>
      </c>
      <c r="I9" s="1">
        <v>0.49099999999999999</v>
      </c>
      <c r="J9" s="1">
        <v>0.73499999999999999</v>
      </c>
      <c r="K9" s="1">
        <v>1167</v>
      </c>
      <c r="M9" s="1">
        <v>1301.4000000000001</v>
      </c>
      <c r="N9" s="1">
        <v>18.109000000000002</v>
      </c>
      <c r="O9" s="1">
        <f t="shared" si="0"/>
        <v>64.443094593848357</v>
      </c>
      <c r="P9" s="1">
        <f t="shared" si="1"/>
        <v>71.864818598486934</v>
      </c>
      <c r="Q9" s="1">
        <f t="shared" si="2"/>
        <v>111.26434781984605</v>
      </c>
      <c r="R9" s="1">
        <f t="shared" si="2"/>
        <v>114.17575452052274</v>
      </c>
      <c r="U9" s="1">
        <v>682</v>
      </c>
    </row>
    <row r="10" spans="1:21" customFormat="1" x14ac:dyDescent="0.25">
      <c r="B10" s="1">
        <v>8</v>
      </c>
      <c r="C10" s="1">
        <v>14500</v>
      </c>
      <c r="E10" s="1">
        <v>57</v>
      </c>
      <c r="F10" s="1">
        <v>702</v>
      </c>
      <c r="G10" s="1">
        <v>12.3</v>
      </c>
      <c r="H10" s="1">
        <v>0.28100000000000003</v>
      </c>
      <c r="I10" s="1">
        <v>0.48399999999999999</v>
      </c>
      <c r="J10" s="1">
        <v>0.74099999999999999</v>
      </c>
      <c r="K10" s="1">
        <v>1082</v>
      </c>
      <c r="M10" s="1">
        <v>1232.559</v>
      </c>
      <c r="N10" s="1">
        <v>3.585</v>
      </c>
      <c r="O10">
        <f t="shared" si="0"/>
        <v>301.813110181311</v>
      </c>
      <c r="P10">
        <f t="shared" si="1"/>
        <v>343.81004184100419</v>
      </c>
      <c r="Q10">
        <f t="shared" si="2"/>
        <v>152.50389319715399</v>
      </c>
      <c r="R10">
        <f t="shared" si="2"/>
        <v>155.98359126804547</v>
      </c>
      <c r="U10" s="1">
        <v>687</v>
      </c>
    </row>
    <row r="11" spans="1:21" customFormat="1" x14ac:dyDescent="0.25">
      <c r="B11" s="1">
        <v>10</v>
      </c>
      <c r="C11" s="1">
        <v>13900</v>
      </c>
      <c r="E11" s="1">
        <v>73</v>
      </c>
      <c r="F11" s="1">
        <v>690</v>
      </c>
      <c r="G11" s="1">
        <v>9.4499999999999993</v>
      </c>
      <c r="H11" s="1">
        <v>0.251</v>
      </c>
      <c r="I11" s="1">
        <v>0.48899999999999999</v>
      </c>
      <c r="J11" s="1">
        <v>0.71599999999999997</v>
      </c>
      <c r="K11" s="1">
        <v>1183</v>
      </c>
      <c r="M11" s="1">
        <v>1269.819</v>
      </c>
      <c r="N11" s="1">
        <v>0.82699999999999996</v>
      </c>
      <c r="O11">
        <f t="shared" si="0"/>
        <v>1430.4715840386941</v>
      </c>
      <c r="P11">
        <f t="shared" si="1"/>
        <v>1535.4522370012091</v>
      </c>
      <c r="Q11">
        <f t="shared" si="2"/>
        <v>194.06197295713611</v>
      </c>
      <c r="R11">
        <f t="shared" si="2"/>
        <v>195.95353315599243</v>
      </c>
      <c r="U11" s="1">
        <v>681</v>
      </c>
    </row>
    <row r="12" spans="1:21" customFormat="1" x14ac:dyDescent="0.25">
      <c r="B12" s="1">
        <v>12</v>
      </c>
      <c r="C12" s="1">
        <v>15100</v>
      </c>
      <c r="E12" s="1">
        <v>69</v>
      </c>
      <c r="F12" s="1">
        <v>684</v>
      </c>
      <c r="G12" s="1">
        <v>9.91</v>
      </c>
      <c r="H12" s="1">
        <v>0.32</v>
      </c>
      <c r="I12" s="1">
        <v>0.442</v>
      </c>
      <c r="J12" s="1">
        <v>0.72199999999999998</v>
      </c>
      <c r="K12" s="1">
        <v>1198</v>
      </c>
      <c r="M12" s="1">
        <v>1183.6969999999999</v>
      </c>
      <c r="N12" s="1">
        <v>3.73</v>
      </c>
      <c r="O12">
        <f t="shared" si="0"/>
        <v>321.17962466487938</v>
      </c>
      <c r="P12">
        <f t="shared" si="1"/>
        <v>317.34504021447719</v>
      </c>
      <c r="Q12">
        <f t="shared" si="2"/>
        <v>154.16500115404321</v>
      </c>
      <c r="R12">
        <f t="shared" si="2"/>
        <v>153.84420047955467</v>
      </c>
      <c r="U12" s="1">
        <v>690</v>
      </c>
    </row>
    <row r="13" spans="1:21" customFormat="1" x14ac:dyDescent="0.25">
      <c r="B13" s="1">
        <v>14</v>
      </c>
      <c r="C13" s="1">
        <v>16100</v>
      </c>
      <c r="E13" s="1">
        <v>83</v>
      </c>
      <c r="F13" s="1">
        <v>719</v>
      </c>
      <c r="G13" s="1">
        <v>8.66</v>
      </c>
      <c r="H13" s="1">
        <v>0.29299999999999998</v>
      </c>
      <c r="I13" s="1">
        <v>0.47699999999999998</v>
      </c>
      <c r="J13" s="1">
        <v>0.746</v>
      </c>
      <c r="K13" s="1">
        <v>1190</v>
      </c>
      <c r="M13" s="1">
        <v>1257.8910000000001</v>
      </c>
      <c r="N13" s="1">
        <v>0.245</v>
      </c>
      <c r="O13">
        <f t="shared" si="0"/>
        <v>4857.1428571428569</v>
      </c>
      <c r="P13">
        <f t="shared" si="1"/>
        <v>5134.2489795918373</v>
      </c>
      <c r="Q13">
        <f t="shared" si="2"/>
        <v>226.7124239372219</v>
      </c>
      <c r="R13">
        <f t="shared" si="2"/>
        <v>228.19433091611819</v>
      </c>
      <c r="U13" s="1">
        <v>719</v>
      </c>
    </row>
    <row r="14" spans="1:21" customFormat="1" x14ac:dyDescent="0.25">
      <c r="B14" s="1">
        <v>16</v>
      </c>
      <c r="C14" s="1">
        <v>15200</v>
      </c>
      <c r="E14" s="1">
        <v>80</v>
      </c>
      <c r="F14" s="1">
        <v>705</v>
      </c>
      <c r="G14" s="1">
        <v>8.82</v>
      </c>
      <c r="H14" s="1">
        <v>0.28299999999999997</v>
      </c>
      <c r="I14" s="1">
        <v>0.48699999999999999</v>
      </c>
      <c r="J14" s="1">
        <v>0.748</v>
      </c>
      <c r="K14" s="1">
        <v>1166</v>
      </c>
      <c r="M14" s="1">
        <v>1220.83</v>
      </c>
      <c r="N14" s="1">
        <v>0.51400000000000001</v>
      </c>
      <c r="O14">
        <f t="shared" si="0"/>
        <v>2268.4824902723735</v>
      </c>
      <c r="P14">
        <f t="shared" si="1"/>
        <v>2375.155642023346</v>
      </c>
      <c r="Q14">
        <f t="shared" si="2"/>
        <v>206.37772903280475</v>
      </c>
      <c r="R14">
        <f t="shared" si="2"/>
        <v>207.6050625423056</v>
      </c>
      <c r="U14" s="1">
        <v>713</v>
      </c>
    </row>
    <row r="15" spans="1:21" customFormat="1" x14ac:dyDescent="0.25">
      <c r="B15" s="1">
        <v>18</v>
      </c>
      <c r="C15" s="1">
        <v>15400</v>
      </c>
      <c r="E15" s="1">
        <v>74</v>
      </c>
      <c r="F15" s="1">
        <v>704</v>
      </c>
      <c r="G15" s="1">
        <v>9.51</v>
      </c>
      <c r="H15" s="1">
        <v>0.28199999999999997</v>
      </c>
      <c r="I15" s="1">
        <v>0.45500000000000002</v>
      </c>
      <c r="J15" s="1">
        <v>0.70199999999999996</v>
      </c>
      <c r="K15" s="1">
        <v>1252</v>
      </c>
      <c r="M15" s="1">
        <v>1256.1510000000001</v>
      </c>
      <c r="N15" s="1">
        <v>10.657999999999999</v>
      </c>
      <c r="O15">
        <f t="shared" si="0"/>
        <v>117.47044473634828</v>
      </c>
      <c r="P15">
        <f t="shared" si="1"/>
        <v>117.85991743291426</v>
      </c>
      <c r="Q15">
        <f t="shared" si="2"/>
        <v>127.30060969762535</v>
      </c>
      <c r="R15">
        <f t="shared" si="2"/>
        <v>127.38901714955297</v>
      </c>
      <c r="U15" s="1">
        <v>691</v>
      </c>
    </row>
    <row r="16" spans="1:21" customFormat="1" x14ac:dyDescent="0.25">
      <c r="B16" s="1">
        <v>20</v>
      </c>
      <c r="C16" s="1">
        <v>15300</v>
      </c>
      <c r="E16" s="1">
        <v>86</v>
      </c>
      <c r="F16" s="1">
        <v>714</v>
      </c>
      <c r="G16" s="1">
        <v>8.3000000000000007</v>
      </c>
      <c r="H16" s="1">
        <v>0.312</v>
      </c>
      <c r="I16" s="1">
        <v>0.44</v>
      </c>
      <c r="J16" s="1">
        <v>0.71799999999999997</v>
      </c>
      <c r="K16" s="1">
        <v>1216</v>
      </c>
      <c r="M16" s="1">
        <v>1164.896</v>
      </c>
      <c r="N16" s="1">
        <v>1.069</v>
      </c>
      <c r="O16">
        <f t="shared" si="0"/>
        <v>1137.511693171188</v>
      </c>
      <c r="P16">
        <f t="shared" si="1"/>
        <v>1089.7062675397567</v>
      </c>
      <c r="Q16">
        <f t="shared" si="2"/>
        <v>187.94128598826819</v>
      </c>
      <c r="R16">
        <f t="shared" si="2"/>
        <v>186.79453110037059</v>
      </c>
      <c r="U16" s="1">
        <v>620</v>
      </c>
    </row>
    <row r="17" spans="1:21" customFormat="1" x14ac:dyDescent="0.25">
      <c r="B17" s="1">
        <v>22</v>
      </c>
      <c r="C17" s="1">
        <v>15300</v>
      </c>
      <c r="E17" s="1">
        <v>83</v>
      </c>
      <c r="F17" s="1">
        <v>734</v>
      </c>
      <c r="G17" s="1">
        <v>8.85</v>
      </c>
      <c r="H17" s="1">
        <v>0.245</v>
      </c>
      <c r="I17" s="1">
        <v>0.504</v>
      </c>
      <c r="J17" s="1">
        <v>0.7</v>
      </c>
      <c r="K17" s="1">
        <v>1151</v>
      </c>
      <c r="M17" s="1">
        <v>1204.828</v>
      </c>
      <c r="N17" s="1">
        <v>2.1269999999999998</v>
      </c>
      <c r="O17">
        <f t="shared" si="0"/>
        <v>541.13775270333804</v>
      </c>
      <c r="P17">
        <f t="shared" si="1"/>
        <v>566.44475787494127</v>
      </c>
      <c r="Q17">
        <f t="shared" si="2"/>
        <v>168.09843177421436</v>
      </c>
      <c r="R17">
        <f t="shared" si="2"/>
        <v>169.31919006311463</v>
      </c>
      <c r="U17" s="1">
        <v>631</v>
      </c>
    </row>
    <row r="18" spans="1:21" customFormat="1" x14ac:dyDescent="0.25">
      <c r="B18" s="1">
        <v>24</v>
      </c>
      <c r="C18" s="1">
        <v>15000</v>
      </c>
      <c r="E18" s="1">
        <v>81</v>
      </c>
      <c r="F18" s="1">
        <v>727</v>
      </c>
      <c r="G18" s="1">
        <v>8.98</v>
      </c>
      <c r="H18" s="1">
        <v>0.27200000000000002</v>
      </c>
      <c r="I18" s="1">
        <v>0.46899999999999997</v>
      </c>
      <c r="J18" s="1">
        <v>0.71099999999999997</v>
      </c>
      <c r="K18" s="1">
        <v>1120</v>
      </c>
      <c r="M18" s="1">
        <v>1135.3440000000001</v>
      </c>
      <c r="N18" s="1">
        <v>1.5720000000000001</v>
      </c>
      <c r="O18">
        <f t="shared" si="0"/>
        <v>712.46819338422392</v>
      </c>
      <c r="P18">
        <f t="shared" si="1"/>
        <v>722.2290076335878</v>
      </c>
      <c r="Q18">
        <f t="shared" si="2"/>
        <v>175.44507707945772</v>
      </c>
      <c r="R18">
        <f t="shared" si="2"/>
        <v>175.8085080388731</v>
      </c>
      <c r="U18" s="1">
        <v>662</v>
      </c>
    </row>
    <row r="19" spans="1:21" x14ac:dyDescent="0.25">
      <c r="A19" s="6"/>
    </row>
    <row r="20" spans="1:21" x14ac:dyDescent="0.25">
      <c r="A20" s="6"/>
    </row>
    <row r="21" spans="1:21" x14ac:dyDescent="0.25">
      <c r="A21" s="6"/>
    </row>
    <row r="22" spans="1:21" x14ac:dyDescent="0.25">
      <c r="A22" s="6"/>
    </row>
    <row r="23" spans="1:21" x14ac:dyDescent="0.25">
      <c r="A23" s="6"/>
    </row>
    <row r="24" spans="1:21" x14ac:dyDescent="0.25">
      <c r="A24" s="6"/>
    </row>
    <row r="25" spans="1:21" x14ac:dyDescent="0.25">
      <c r="A25" s="6"/>
    </row>
    <row r="26" spans="1:21" x14ac:dyDescent="0.25">
      <c r="A26" s="6"/>
    </row>
    <row r="27" spans="1:21" x14ac:dyDescent="0.25">
      <c r="A27" s="6"/>
    </row>
    <row r="28" spans="1:21" x14ac:dyDescent="0.25">
      <c r="A28" s="6"/>
    </row>
    <row r="29" spans="1:21" x14ac:dyDescent="0.25">
      <c r="A29" s="6"/>
    </row>
    <row r="30" spans="1:21" x14ac:dyDescent="0.25">
      <c r="A30" s="6"/>
    </row>
    <row r="31" spans="1:21" x14ac:dyDescent="0.25">
      <c r="A31" s="6"/>
    </row>
    <row r="32" spans="1:21" x14ac:dyDescent="0.25">
      <c r="A32" s="6"/>
      <c r="D32" s="6"/>
    </row>
    <row r="33" spans="1:4" x14ac:dyDescent="0.25">
      <c r="A33" s="6"/>
      <c r="D33" s="6"/>
    </row>
    <row r="34" spans="1:4" x14ac:dyDescent="0.25">
      <c r="A34" s="6"/>
      <c r="D34" s="6"/>
    </row>
    <row r="35" spans="1:4" x14ac:dyDescent="0.25">
      <c r="A35" s="6"/>
      <c r="D35" s="6"/>
    </row>
    <row r="36" spans="1:4" x14ac:dyDescent="0.25">
      <c r="A36" s="6"/>
    </row>
    <row r="37" spans="1:4" x14ac:dyDescent="0.25">
      <c r="A37" s="6"/>
    </row>
    <row r="38" spans="1:4" x14ac:dyDescent="0.25">
      <c r="A38" s="6"/>
      <c r="C38" s="7"/>
    </row>
    <row r="39" spans="1:4" x14ac:dyDescent="0.25">
      <c r="A39" s="6"/>
      <c r="C39" s="7"/>
    </row>
    <row r="40" spans="1:4" x14ac:dyDescent="0.25">
      <c r="A40" s="6"/>
      <c r="C40" s="7"/>
    </row>
    <row r="41" spans="1:4" x14ac:dyDescent="0.25">
      <c r="A41" s="6"/>
      <c r="C41" s="7"/>
      <c r="D41" s="6"/>
    </row>
    <row r="42" spans="1:4" x14ac:dyDescent="0.25">
      <c r="A42" s="6"/>
      <c r="C42" s="7"/>
      <c r="D42" s="6"/>
    </row>
    <row r="43" spans="1:4" x14ac:dyDescent="0.25">
      <c r="A43" s="6"/>
      <c r="C43" s="7"/>
      <c r="D43" s="6"/>
    </row>
    <row r="44" spans="1:4" x14ac:dyDescent="0.25">
      <c r="A44" s="6"/>
      <c r="C44" s="7"/>
    </row>
    <row r="45" spans="1:4" x14ac:dyDescent="0.25">
      <c r="A45" s="6"/>
      <c r="C45" s="7"/>
    </row>
    <row r="46" spans="1:4" x14ac:dyDescent="0.25">
      <c r="A46" s="6"/>
      <c r="C46" s="7"/>
    </row>
    <row r="47" spans="1:4" x14ac:dyDescent="0.25">
      <c r="A47" s="6"/>
      <c r="C47" s="7"/>
    </row>
    <row r="48" spans="1:4" x14ac:dyDescent="0.25">
      <c r="A48" s="6"/>
      <c r="C48" s="7"/>
      <c r="D48" s="6"/>
    </row>
    <row r="49" spans="1:33" x14ac:dyDescent="0.25">
      <c r="A49" s="6"/>
      <c r="C49" s="7"/>
      <c r="D49" s="6"/>
    </row>
    <row r="50" spans="1:33" x14ac:dyDescent="0.25">
      <c r="A50" s="6"/>
      <c r="C50" s="7"/>
      <c r="D50" s="6"/>
    </row>
    <row r="51" spans="1:33" x14ac:dyDescent="0.25">
      <c r="A51" s="6"/>
      <c r="C51" s="7"/>
      <c r="D51" s="6"/>
    </row>
    <row r="53" spans="1:33" x14ac:dyDescent="0.25">
      <c r="B53" s="8" t="s">
        <v>4</v>
      </c>
      <c r="C53" s="9">
        <f>AVERAGE(C6:C51)</f>
        <v>15107.692307692309</v>
      </c>
      <c r="D53" s="8"/>
      <c r="E53" s="10">
        <f>AVERAGE(E6:E51)</f>
        <v>76.15384615384616</v>
      </c>
      <c r="F53" s="10">
        <f t="shared" ref="F53:AF53" si="3">AVERAGE(F6:F51)</f>
        <v>695.69230769230774</v>
      </c>
      <c r="G53" s="10">
        <f t="shared" si="3"/>
        <v>9.3115384615384613</v>
      </c>
      <c r="H53" s="10">
        <f t="shared" si="3"/>
        <v>0.28607692307692301</v>
      </c>
      <c r="I53" s="10">
        <f t="shared" si="3"/>
        <v>0.46600000000000008</v>
      </c>
      <c r="J53" s="10">
        <f>AVERAGE(J6:J51)</f>
        <v>0.72446153846153849</v>
      </c>
      <c r="K53" s="10">
        <f>AVERAGE(K6:K51)</f>
        <v>1119.3846153846155</v>
      </c>
      <c r="L53" s="10"/>
      <c r="M53" s="10">
        <f t="shared" si="3"/>
        <v>1154.8436153846155</v>
      </c>
      <c r="N53" s="10">
        <f t="shared" si="3"/>
        <v>4.4868461538461544</v>
      </c>
      <c r="O53" s="10">
        <f t="shared" si="3"/>
        <v>1937.4690196811218</v>
      </c>
      <c r="P53" s="10">
        <f t="shared" si="3"/>
        <v>1949.5496699577072</v>
      </c>
      <c r="Q53" s="10">
        <f t="shared" si="3"/>
        <v>175.21488355128835</v>
      </c>
      <c r="R53" s="10">
        <f t="shared" si="3"/>
        <v>175.92835081617875</v>
      </c>
      <c r="S53" s="10" t="e">
        <f t="shared" si="3"/>
        <v>#DIV/0!</v>
      </c>
      <c r="T53" s="10"/>
      <c r="U53" s="10">
        <f>AVERAGE(U7:U51)</f>
        <v>685.25</v>
      </c>
      <c r="V53" s="10" t="e">
        <f t="shared" si="3"/>
        <v>#DIV/0!</v>
      </c>
      <c r="W53" s="10" t="e">
        <f t="shared" si="3"/>
        <v>#DIV/0!</v>
      </c>
      <c r="X53" s="10" t="e">
        <f t="shared" si="3"/>
        <v>#DIV/0!</v>
      </c>
      <c r="Y53" s="10" t="e">
        <f t="shared" si="3"/>
        <v>#DIV/0!</v>
      </c>
      <c r="Z53" s="10" t="e">
        <f t="shared" si="3"/>
        <v>#DIV/0!</v>
      </c>
      <c r="AA53" s="10" t="e">
        <f t="shared" si="3"/>
        <v>#DIV/0!</v>
      </c>
      <c r="AB53" s="10"/>
      <c r="AC53" s="10" t="e">
        <f t="shared" si="3"/>
        <v>#DIV/0!</v>
      </c>
      <c r="AD53" s="10"/>
      <c r="AE53" s="10" t="e">
        <f t="shared" si="3"/>
        <v>#DIV/0!</v>
      </c>
      <c r="AF53" s="10" t="e">
        <f t="shared" si="3"/>
        <v>#DIV/0!</v>
      </c>
      <c r="AG53" s="10"/>
    </row>
    <row r="57" spans="1:33" x14ac:dyDescent="0.25">
      <c r="L57" s="1">
        <f>79-17</f>
        <v>62</v>
      </c>
    </row>
    <row r="58" spans="1:33" x14ac:dyDescent="0.25">
      <c r="L58" s="1">
        <f>L57/25</f>
        <v>2.48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Cell 1</vt:lpstr>
      <vt:lpstr>Cell 2</vt:lpstr>
      <vt:lpstr>Cell 3</vt:lpstr>
      <vt:lpstr>Cell 4</vt:lpstr>
      <vt:lpstr>Cell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Dane Michael Wolf</cp:lastModifiedBy>
  <dcterms:created xsi:type="dcterms:W3CDTF">2015-06-05T18:17:20Z</dcterms:created>
  <dcterms:modified xsi:type="dcterms:W3CDTF">2024-11-02T21:01:30Z</dcterms:modified>
</cp:coreProperties>
</file>