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B6E9D75-AE16-44E2-92CD-DC6D5BEC79A3}" xr6:coauthVersionLast="47" xr6:coauthVersionMax="47" xr10:uidLastSave="{00000000-0000-0000-0000-000000000000}"/>
  <bookViews>
    <workbookView xWindow="780" yWindow="1320" windowWidth="34080" windowHeight="1927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" l="1"/>
  <c r="AI65" i="3"/>
  <c r="AJ65" i="3"/>
  <c r="AK65" i="3"/>
  <c r="AK9" i="3"/>
  <c r="AK10" i="3"/>
  <c r="AK11" i="3"/>
  <c r="AK12" i="3"/>
  <c r="AK13" i="3"/>
  <c r="AK14" i="3"/>
  <c r="AK15" i="3"/>
  <c r="AK16" i="3"/>
  <c r="AK17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8" i="3"/>
  <c r="AJ9" i="3"/>
  <c r="AJ10" i="3"/>
  <c r="AJ11" i="3"/>
  <c r="AJ12" i="3"/>
  <c r="AJ13" i="3"/>
  <c r="AJ14" i="3"/>
  <c r="AJ15" i="3"/>
  <c r="AJ16" i="3"/>
  <c r="AJ17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8" i="3"/>
  <c r="AI9" i="3"/>
  <c r="AI10" i="3"/>
  <c r="AI11" i="3"/>
  <c r="AI12" i="3"/>
  <c r="AI13" i="3"/>
  <c r="AI14" i="3"/>
  <c r="AI15" i="3"/>
  <c r="AI16" i="3"/>
  <c r="AI17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8" i="3"/>
  <c r="AE65" i="3"/>
  <c r="AF65" i="3"/>
  <c r="AG65" i="3"/>
  <c r="F70" i="3"/>
  <c r="E70" i="3"/>
  <c r="D70" i="3"/>
  <c r="AA65" i="3"/>
  <c r="Z65" i="3"/>
  <c r="Y65" i="3"/>
  <c r="X65" i="3"/>
  <c r="W65" i="3"/>
  <c r="V65" i="3"/>
  <c r="U65" i="3"/>
  <c r="P65" i="3"/>
  <c r="O65" i="3"/>
  <c r="N65" i="3"/>
  <c r="M65" i="3"/>
  <c r="L65" i="3"/>
  <c r="K65" i="3"/>
  <c r="J65" i="3"/>
  <c r="D65" i="3"/>
  <c r="J65" i="2"/>
  <c r="K65" i="2"/>
  <c r="L65" i="2"/>
  <c r="M65" i="2"/>
  <c r="N65" i="2"/>
  <c r="O65" i="2"/>
  <c r="P65" i="2"/>
  <c r="U65" i="2"/>
  <c r="V65" i="2"/>
  <c r="W65" i="2"/>
  <c r="X65" i="2"/>
  <c r="Y65" i="2"/>
  <c r="Z65" i="2"/>
  <c r="AA65" i="2"/>
  <c r="D65" i="2"/>
  <c r="J62" i="2"/>
  <c r="K62" i="2"/>
  <c r="L62" i="2"/>
  <c r="M62" i="2"/>
  <c r="N62" i="2"/>
  <c r="O62" i="2"/>
  <c r="P62" i="2"/>
  <c r="U62" i="2"/>
  <c r="V62" i="2"/>
  <c r="W62" i="2"/>
  <c r="X62" i="2"/>
  <c r="Y62" i="2"/>
  <c r="Z62" i="2"/>
  <c r="AA62" i="2"/>
  <c r="D62" i="2"/>
  <c r="J35" i="2"/>
  <c r="K35" i="2"/>
  <c r="L35" i="2"/>
  <c r="M35" i="2"/>
  <c r="N35" i="2"/>
  <c r="O35" i="2"/>
  <c r="P35" i="2"/>
  <c r="U35" i="2"/>
  <c r="V35" i="2"/>
  <c r="W35" i="2"/>
  <c r="X35" i="2"/>
  <c r="Y35" i="2"/>
  <c r="Z35" i="2"/>
  <c r="AA35" i="2"/>
  <c r="D35" i="2"/>
  <c r="J18" i="2"/>
  <c r="K18" i="2"/>
  <c r="L18" i="2"/>
  <c r="M18" i="2"/>
  <c r="N18" i="2"/>
  <c r="O18" i="2"/>
  <c r="P18" i="2"/>
  <c r="U18" i="2"/>
  <c r="V18" i="2"/>
  <c r="W18" i="2"/>
  <c r="X18" i="2"/>
  <c r="Y18" i="2"/>
  <c r="Z18" i="2"/>
  <c r="AA18" i="2"/>
  <c r="D18" i="2"/>
  <c r="F70" i="2"/>
  <c r="F70" i="1"/>
  <c r="E70" i="1"/>
  <c r="D70" i="1"/>
  <c r="J65" i="1"/>
  <c r="K65" i="1"/>
  <c r="L65" i="1"/>
  <c r="M65" i="1"/>
  <c r="N65" i="1"/>
  <c r="O65" i="1"/>
  <c r="P65" i="1"/>
  <c r="U65" i="1"/>
  <c r="V65" i="1"/>
  <c r="W65" i="1"/>
  <c r="X65" i="1"/>
  <c r="Y65" i="1"/>
  <c r="Z65" i="1"/>
  <c r="AA65" i="1"/>
  <c r="D65" i="1"/>
  <c r="D70" i="2" l="1"/>
  <c r="E70" i="2"/>
</calcChain>
</file>

<file path=xl/sharedStrings.xml><?xml version="1.0" encoding="utf-8"?>
<sst xmlns="http://schemas.openxmlformats.org/spreadsheetml/2006/main" count="218" uniqueCount="69">
  <si>
    <t>Plasma membrane</t>
  </si>
  <si>
    <t>Mitochondria</t>
  </si>
  <si>
    <t>Nucleoids</t>
  </si>
  <si>
    <t>Cell name</t>
  </si>
  <si>
    <t>Cell Volume</t>
  </si>
  <si>
    <t>Mean intensity channel 2</t>
  </si>
  <si>
    <t>Mean Ellipticity (oblate)</t>
  </si>
  <si>
    <t>Mean Ellipticity (prolate)</t>
  </si>
  <si>
    <t>count</t>
  </si>
  <si>
    <t>sphericity</t>
  </si>
  <si>
    <t>mean volume</t>
  </si>
  <si>
    <t>total volume</t>
  </si>
  <si>
    <t>Mean intensity channel 3</t>
  </si>
  <si>
    <t>18_1</t>
  </si>
  <si>
    <t>18_2</t>
  </si>
  <si>
    <t>18_3</t>
  </si>
  <si>
    <t>25_1</t>
  </si>
  <si>
    <t>33_1</t>
  </si>
  <si>
    <t>12_25_1</t>
  </si>
  <si>
    <t>12_25_2</t>
  </si>
  <si>
    <t>05_1</t>
  </si>
  <si>
    <t>20_1</t>
  </si>
  <si>
    <t>46_1</t>
  </si>
  <si>
    <t>15_1</t>
  </si>
  <si>
    <t>15_2</t>
  </si>
  <si>
    <t>55_1</t>
  </si>
  <si>
    <t>22_1</t>
  </si>
  <si>
    <t>22_2</t>
  </si>
  <si>
    <t>04_1</t>
  </si>
  <si>
    <t>04_2</t>
  </si>
  <si>
    <t>04_3</t>
  </si>
  <si>
    <t>19_1</t>
  </si>
  <si>
    <t>3_1</t>
  </si>
  <si>
    <t>3_2</t>
  </si>
  <si>
    <t>3_3</t>
  </si>
  <si>
    <t>27_1</t>
  </si>
  <si>
    <t>01_1</t>
  </si>
  <si>
    <t>39_1</t>
  </si>
  <si>
    <t>39_2</t>
  </si>
  <si>
    <t>39_3</t>
  </si>
  <si>
    <t>39_4</t>
  </si>
  <si>
    <t>39_5</t>
  </si>
  <si>
    <t>39_6</t>
  </si>
  <si>
    <t>10_1</t>
  </si>
  <si>
    <t>10_2</t>
  </si>
  <si>
    <t>10_3</t>
  </si>
  <si>
    <t>10_4</t>
  </si>
  <si>
    <t>21_1</t>
  </si>
  <si>
    <t>21_2</t>
  </si>
  <si>
    <t>21_3</t>
  </si>
  <si>
    <t>31_1</t>
  </si>
  <si>
    <t>31_2</t>
  </si>
  <si>
    <t>31_3</t>
  </si>
  <si>
    <t>37_1</t>
  </si>
  <si>
    <t>37_2</t>
  </si>
  <si>
    <t>49_1</t>
  </si>
  <si>
    <t>49_2</t>
  </si>
  <si>
    <t>00_1</t>
  </si>
  <si>
    <t>00_2</t>
  </si>
  <si>
    <t>00_3</t>
  </si>
  <si>
    <t>00_4</t>
  </si>
  <si>
    <t>average</t>
  </si>
  <si>
    <t>ave</t>
  </si>
  <si>
    <t>mtDNA/mito volume</t>
  </si>
  <si>
    <t>mtDNA/mito number</t>
  </si>
  <si>
    <t>mtDNA/cell volume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</si>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</sst>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EEEEEE"/>
        <bgColor rgb="FFFFFFCC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5" borderId="0" applyBorder="0" applyProtection="0"/>
    <xf numFmtId="0" fontId="4" fillId="6" borderId="0" applyBorder="0" applyProtection="0"/>
    <xf numFmtId="0" fontId="5" fillId="7" borderId="0" applyNumberFormat="0" applyBorder="0" applyAlignment="0" applyProtection="0"/>
  </cellStyleXfs>
  <cellXfs count="10">
    <xf numFmtId="0" fontId="0" fillId="0" borderId="0" xfId="0"/>
    <xf numFmtId="0" fontId="0" fillId="4" borderId="0" xfId="0" applyFill="1"/>
    <xf numFmtId="0" fontId="3" fillId="5" borderId="0" xfId="3" applyBorder="1" applyProtection="1"/>
    <xf numFmtId="0" fontId="4" fillId="6" borderId="0" xfId="4" applyBorder="1" applyProtection="1"/>
    <xf numFmtId="0" fontId="0" fillId="0" borderId="0" xfId="0" applyAlignment="1">
      <alignment wrapText="1"/>
    </xf>
    <xf numFmtId="0" fontId="3" fillId="5" borderId="0" xfId="3" applyBorder="1" applyAlignment="1" applyProtection="1">
      <alignment wrapText="1"/>
    </xf>
    <xf numFmtId="0" fontId="4" fillId="6" borderId="0" xfId="4" applyBorder="1" applyAlignment="1" applyProtection="1">
      <alignment wrapText="1"/>
    </xf>
    <xf numFmtId="0" fontId="1" fillId="2" borderId="0" xfId="1"/>
    <xf numFmtId="0" fontId="2" fillId="3" borderId="1" xfId="2"/>
    <xf numFmtId="0" fontId="5" fillId="7" borderId="0" xfId="5"/>
  </cellXfs>
  <cellStyles count="6">
    <cellStyle name="Excel Built-in Bad" xfId="3" xr:uid="{2F447EEE-2DCE-4B1F-9DCD-69CC20499344}"/>
    <cellStyle name="Excel Built-in Good" xfId="4" xr:uid="{43DB1DAB-EA4E-4AE2-92BD-3014BB7983E4}"/>
    <cellStyle name="Good" xfId="5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Sheet1!$D$8:$D$61</c:f>
              <c:numCache>
                <c:formatCode>General</c:formatCode>
                <c:ptCount val="54"/>
                <c:pt idx="0">
                  <c:v>19700</c:v>
                </c:pt>
                <c:pt idx="1">
                  <c:v>10900</c:v>
                </c:pt>
                <c:pt idx="2">
                  <c:v>7637</c:v>
                </c:pt>
                <c:pt idx="3">
                  <c:v>13300</c:v>
                </c:pt>
                <c:pt idx="4">
                  <c:v>7287</c:v>
                </c:pt>
                <c:pt idx="5">
                  <c:v>14100</c:v>
                </c:pt>
                <c:pt idx="6">
                  <c:v>7153</c:v>
                </c:pt>
                <c:pt idx="7">
                  <c:v>15000</c:v>
                </c:pt>
                <c:pt idx="8">
                  <c:v>50200</c:v>
                </c:pt>
                <c:pt idx="9">
                  <c:v>3188</c:v>
                </c:pt>
                <c:pt idx="13">
                  <c:v>10300</c:v>
                </c:pt>
                <c:pt idx="14">
                  <c:v>9184</c:v>
                </c:pt>
                <c:pt idx="15">
                  <c:v>22400</c:v>
                </c:pt>
                <c:pt idx="16">
                  <c:v>5881</c:v>
                </c:pt>
                <c:pt idx="17">
                  <c:v>19000</c:v>
                </c:pt>
                <c:pt idx="18">
                  <c:v>4943</c:v>
                </c:pt>
                <c:pt idx="19">
                  <c:v>53200</c:v>
                </c:pt>
                <c:pt idx="20">
                  <c:v>4326</c:v>
                </c:pt>
                <c:pt idx="21">
                  <c:v>65100</c:v>
                </c:pt>
                <c:pt idx="22">
                  <c:v>14400</c:v>
                </c:pt>
                <c:pt idx="23">
                  <c:v>13400</c:v>
                </c:pt>
                <c:pt idx="24">
                  <c:v>12100</c:v>
                </c:pt>
                <c:pt idx="25">
                  <c:v>7792</c:v>
                </c:pt>
                <c:pt idx="26">
                  <c:v>17500</c:v>
                </c:pt>
                <c:pt idx="30">
                  <c:v>9220</c:v>
                </c:pt>
                <c:pt idx="31">
                  <c:v>7361</c:v>
                </c:pt>
                <c:pt idx="32">
                  <c:v>9452</c:v>
                </c:pt>
                <c:pt idx="33">
                  <c:v>5977</c:v>
                </c:pt>
                <c:pt idx="34">
                  <c:v>4355</c:v>
                </c:pt>
                <c:pt idx="35">
                  <c:v>4223</c:v>
                </c:pt>
                <c:pt idx="36">
                  <c:v>5378</c:v>
                </c:pt>
                <c:pt idx="37">
                  <c:v>6589</c:v>
                </c:pt>
                <c:pt idx="38">
                  <c:v>9211</c:v>
                </c:pt>
                <c:pt idx="39">
                  <c:v>2810</c:v>
                </c:pt>
                <c:pt idx="40">
                  <c:v>15700</c:v>
                </c:pt>
                <c:pt idx="41">
                  <c:v>5721</c:v>
                </c:pt>
                <c:pt idx="42">
                  <c:v>6024</c:v>
                </c:pt>
                <c:pt idx="43">
                  <c:v>10200</c:v>
                </c:pt>
                <c:pt idx="44">
                  <c:v>3731</c:v>
                </c:pt>
                <c:pt idx="45">
                  <c:v>4213</c:v>
                </c:pt>
                <c:pt idx="46">
                  <c:v>7020</c:v>
                </c:pt>
                <c:pt idx="47">
                  <c:v>49300</c:v>
                </c:pt>
                <c:pt idx="48">
                  <c:v>9041</c:v>
                </c:pt>
                <c:pt idx="49">
                  <c:v>9933</c:v>
                </c:pt>
                <c:pt idx="50">
                  <c:v>9734</c:v>
                </c:pt>
                <c:pt idx="51">
                  <c:v>13000</c:v>
                </c:pt>
                <c:pt idx="52">
                  <c:v>5732</c:v>
                </c:pt>
                <c:pt idx="53">
                  <c:v>10100</c:v>
                </c:pt>
              </c:numCache>
            </c:numRef>
          </c:xVal>
          <c:yVal>
            <c:numRef>
              <c:f>Sheet1!$X$8:$X$61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4-4984-BCCC-55B36681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90239"/>
        <c:axId val="51217167"/>
      </c:scatterChart>
      <c:valAx>
        <c:axId val="17942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Nucleoid number per cell</a:t>
                </a:r>
              </a:p>
            </c:rich>
          </c:tx>
          <c:layout>
            <c:manualLayout>
              <c:xMode val="edge"/>
              <c:yMode val="edge"/>
              <c:x val="0.34337379702537185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167"/>
        <c:crosses val="autoZero"/>
        <c:crossBetween val="midCat"/>
      </c:valAx>
      <c:valAx>
        <c:axId val="512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Cell volume (µm</a:t>
                </a:r>
                <a:r>
                  <a:rPr lang="en-GB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GB" sz="1400" baseline="0"/>
              </a:p>
            </c:rich>
          </c:tx>
          <c:layout>
            <c:manualLayout>
              <c:xMode val="edge"/>
              <c:yMode val="edge"/>
              <c:x val="2.5000000000000001E-2"/>
              <c:y val="0.19734179060950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9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148950131233597E-2"/>
                  <c:y val="-0.65322360746573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Sheet3!$N$8:$N$61</c:f>
              <c:numCache>
                <c:formatCode>General</c:formatCode>
                <c:ptCount val="54"/>
                <c:pt idx="0">
                  <c:v>0.83199999999999996</c:v>
                </c:pt>
                <c:pt idx="1">
                  <c:v>0.79300000000000004</c:v>
                </c:pt>
                <c:pt idx="2">
                  <c:v>0.79</c:v>
                </c:pt>
                <c:pt idx="3">
                  <c:v>0.81899999999999995</c:v>
                </c:pt>
                <c:pt idx="4">
                  <c:v>0.82199999999999995</c:v>
                </c:pt>
                <c:pt idx="5">
                  <c:v>0.79800000000000004</c:v>
                </c:pt>
                <c:pt idx="6">
                  <c:v>0.75900000000000001</c:v>
                </c:pt>
                <c:pt idx="7">
                  <c:v>0.81599999999999995</c:v>
                </c:pt>
                <c:pt idx="8">
                  <c:v>0.76800000000000002</c:v>
                </c:pt>
                <c:pt idx="9">
                  <c:v>0.78600000000000003</c:v>
                </c:pt>
                <c:pt idx="13">
                  <c:v>0.83799999999999997</c:v>
                </c:pt>
                <c:pt idx="14">
                  <c:v>0.78800000000000003</c:v>
                </c:pt>
                <c:pt idx="15">
                  <c:v>0.83</c:v>
                </c:pt>
                <c:pt idx="16">
                  <c:v>0.82599999999999996</c:v>
                </c:pt>
                <c:pt idx="17">
                  <c:v>0.82899999999999996</c:v>
                </c:pt>
                <c:pt idx="18">
                  <c:v>0.79</c:v>
                </c:pt>
                <c:pt idx="19">
                  <c:v>0.84</c:v>
                </c:pt>
                <c:pt idx="20">
                  <c:v>0.81499999999999995</c:v>
                </c:pt>
                <c:pt idx="21">
                  <c:v>0.79</c:v>
                </c:pt>
                <c:pt idx="22">
                  <c:v>0.79200000000000004</c:v>
                </c:pt>
                <c:pt idx="23">
                  <c:v>0.871</c:v>
                </c:pt>
                <c:pt idx="24">
                  <c:v>0.86099999999999999</c:v>
                </c:pt>
                <c:pt idx="25">
                  <c:v>0.82799999999999996</c:v>
                </c:pt>
                <c:pt idx="26">
                  <c:v>0.85</c:v>
                </c:pt>
                <c:pt idx="30">
                  <c:v>0.76800000000000002</c:v>
                </c:pt>
                <c:pt idx="31">
                  <c:v>0.78800000000000003</c:v>
                </c:pt>
                <c:pt idx="32">
                  <c:v>0.77500000000000002</c:v>
                </c:pt>
                <c:pt idx="33">
                  <c:v>0.78300000000000003</c:v>
                </c:pt>
                <c:pt idx="34">
                  <c:v>0.76900000000000002</c:v>
                </c:pt>
                <c:pt idx="35">
                  <c:v>0.76600000000000001</c:v>
                </c:pt>
                <c:pt idx="36">
                  <c:v>0.81200000000000006</c:v>
                </c:pt>
                <c:pt idx="37">
                  <c:v>0.78700000000000003</c:v>
                </c:pt>
                <c:pt idx="38">
                  <c:v>0.78400000000000003</c:v>
                </c:pt>
                <c:pt idx="39">
                  <c:v>0.8</c:v>
                </c:pt>
                <c:pt idx="40">
                  <c:v>0.76800000000000002</c:v>
                </c:pt>
                <c:pt idx="41">
                  <c:v>0.749</c:v>
                </c:pt>
                <c:pt idx="42">
                  <c:v>0.76700000000000002</c:v>
                </c:pt>
                <c:pt idx="43">
                  <c:v>0.80900000000000005</c:v>
                </c:pt>
                <c:pt idx="44">
                  <c:v>0.76800000000000002</c:v>
                </c:pt>
                <c:pt idx="45">
                  <c:v>0.73799999999999999</c:v>
                </c:pt>
                <c:pt idx="46">
                  <c:v>0.77200000000000002</c:v>
                </c:pt>
                <c:pt idx="47">
                  <c:v>0.80600000000000005</c:v>
                </c:pt>
                <c:pt idx="48">
                  <c:v>0.77</c:v>
                </c:pt>
                <c:pt idx="49">
                  <c:v>0.78700000000000003</c:v>
                </c:pt>
                <c:pt idx="50">
                  <c:v>0.76900000000000002</c:v>
                </c:pt>
                <c:pt idx="51">
                  <c:v>0.79500000000000004</c:v>
                </c:pt>
                <c:pt idx="52">
                  <c:v>0.80500000000000005</c:v>
                </c:pt>
                <c:pt idx="53">
                  <c:v>0.80800000000000005</c:v>
                </c:pt>
              </c:numCache>
            </c:numRef>
          </c:xVal>
          <c:yVal>
            <c:numRef>
              <c:f>Sheet3!$X$8:$X$61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7-40F6-8B14-0D8E7582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60463"/>
        <c:axId val="1423260943"/>
      </c:scatterChart>
      <c:valAx>
        <c:axId val="14232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60943"/>
        <c:crosses val="autoZero"/>
        <c:crossBetween val="midCat"/>
      </c:valAx>
      <c:valAx>
        <c:axId val="14232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6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Sheet1!$P$8:$P$61</c:f>
              <c:numCache>
                <c:formatCode>General</c:formatCode>
                <c:ptCount val="54"/>
                <c:pt idx="0">
                  <c:v>950</c:v>
                </c:pt>
                <c:pt idx="1">
                  <c:v>347</c:v>
                </c:pt>
                <c:pt idx="2">
                  <c:v>480</c:v>
                </c:pt>
                <c:pt idx="3">
                  <c:v>423</c:v>
                </c:pt>
                <c:pt idx="4">
                  <c:v>284</c:v>
                </c:pt>
                <c:pt idx="5">
                  <c:v>798</c:v>
                </c:pt>
                <c:pt idx="6">
                  <c:v>382</c:v>
                </c:pt>
                <c:pt idx="7">
                  <c:v>517</c:v>
                </c:pt>
                <c:pt idx="8">
                  <c:v>1725</c:v>
                </c:pt>
                <c:pt idx="9">
                  <c:v>176</c:v>
                </c:pt>
                <c:pt idx="13">
                  <c:v>376</c:v>
                </c:pt>
                <c:pt idx="14">
                  <c:v>318</c:v>
                </c:pt>
                <c:pt idx="15">
                  <c:v>808</c:v>
                </c:pt>
                <c:pt idx="16">
                  <c:v>177</c:v>
                </c:pt>
                <c:pt idx="17">
                  <c:v>660</c:v>
                </c:pt>
                <c:pt idx="18">
                  <c:v>227</c:v>
                </c:pt>
                <c:pt idx="19">
                  <c:v>1962</c:v>
                </c:pt>
                <c:pt idx="20">
                  <c:v>271</c:v>
                </c:pt>
                <c:pt idx="21">
                  <c:v>2662</c:v>
                </c:pt>
                <c:pt idx="22">
                  <c:v>351</c:v>
                </c:pt>
                <c:pt idx="23">
                  <c:v>534</c:v>
                </c:pt>
                <c:pt idx="24">
                  <c:v>561</c:v>
                </c:pt>
                <c:pt idx="25">
                  <c:v>446</c:v>
                </c:pt>
                <c:pt idx="26">
                  <c:v>556</c:v>
                </c:pt>
                <c:pt idx="30">
                  <c:v>220</c:v>
                </c:pt>
                <c:pt idx="31">
                  <c:v>276</c:v>
                </c:pt>
                <c:pt idx="32">
                  <c:v>371</c:v>
                </c:pt>
                <c:pt idx="33">
                  <c:v>352</c:v>
                </c:pt>
                <c:pt idx="34">
                  <c:v>233</c:v>
                </c:pt>
                <c:pt idx="35">
                  <c:v>225</c:v>
                </c:pt>
                <c:pt idx="36">
                  <c:v>201</c:v>
                </c:pt>
                <c:pt idx="37">
                  <c:v>394</c:v>
                </c:pt>
                <c:pt idx="38">
                  <c:v>263</c:v>
                </c:pt>
                <c:pt idx="39">
                  <c:v>197</c:v>
                </c:pt>
                <c:pt idx="40">
                  <c:v>361</c:v>
                </c:pt>
                <c:pt idx="41">
                  <c:v>230</c:v>
                </c:pt>
                <c:pt idx="42">
                  <c:v>289</c:v>
                </c:pt>
                <c:pt idx="43">
                  <c:v>399</c:v>
                </c:pt>
                <c:pt idx="44">
                  <c:v>159</c:v>
                </c:pt>
                <c:pt idx="45">
                  <c:v>179</c:v>
                </c:pt>
                <c:pt idx="46">
                  <c:v>314</c:v>
                </c:pt>
                <c:pt idx="47">
                  <c:v>3296</c:v>
                </c:pt>
                <c:pt idx="48">
                  <c:v>349</c:v>
                </c:pt>
                <c:pt idx="49">
                  <c:v>321</c:v>
                </c:pt>
                <c:pt idx="50">
                  <c:v>376</c:v>
                </c:pt>
                <c:pt idx="51">
                  <c:v>451</c:v>
                </c:pt>
                <c:pt idx="52">
                  <c:v>273</c:v>
                </c:pt>
                <c:pt idx="53">
                  <c:v>263</c:v>
                </c:pt>
              </c:numCache>
            </c:numRef>
          </c:xVal>
          <c:yVal>
            <c:numRef>
              <c:f>Sheet1!$X$8:$X$61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4-4D80-B4BA-F73C50ED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7775"/>
        <c:axId val="1797083855"/>
      </c:scatterChart>
      <c:valAx>
        <c:axId val="17272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Nucleoid number per 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83855"/>
        <c:crosses val="autoZero"/>
        <c:crossBetween val="midCat"/>
      </c:valAx>
      <c:valAx>
        <c:axId val="17970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Mitochondrial</a:t>
                </a:r>
                <a:r>
                  <a:rPr lang="en-GB" sz="1400" baseline="0"/>
                  <a:t> volume </a:t>
                </a:r>
              </a:p>
              <a:p>
                <a:pPr>
                  <a:defRPr sz="1400"/>
                </a:pPr>
                <a:r>
                  <a:rPr lang="en-GB" sz="1400" baseline="0"/>
                  <a:t>per cell (µm</a:t>
                </a:r>
                <a:r>
                  <a:rPr lang="en-GB" sz="1400" baseline="30000"/>
                  <a:t>3</a:t>
                </a:r>
                <a:r>
                  <a:rPr lang="en-GB" sz="1400" baseline="0"/>
                  <a:t>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2222222222222223E-2"/>
              <c:y val="8.48417906095071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Sheet1!$D$8:$D$61</c:f>
              <c:numCache>
                <c:formatCode>General</c:formatCode>
                <c:ptCount val="54"/>
                <c:pt idx="0">
                  <c:v>19700</c:v>
                </c:pt>
                <c:pt idx="1">
                  <c:v>10900</c:v>
                </c:pt>
                <c:pt idx="2">
                  <c:v>7637</c:v>
                </c:pt>
                <c:pt idx="3">
                  <c:v>13300</c:v>
                </c:pt>
                <c:pt idx="4">
                  <c:v>7287</c:v>
                </c:pt>
                <c:pt idx="5">
                  <c:v>14100</c:v>
                </c:pt>
                <c:pt idx="6">
                  <c:v>7153</c:v>
                </c:pt>
                <c:pt idx="7">
                  <c:v>15000</c:v>
                </c:pt>
                <c:pt idx="8">
                  <c:v>50200</c:v>
                </c:pt>
                <c:pt idx="9">
                  <c:v>3188</c:v>
                </c:pt>
                <c:pt idx="13">
                  <c:v>10300</c:v>
                </c:pt>
                <c:pt idx="14">
                  <c:v>9184</c:v>
                </c:pt>
                <c:pt idx="15">
                  <c:v>22400</c:v>
                </c:pt>
                <c:pt idx="16">
                  <c:v>5881</c:v>
                </c:pt>
                <c:pt idx="17">
                  <c:v>19000</c:v>
                </c:pt>
                <c:pt idx="18">
                  <c:v>4943</c:v>
                </c:pt>
                <c:pt idx="19">
                  <c:v>53200</c:v>
                </c:pt>
                <c:pt idx="20">
                  <c:v>4326</c:v>
                </c:pt>
                <c:pt idx="21">
                  <c:v>65100</c:v>
                </c:pt>
                <c:pt idx="22">
                  <c:v>14400</c:v>
                </c:pt>
                <c:pt idx="23">
                  <c:v>13400</c:v>
                </c:pt>
                <c:pt idx="24">
                  <c:v>12100</c:v>
                </c:pt>
                <c:pt idx="25">
                  <c:v>7792</c:v>
                </c:pt>
                <c:pt idx="26">
                  <c:v>17500</c:v>
                </c:pt>
                <c:pt idx="30">
                  <c:v>9220</c:v>
                </c:pt>
                <c:pt idx="31">
                  <c:v>7361</c:v>
                </c:pt>
                <c:pt idx="32">
                  <c:v>9452</c:v>
                </c:pt>
                <c:pt idx="33">
                  <c:v>5977</c:v>
                </c:pt>
                <c:pt idx="34">
                  <c:v>4355</c:v>
                </c:pt>
                <c:pt idx="35">
                  <c:v>4223</c:v>
                </c:pt>
                <c:pt idx="36">
                  <c:v>5378</c:v>
                </c:pt>
                <c:pt idx="37">
                  <c:v>6589</c:v>
                </c:pt>
                <c:pt idx="38">
                  <c:v>9211</c:v>
                </c:pt>
                <c:pt idx="39">
                  <c:v>2810</c:v>
                </c:pt>
                <c:pt idx="40">
                  <c:v>15700</c:v>
                </c:pt>
                <c:pt idx="41">
                  <c:v>5721</c:v>
                </c:pt>
                <c:pt idx="42">
                  <c:v>6024</c:v>
                </c:pt>
                <c:pt idx="43">
                  <c:v>10200</c:v>
                </c:pt>
                <c:pt idx="44">
                  <c:v>3731</c:v>
                </c:pt>
                <c:pt idx="45">
                  <c:v>4213</c:v>
                </c:pt>
                <c:pt idx="46">
                  <c:v>7020</c:v>
                </c:pt>
                <c:pt idx="47">
                  <c:v>49300</c:v>
                </c:pt>
                <c:pt idx="48">
                  <c:v>9041</c:v>
                </c:pt>
                <c:pt idx="49">
                  <c:v>9933</c:v>
                </c:pt>
                <c:pt idx="50">
                  <c:v>9734</c:v>
                </c:pt>
                <c:pt idx="51">
                  <c:v>13000</c:v>
                </c:pt>
                <c:pt idx="52">
                  <c:v>5732</c:v>
                </c:pt>
                <c:pt idx="53">
                  <c:v>10100</c:v>
                </c:pt>
              </c:numCache>
            </c:numRef>
          </c:xVal>
          <c:yVal>
            <c:numRef>
              <c:f>Sheet1!$P$8:$P$61</c:f>
              <c:numCache>
                <c:formatCode>General</c:formatCode>
                <c:ptCount val="54"/>
                <c:pt idx="0">
                  <c:v>950</c:v>
                </c:pt>
                <c:pt idx="1">
                  <c:v>347</c:v>
                </c:pt>
                <c:pt idx="2">
                  <c:v>480</c:v>
                </c:pt>
                <c:pt idx="3">
                  <c:v>423</c:v>
                </c:pt>
                <c:pt idx="4">
                  <c:v>284</c:v>
                </c:pt>
                <c:pt idx="5">
                  <c:v>798</c:v>
                </c:pt>
                <c:pt idx="6">
                  <c:v>382</c:v>
                </c:pt>
                <c:pt idx="7">
                  <c:v>517</c:v>
                </c:pt>
                <c:pt idx="8">
                  <c:v>1725</c:v>
                </c:pt>
                <c:pt idx="9">
                  <c:v>176</c:v>
                </c:pt>
                <c:pt idx="13">
                  <c:v>376</c:v>
                </c:pt>
                <c:pt idx="14">
                  <c:v>318</c:v>
                </c:pt>
                <c:pt idx="15">
                  <c:v>808</c:v>
                </c:pt>
                <c:pt idx="16">
                  <c:v>177</c:v>
                </c:pt>
                <c:pt idx="17">
                  <c:v>660</c:v>
                </c:pt>
                <c:pt idx="18">
                  <c:v>227</c:v>
                </c:pt>
                <c:pt idx="19">
                  <c:v>1962</c:v>
                </c:pt>
                <c:pt idx="20">
                  <c:v>271</c:v>
                </c:pt>
                <c:pt idx="21">
                  <c:v>2662</c:v>
                </c:pt>
                <c:pt idx="22">
                  <c:v>351</c:v>
                </c:pt>
                <c:pt idx="23">
                  <c:v>534</c:v>
                </c:pt>
                <c:pt idx="24">
                  <c:v>561</c:v>
                </c:pt>
                <c:pt idx="25">
                  <c:v>446</c:v>
                </c:pt>
                <c:pt idx="26">
                  <c:v>556</c:v>
                </c:pt>
                <c:pt idx="30">
                  <c:v>220</c:v>
                </c:pt>
                <c:pt idx="31">
                  <c:v>276</c:v>
                </c:pt>
                <c:pt idx="32">
                  <c:v>371</c:v>
                </c:pt>
                <c:pt idx="33">
                  <c:v>352</c:v>
                </c:pt>
                <c:pt idx="34">
                  <c:v>233</c:v>
                </c:pt>
                <c:pt idx="35">
                  <c:v>225</c:v>
                </c:pt>
                <c:pt idx="36">
                  <c:v>201</c:v>
                </c:pt>
                <c:pt idx="37">
                  <c:v>394</c:v>
                </c:pt>
                <c:pt idx="38">
                  <c:v>263</c:v>
                </c:pt>
                <c:pt idx="39">
                  <c:v>197</c:v>
                </c:pt>
                <c:pt idx="40">
                  <c:v>361</c:v>
                </c:pt>
                <c:pt idx="41">
                  <c:v>230</c:v>
                </c:pt>
                <c:pt idx="42">
                  <c:v>289</c:v>
                </c:pt>
                <c:pt idx="43">
                  <c:v>399</c:v>
                </c:pt>
                <c:pt idx="44">
                  <c:v>159</c:v>
                </c:pt>
                <c:pt idx="45">
                  <c:v>179</c:v>
                </c:pt>
                <c:pt idx="46">
                  <c:v>314</c:v>
                </c:pt>
                <c:pt idx="47">
                  <c:v>3296</c:v>
                </c:pt>
                <c:pt idx="48">
                  <c:v>349</c:v>
                </c:pt>
                <c:pt idx="49">
                  <c:v>321</c:v>
                </c:pt>
                <c:pt idx="50">
                  <c:v>376</c:v>
                </c:pt>
                <c:pt idx="51">
                  <c:v>451</c:v>
                </c:pt>
                <c:pt idx="52">
                  <c:v>273</c:v>
                </c:pt>
                <c:pt idx="53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EB3-AE51-B2A57A41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00607"/>
        <c:axId val="1723985727"/>
      </c:scatterChart>
      <c:valAx>
        <c:axId val="17240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85727"/>
        <c:crosses val="autoZero"/>
        <c:crossBetween val="midCat"/>
      </c:valAx>
      <c:valAx>
        <c:axId val="17239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Sheet1!$D$8:$D$61</c:f>
              <c:numCache>
                <c:formatCode>General</c:formatCode>
                <c:ptCount val="54"/>
                <c:pt idx="0">
                  <c:v>19700</c:v>
                </c:pt>
                <c:pt idx="1">
                  <c:v>10900</c:v>
                </c:pt>
                <c:pt idx="2">
                  <c:v>7637</c:v>
                </c:pt>
                <c:pt idx="3">
                  <c:v>13300</c:v>
                </c:pt>
                <c:pt idx="4">
                  <c:v>7287</c:v>
                </c:pt>
                <c:pt idx="5">
                  <c:v>14100</c:v>
                </c:pt>
                <c:pt idx="6">
                  <c:v>7153</c:v>
                </c:pt>
                <c:pt idx="7">
                  <c:v>15000</c:v>
                </c:pt>
                <c:pt idx="8">
                  <c:v>50200</c:v>
                </c:pt>
                <c:pt idx="9">
                  <c:v>3188</c:v>
                </c:pt>
                <c:pt idx="13">
                  <c:v>10300</c:v>
                </c:pt>
                <c:pt idx="14">
                  <c:v>9184</c:v>
                </c:pt>
                <c:pt idx="15">
                  <c:v>22400</c:v>
                </c:pt>
                <c:pt idx="16">
                  <c:v>5881</c:v>
                </c:pt>
                <c:pt idx="17">
                  <c:v>19000</c:v>
                </c:pt>
                <c:pt idx="18">
                  <c:v>4943</c:v>
                </c:pt>
                <c:pt idx="19">
                  <c:v>53200</c:v>
                </c:pt>
                <c:pt idx="20">
                  <c:v>4326</c:v>
                </c:pt>
                <c:pt idx="21">
                  <c:v>65100</c:v>
                </c:pt>
                <c:pt idx="22">
                  <c:v>14400</c:v>
                </c:pt>
                <c:pt idx="23">
                  <c:v>13400</c:v>
                </c:pt>
                <c:pt idx="24">
                  <c:v>12100</c:v>
                </c:pt>
                <c:pt idx="25">
                  <c:v>7792</c:v>
                </c:pt>
                <c:pt idx="26">
                  <c:v>17500</c:v>
                </c:pt>
                <c:pt idx="30">
                  <c:v>9220</c:v>
                </c:pt>
                <c:pt idx="31">
                  <c:v>7361</c:v>
                </c:pt>
                <c:pt idx="32">
                  <c:v>9452</c:v>
                </c:pt>
                <c:pt idx="33">
                  <c:v>5977</c:v>
                </c:pt>
                <c:pt idx="34">
                  <c:v>4355</c:v>
                </c:pt>
                <c:pt idx="35">
                  <c:v>4223</c:v>
                </c:pt>
                <c:pt idx="36">
                  <c:v>5378</c:v>
                </c:pt>
                <c:pt idx="37">
                  <c:v>6589</c:v>
                </c:pt>
                <c:pt idx="38">
                  <c:v>9211</c:v>
                </c:pt>
                <c:pt idx="39">
                  <c:v>2810</c:v>
                </c:pt>
                <c:pt idx="40">
                  <c:v>15700</c:v>
                </c:pt>
                <c:pt idx="41">
                  <c:v>5721</c:v>
                </c:pt>
                <c:pt idx="42">
                  <c:v>6024</c:v>
                </c:pt>
                <c:pt idx="43">
                  <c:v>10200</c:v>
                </c:pt>
                <c:pt idx="44">
                  <c:v>3731</c:v>
                </c:pt>
                <c:pt idx="45">
                  <c:v>4213</c:v>
                </c:pt>
                <c:pt idx="46">
                  <c:v>7020</c:v>
                </c:pt>
                <c:pt idx="47">
                  <c:v>49300</c:v>
                </c:pt>
                <c:pt idx="48">
                  <c:v>9041</c:v>
                </c:pt>
                <c:pt idx="49">
                  <c:v>9933</c:v>
                </c:pt>
                <c:pt idx="50">
                  <c:v>9734</c:v>
                </c:pt>
                <c:pt idx="51">
                  <c:v>13000</c:v>
                </c:pt>
                <c:pt idx="52">
                  <c:v>5732</c:v>
                </c:pt>
                <c:pt idx="53">
                  <c:v>10100</c:v>
                </c:pt>
              </c:numCache>
            </c:numRef>
          </c:xVal>
          <c:yVal>
            <c:numRef>
              <c:f>Sheet1!$X$8:$X$61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C-43CB-8A20-748DC4A19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90239"/>
        <c:axId val="51217167"/>
      </c:scatterChart>
      <c:valAx>
        <c:axId val="17942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167"/>
        <c:crosses val="autoZero"/>
        <c:crossBetween val="midCat"/>
      </c:valAx>
      <c:valAx>
        <c:axId val="512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9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Sheet1!$P$8:$P$61</c:f>
              <c:numCache>
                <c:formatCode>General</c:formatCode>
                <c:ptCount val="54"/>
                <c:pt idx="0">
                  <c:v>950</c:v>
                </c:pt>
                <c:pt idx="1">
                  <c:v>347</c:v>
                </c:pt>
                <c:pt idx="2">
                  <c:v>480</c:v>
                </c:pt>
                <c:pt idx="3">
                  <c:v>423</c:v>
                </c:pt>
                <c:pt idx="4">
                  <c:v>284</c:v>
                </c:pt>
                <c:pt idx="5">
                  <c:v>798</c:v>
                </c:pt>
                <c:pt idx="6">
                  <c:v>382</c:v>
                </c:pt>
                <c:pt idx="7">
                  <c:v>517</c:v>
                </c:pt>
                <c:pt idx="8">
                  <c:v>1725</c:v>
                </c:pt>
                <c:pt idx="9">
                  <c:v>176</c:v>
                </c:pt>
                <c:pt idx="13">
                  <c:v>376</c:v>
                </c:pt>
                <c:pt idx="14">
                  <c:v>318</c:v>
                </c:pt>
                <c:pt idx="15">
                  <c:v>808</c:v>
                </c:pt>
                <c:pt idx="16">
                  <c:v>177</c:v>
                </c:pt>
                <c:pt idx="17">
                  <c:v>660</c:v>
                </c:pt>
                <c:pt idx="18">
                  <c:v>227</c:v>
                </c:pt>
                <c:pt idx="19">
                  <c:v>1962</c:v>
                </c:pt>
                <c:pt idx="20">
                  <c:v>271</c:v>
                </c:pt>
                <c:pt idx="21">
                  <c:v>2662</c:v>
                </c:pt>
                <c:pt idx="22">
                  <c:v>351</c:v>
                </c:pt>
                <c:pt idx="23">
                  <c:v>534</c:v>
                </c:pt>
                <c:pt idx="24">
                  <c:v>561</c:v>
                </c:pt>
                <c:pt idx="25">
                  <c:v>446</c:v>
                </c:pt>
                <c:pt idx="26">
                  <c:v>556</c:v>
                </c:pt>
                <c:pt idx="30">
                  <c:v>220</c:v>
                </c:pt>
                <c:pt idx="31">
                  <c:v>276</c:v>
                </c:pt>
                <c:pt idx="32">
                  <c:v>371</c:v>
                </c:pt>
                <c:pt idx="33">
                  <c:v>352</c:v>
                </c:pt>
                <c:pt idx="34">
                  <c:v>233</c:v>
                </c:pt>
                <c:pt idx="35">
                  <c:v>225</c:v>
                </c:pt>
                <c:pt idx="36">
                  <c:v>201</c:v>
                </c:pt>
                <c:pt idx="37">
                  <c:v>394</c:v>
                </c:pt>
                <c:pt idx="38">
                  <c:v>263</c:v>
                </c:pt>
                <c:pt idx="39">
                  <c:v>197</c:v>
                </c:pt>
                <c:pt idx="40">
                  <c:v>361</c:v>
                </c:pt>
                <c:pt idx="41">
                  <c:v>230</c:v>
                </c:pt>
                <c:pt idx="42">
                  <c:v>289</c:v>
                </c:pt>
                <c:pt idx="43">
                  <c:v>399</c:v>
                </c:pt>
                <c:pt idx="44">
                  <c:v>159</c:v>
                </c:pt>
                <c:pt idx="45">
                  <c:v>179</c:v>
                </c:pt>
                <c:pt idx="46">
                  <c:v>314</c:v>
                </c:pt>
                <c:pt idx="47">
                  <c:v>3296</c:v>
                </c:pt>
                <c:pt idx="48">
                  <c:v>349</c:v>
                </c:pt>
                <c:pt idx="49">
                  <c:v>321</c:v>
                </c:pt>
                <c:pt idx="50">
                  <c:v>376</c:v>
                </c:pt>
                <c:pt idx="51">
                  <c:v>451</c:v>
                </c:pt>
                <c:pt idx="52">
                  <c:v>273</c:v>
                </c:pt>
                <c:pt idx="53">
                  <c:v>263</c:v>
                </c:pt>
              </c:numCache>
            </c:numRef>
          </c:xVal>
          <c:yVal>
            <c:numRef>
              <c:f>Sheet1!$X$8:$X$61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8-4A03-B454-778DFE74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7775"/>
        <c:axId val="1797083855"/>
      </c:scatterChart>
      <c:valAx>
        <c:axId val="17272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83855"/>
        <c:crosses val="autoZero"/>
        <c:crossBetween val="midCat"/>
      </c:valAx>
      <c:valAx>
        <c:axId val="17970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Sheet1!$D$8:$D$61</c:f>
              <c:numCache>
                <c:formatCode>General</c:formatCode>
                <c:ptCount val="54"/>
                <c:pt idx="0">
                  <c:v>19700</c:v>
                </c:pt>
                <c:pt idx="1">
                  <c:v>10900</c:v>
                </c:pt>
                <c:pt idx="2">
                  <c:v>7637</c:v>
                </c:pt>
                <c:pt idx="3">
                  <c:v>13300</c:v>
                </c:pt>
                <c:pt idx="4">
                  <c:v>7287</c:v>
                </c:pt>
                <c:pt idx="5">
                  <c:v>14100</c:v>
                </c:pt>
                <c:pt idx="6">
                  <c:v>7153</c:v>
                </c:pt>
                <c:pt idx="7">
                  <c:v>15000</c:v>
                </c:pt>
                <c:pt idx="8">
                  <c:v>50200</c:v>
                </c:pt>
                <c:pt idx="9">
                  <c:v>3188</c:v>
                </c:pt>
                <c:pt idx="13">
                  <c:v>10300</c:v>
                </c:pt>
                <c:pt idx="14">
                  <c:v>9184</c:v>
                </c:pt>
                <c:pt idx="15">
                  <c:v>22400</c:v>
                </c:pt>
                <c:pt idx="16">
                  <c:v>5881</c:v>
                </c:pt>
                <c:pt idx="17">
                  <c:v>19000</c:v>
                </c:pt>
                <c:pt idx="18">
                  <c:v>4943</c:v>
                </c:pt>
                <c:pt idx="19">
                  <c:v>53200</c:v>
                </c:pt>
                <c:pt idx="20">
                  <c:v>4326</c:v>
                </c:pt>
                <c:pt idx="21">
                  <c:v>65100</c:v>
                </c:pt>
                <c:pt idx="22">
                  <c:v>14400</c:v>
                </c:pt>
                <c:pt idx="23">
                  <c:v>13400</c:v>
                </c:pt>
                <c:pt idx="24">
                  <c:v>12100</c:v>
                </c:pt>
                <c:pt idx="25">
                  <c:v>7792</c:v>
                </c:pt>
                <c:pt idx="26">
                  <c:v>17500</c:v>
                </c:pt>
                <c:pt idx="30">
                  <c:v>9220</c:v>
                </c:pt>
                <c:pt idx="31">
                  <c:v>7361</c:v>
                </c:pt>
                <c:pt idx="32">
                  <c:v>9452</c:v>
                </c:pt>
                <c:pt idx="33">
                  <c:v>5977</c:v>
                </c:pt>
                <c:pt idx="34">
                  <c:v>4355</c:v>
                </c:pt>
                <c:pt idx="35">
                  <c:v>4223</c:v>
                </c:pt>
                <c:pt idx="36">
                  <c:v>5378</c:v>
                </c:pt>
                <c:pt idx="37">
                  <c:v>6589</c:v>
                </c:pt>
                <c:pt idx="38">
                  <c:v>9211</c:v>
                </c:pt>
                <c:pt idx="39">
                  <c:v>2810</c:v>
                </c:pt>
                <c:pt idx="40">
                  <c:v>15700</c:v>
                </c:pt>
                <c:pt idx="41">
                  <c:v>5721</c:v>
                </c:pt>
                <c:pt idx="42">
                  <c:v>6024</c:v>
                </c:pt>
                <c:pt idx="43">
                  <c:v>10200</c:v>
                </c:pt>
                <c:pt idx="44">
                  <c:v>3731</c:v>
                </c:pt>
                <c:pt idx="45">
                  <c:v>4213</c:v>
                </c:pt>
                <c:pt idx="46">
                  <c:v>7020</c:v>
                </c:pt>
                <c:pt idx="47">
                  <c:v>49300</c:v>
                </c:pt>
                <c:pt idx="48">
                  <c:v>9041</c:v>
                </c:pt>
                <c:pt idx="49">
                  <c:v>9933</c:v>
                </c:pt>
                <c:pt idx="50">
                  <c:v>9734</c:v>
                </c:pt>
                <c:pt idx="51">
                  <c:v>13000</c:v>
                </c:pt>
                <c:pt idx="52">
                  <c:v>5732</c:v>
                </c:pt>
                <c:pt idx="53">
                  <c:v>10100</c:v>
                </c:pt>
              </c:numCache>
            </c:numRef>
          </c:xVal>
          <c:yVal>
            <c:numRef>
              <c:f>Sheet1!$P$8:$P$61</c:f>
              <c:numCache>
                <c:formatCode>General</c:formatCode>
                <c:ptCount val="54"/>
                <c:pt idx="0">
                  <c:v>950</c:v>
                </c:pt>
                <c:pt idx="1">
                  <c:v>347</c:v>
                </c:pt>
                <c:pt idx="2">
                  <c:v>480</c:v>
                </c:pt>
                <c:pt idx="3">
                  <c:v>423</c:v>
                </c:pt>
                <c:pt idx="4">
                  <c:v>284</c:v>
                </c:pt>
                <c:pt idx="5">
                  <c:v>798</c:v>
                </c:pt>
                <c:pt idx="6">
                  <c:v>382</c:v>
                </c:pt>
                <c:pt idx="7">
                  <c:v>517</c:v>
                </c:pt>
                <c:pt idx="8">
                  <c:v>1725</c:v>
                </c:pt>
                <c:pt idx="9">
                  <c:v>176</c:v>
                </c:pt>
                <c:pt idx="13">
                  <c:v>376</c:v>
                </c:pt>
                <c:pt idx="14">
                  <c:v>318</c:v>
                </c:pt>
                <c:pt idx="15">
                  <c:v>808</c:v>
                </c:pt>
                <c:pt idx="16">
                  <c:v>177</c:v>
                </c:pt>
                <c:pt idx="17">
                  <c:v>660</c:v>
                </c:pt>
                <c:pt idx="18">
                  <c:v>227</c:v>
                </c:pt>
                <c:pt idx="19">
                  <c:v>1962</c:v>
                </c:pt>
                <c:pt idx="20">
                  <c:v>271</c:v>
                </c:pt>
                <c:pt idx="21">
                  <c:v>2662</c:v>
                </c:pt>
                <c:pt idx="22">
                  <c:v>351</c:v>
                </c:pt>
                <c:pt idx="23">
                  <c:v>534</c:v>
                </c:pt>
                <c:pt idx="24">
                  <c:v>561</c:v>
                </c:pt>
                <c:pt idx="25">
                  <c:v>446</c:v>
                </c:pt>
                <c:pt idx="26">
                  <c:v>556</c:v>
                </c:pt>
                <c:pt idx="30">
                  <c:v>220</c:v>
                </c:pt>
                <c:pt idx="31">
                  <c:v>276</c:v>
                </c:pt>
                <c:pt idx="32">
                  <c:v>371</c:v>
                </c:pt>
                <c:pt idx="33">
                  <c:v>352</c:v>
                </c:pt>
                <c:pt idx="34">
                  <c:v>233</c:v>
                </c:pt>
                <c:pt idx="35">
                  <c:v>225</c:v>
                </c:pt>
                <c:pt idx="36">
                  <c:v>201</c:v>
                </c:pt>
                <c:pt idx="37">
                  <c:v>394</c:v>
                </c:pt>
                <c:pt idx="38">
                  <c:v>263</c:v>
                </c:pt>
                <c:pt idx="39">
                  <c:v>197</c:v>
                </c:pt>
                <c:pt idx="40">
                  <c:v>361</c:v>
                </c:pt>
                <c:pt idx="41">
                  <c:v>230</c:v>
                </c:pt>
                <c:pt idx="42">
                  <c:v>289</c:v>
                </c:pt>
                <c:pt idx="43">
                  <c:v>399</c:v>
                </c:pt>
                <c:pt idx="44">
                  <c:v>159</c:v>
                </c:pt>
                <c:pt idx="45">
                  <c:v>179</c:v>
                </c:pt>
                <c:pt idx="46">
                  <c:v>314</c:v>
                </c:pt>
                <c:pt idx="47">
                  <c:v>3296</c:v>
                </c:pt>
                <c:pt idx="48">
                  <c:v>349</c:v>
                </c:pt>
                <c:pt idx="49">
                  <c:v>321</c:v>
                </c:pt>
                <c:pt idx="50">
                  <c:v>376</c:v>
                </c:pt>
                <c:pt idx="51">
                  <c:v>451</c:v>
                </c:pt>
                <c:pt idx="52">
                  <c:v>273</c:v>
                </c:pt>
                <c:pt idx="53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2-4CB5-B697-2B01F932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00607"/>
        <c:axId val="1723985727"/>
      </c:scatterChart>
      <c:valAx>
        <c:axId val="17240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85727"/>
        <c:crosses val="autoZero"/>
        <c:crossBetween val="midCat"/>
      </c:valAx>
      <c:valAx>
        <c:axId val="17239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52143482064741"/>
                  <c:y val="-4.6296296296296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Sheet3!$AE$8:$AE$61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xVal>
          <c:yVal>
            <c:numRef>
              <c:f>Sheet3!$AG$8:$AG$61</c:f>
              <c:numCache>
                <c:formatCode>General</c:formatCode>
                <c:ptCount val="54"/>
                <c:pt idx="0">
                  <c:v>19700</c:v>
                </c:pt>
                <c:pt idx="1">
                  <c:v>10900</c:v>
                </c:pt>
                <c:pt idx="2">
                  <c:v>7637</c:v>
                </c:pt>
                <c:pt idx="3">
                  <c:v>13300</c:v>
                </c:pt>
                <c:pt idx="4">
                  <c:v>7287</c:v>
                </c:pt>
                <c:pt idx="5">
                  <c:v>14100</c:v>
                </c:pt>
                <c:pt idx="6">
                  <c:v>7153</c:v>
                </c:pt>
                <c:pt idx="7">
                  <c:v>15000</c:v>
                </c:pt>
                <c:pt idx="8">
                  <c:v>50200</c:v>
                </c:pt>
                <c:pt idx="9">
                  <c:v>3188</c:v>
                </c:pt>
                <c:pt idx="13">
                  <c:v>10300</c:v>
                </c:pt>
                <c:pt idx="14">
                  <c:v>9184</c:v>
                </c:pt>
                <c:pt idx="15">
                  <c:v>22400</c:v>
                </c:pt>
                <c:pt idx="16">
                  <c:v>5881</c:v>
                </c:pt>
                <c:pt idx="17">
                  <c:v>19000</c:v>
                </c:pt>
                <c:pt idx="18">
                  <c:v>4943</c:v>
                </c:pt>
                <c:pt idx="19">
                  <c:v>53200</c:v>
                </c:pt>
                <c:pt idx="20">
                  <c:v>4326</c:v>
                </c:pt>
                <c:pt idx="21">
                  <c:v>65100</c:v>
                </c:pt>
                <c:pt idx="22">
                  <c:v>14400</c:v>
                </c:pt>
                <c:pt idx="23">
                  <c:v>13400</c:v>
                </c:pt>
                <c:pt idx="24">
                  <c:v>12100</c:v>
                </c:pt>
                <c:pt idx="25">
                  <c:v>7792</c:v>
                </c:pt>
                <c:pt idx="26">
                  <c:v>17500</c:v>
                </c:pt>
                <c:pt idx="30">
                  <c:v>9220</c:v>
                </c:pt>
                <c:pt idx="31">
                  <c:v>7361</c:v>
                </c:pt>
                <c:pt idx="32">
                  <c:v>9452</c:v>
                </c:pt>
                <c:pt idx="33">
                  <c:v>5977</c:v>
                </c:pt>
                <c:pt idx="34">
                  <c:v>4355</c:v>
                </c:pt>
                <c:pt idx="35">
                  <c:v>4223</c:v>
                </c:pt>
                <c:pt idx="36">
                  <c:v>5378</c:v>
                </c:pt>
                <c:pt idx="37">
                  <c:v>6589</c:v>
                </c:pt>
                <c:pt idx="38">
                  <c:v>9211</c:v>
                </c:pt>
                <c:pt idx="39">
                  <c:v>2810</c:v>
                </c:pt>
                <c:pt idx="40">
                  <c:v>15700</c:v>
                </c:pt>
                <c:pt idx="41">
                  <c:v>5721</c:v>
                </c:pt>
                <c:pt idx="42">
                  <c:v>6024</c:v>
                </c:pt>
                <c:pt idx="43">
                  <c:v>10200</c:v>
                </c:pt>
                <c:pt idx="44">
                  <c:v>3731</c:v>
                </c:pt>
                <c:pt idx="45">
                  <c:v>4213</c:v>
                </c:pt>
                <c:pt idx="46">
                  <c:v>7020</c:v>
                </c:pt>
                <c:pt idx="47">
                  <c:v>49300</c:v>
                </c:pt>
                <c:pt idx="48">
                  <c:v>9041</c:v>
                </c:pt>
                <c:pt idx="49">
                  <c:v>9933</c:v>
                </c:pt>
                <c:pt idx="50">
                  <c:v>9734</c:v>
                </c:pt>
                <c:pt idx="51">
                  <c:v>13000</c:v>
                </c:pt>
                <c:pt idx="52">
                  <c:v>5732</c:v>
                </c:pt>
                <c:pt idx="53">
                  <c:v>10100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5-414C-8146-92C4AC09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26672"/>
        <c:axId val="1578285151"/>
      </c:scatterChart>
      <c:valAx>
        <c:axId val="15161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Nucleoid number per 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85151"/>
        <c:crosses val="autoZero"/>
        <c:crossBetween val="midCat"/>
      </c:valAx>
      <c:valAx>
        <c:axId val="1578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Cell volume (µm</a:t>
                </a:r>
                <a:r>
                  <a:rPr lang="en-GB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214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997375328083986E-2"/>
                  <c:y val="-4.166666666666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Sheet3!$AE$8:$AE$61</c:f>
              <c:numCache>
                <c:formatCode>General</c:formatCode>
                <c:ptCount val="54"/>
                <c:pt idx="0">
                  <c:v>942</c:v>
                </c:pt>
                <c:pt idx="1">
                  <c:v>705</c:v>
                </c:pt>
                <c:pt idx="2">
                  <c:v>628</c:v>
                </c:pt>
                <c:pt idx="3">
                  <c:v>464</c:v>
                </c:pt>
                <c:pt idx="4">
                  <c:v>429</c:v>
                </c:pt>
                <c:pt idx="5">
                  <c:v>767</c:v>
                </c:pt>
                <c:pt idx="6">
                  <c:v>558</c:v>
                </c:pt>
                <c:pt idx="7">
                  <c:v>612</c:v>
                </c:pt>
                <c:pt idx="8">
                  <c:v>1359</c:v>
                </c:pt>
                <c:pt idx="9">
                  <c:v>182</c:v>
                </c:pt>
                <c:pt idx="13">
                  <c:v>331</c:v>
                </c:pt>
                <c:pt idx="14">
                  <c:v>260</c:v>
                </c:pt>
                <c:pt idx="15">
                  <c:v>932</c:v>
                </c:pt>
                <c:pt idx="16">
                  <c:v>301</c:v>
                </c:pt>
                <c:pt idx="17">
                  <c:v>589</c:v>
                </c:pt>
                <c:pt idx="18">
                  <c:v>191</c:v>
                </c:pt>
                <c:pt idx="19">
                  <c:v>1483</c:v>
                </c:pt>
                <c:pt idx="20">
                  <c:v>326</c:v>
                </c:pt>
                <c:pt idx="21">
                  <c:v>2724</c:v>
                </c:pt>
                <c:pt idx="22">
                  <c:v>438</c:v>
                </c:pt>
                <c:pt idx="23">
                  <c:v>531</c:v>
                </c:pt>
                <c:pt idx="24">
                  <c:v>515</c:v>
                </c:pt>
                <c:pt idx="25">
                  <c:v>461</c:v>
                </c:pt>
                <c:pt idx="26">
                  <c:v>598</c:v>
                </c:pt>
                <c:pt idx="30">
                  <c:v>362</c:v>
                </c:pt>
                <c:pt idx="31">
                  <c:v>345</c:v>
                </c:pt>
                <c:pt idx="32">
                  <c:v>339</c:v>
                </c:pt>
                <c:pt idx="33">
                  <c:v>350</c:v>
                </c:pt>
                <c:pt idx="34">
                  <c:v>297</c:v>
                </c:pt>
                <c:pt idx="35">
                  <c:v>327</c:v>
                </c:pt>
                <c:pt idx="36">
                  <c:v>191</c:v>
                </c:pt>
                <c:pt idx="37">
                  <c:v>458</c:v>
                </c:pt>
                <c:pt idx="38">
                  <c:v>401</c:v>
                </c:pt>
                <c:pt idx="39">
                  <c:v>155</c:v>
                </c:pt>
                <c:pt idx="40">
                  <c:v>497</c:v>
                </c:pt>
                <c:pt idx="41">
                  <c:v>254</c:v>
                </c:pt>
                <c:pt idx="42">
                  <c:v>377</c:v>
                </c:pt>
                <c:pt idx="43">
                  <c:v>639</c:v>
                </c:pt>
                <c:pt idx="44">
                  <c:v>261</c:v>
                </c:pt>
                <c:pt idx="45">
                  <c:v>298</c:v>
                </c:pt>
                <c:pt idx="46">
                  <c:v>420</c:v>
                </c:pt>
                <c:pt idx="47">
                  <c:v>4287</c:v>
                </c:pt>
                <c:pt idx="48">
                  <c:v>422</c:v>
                </c:pt>
                <c:pt idx="49">
                  <c:v>463</c:v>
                </c:pt>
                <c:pt idx="50">
                  <c:v>760</c:v>
                </c:pt>
                <c:pt idx="51">
                  <c:v>515</c:v>
                </c:pt>
                <c:pt idx="52">
                  <c:v>482</c:v>
                </c:pt>
                <c:pt idx="53">
                  <c:v>509</c:v>
                </c:pt>
              </c:numCache>
            </c:numRef>
          </c:xVal>
          <c:yVal>
            <c:numRef>
              <c:f>Sheet3!$AF$8:$AF$61</c:f>
              <c:numCache>
                <c:formatCode>General</c:formatCode>
                <c:ptCount val="54"/>
                <c:pt idx="0">
                  <c:v>950</c:v>
                </c:pt>
                <c:pt idx="1">
                  <c:v>347</c:v>
                </c:pt>
                <c:pt idx="2">
                  <c:v>480</c:v>
                </c:pt>
                <c:pt idx="3">
                  <c:v>423</c:v>
                </c:pt>
                <c:pt idx="4">
                  <c:v>284</c:v>
                </c:pt>
                <c:pt idx="5">
                  <c:v>798</c:v>
                </c:pt>
                <c:pt idx="6">
                  <c:v>382</c:v>
                </c:pt>
                <c:pt idx="7">
                  <c:v>517</c:v>
                </c:pt>
                <c:pt idx="8">
                  <c:v>1725</c:v>
                </c:pt>
                <c:pt idx="9">
                  <c:v>176</c:v>
                </c:pt>
                <c:pt idx="13">
                  <c:v>376</c:v>
                </c:pt>
                <c:pt idx="14">
                  <c:v>318</c:v>
                </c:pt>
                <c:pt idx="15">
                  <c:v>808</c:v>
                </c:pt>
                <c:pt idx="16">
                  <c:v>177</c:v>
                </c:pt>
                <c:pt idx="17">
                  <c:v>660</c:v>
                </c:pt>
                <c:pt idx="18">
                  <c:v>227</c:v>
                </c:pt>
                <c:pt idx="19">
                  <c:v>1962</c:v>
                </c:pt>
                <c:pt idx="20">
                  <c:v>271</c:v>
                </c:pt>
                <c:pt idx="21">
                  <c:v>2662</c:v>
                </c:pt>
                <c:pt idx="22">
                  <c:v>351</c:v>
                </c:pt>
                <c:pt idx="23">
                  <c:v>534</c:v>
                </c:pt>
                <c:pt idx="24">
                  <c:v>561</c:v>
                </c:pt>
                <c:pt idx="25">
                  <c:v>446</c:v>
                </c:pt>
                <c:pt idx="26">
                  <c:v>556</c:v>
                </c:pt>
                <c:pt idx="30">
                  <c:v>220</c:v>
                </c:pt>
                <c:pt idx="31">
                  <c:v>276</c:v>
                </c:pt>
                <c:pt idx="32">
                  <c:v>371</c:v>
                </c:pt>
                <c:pt idx="33">
                  <c:v>352</c:v>
                </c:pt>
                <c:pt idx="34">
                  <c:v>233</c:v>
                </c:pt>
                <c:pt idx="35">
                  <c:v>225</c:v>
                </c:pt>
                <c:pt idx="36">
                  <c:v>201</c:v>
                </c:pt>
                <c:pt idx="37">
                  <c:v>394</c:v>
                </c:pt>
                <c:pt idx="38">
                  <c:v>263</c:v>
                </c:pt>
                <c:pt idx="39">
                  <c:v>197</c:v>
                </c:pt>
                <c:pt idx="40">
                  <c:v>361</c:v>
                </c:pt>
                <c:pt idx="41">
                  <c:v>230</c:v>
                </c:pt>
                <c:pt idx="42">
                  <c:v>289</c:v>
                </c:pt>
                <c:pt idx="43">
                  <c:v>399</c:v>
                </c:pt>
                <c:pt idx="44">
                  <c:v>159</c:v>
                </c:pt>
                <c:pt idx="45">
                  <c:v>179</c:v>
                </c:pt>
                <c:pt idx="46">
                  <c:v>314</c:v>
                </c:pt>
                <c:pt idx="47">
                  <c:v>3296</c:v>
                </c:pt>
                <c:pt idx="48">
                  <c:v>349</c:v>
                </c:pt>
                <c:pt idx="49">
                  <c:v>321</c:v>
                </c:pt>
                <c:pt idx="50">
                  <c:v>376</c:v>
                </c:pt>
                <c:pt idx="51">
                  <c:v>451</c:v>
                </c:pt>
                <c:pt idx="52">
                  <c:v>273</c:v>
                </c:pt>
                <c:pt idx="53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D-40C0-8BD8-836B1216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246959"/>
        <c:axId val="1513850463"/>
      </c:scatterChart>
      <c:valAx>
        <c:axId val="15682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Nucleoid number per 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0463"/>
        <c:crosses val="autoZero"/>
        <c:crossBetween val="midCat"/>
      </c:valAx>
      <c:valAx>
        <c:axId val="15138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Mitochondrial volume </a:t>
                </a:r>
              </a:p>
              <a:p>
                <a:pPr>
                  <a:defRPr sz="1400"/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 cell (µm</a:t>
                </a:r>
                <a:r>
                  <a:rPr lang="en-GB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1633493729950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737489063867017"/>
                  <c:y val="-7.8727763196267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Sheet3!$AF$8:$AF$61</c:f>
              <c:numCache>
                <c:formatCode>General</c:formatCode>
                <c:ptCount val="54"/>
                <c:pt idx="0">
                  <c:v>950</c:v>
                </c:pt>
                <c:pt idx="1">
                  <c:v>347</c:v>
                </c:pt>
                <c:pt idx="2">
                  <c:v>480</c:v>
                </c:pt>
                <c:pt idx="3">
                  <c:v>423</c:v>
                </c:pt>
                <c:pt idx="4">
                  <c:v>284</c:v>
                </c:pt>
                <c:pt idx="5">
                  <c:v>798</c:v>
                </c:pt>
                <c:pt idx="6">
                  <c:v>382</c:v>
                </c:pt>
                <c:pt idx="7">
                  <c:v>517</c:v>
                </c:pt>
                <c:pt idx="8">
                  <c:v>1725</c:v>
                </c:pt>
                <c:pt idx="9">
                  <c:v>176</c:v>
                </c:pt>
                <c:pt idx="13">
                  <c:v>376</c:v>
                </c:pt>
                <c:pt idx="14">
                  <c:v>318</c:v>
                </c:pt>
                <c:pt idx="15">
                  <c:v>808</c:v>
                </c:pt>
                <c:pt idx="16">
                  <c:v>177</c:v>
                </c:pt>
                <c:pt idx="17">
                  <c:v>660</c:v>
                </c:pt>
                <c:pt idx="18">
                  <c:v>227</c:v>
                </c:pt>
                <c:pt idx="19">
                  <c:v>1962</c:v>
                </c:pt>
                <c:pt idx="20">
                  <c:v>271</c:v>
                </c:pt>
                <c:pt idx="21">
                  <c:v>2662</c:v>
                </c:pt>
                <c:pt idx="22">
                  <c:v>351</c:v>
                </c:pt>
                <c:pt idx="23">
                  <c:v>534</c:v>
                </c:pt>
                <c:pt idx="24">
                  <c:v>561</c:v>
                </c:pt>
                <c:pt idx="25">
                  <c:v>446</c:v>
                </c:pt>
                <c:pt idx="26">
                  <c:v>556</c:v>
                </c:pt>
                <c:pt idx="30">
                  <c:v>220</c:v>
                </c:pt>
                <c:pt idx="31">
                  <c:v>276</c:v>
                </c:pt>
                <c:pt idx="32">
                  <c:v>371</c:v>
                </c:pt>
                <c:pt idx="33">
                  <c:v>352</c:v>
                </c:pt>
                <c:pt idx="34">
                  <c:v>233</c:v>
                </c:pt>
                <c:pt idx="35">
                  <c:v>225</c:v>
                </c:pt>
                <c:pt idx="36">
                  <c:v>201</c:v>
                </c:pt>
                <c:pt idx="37">
                  <c:v>394</c:v>
                </c:pt>
                <c:pt idx="38">
                  <c:v>263</c:v>
                </c:pt>
                <c:pt idx="39">
                  <c:v>197</c:v>
                </c:pt>
                <c:pt idx="40">
                  <c:v>361</c:v>
                </c:pt>
                <c:pt idx="41">
                  <c:v>230</c:v>
                </c:pt>
                <c:pt idx="42">
                  <c:v>289</c:v>
                </c:pt>
                <c:pt idx="43">
                  <c:v>399</c:v>
                </c:pt>
                <c:pt idx="44">
                  <c:v>159</c:v>
                </c:pt>
                <c:pt idx="45">
                  <c:v>179</c:v>
                </c:pt>
                <c:pt idx="46">
                  <c:v>314</c:v>
                </c:pt>
                <c:pt idx="47">
                  <c:v>3296</c:v>
                </c:pt>
                <c:pt idx="48">
                  <c:v>349</c:v>
                </c:pt>
                <c:pt idx="49">
                  <c:v>321</c:v>
                </c:pt>
                <c:pt idx="50">
                  <c:v>376</c:v>
                </c:pt>
                <c:pt idx="51">
                  <c:v>451</c:v>
                </c:pt>
                <c:pt idx="52">
                  <c:v>273</c:v>
                </c:pt>
                <c:pt idx="53">
                  <c:v>263</c:v>
                </c:pt>
              </c:numCache>
            </c:numRef>
          </c:xVal>
          <c:yVal>
            <c:numRef>
              <c:f>Sheet3!$AG$8:$AG$61</c:f>
              <c:numCache>
                <c:formatCode>General</c:formatCode>
                <c:ptCount val="54"/>
                <c:pt idx="0">
                  <c:v>19700</c:v>
                </c:pt>
                <c:pt idx="1">
                  <c:v>10900</c:v>
                </c:pt>
                <c:pt idx="2">
                  <c:v>7637</c:v>
                </c:pt>
                <c:pt idx="3">
                  <c:v>13300</c:v>
                </c:pt>
                <c:pt idx="4">
                  <c:v>7287</c:v>
                </c:pt>
                <c:pt idx="5">
                  <c:v>14100</c:v>
                </c:pt>
                <c:pt idx="6">
                  <c:v>7153</c:v>
                </c:pt>
                <c:pt idx="7">
                  <c:v>15000</c:v>
                </c:pt>
                <c:pt idx="8">
                  <c:v>50200</c:v>
                </c:pt>
                <c:pt idx="9">
                  <c:v>3188</c:v>
                </c:pt>
                <c:pt idx="13">
                  <c:v>10300</c:v>
                </c:pt>
                <c:pt idx="14">
                  <c:v>9184</c:v>
                </c:pt>
                <c:pt idx="15">
                  <c:v>22400</c:v>
                </c:pt>
                <c:pt idx="16">
                  <c:v>5881</c:v>
                </c:pt>
                <c:pt idx="17">
                  <c:v>19000</c:v>
                </c:pt>
                <c:pt idx="18">
                  <c:v>4943</c:v>
                </c:pt>
                <c:pt idx="19">
                  <c:v>53200</c:v>
                </c:pt>
                <c:pt idx="20">
                  <c:v>4326</c:v>
                </c:pt>
                <c:pt idx="21">
                  <c:v>65100</c:v>
                </c:pt>
                <c:pt idx="22">
                  <c:v>14400</c:v>
                </c:pt>
                <c:pt idx="23">
                  <c:v>13400</c:v>
                </c:pt>
                <c:pt idx="24">
                  <c:v>12100</c:v>
                </c:pt>
                <c:pt idx="25">
                  <c:v>7792</c:v>
                </c:pt>
                <c:pt idx="26">
                  <c:v>17500</c:v>
                </c:pt>
                <c:pt idx="30">
                  <c:v>9220</c:v>
                </c:pt>
                <c:pt idx="31">
                  <c:v>7361</c:v>
                </c:pt>
                <c:pt idx="32">
                  <c:v>9452</c:v>
                </c:pt>
                <c:pt idx="33">
                  <c:v>5977</c:v>
                </c:pt>
                <c:pt idx="34">
                  <c:v>4355</c:v>
                </c:pt>
                <c:pt idx="35">
                  <c:v>4223</c:v>
                </c:pt>
                <c:pt idx="36">
                  <c:v>5378</c:v>
                </c:pt>
                <c:pt idx="37">
                  <c:v>6589</c:v>
                </c:pt>
                <c:pt idx="38">
                  <c:v>9211</c:v>
                </c:pt>
                <c:pt idx="39">
                  <c:v>2810</c:v>
                </c:pt>
                <c:pt idx="40">
                  <c:v>15700</c:v>
                </c:pt>
                <c:pt idx="41">
                  <c:v>5721</c:v>
                </c:pt>
                <c:pt idx="42">
                  <c:v>6024</c:v>
                </c:pt>
                <c:pt idx="43">
                  <c:v>10200</c:v>
                </c:pt>
                <c:pt idx="44">
                  <c:v>3731</c:v>
                </c:pt>
                <c:pt idx="45">
                  <c:v>4213</c:v>
                </c:pt>
                <c:pt idx="46">
                  <c:v>7020</c:v>
                </c:pt>
                <c:pt idx="47">
                  <c:v>49300</c:v>
                </c:pt>
                <c:pt idx="48">
                  <c:v>9041</c:v>
                </c:pt>
                <c:pt idx="49">
                  <c:v>9933</c:v>
                </c:pt>
                <c:pt idx="50">
                  <c:v>9734</c:v>
                </c:pt>
                <c:pt idx="51">
                  <c:v>13000</c:v>
                </c:pt>
                <c:pt idx="52">
                  <c:v>5732</c:v>
                </c:pt>
                <c:pt idx="53">
                  <c:v>10100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3-4902-B341-008EEA11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18992"/>
        <c:axId val="1513858895"/>
      </c:scatterChart>
      <c:valAx>
        <c:axId val="14191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Mitochondrial volume per cell (µm</a:t>
                </a:r>
                <a:r>
                  <a:rPr lang="en-GB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8895"/>
        <c:crosses val="autoZero"/>
        <c:crossBetween val="midCat"/>
      </c:valAx>
      <c:valAx>
        <c:axId val="15138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Cell volume (µm</a:t>
                </a:r>
                <a:r>
                  <a:rPr lang="en-GB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751531058617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514350</xdr:colOff>
      <xdr:row>25</xdr:row>
      <xdr:rowOff>109537</xdr:rowOff>
    </xdr:from>
    <xdr:to>
      <xdr:col>36</xdr:col>
      <xdr:colOff>209550</xdr:colOff>
      <xdr:row>39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F5FBE-AC38-7116-D103-80F5C29CE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504825</xdr:colOff>
      <xdr:row>7</xdr:row>
      <xdr:rowOff>61912</xdr:rowOff>
    </xdr:from>
    <xdr:to>
      <xdr:col>36</xdr:col>
      <xdr:colOff>200025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38754-6D25-FA3A-B114-07246A9B1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419100</xdr:colOff>
      <xdr:row>41</xdr:row>
      <xdr:rowOff>176212</xdr:rowOff>
    </xdr:from>
    <xdr:to>
      <xdr:col>36</xdr:col>
      <xdr:colOff>114300</xdr:colOff>
      <xdr:row>56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42B40-CE43-E658-D86C-DC4000F4E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514350</xdr:colOff>
      <xdr:row>25</xdr:row>
      <xdr:rowOff>109537</xdr:rowOff>
    </xdr:from>
    <xdr:to>
      <xdr:col>36</xdr:col>
      <xdr:colOff>209550</xdr:colOff>
      <xdr:row>39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7CCB2-054B-44DC-A1F0-768CAE5D6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504825</xdr:colOff>
      <xdr:row>7</xdr:row>
      <xdr:rowOff>61912</xdr:rowOff>
    </xdr:from>
    <xdr:to>
      <xdr:col>36</xdr:col>
      <xdr:colOff>200025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C0BD4-BAAC-4905-AC87-051FA3D65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419100</xdr:colOff>
      <xdr:row>41</xdr:row>
      <xdr:rowOff>176212</xdr:rowOff>
    </xdr:from>
    <xdr:to>
      <xdr:col>36</xdr:col>
      <xdr:colOff>114300</xdr:colOff>
      <xdr:row>56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151D5-949C-4135-9233-C0ACFDF4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504825</xdr:colOff>
      <xdr:row>6</xdr:row>
      <xdr:rowOff>757237</xdr:rowOff>
    </xdr:from>
    <xdr:to>
      <xdr:col>47</xdr:col>
      <xdr:colOff>200025</xdr:colOff>
      <xdr:row>21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8D44C5-33FF-DA03-25BE-F5D44624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566737</xdr:colOff>
      <xdr:row>22</xdr:row>
      <xdr:rowOff>71437</xdr:rowOff>
    </xdr:from>
    <xdr:to>
      <xdr:col>47</xdr:col>
      <xdr:colOff>261937</xdr:colOff>
      <xdr:row>36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0F0E65-71D8-AFA7-1D91-299D5A76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4762</xdr:colOff>
      <xdr:row>38</xdr:row>
      <xdr:rowOff>23812</xdr:rowOff>
    </xdr:from>
    <xdr:to>
      <xdr:col>47</xdr:col>
      <xdr:colOff>309562</xdr:colOff>
      <xdr:row>52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3CCAEC-102E-398B-C3F0-8C7F3D48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568036</xdr:colOff>
      <xdr:row>54</xdr:row>
      <xdr:rowOff>73168</xdr:rowOff>
    </xdr:from>
    <xdr:to>
      <xdr:col>47</xdr:col>
      <xdr:colOff>263236</xdr:colOff>
      <xdr:row>68</xdr:row>
      <xdr:rowOff>149368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9F1E-B6EA-8116-E436-8D788484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0.84375</cdr:x>
      <cdr:y>0.0816</cdr:y>
    </cdr:from>
    <cdr:to>
      <cdr:x>0.98333</cdr:x>
      <cdr:y>0.17535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8E43A7-3104-E1A7-4C59-BC857DA10516}"/>
            </a:ext>
          </a:extLst>
        </cdr:cNvPr>
        <cdr:cNvSpPr txBox="1"/>
      </cdr:nvSpPr>
      <cdr:spPr>
        <a:xfrm xmlns:a="http://schemas.openxmlformats.org/drawingml/2006/main">
          <a:off x="3857625" y="223838"/>
          <a:ext cx="638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/>
            <a:t>r = 0.8333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0.63819</cdr:x>
      <cdr:y>0.08102</cdr:y>
    </cdr:from>
    <cdr:to>
      <cdr:x>0.77778</cdr:x>
      <cdr:y>0.17477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316F94-647D-8292-648D-13DF0B72237B}"/>
            </a:ext>
          </a:extLst>
        </cdr:cNvPr>
        <cdr:cNvSpPr txBox="1"/>
      </cdr:nvSpPr>
      <cdr:spPr>
        <a:xfrm xmlns:a="http://schemas.openxmlformats.org/drawingml/2006/main">
          <a:off x="2917825" y="222250"/>
          <a:ext cx="638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/>
            <a:t>r = 0.9594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0.62153</cdr:x>
      <cdr:y>0.08102</cdr:y>
    </cdr:from>
    <cdr:to>
      <cdr:x>0.76111</cdr:x>
      <cdr:y>0.17477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540687-9BBE-9CE3-2A77-0ACF16E0739A}"/>
            </a:ext>
          </a:extLst>
        </cdr:cNvPr>
        <cdr:cNvSpPr txBox="1"/>
      </cdr:nvSpPr>
      <cdr:spPr>
        <a:xfrm xmlns:a="http://schemas.openxmlformats.org/drawingml/2006/main">
          <a:off x="2841625" y="222250"/>
          <a:ext cx="638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/>
            <a:t>r = 0.9362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A70"/>
  <sheetViews>
    <sheetView workbookViewId="0">
      <selection sqref="A1:XFD1048576"/>
    </sheetView>
  </sheetViews>
  <sheetFormatPr defaultColWidth="8.85546875" defaultRowHeight="15" x14ac:dyDescent="0.25"/>
  <sheetData>
    <row r="6" spans="2:27" x14ac:dyDescent="0.25">
      <c r="B6">
        <v>20042023</v>
      </c>
      <c r="D6" s="1" t="s">
        <v>0</v>
      </c>
      <c r="I6" s="2" t="s">
        <v>1</v>
      </c>
      <c r="J6" s="2"/>
      <c r="K6" s="2"/>
      <c r="L6" s="2"/>
      <c r="M6" s="2"/>
      <c r="N6" s="2"/>
      <c r="O6" s="2"/>
      <c r="P6" s="2"/>
      <c r="T6" s="3" t="s">
        <v>2</v>
      </c>
      <c r="U6" s="3"/>
      <c r="V6" s="3"/>
      <c r="W6" s="3"/>
      <c r="X6" s="3"/>
      <c r="Y6" s="3"/>
      <c r="Z6" s="3"/>
      <c r="AA6" s="3"/>
    </row>
    <row r="7" spans="2:27" ht="60" x14ac:dyDescent="0.25">
      <c r="C7" s="4" t="s">
        <v>3</v>
      </c>
      <c r="D7" s="1" t="s">
        <v>4</v>
      </c>
      <c r="E7" s="4"/>
      <c r="F7" s="4"/>
      <c r="G7" s="4"/>
      <c r="I7" s="5"/>
      <c r="J7" s="5" t="s">
        <v>5</v>
      </c>
      <c r="K7" s="5" t="s">
        <v>6</v>
      </c>
      <c r="L7" s="5" t="s">
        <v>7</v>
      </c>
      <c r="M7" s="5" t="s">
        <v>8</v>
      </c>
      <c r="N7" s="5" t="s">
        <v>9</v>
      </c>
      <c r="O7" s="5" t="s">
        <v>10</v>
      </c>
      <c r="P7" s="5" t="s">
        <v>11</v>
      </c>
      <c r="Q7" s="4"/>
      <c r="R7" s="4"/>
      <c r="S7" s="4"/>
      <c r="T7" s="6"/>
      <c r="U7" s="6" t="s">
        <v>12</v>
      </c>
      <c r="V7" s="6" t="s">
        <v>6</v>
      </c>
      <c r="W7" s="6" t="s">
        <v>7</v>
      </c>
      <c r="X7" s="6" t="s">
        <v>8</v>
      </c>
      <c r="Y7" s="6" t="s">
        <v>9</v>
      </c>
      <c r="Z7" s="6" t="s">
        <v>10</v>
      </c>
      <c r="AA7" s="6" t="s">
        <v>11</v>
      </c>
    </row>
    <row r="8" spans="2:27" x14ac:dyDescent="0.25">
      <c r="C8" t="s">
        <v>13</v>
      </c>
      <c r="D8">
        <v>19700</v>
      </c>
      <c r="J8">
        <v>1066</v>
      </c>
      <c r="K8">
        <v>0.33300000000000002</v>
      </c>
      <c r="L8">
        <v>0.55500000000000005</v>
      </c>
      <c r="M8">
        <v>512</v>
      </c>
      <c r="N8">
        <v>0.83199999999999996</v>
      </c>
      <c r="O8">
        <v>1.86</v>
      </c>
      <c r="P8">
        <v>950</v>
      </c>
      <c r="U8">
        <v>3081</v>
      </c>
      <c r="V8">
        <v>0.29799999999999999</v>
      </c>
      <c r="W8">
        <v>0.58099999999999996</v>
      </c>
      <c r="X8">
        <v>942</v>
      </c>
      <c r="Y8">
        <v>0.81399999999999995</v>
      </c>
      <c r="Z8">
        <v>6.2700000000000006E-2</v>
      </c>
      <c r="AA8">
        <v>59.1</v>
      </c>
    </row>
    <row r="9" spans="2:27" x14ac:dyDescent="0.25">
      <c r="C9" t="s">
        <v>14</v>
      </c>
      <c r="D9">
        <v>10900</v>
      </c>
      <c r="J9">
        <v>2741</v>
      </c>
      <c r="K9">
        <v>0.36699999999999999</v>
      </c>
      <c r="L9">
        <v>0.495</v>
      </c>
      <c r="M9">
        <v>233</v>
      </c>
      <c r="N9">
        <v>0.79300000000000004</v>
      </c>
      <c r="O9">
        <v>1.49</v>
      </c>
      <c r="P9">
        <v>347</v>
      </c>
      <c r="U9">
        <v>3930</v>
      </c>
      <c r="V9">
        <v>0.30599999999999999</v>
      </c>
      <c r="W9">
        <v>0.57799999999999996</v>
      </c>
      <c r="X9">
        <v>705</v>
      </c>
      <c r="Y9">
        <v>0.81599999999999995</v>
      </c>
      <c r="Z9">
        <v>0.107</v>
      </c>
      <c r="AA9">
        <v>75.2</v>
      </c>
    </row>
    <row r="10" spans="2:27" x14ac:dyDescent="0.25">
      <c r="C10" t="s">
        <v>15</v>
      </c>
      <c r="D10">
        <v>7637</v>
      </c>
      <c r="J10">
        <v>5290</v>
      </c>
      <c r="K10">
        <v>0.35199999999999998</v>
      </c>
      <c r="L10">
        <v>0.48399999999999999</v>
      </c>
      <c r="M10">
        <v>121</v>
      </c>
      <c r="N10">
        <v>0.79</v>
      </c>
      <c r="O10">
        <v>3.97</v>
      </c>
      <c r="P10">
        <v>480</v>
      </c>
      <c r="U10">
        <v>6229</v>
      </c>
      <c r="V10">
        <v>0.28199999999999997</v>
      </c>
      <c r="W10">
        <v>0.626</v>
      </c>
      <c r="X10">
        <v>628</v>
      </c>
      <c r="Y10">
        <v>0.82399999999999995</v>
      </c>
      <c r="Z10">
        <v>0.14599999999999999</v>
      </c>
      <c r="AA10">
        <v>91.4</v>
      </c>
    </row>
    <row r="11" spans="2:27" x14ac:dyDescent="0.25">
      <c r="C11" t="s">
        <v>16</v>
      </c>
      <c r="D11">
        <v>13300</v>
      </c>
      <c r="J11">
        <v>1127</v>
      </c>
      <c r="K11">
        <v>0.36599999999999999</v>
      </c>
      <c r="L11">
        <v>0.5</v>
      </c>
      <c r="M11">
        <v>239</v>
      </c>
      <c r="N11">
        <v>0.81899999999999995</v>
      </c>
      <c r="O11">
        <v>1.77</v>
      </c>
      <c r="P11">
        <v>423</v>
      </c>
      <c r="U11">
        <v>2709</v>
      </c>
      <c r="V11">
        <v>0.28699999999999998</v>
      </c>
      <c r="W11">
        <v>0.59</v>
      </c>
      <c r="X11">
        <v>464</v>
      </c>
      <c r="Y11">
        <v>0.80700000000000005</v>
      </c>
      <c r="Z11">
        <v>9.2499999999999999E-2</v>
      </c>
      <c r="AA11">
        <v>42.9</v>
      </c>
    </row>
    <row r="12" spans="2:27" x14ac:dyDescent="0.25">
      <c r="C12" t="s">
        <v>17</v>
      </c>
      <c r="D12">
        <v>7287</v>
      </c>
      <c r="J12">
        <v>2571</v>
      </c>
      <c r="K12">
        <v>0.33500000000000002</v>
      </c>
      <c r="L12">
        <v>0.56299999999999994</v>
      </c>
      <c r="M12">
        <v>118</v>
      </c>
      <c r="N12">
        <v>0.82199999999999995</v>
      </c>
      <c r="O12">
        <v>2.41</v>
      </c>
      <c r="P12">
        <v>284</v>
      </c>
      <c r="U12">
        <v>3453</v>
      </c>
      <c r="V12">
        <v>0.308</v>
      </c>
      <c r="W12">
        <v>0.58299999999999996</v>
      </c>
      <c r="X12">
        <v>429</v>
      </c>
      <c r="Y12">
        <v>0.81399999999999995</v>
      </c>
      <c r="Z12">
        <v>0.157</v>
      </c>
      <c r="AA12">
        <v>67.599999999999994</v>
      </c>
    </row>
    <row r="13" spans="2:27" x14ac:dyDescent="0.25">
      <c r="C13" t="s">
        <v>18</v>
      </c>
      <c r="D13">
        <v>14100</v>
      </c>
      <c r="J13">
        <v>5558</v>
      </c>
      <c r="K13">
        <v>0.39200000000000002</v>
      </c>
      <c r="L13">
        <v>0.45800000000000002</v>
      </c>
      <c r="M13">
        <v>81</v>
      </c>
      <c r="N13">
        <v>0.79800000000000004</v>
      </c>
      <c r="O13">
        <v>9.85</v>
      </c>
      <c r="P13">
        <v>798</v>
      </c>
      <c r="U13">
        <v>6113</v>
      </c>
      <c r="V13">
        <v>0.28000000000000003</v>
      </c>
      <c r="W13">
        <v>0.621</v>
      </c>
      <c r="X13">
        <v>767</v>
      </c>
      <c r="Y13">
        <v>0.81699999999999995</v>
      </c>
      <c r="Z13">
        <v>0.17</v>
      </c>
      <c r="AA13">
        <v>130</v>
      </c>
    </row>
    <row r="14" spans="2:27" x14ac:dyDescent="0.25">
      <c r="C14" t="s">
        <v>19</v>
      </c>
      <c r="D14">
        <v>7153</v>
      </c>
      <c r="J14">
        <v>2360</v>
      </c>
      <c r="K14">
        <v>0.34699999999999998</v>
      </c>
      <c r="L14">
        <v>0.499</v>
      </c>
      <c r="M14">
        <v>103</v>
      </c>
      <c r="N14">
        <v>0.75900000000000001</v>
      </c>
      <c r="O14">
        <v>3.71</v>
      </c>
      <c r="P14">
        <v>382</v>
      </c>
      <c r="U14">
        <v>1938</v>
      </c>
      <c r="V14">
        <v>0.25600000000000001</v>
      </c>
      <c r="W14">
        <v>0.626</v>
      </c>
      <c r="X14">
        <v>558</v>
      </c>
      <c r="Y14">
        <v>0.79900000000000004</v>
      </c>
      <c r="Z14">
        <v>9.5699999999999993E-2</v>
      </c>
      <c r="AA14">
        <v>53.4</v>
      </c>
    </row>
    <row r="15" spans="2:27" x14ac:dyDescent="0.25">
      <c r="C15" t="s">
        <v>20</v>
      </c>
      <c r="D15">
        <v>15000</v>
      </c>
      <c r="J15">
        <v>6362</v>
      </c>
      <c r="K15">
        <v>0.34100000000000003</v>
      </c>
      <c r="L15">
        <v>0.54400000000000004</v>
      </c>
      <c r="M15">
        <v>132</v>
      </c>
      <c r="N15">
        <v>0.81599999999999995</v>
      </c>
      <c r="O15">
        <v>3.92</v>
      </c>
      <c r="P15">
        <v>517</v>
      </c>
      <c r="U15">
        <v>3820</v>
      </c>
      <c r="V15">
        <v>0.27400000000000002</v>
      </c>
      <c r="W15">
        <v>0.627</v>
      </c>
      <c r="X15">
        <v>612</v>
      </c>
      <c r="Y15">
        <v>0.82</v>
      </c>
      <c r="Z15">
        <v>9.0200000000000002E-2</v>
      </c>
      <c r="AA15">
        <v>55.2</v>
      </c>
    </row>
    <row r="16" spans="2:27" x14ac:dyDescent="0.25">
      <c r="C16" t="s">
        <v>21</v>
      </c>
      <c r="D16">
        <v>50200</v>
      </c>
      <c r="J16">
        <v>7706</v>
      </c>
      <c r="K16">
        <v>0.34899999999999998</v>
      </c>
      <c r="L16">
        <v>0.501</v>
      </c>
      <c r="M16">
        <v>348</v>
      </c>
      <c r="N16">
        <v>0.76800000000000002</v>
      </c>
      <c r="O16">
        <v>4.96</v>
      </c>
      <c r="P16">
        <v>1725</v>
      </c>
      <c r="U16">
        <v>3530</v>
      </c>
      <c r="V16">
        <v>0.35</v>
      </c>
      <c r="W16">
        <v>0.45500000000000002</v>
      </c>
      <c r="X16">
        <v>1359</v>
      </c>
      <c r="Y16">
        <v>0.85899999999999999</v>
      </c>
      <c r="Z16">
        <v>0.19800000000000001</v>
      </c>
      <c r="AA16">
        <v>270</v>
      </c>
    </row>
    <row r="17" spans="2:27" x14ac:dyDescent="0.25">
      <c r="C17" t="s">
        <v>22</v>
      </c>
      <c r="D17">
        <v>3188</v>
      </c>
      <c r="J17">
        <v>1403</v>
      </c>
      <c r="K17">
        <v>0.33600000000000002</v>
      </c>
      <c r="L17">
        <v>0.53900000000000003</v>
      </c>
      <c r="M17">
        <v>40</v>
      </c>
      <c r="N17">
        <v>0.78600000000000003</v>
      </c>
      <c r="O17">
        <v>4.41</v>
      </c>
      <c r="P17">
        <v>176</v>
      </c>
      <c r="U17">
        <v>3928</v>
      </c>
      <c r="V17">
        <v>0.24399999999999999</v>
      </c>
      <c r="W17">
        <v>0.65900000000000003</v>
      </c>
      <c r="X17">
        <v>182</v>
      </c>
      <c r="Y17">
        <v>0.80600000000000005</v>
      </c>
      <c r="Z17">
        <v>0.126</v>
      </c>
      <c r="AA17">
        <v>22.9</v>
      </c>
    </row>
    <row r="21" spans="2:27" x14ac:dyDescent="0.25">
      <c r="B21">
        <v>25042023</v>
      </c>
      <c r="C21" t="s">
        <v>23</v>
      </c>
      <c r="D21">
        <v>10300</v>
      </c>
      <c r="J21">
        <v>4449</v>
      </c>
      <c r="K21">
        <v>0.36899999999999999</v>
      </c>
      <c r="L21">
        <v>0.52</v>
      </c>
      <c r="M21">
        <v>92</v>
      </c>
      <c r="N21">
        <v>0.83799999999999997</v>
      </c>
      <c r="O21">
        <v>4.08</v>
      </c>
      <c r="P21">
        <v>376</v>
      </c>
      <c r="U21">
        <v>9568</v>
      </c>
      <c r="V21">
        <v>0.28000000000000003</v>
      </c>
      <c r="W21">
        <v>0.63400000000000001</v>
      </c>
      <c r="X21">
        <v>331</v>
      </c>
      <c r="Y21">
        <v>0.82599999999999996</v>
      </c>
      <c r="Z21">
        <v>0.13600000000000001</v>
      </c>
      <c r="AA21">
        <v>45</v>
      </c>
    </row>
    <row r="22" spans="2:27" x14ac:dyDescent="0.25">
      <c r="C22" t="s">
        <v>24</v>
      </c>
      <c r="D22">
        <v>9184</v>
      </c>
      <c r="J22">
        <v>3922</v>
      </c>
      <c r="K22">
        <v>0.35399999999999998</v>
      </c>
      <c r="L22">
        <v>0.51400000000000001</v>
      </c>
      <c r="M22">
        <v>108</v>
      </c>
      <c r="N22">
        <v>0.78800000000000003</v>
      </c>
      <c r="O22">
        <v>2.94</v>
      </c>
      <c r="P22">
        <v>318</v>
      </c>
      <c r="U22">
        <v>7208</v>
      </c>
      <c r="V22">
        <v>0.26100000000000001</v>
      </c>
      <c r="W22">
        <v>0.64800000000000002</v>
      </c>
      <c r="X22">
        <v>260</v>
      </c>
      <c r="Y22">
        <v>0.82</v>
      </c>
      <c r="Z22">
        <v>0.19</v>
      </c>
      <c r="AA22">
        <v>49.4</v>
      </c>
    </row>
    <row r="23" spans="2:27" x14ac:dyDescent="0.25">
      <c r="C23" t="s">
        <v>25</v>
      </c>
      <c r="D23">
        <v>22400</v>
      </c>
      <c r="J23">
        <v>855</v>
      </c>
      <c r="K23">
        <v>0.34300000000000003</v>
      </c>
      <c r="L23">
        <v>0.52600000000000002</v>
      </c>
      <c r="M23">
        <v>141</v>
      </c>
      <c r="N23">
        <v>0.83</v>
      </c>
      <c r="O23">
        <v>5.73</v>
      </c>
      <c r="P23">
        <v>808</v>
      </c>
      <c r="U23">
        <v>4604</v>
      </c>
      <c r="V23">
        <v>0.29199999999999998</v>
      </c>
      <c r="W23">
        <v>0.58899999999999997</v>
      </c>
      <c r="X23">
        <v>932</v>
      </c>
      <c r="Y23">
        <v>0.80600000000000005</v>
      </c>
      <c r="Z23">
        <v>0.17199999999999999</v>
      </c>
      <c r="AA23">
        <v>160</v>
      </c>
    </row>
    <row r="24" spans="2:27" x14ac:dyDescent="0.25">
      <c r="C24" t="s">
        <v>26</v>
      </c>
      <c r="D24">
        <v>5881</v>
      </c>
      <c r="J24">
        <v>2915</v>
      </c>
      <c r="K24">
        <v>0.33</v>
      </c>
      <c r="L24">
        <v>0.55600000000000005</v>
      </c>
      <c r="M24">
        <v>78</v>
      </c>
      <c r="N24">
        <v>0.82599999999999996</v>
      </c>
      <c r="O24">
        <v>2.27</v>
      </c>
      <c r="P24">
        <v>177</v>
      </c>
      <c r="U24">
        <v>2824</v>
      </c>
      <c r="V24">
        <v>0.24199999999999999</v>
      </c>
      <c r="W24">
        <v>0.66600000000000004</v>
      </c>
      <c r="X24">
        <v>301</v>
      </c>
      <c r="Y24">
        <v>0.80200000000000005</v>
      </c>
      <c r="Z24">
        <v>0.16</v>
      </c>
      <c r="AA24">
        <v>48.1</v>
      </c>
    </row>
    <row r="25" spans="2:27" x14ac:dyDescent="0.25">
      <c r="C25" t="s">
        <v>27</v>
      </c>
      <c r="D25">
        <v>19000</v>
      </c>
      <c r="J25">
        <v>5556</v>
      </c>
      <c r="K25">
        <v>0.35299999999999998</v>
      </c>
      <c r="L25">
        <v>0.52100000000000002</v>
      </c>
      <c r="M25">
        <v>114</v>
      </c>
      <c r="N25">
        <v>0.82899999999999996</v>
      </c>
      <c r="O25">
        <v>5.79</v>
      </c>
      <c r="P25">
        <v>660</v>
      </c>
      <c r="U25">
        <v>5250</v>
      </c>
      <c r="V25">
        <v>0.27300000000000002</v>
      </c>
      <c r="W25">
        <v>0.63200000000000001</v>
      </c>
      <c r="X25">
        <v>589</v>
      </c>
      <c r="Y25">
        <v>0.82299999999999995</v>
      </c>
      <c r="Z25">
        <v>0.24099999999999999</v>
      </c>
      <c r="AA25">
        <v>142</v>
      </c>
    </row>
    <row r="26" spans="2:27" x14ac:dyDescent="0.25">
      <c r="C26" t="s">
        <v>28</v>
      </c>
      <c r="D26">
        <v>4943</v>
      </c>
      <c r="J26">
        <v>1056</v>
      </c>
      <c r="K26">
        <v>0.38300000000000001</v>
      </c>
      <c r="L26">
        <v>0.46899999999999997</v>
      </c>
      <c r="M26">
        <v>28</v>
      </c>
      <c r="N26">
        <v>0.79</v>
      </c>
      <c r="O26">
        <v>8.11</v>
      </c>
      <c r="P26">
        <v>227</v>
      </c>
      <c r="U26">
        <v>3270</v>
      </c>
      <c r="V26">
        <v>0.22700000000000001</v>
      </c>
      <c r="W26">
        <v>0.66600000000000004</v>
      </c>
      <c r="X26">
        <v>191</v>
      </c>
      <c r="Y26">
        <v>0.78900000000000003</v>
      </c>
      <c r="Z26">
        <v>0.23</v>
      </c>
      <c r="AA26">
        <v>44</v>
      </c>
    </row>
    <row r="27" spans="2:27" x14ac:dyDescent="0.25">
      <c r="C27" t="s">
        <v>29</v>
      </c>
      <c r="D27">
        <v>53200</v>
      </c>
      <c r="J27">
        <v>761</v>
      </c>
      <c r="K27">
        <v>0.34</v>
      </c>
      <c r="L27">
        <v>0.53900000000000003</v>
      </c>
      <c r="M27">
        <v>1215</v>
      </c>
      <c r="N27">
        <v>0.84</v>
      </c>
      <c r="O27">
        <v>1.61</v>
      </c>
      <c r="P27">
        <v>1962</v>
      </c>
      <c r="U27">
        <v>2508</v>
      </c>
      <c r="V27">
        <v>0.32300000000000001</v>
      </c>
      <c r="W27">
        <v>0.53</v>
      </c>
      <c r="X27">
        <v>1483</v>
      </c>
      <c r="Y27">
        <v>0.78400000000000003</v>
      </c>
      <c r="Z27">
        <v>0.30399999999999999</v>
      </c>
      <c r="AA27">
        <v>452</v>
      </c>
    </row>
    <row r="28" spans="2:27" x14ac:dyDescent="0.25">
      <c r="C28" t="s">
        <v>30</v>
      </c>
      <c r="D28">
        <v>4326</v>
      </c>
      <c r="J28">
        <v>1067</v>
      </c>
      <c r="K28">
        <v>0.33700000000000002</v>
      </c>
      <c r="L28">
        <v>0.52300000000000002</v>
      </c>
      <c r="M28">
        <v>71</v>
      </c>
      <c r="N28">
        <v>0.81499999999999995</v>
      </c>
      <c r="O28">
        <v>3.82</v>
      </c>
      <c r="P28">
        <v>271</v>
      </c>
      <c r="U28">
        <v>2893</v>
      </c>
      <c r="V28">
        <v>0.25</v>
      </c>
      <c r="W28">
        <v>0.64200000000000002</v>
      </c>
      <c r="X28">
        <v>326</v>
      </c>
      <c r="Y28">
        <v>0.79400000000000004</v>
      </c>
      <c r="Z28">
        <v>0.23699999999999999</v>
      </c>
      <c r="AA28">
        <v>77.2</v>
      </c>
    </row>
    <row r="29" spans="2:27" x14ac:dyDescent="0.25">
      <c r="C29" t="s">
        <v>31</v>
      </c>
      <c r="D29">
        <v>65100</v>
      </c>
      <c r="J29">
        <v>1262</v>
      </c>
      <c r="K29">
        <v>0.35599999999999998</v>
      </c>
      <c r="L29">
        <v>0.46300000000000002</v>
      </c>
      <c r="M29">
        <v>738</v>
      </c>
      <c r="N29">
        <v>0.79</v>
      </c>
      <c r="O29">
        <v>3.61</v>
      </c>
      <c r="P29">
        <v>2662</v>
      </c>
      <c r="U29">
        <v>2971</v>
      </c>
      <c r="V29">
        <v>0.26</v>
      </c>
      <c r="W29">
        <v>0.64900000000000002</v>
      </c>
      <c r="X29">
        <v>2724</v>
      </c>
      <c r="Y29">
        <v>0.81299999999999994</v>
      </c>
      <c r="Z29">
        <v>0.23799999999999999</v>
      </c>
      <c r="AA29">
        <v>647</v>
      </c>
    </row>
    <row r="30" spans="2:27" x14ac:dyDescent="0.25">
      <c r="C30" t="s">
        <v>32</v>
      </c>
      <c r="D30">
        <v>14400</v>
      </c>
      <c r="J30">
        <v>11200</v>
      </c>
      <c r="K30">
        <v>0.371</v>
      </c>
      <c r="L30">
        <v>0.48099999999999998</v>
      </c>
      <c r="M30">
        <v>123</v>
      </c>
      <c r="N30">
        <v>0.79200000000000004</v>
      </c>
      <c r="O30">
        <v>2.86</v>
      </c>
      <c r="P30">
        <v>351</v>
      </c>
      <c r="U30">
        <v>6050</v>
      </c>
      <c r="V30">
        <v>0.23899999999999999</v>
      </c>
      <c r="W30">
        <v>0.68</v>
      </c>
      <c r="X30">
        <v>438</v>
      </c>
      <c r="Y30">
        <v>0.82299999999999995</v>
      </c>
      <c r="Z30">
        <v>0.253</v>
      </c>
      <c r="AA30">
        <v>111</v>
      </c>
    </row>
    <row r="31" spans="2:27" x14ac:dyDescent="0.25">
      <c r="C31" t="s">
        <v>33</v>
      </c>
      <c r="D31">
        <v>13400</v>
      </c>
      <c r="J31">
        <v>1949</v>
      </c>
      <c r="K31">
        <v>0.35499999999999998</v>
      </c>
      <c r="L31">
        <v>0.52600000000000002</v>
      </c>
      <c r="M31">
        <v>157</v>
      </c>
      <c r="N31">
        <v>0.871</v>
      </c>
      <c r="O31">
        <v>3.4</v>
      </c>
      <c r="P31">
        <v>534</v>
      </c>
      <c r="U31">
        <v>4466</v>
      </c>
      <c r="V31">
        <v>0.246</v>
      </c>
      <c r="W31">
        <v>0.67800000000000005</v>
      </c>
      <c r="X31">
        <v>531</v>
      </c>
      <c r="Y31">
        <v>0.82099999999999995</v>
      </c>
      <c r="Z31">
        <v>0.21099999999999999</v>
      </c>
      <c r="AA31">
        <v>112</v>
      </c>
    </row>
    <row r="32" spans="2:27" x14ac:dyDescent="0.25">
      <c r="C32" t="s">
        <v>34</v>
      </c>
      <c r="D32">
        <v>12100</v>
      </c>
      <c r="J32">
        <v>1880</v>
      </c>
      <c r="K32">
        <v>0.33100000000000002</v>
      </c>
      <c r="L32">
        <v>0.56100000000000005</v>
      </c>
      <c r="M32">
        <v>207</v>
      </c>
      <c r="N32">
        <v>0.86099999999999999</v>
      </c>
      <c r="O32">
        <v>2.71</v>
      </c>
      <c r="P32">
        <v>561</v>
      </c>
      <c r="U32">
        <v>4262</v>
      </c>
      <c r="V32">
        <v>0.23200000000000001</v>
      </c>
      <c r="W32">
        <v>0.69099999999999995</v>
      </c>
      <c r="X32">
        <v>515</v>
      </c>
      <c r="Y32">
        <v>0.80200000000000005</v>
      </c>
      <c r="Z32">
        <v>0.24099999999999999</v>
      </c>
      <c r="AA32">
        <v>124</v>
      </c>
    </row>
    <row r="33" spans="2:27" x14ac:dyDescent="0.25">
      <c r="C33" t="s">
        <v>35</v>
      </c>
      <c r="D33">
        <v>7792</v>
      </c>
      <c r="J33">
        <v>4240</v>
      </c>
      <c r="K33">
        <v>0.32600000000000001</v>
      </c>
      <c r="L33">
        <v>0.86799999999999999</v>
      </c>
      <c r="M33">
        <v>137</v>
      </c>
      <c r="N33">
        <v>0.82799999999999996</v>
      </c>
      <c r="O33">
        <v>3.25</v>
      </c>
      <c r="P33">
        <v>446</v>
      </c>
      <c r="U33">
        <v>6402</v>
      </c>
      <c r="V33">
        <v>0.23200000000000001</v>
      </c>
      <c r="W33">
        <v>0.66200000000000003</v>
      </c>
      <c r="X33">
        <v>461</v>
      </c>
      <c r="Y33">
        <v>0.77900000000000003</v>
      </c>
      <c r="Z33">
        <v>0.248</v>
      </c>
      <c r="AA33">
        <v>114</v>
      </c>
    </row>
    <row r="34" spans="2:27" x14ac:dyDescent="0.25">
      <c r="C34" t="s">
        <v>36</v>
      </c>
      <c r="D34">
        <v>17500</v>
      </c>
      <c r="J34">
        <v>1086</v>
      </c>
      <c r="K34">
        <v>0.35399999999999998</v>
      </c>
      <c r="L34">
        <v>0.53700000000000003</v>
      </c>
      <c r="M34">
        <v>258</v>
      </c>
      <c r="N34">
        <v>0.85</v>
      </c>
      <c r="O34">
        <v>2.16</v>
      </c>
      <c r="P34">
        <v>556</v>
      </c>
      <c r="U34">
        <v>2198</v>
      </c>
      <c r="V34">
        <v>0.26900000000000002</v>
      </c>
      <c r="W34">
        <v>0.60699999999999998</v>
      </c>
      <c r="X34">
        <v>598</v>
      </c>
      <c r="Y34">
        <v>0.78700000000000003</v>
      </c>
      <c r="Z34">
        <v>0.249</v>
      </c>
      <c r="AA34">
        <v>149</v>
      </c>
    </row>
    <row r="38" spans="2:27" x14ac:dyDescent="0.25">
      <c r="B38">
        <v>28042023</v>
      </c>
      <c r="C38" t="s">
        <v>37</v>
      </c>
      <c r="D38">
        <v>9220</v>
      </c>
      <c r="J38">
        <v>1702</v>
      </c>
      <c r="K38">
        <v>0.35099999999999998</v>
      </c>
      <c r="L38">
        <v>0.51400000000000001</v>
      </c>
      <c r="M38">
        <v>160</v>
      </c>
      <c r="N38">
        <v>0.76800000000000002</v>
      </c>
      <c r="O38">
        <v>1.38</v>
      </c>
      <c r="P38">
        <v>220</v>
      </c>
      <c r="U38">
        <v>1881</v>
      </c>
      <c r="V38">
        <v>0.26600000000000001</v>
      </c>
      <c r="W38">
        <v>0.63500000000000001</v>
      </c>
      <c r="X38">
        <v>362</v>
      </c>
      <c r="Y38">
        <v>0.82099999999999995</v>
      </c>
      <c r="Z38">
        <v>0.13600000000000001</v>
      </c>
      <c r="AA38">
        <v>49.3</v>
      </c>
    </row>
    <row r="39" spans="2:27" x14ac:dyDescent="0.25">
      <c r="C39" t="s">
        <v>38</v>
      </c>
      <c r="D39">
        <v>7361</v>
      </c>
      <c r="J39">
        <v>1410</v>
      </c>
      <c r="K39">
        <v>0.35299999999999998</v>
      </c>
      <c r="L39">
        <v>0.504</v>
      </c>
      <c r="M39">
        <v>108</v>
      </c>
      <c r="N39">
        <v>0.78800000000000003</v>
      </c>
      <c r="O39">
        <v>2.5499999999999998</v>
      </c>
      <c r="P39">
        <v>276</v>
      </c>
      <c r="U39">
        <v>1719</v>
      </c>
      <c r="V39">
        <v>0.26600000000000001</v>
      </c>
      <c r="W39">
        <v>0.627</v>
      </c>
      <c r="X39">
        <v>345</v>
      </c>
      <c r="Y39">
        <v>0.81499999999999995</v>
      </c>
      <c r="Z39">
        <v>0.13600000000000001</v>
      </c>
      <c r="AA39">
        <v>46.9</v>
      </c>
    </row>
    <row r="40" spans="2:27" x14ac:dyDescent="0.25">
      <c r="C40" t="s">
        <v>39</v>
      </c>
      <c r="D40">
        <v>9452</v>
      </c>
      <c r="J40">
        <v>1135</v>
      </c>
      <c r="K40">
        <v>0.36</v>
      </c>
      <c r="L40">
        <v>0.495</v>
      </c>
      <c r="M40">
        <v>144</v>
      </c>
      <c r="N40">
        <v>0.77500000000000002</v>
      </c>
      <c r="O40">
        <v>2.58</v>
      </c>
      <c r="P40">
        <v>371</v>
      </c>
      <c r="U40">
        <v>1463</v>
      </c>
      <c r="V40">
        <v>0.249</v>
      </c>
      <c r="W40">
        <v>0.65600000000000003</v>
      </c>
      <c r="X40">
        <v>339</v>
      </c>
      <c r="Y40">
        <v>0.81200000000000006</v>
      </c>
      <c r="Z40">
        <v>0.14799999999999999</v>
      </c>
      <c r="AA40">
        <v>50.1</v>
      </c>
    </row>
    <row r="41" spans="2:27" x14ac:dyDescent="0.25">
      <c r="C41" t="s">
        <v>40</v>
      </c>
      <c r="D41">
        <v>5977</v>
      </c>
      <c r="J41">
        <v>3896</v>
      </c>
      <c r="K41">
        <v>0.35899999999999999</v>
      </c>
      <c r="L41">
        <v>0.505</v>
      </c>
      <c r="M41">
        <v>76</v>
      </c>
      <c r="N41">
        <v>0.78300000000000003</v>
      </c>
      <c r="O41">
        <v>4.63</v>
      </c>
      <c r="P41">
        <v>352</v>
      </c>
      <c r="U41">
        <v>5296</v>
      </c>
      <c r="V41">
        <v>0.26800000000000002</v>
      </c>
      <c r="W41">
        <v>0.627</v>
      </c>
      <c r="X41">
        <v>350</v>
      </c>
      <c r="Y41">
        <v>0.81499999999999995</v>
      </c>
      <c r="Z41">
        <v>0.20200000000000001</v>
      </c>
      <c r="AA41">
        <v>70.8</v>
      </c>
    </row>
    <row r="42" spans="2:27" x14ac:dyDescent="0.25">
      <c r="C42" t="s">
        <v>41</v>
      </c>
      <c r="D42">
        <v>4355</v>
      </c>
      <c r="J42">
        <v>3758</v>
      </c>
      <c r="K42">
        <v>0.34899999999999998</v>
      </c>
      <c r="L42">
        <v>0.51300000000000001</v>
      </c>
      <c r="M42">
        <v>72</v>
      </c>
      <c r="N42">
        <v>0.76900000000000002</v>
      </c>
      <c r="O42">
        <v>3.24</v>
      </c>
      <c r="P42">
        <v>233</v>
      </c>
      <c r="U42">
        <v>3504</v>
      </c>
      <c r="V42">
        <v>0.29399999999999998</v>
      </c>
      <c r="W42">
        <v>0.58299999999999996</v>
      </c>
      <c r="X42">
        <v>297</v>
      </c>
      <c r="Y42">
        <v>0.80300000000000005</v>
      </c>
      <c r="Z42">
        <v>0.19800000000000001</v>
      </c>
      <c r="AA42">
        <v>58.7</v>
      </c>
    </row>
    <row r="43" spans="2:27" x14ac:dyDescent="0.25">
      <c r="C43" t="s">
        <v>42</v>
      </c>
      <c r="D43">
        <v>4223</v>
      </c>
      <c r="J43">
        <v>5347</v>
      </c>
      <c r="K43">
        <v>0.35599999999999998</v>
      </c>
      <c r="L43">
        <v>0.53400000000000003</v>
      </c>
      <c r="M43">
        <v>53</v>
      </c>
      <c r="N43">
        <v>0.76600000000000001</v>
      </c>
      <c r="O43">
        <v>4.24</v>
      </c>
      <c r="P43">
        <v>225</v>
      </c>
      <c r="U43">
        <v>4418</v>
      </c>
      <c r="V43">
        <v>0.25800000000000001</v>
      </c>
      <c r="W43">
        <v>0.63400000000000001</v>
      </c>
      <c r="X43">
        <v>327</v>
      </c>
      <c r="Y43">
        <v>0.78700000000000003</v>
      </c>
      <c r="Z43">
        <v>0.218</v>
      </c>
      <c r="AA43">
        <v>71.3</v>
      </c>
    </row>
    <row r="44" spans="2:27" x14ac:dyDescent="0.25">
      <c r="C44" t="s">
        <v>43</v>
      </c>
      <c r="D44">
        <v>5378</v>
      </c>
      <c r="J44">
        <v>1386</v>
      </c>
      <c r="K44">
        <v>0.30199999999999999</v>
      </c>
      <c r="L44">
        <v>0.58699999999999997</v>
      </c>
      <c r="M44">
        <v>56</v>
      </c>
      <c r="N44">
        <v>0.81200000000000006</v>
      </c>
      <c r="O44">
        <v>3.6</v>
      </c>
      <c r="P44">
        <v>201</v>
      </c>
      <c r="U44">
        <v>3280</v>
      </c>
      <c r="V44">
        <v>0.311</v>
      </c>
      <c r="W44">
        <v>0.56899999999999995</v>
      </c>
      <c r="X44">
        <v>191</v>
      </c>
      <c r="Y44">
        <v>0.80300000000000005</v>
      </c>
      <c r="Z44">
        <v>0.215</v>
      </c>
      <c r="AA44">
        <v>41.1</v>
      </c>
    </row>
    <row r="45" spans="2:27" x14ac:dyDescent="0.25">
      <c r="C45" t="s">
        <v>44</v>
      </c>
      <c r="D45">
        <v>6589</v>
      </c>
      <c r="J45">
        <v>1769</v>
      </c>
      <c r="K45">
        <v>0.38100000000000001</v>
      </c>
      <c r="L45">
        <v>0.47499999999999998</v>
      </c>
      <c r="M45">
        <v>118</v>
      </c>
      <c r="N45">
        <v>0.78700000000000003</v>
      </c>
      <c r="O45">
        <v>3.34</v>
      </c>
      <c r="P45">
        <v>394</v>
      </c>
      <c r="U45">
        <v>3291</v>
      </c>
      <c r="V45">
        <v>0.245</v>
      </c>
      <c r="W45">
        <v>0.67500000000000004</v>
      </c>
      <c r="X45">
        <v>458</v>
      </c>
      <c r="Y45">
        <v>0.81899999999999995</v>
      </c>
      <c r="Z45">
        <v>0.191</v>
      </c>
      <c r="AA45">
        <v>87.3</v>
      </c>
    </row>
    <row r="46" spans="2:27" x14ac:dyDescent="0.25">
      <c r="C46" t="s">
        <v>45</v>
      </c>
      <c r="D46">
        <v>9211</v>
      </c>
      <c r="J46">
        <v>2364</v>
      </c>
      <c r="K46">
        <v>0.34899999999999998</v>
      </c>
      <c r="L46">
        <v>0.51100000000000001</v>
      </c>
      <c r="M46">
        <v>178</v>
      </c>
      <c r="N46">
        <v>0.78400000000000003</v>
      </c>
      <c r="O46">
        <v>1.48</v>
      </c>
      <c r="P46">
        <v>263</v>
      </c>
      <c r="U46">
        <v>3140</v>
      </c>
      <c r="V46">
        <v>0.29399999999999998</v>
      </c>
      <c r="W46">
        <v>0.60499999999999998</v>
      </c>
      <c r="X46">
        <v>401</v>
      </c>
      <c r="Y46">
        <v>0.81899999999999995</v>
      </c>
      <c r="Z46">
        <v>0.24299999999999999</v>
      </c>
      <c r="AA46">
        <v>97.3</v>
      </c>
    </row>
    <row r="47" spans="2:27" x14ac:dyDescent="0.25">
      <c r="C47" t="s">
        <v>46</v>
      </c>
      <c r="D47">
        <v>2810</v>
      </c>
      <c r="J47">
        <v>3206</v>
      </c>
      <c r="K47">
        <v>0.33600000000000002</v>
      </c>
      <c r="L47">
        <v>0.53</v>
      </c>
      <c r="M47">
        <v>57</v>
      </c>
      <c r="N47">
        <v>0.8</v>
      </c>
      <c r="O47">
        <v>3.46</v>
      </c>
      <c r="P47">
        <v>197</v>
      </c>
      <c r="U47">
        <v>3055</v>
      </c>
      <c r="V47">
        <v>0.35499999999999998</v>
      </c>
      <c r="W47">
        <v>0.439</v>
      </c>
      <c r="X47">
        <v>155</v>
      </c>
      <c r="Y47">
        <v>0.83599999999999997</v>
      </c>
      <c r="Z47">
        <v>0.192</v>
      </c>
      <c r="AA47">
        <v>29.8</v>
      </c>
    </row>
    <row r="48" spans="2:27" x14ac:dyDescent="0.25">
      <c r="C48" t="s">
        <v>47</v>
      </c>
      <c r="D48">
        <v>15700</v>
      </c>
      <c r="J48">
        <v>9109</v>
      </c>
      <c r="K48">
        <v>0.38600000000000001</v>
      </c>
      <c r="L48">
        <v>0.45</v>
      </c>
      <c r="M48">
        <v>114</v>
      </c>
      <c r="N48">
        <v>0.76800000000000002</v>
      </c>
      <c r="O48">
        <v>3.17</v>
      </c>
      <c r="P48">
        <v>361</v>
      </c>
      <c r="U48">
        <v>5302</v>
      </c>
      <c r="V48">
        <v>0.24099999999999999</v>
      </c>
      <c r="W48">
        <v>0.68600000000000005</v>
      </c>
      <c r="X48">
        <v>497</v>
      </c>
      <c r="Y48">
        <v>0.82299999999999995</v>
      </c>
      <c r="Z48">
        <v>0.19700000000000001</v>
      </c>
      <c r="AA48">
        <v>97.9</v>
      </c>
    </row>
    <row r="49" spans="3:27" x14ac:dyDescent="0.25">
      <c r="C49" t="s">
        <v>48</v>
      </c>
      <c r="D49">
        <v>5721</v>
      </c>
      <c r="J49">
        <v>4550</v>
      </c>
      <c r="K49">
        <v>0.39900000000000002</v>
      </c>
      <c r="L49">
        <v>0.45800000000000002</v>
      </c>
      <c r="M49">
        <v>90</v>
      </c>
      <c r="N49">
        <v>0.749</v>
      </c>
      <c r="O49">
        <v>2.56</v>
      </c>
      <c r="P49">
        <v>230</v>
      </c>
      <c r="U49">
        <v>2016</v>
      </c>
      <c r="V49">
        <v>0.34599999999999997</v>
      </c>
      <c r="W49">
        <v>0.44600000000000001</v>
      </c>
      <c r="X49">
        <v>254</v>
      </c>
      <c r="Y49">
        <v>0.872</v>
      </c>
      <c r="Z49">
        <v>0.17499999999999999</v>
      </c>
      <c r="AA49">
        <v>44.6</v>
      </c>
    </row>
    <row r="50" spans="3:27" x14ac:dyDescent="0.25">
      <c r="C50" t="s">
        <v>49</v>
      </c>
      <c r="D50">
        <v>6024</v>
      </c>
      <c r="J50">
        <v>4090</v>
      </c>
      <c r="K50">
        <v>0.34599999999999997</v>
      </c>
      <c r="L50">
        <v>0.53</v>
      </c>
      <c r="M50">
        <v>84</v>
      </c>
      <c r="N50">
        <v>0.76700000000000002</v>
      </c>
      <c r="O50">
        <v>3.44</v>
      </c>
      <c r="P50">
        <v>289</v>
      </c>
      <c r="U50">
        <v>2047</v>
      </c>
      <c r="V50">
        <v>0.26500000000000001</v>
      </c>
      <c r="W50">
        <v>0.63200000000000001</v>
      </c>
      <c r="X50">
        <v>377</v>
      </c>
      <c r="Y50">
        <v>0.81</v>
      </c>
      <c r="Z50">
        <v>0.186</v>
      </c>
      <c r="AA50">
        <v>70.099999999999994</v>
      </c>
    </row>
    <row r="51" spans="3:27" x14ac:dyDescent="0.25">
      <c r="C51" t="s">
        <v>50</v>
      </c>
      <c r="D51">
        <v>10200</v>
      </c>
      <c r="J51">
        <v>885</v>
      </c>
      <c r="K51">
        <v>0.38100000000000001</v>
      </c>
      <c r="L51">
        <v>0.47099999999999997</v>
      </c>
      <c r="M51">
        <v>162</v>
      </c>
      <c r="N51">
        <v>0.80900000000000005</v>
      </c>
      <c r="O51">
        <v>2.46</v>
      </c>
      <c r="P51">
        <v>399</v>
      </c>
      <c r="U51">
        <v>3995</v>
      </c>
      <c r="V51">
        <v>0.253</v>
      </c>
      <c r="W51">
        <v>0.65500000000000003</v>
      </c>
      <c r="X51">
        <v>639</v>
      </c>
      <c r="Y51">
        <v>0.81100000000000005</v>
      </c>
      <c r="Z51">
        <v>0.193</v>
      </c>
      <c r="AA51">
        <v>123</v>
      </c>
    </row>
    <row r="52" spans="3:27" x14ac:dyDescent="0.25">
      <c r="C52" t="s">
        <v>51</v>
      </c>
      <c r="D52">
        <v>3731</v>
      </c>
      <c r="J52">
        <v>1854</v>
      </c>
      <c r="K52">
        <v>0.377</v>
      </c>
      <c r="L52">
        <v>0.47899999999999998</v>
      </c>
      <c r="M52">
        <v>71</v>
      </c>
      <c r="N52">
        <v>0.76800000000000002</v>
      </c>
      <c r="O52">
        <v>2.2400000000000002</v>
      </c>
      <c r="P52">
        <v>159</v>
      </c>
      <c r="U52">
        <v>6707</v>
      </c>
      <c r="V52">
        <v>0.28499999999999998</v>
      </c>
      <c r="W52">
        <v>0.623</v>
      </c>
      <c r="X52">
        <v>261</v>
      </c>
      <c r="Y52">
        <v>0.83499999999999996</v>
      </c>
      <c r="Z52">
        <v>0.14499999999999999</v>
      </c>
      <c r="AA52">
        <v>37.9</v>
      </c>
    </row>
    <row r="53" spans="3:27" x14ac:dyDescent="0.25">
      <c r="C53" t="s">
        <v>52</v>
      </c>
      <c r="D53">
        <v>4213</v>
      </c>
      <c r="J53">
        <v>1357</v>
      </c>
      <c r="K53">
        <v>0.36199999999999999</v>
      </c>
      <c r="L53">
        <v>0.47399999999999998</v>
      </c>
      <c r="M53">
        <v>74</v>
      </c>
      <c r="N53">
        <v>0.73799999999999999</v>
      </c>
      <c r="O53">
        <v>2.42</v>
      </c>
      <c r="P53">
        <v>179</v>
      </c>
      <c r="U53">
        <v>3501</v>
      </c>
      <c r="V53">
        <v>0.27400000000000002</v>
      </c>
      <c r="W53">
        <v>0.61699999999999999</v>
      </c>
      <c r="X53">
        <v>298</v>
      </c>
      <c r="Y53">
        <v>0.79600000000000004</v>
      </c>
      <c r="Z53">
        <v>0.23699999999999999</v>
      </c>
      <c r="AA53">
        <v>70.7</v>
      </c>
    </row>
    <row r="54" spans="3:27" x14ac:dyDescent="0.25">
      <c r="C54" t="s">
        <v>53</v>
      </c>
      <c r="D54">
        <v>7020</v>
      </c>
      <c r="J54">
        <v>9393</v>
      </c>
      <c r="K54">
        <v>0.40699999999999997</v>
      </c>
      <c r="L54">
        <v>0.45900000000000002</v>
      </c>
      <c r="M54">
        <v>46</v>
      </c>
      <c r="N54">
        <v>0.77200000000000002</v>
      </c>
      <c r="O54">
        <v>6.83</v>
      </c>
      <c r="P54">
        <v>314</v>
      </c>
      <c r="U54">
        <v>5339</v>
      </c>
      <c r="V54">
        <v>0.248</v>
      </c>
      <c r="W54">
        <v>0.65200000000000002</v>
      </c>
      <c r="X54">
        <v>420</v>
      </c>
      <c r="Y54">
        <v>0.8</v>
      </c>
      <c r="Z54">
        <v>0.20799999999999999</v>
      </c>
      <c r="AA54">
        <v>87.3</v>
      </c>
    </row>
    <row r="55" spans="3:27" x14ac:dyDescent="0.25">
      <c r="C55" t="s">
        <v>54</v>
      </c>
      <c r="D55">
        <v>49300</v>
      </c>
      <c r="J55">
        <v>3887</v>
      </c>
      <c r="K55">
        <v>0.36499999999999999</v>
      </c>
      <c r="L55">
        <v>0.503</v>
      </c>
      <c r="M55">
        <v>1135</v>
      </c>
      <c r="N55">
        <v>0.80600000000000005</v>
      </c>
      <c r="O55">
        <v>2.9</v>
      </c>
      <c r="P55">
        <v>3296</v>
      </c>
      <c r="U55">
        <v>2471</v>
      </c>
      <c r="V55">
        <v>0.27300000000000002</v>
      </c>
      <c r="W55">
        <v>0.63800000000000001</v>
      </c>
      <c r="X55">
        <v>4287</v>
      </c>
      <c r="Y55">
        <v>0.82399999999999995</v>
      </c>
      <c r="Z55">
        <v>0.112</v>
      </c>
      <c r="AA55">
        <v>479</v>
      </c>
    </row>
    <row r="56" spans="3:27" x14ac:dyDescent="0.25">
      <c r="C56" t="s">
        <v>55</v>
      </c>
      <c r="D56">
        <v>9041</v>
      </c>
      <c r="J56">
        <v>3472</v>
      </c>
      <c r="K56">
        <v>0.376</v>
      </c>
      <c r="L56">
        <v>0.46</v>
      </c>
      <c r="M56">
        <v>73</v>
      </c>
      <c r="N56">
        <v>0.77</v>
      </c>
      <c r="O56">
        <v>4.7699999999999996</v>
      </c>
      <c r="P56">
        <v>349</v>
      </c>
      <c r="U56">
        <v>3969</v>
      </c>
      <c r="V56">
        <v>0.28000000000000003</v>
      </c>
      <c r="W56">
        <v>0.627</v>
      </c>
      <c r="X56">
        <v>422</v>
      </c>
      <c r="Y56">
        <v>0.81899999999999995</v>
      </c>
      <c r="Z56">
        <v>0.221</v>
      </c>
      <c r="AA56">
        <v>93.5</v>
      </c>
    </row>
    <row r="57" spans="3:27" x14ac:dyDescent="0.25">
      <c r="C57" t="s">
        <v>56</v>
      </c>
      <c r="D57">
        <v>9933</v>
      </c>
      <c r="J57">
        <v>2982</v>
      </c>
      <c r="K57">
        <v>0.377</v>
      </c>
      <c r="L57">
        <v>0.47899999999999998</v>
      </c>
      <c r="M57">
        <v>71</v>
      </c>
      <c r="N57">
        <v>0.78700000000000003</v>
      </c>
      <c r="O57">
        <v>4.5199999999999996</v>
      </c>
      <c r="P57">
        <v>321</v>
      </c>
      <c r="U57">
        <v>3849</v>
      </c>
      <c r="V57">
        <v>0.27900000000000003</v>
      </c>
      <c r="W57">
        <v>0.61199999999999999</v>
      </c>
      <c r="X57">
        <v>463</v>
      </c>
      <c r="Y57">
        <v>0.80200000000000005</v>
      </c>
      <c r="Z57">
        <v>0.23799999999999999</v>
      </c>
      <c r="AA57">
        <v>110</v>
      </c>
    </row>
    <row r="58" spans="3:27" x14ac:dyDescent="0.25">
      <c r="C58" t="s">
        <v>57</v>
      </c>
      <c r="D58">
        <v>9734</v>
      </c>
      <c r="J58">
        <v>1166</v>
      </c>
      <c r="K58">
        <v>0.35099999999999998</v>
      </c>
      <c r="L58">
        <v>0.48499999999999999</v>
      </c>
      <c r="M58">
        <v>152</v>
      </c>
      <c r="N58">
        <v>0.76900000000000002</v>
      </c>
      <c r="O58">
        <v>2.4700000000000002</v>
      </c>
      <c r="P58">
        <v>376</v>
      </c>
      <c r="U58">
        <v>517</v>
      </c>
      <c r="V58">
        <v>0.249</v>
      </c>
      <c r="W58">
        <v>0.64700000000000002</v>
      </c>
      <c r="X58">
        <v>760</v>
      </c>
      <c r="Y58">
        <v>0.79700000000000004</v>
      </c>
      <c r="Z58">
        <v>0.18</v>
      </c>
      <c r="AA58">
        <v>137</v>
      </c>
    </row>
    <row r="59" spans="3:27" x14ac:dyDescent="0.25">
      <c r="C59" t="s">
        <v>58</v>
      </c>
      <c r="D59">
        <v>13000</v>
      </c>
      <c r="J59">
        <v>414</v>
      </c>
      <c r="K59">
        <v>0.38500000000000001</v>
      </c>
      <c r="L59">
        <v>0.47199999999999998</v>
      </c>
      <c r="M59">
        <v>148</v>
      </c>
      <c r="N59">
        <v>0.79500000000000004</v>
      </c>
      <c r="O59">
        <v>3.05</v>
      </c>
      <c r="P59">
        <v>451</v>
      </c>
      <c r="U59">
        <v>602</v>
      </c>
      <c r="V59">
        <v>0.35299999999999998</v>
      </c>
      <c r="W59">
        <v>0.45100000000000001</v>
      </c>
      <c r="X59">
        <v>515</v>
      </c>
      <c r="Y59">
        <v>0.85499999999999998</v>
      </c>
      <c r="Z59">
        <v>0.16</v>
      </c>
      <c r="AA59">
        <v>82.2</v>
      </c>
    </row>
    <row r="60" spans="3:27" x14ac:dyDescent="0.25">
      <c r="C60" t="s">
        <v>59</v>
      </c>
      <c r="D60">
        <v>5732</v>
      </c>
      <c r="J60">
        <v>611</v>
      </c>
      <c r="K60">
        <v>0.37</v>
      </c>
      <c r="L60">
        <v>0.49199999999999999</v>
      </c>
      <c r="M60">
        <v>130</v>
      </c>
      <c r="N60">
        <v>0.80500000000000005</v>
      </c>
      <c r="O60">
        <v>2.1</v>
      </c>
      <c r="P60">
        <v>273</v>
      </c>
      <c r="U60">
        <v>892</v>
      </c>
      <c r="V60">
        <v>0.27900000000000003</v>
      </c>
      <c r="W60">
        <v>0.62</v>
      </c>
      <c r="X60">
        <v>482</v>
      </c>
      <c r="Y60">
        <v>0.81899999999999995</v>
      </c>
      <c r="Z60">
        <v>0.17100000000000001</v>
      </c>
      <c r="AA60">
        <v>82.5</v>
      </c>
    </row>
    <row r="61" spans="3:27" x14ac:dyDescent="0.25">
      <c r="C61" t="s">
        <v>60</v>
      </c>
      <c r="D61">
        <v>10100</v>
      </c>
      <c r="J61">
        <v>680</v>
      </c>
      <c r="K61">
        <v>0.35099999999999998</v>
      </c>
      <c r="L61">
        <v>0.503</v>
      </c>
      <c r="M61">
        <v>114</v>
      </c>
      <c r="N61">
        <v>0.80800000000000005</v>
      </c>
      <c r="O61">
        <v>2.31</v>
      </c>
      <c r="P61">
        <v>263</v>
      </c>
      <c r="U61">
        <v>703</v>
      </c>
      <c r="V61">
        <v>0.251</v>
      </c>
      <c r="W61">
        <v>0.63400000000000001</v>
      </c>
      <c r="X61">
        <v>509</v>
      </c>
      <c r="Y61">
        <v>0.78800000000000003</v>
      </c>
      <c r="Z61">
        <v>0.182</v>
      </c>
      <c r="AA61">
        <v>92.6</v>
      </c>
    </row>
    <row r="65" spans="3:27" x14ac:dyDescent="0.25">
      <c r="C65" t="s">
        <v>61</v>
      </c>
      <c r="D65" s="7">
        <f>AVERAGE(D8:D61)</f>
        <v>13167</v>
      </c>
      <c r="E65" s="7"/>
      <c r="F65" s="7"/>
      <c r="G65" s="7"/>
      <c r="H65" s="7"/>
      <c r="I65" s="7"/>
      <c r="J65" s="7">
        <f t="shared" ref="J65:AA65" si="0">AVERAGE(J8:J61)</f>
        <v>3100.1041666666665</v>
      </c>
      <c r="K65" s="7">
        <f t="shared" si="0"/>
        <v>0.35727083333333343</v>
      </c>
      <c r="L65" s="7">
        <f t="shared" si="0"/>
        <v>0.51302083333333337</v>
      </c>
      <c r="M65" s="7">
        <f t="shared" si="0"/>
        <v>185</v>
      </c>
      <c r="N65" s="7">
        <f t="shared" si="0"/>
        <v>0.79737500000000006</v>
      </c>
      <c r="O65" s="7">
        <f t="shared" si="0"/>
        <v>3.4672916666666675</v>
      </c>
      <c r="P65" s="7">
        <f t="shared" si="0"/>
        <v>541.3125</v>
      </c>
      <c r="Q65" s="7"/>
      <c r="R65" s="7"/>
      <c r="S65" s="7"/>
      <c r="T65" s="7"/>
      <c r="U65" s="7">
        <f t="shared" si="0"/>
        <v>3670.0416666666665</v>
      </c>
      <c r="V65" s="7">
        <f t="shared" si="0"/>
        <v>0.27485416666666668</v>
      </c>
      <c r="W65" s="7">
        <f t="shared" si="0"/>
        <v>0.61479166666666674</v>
      </c>
      <c r="X65" s="7">
        <f t="shared" si="0"/>
        <v>619.47916666666663</v>
      </c>
      <c r="Y65" s="7">
        <f t="shared" si="0"/>
        <v>0.81304166666666655</v>
      </c>
      <c r="Z65" s="7">
        <f t="shared" si="0"/>
        <v>0.18414791666666663</v>
      </c>
      <c r="AA65" s="7">
        <f t="shared" si="0"/>
        <v>111.52708333333334</v>
      </c>
    </row>
    <row r="70" spans="3:27" x14ac:dyDescent="0.25">
      <c r="D70">
        <f>CORREL(D8:D61,P8:P61)</f>
        <v>0.9361768197128103</v>
      </c>
      <c r="E70">
        <f>CORREL(D8:D61,X8:X61)</f>
        <v>0.83334563643071635</v>
      </c>
      <c r="F70">
        <f>CORREL(P8:P61,X8:X61)</f>
        <v>0.95941199092937146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9FB9-A398-4D06-9263-62422A1D2C89}">
  <dimension ref="B6:AA70"/>
  <sheetViews>
    <sheetView topLeftCell="A10" workbookViewId="0">
      <selection activeCell="R53" sqref="R53"/>
    </sheetView>
  </sheetViews>
  <sheetFormatPr defaultColWidth="8.85546875" defaultRowHeight="15" x14ac:dyDescent="0.25"/>
  <sheetData>
    <row r="6" spans="2:27" x14ac:dyDescent="0.25">
      <c r="B6">
        <v>20042023</v>
      </c>
      <c r="D6" s="1" t="s">
        <v>0</v>
      </c>
      <c r="I6" s="2" t="s">
        <v>1</v>
      </c>
      <c r="J6" s="2"/>
      <c r="K6" s="2"/>
      <c r="L6" s="2"/>
      <c r="M6" s="2"/>
      <c r="N6" s="2"/>
      <c r="O6" s="2"/>
      <c r="P6" s="2"/>
      <c r="T6" s="3" t="s">
        <v>2</v>
      </c>
      <c r="U6" s="3"/>
      <c r="V6" s="3"/>
      <c r="W6" s="3"/>
      <c r="X6" s="3"/>
      <c r="Y6" s="3"/>
      <c r="Z6" s="3"/>
      <c r="AA6" s="3"/>
    </row>
    <row r="7" spans="2:27" ht="60" x14ac:dyDescent="0.25">
      <c r="C7" s="4" t="s">
        <v>3</v>
      </c>
      <c r="D7" s="1" t="s">
        <v>4</v>
      </c>
      <c r="E7" s="4"/>
      <c r="F7" s="4"/>
      <c r="G7" s="4"/>
      <c r="I7" s="5"/>
      <c r="J7" s="5" t="s">
        <v>5</v>
      </c>
      <c r="K7" s="5" t="s">
        <v>6</v>
      </c>
      <c r="L7" s="5" t="s">
        <v>7</v>
      </c>
      <c r="M7" s="5" t="s">
        <v>8</v>
      </c>
      <c r="N7" s="5" t="s">
        <v>9</v>
      </c>
      <c r="O7" s="5" t="s">
        <v>10</v>
      </c>
      <c r="P7" s="5" t="s">
        <v>11</v>
      </c>
      <c r="Q7" s="4"/>
      <c r="R7" s="4"/>
      <c r="S7" s="4"/>
      <c r="T7" s="6"/>
      <c r="U7" s="6" t="s">
        <v>12</v>
      </c>
      <c r="V7" s="6" t="s">
        <v>6</v>
      </c>
      <c r="W7" s="6" t="s">
        <v>7</v>
      </c>
      <c r="X7" s="6" t="s">
        <v>8</v>
      </c>
      <c r="Y7" s="6" t="s">
        <v>9</v>
      </c>
      <c r="Z7" s="6" t="s">
        <v>10</v>
      </c>
      <c r="AA7" s="6" t="s">
        <v>11</v>
      </c>
    </row>
    <row r="8" spans="2:27" x14ac:dyDescent="0.25">
      <c r="C8" t="s">
        <v>13</v>
      </c>
      <c r="D8">
        <v>19700</v>
      </c>
      <c r="J8">
        <v>1066</v>
      </c>
      <c r="K8">
        <v>0.33300000000000002</v>
      </c>
      <c r="L8">
        <v>0.55500000000000005</v>
      </c>
      <c r="M8">
        <v>512</v>
      </c>
      <c r="N8">
        <v>0.83199999999999996</v>
      </c>
      <c r="O8">
        <v>1.86</v>
      </c>
      <c r="P8">
        <v>950</v>
      </c>
      <c r="U8">
        <v>3081</v>
      </c>
      <c r="V8">
        <v>0.29799999999999999</v>
      </c>
      <c r="W8">
        <v>0.58099999999999996</v>
      </c>
      <c r="X8">
        <v>942</v>
      </c>
      <c r="Y8">
        <v>0.81399999999999995</v>
      </c>
      <c r="Z8">
        <v>6.2700000000000006E-2</v>
      </c>
      <c r="AA8">
        <v>59.1</v>
      </c>
    </row>
    <row r="9" spans="2:27" x14ac:dyDescent="0.25">
      <c r="C9" t="s">
        <v>14</v>
      </c>
      <c r="D9">
        <v>10900</v>
      </c>
      <c r="J9">
        <v>2741</v>
      </c>
      <c r="K9">
        <v>0.36699999999999999</v>
      </c>
      <c r="L9">
        <v>0.495</v>
      </c>
      <c r="M9">
        <v>233</v>
      </c>
      <c r="N9">
        <v>0.79300000000000004</v>
      </c>
      <c r="O9">
        <v>1.49</v>
      </c>
      <c r="P9">
        <v>347</v>
      </c>
      <c r="U9">
        <v>3930</v>
      </c>
      <c r="V9">
        <v>0.30599999999999999</v>
      </c>
      <c r="W9">
        <v>0.57799999999999996</v>
      </c>
      <c r="X9">
        <v>705</v>
      </c>
      <c r="Y9">
        <v>0.81599999999999995</v>
      </c>
      <c r="Z9">
        <v>0.107</v>
      </c>
      <c r="AA9">
        <v>75.2</v>
      </c>
    </row>
    <row r="10" spans="2:27" x14ac:dyDescent="0.25">
      <c r="C10" t="s">
        <v>15</v>
      </c>
      <c r="D10">
        <v>7637</v>
      </c>
      <c r="J10">
        <v>5290</v>
      </c>
      <c r="K10">
        <v>0.35199999999999998</v>
      </c>
      <c r="L10">
        <v>0.48399999999999999</v>
      </c>
      <c r="M10">
        <v>121</v>
      </c>
      <c r="N10">
        <v>0.79</v>
      </c>
      <c r="O10">
        <v>3.97</v>
      </c>
      <c r="P10">
        <v>480</v>
      </c>
      <c r="U10">
        <v>6229</v>
      </c>
      <c r="V10">
        <v>0.28199999999999997</v>
      </c>
      <c r="W10">
        <v>0.626</v>
      </c>
      <c r="X10">
        <v>628</v>
      </c>
      <c r="Y10">
        <v>0.82399999999999995</v>
      </c>
      <c r="Z10">
        <v>0.14599999999999999</v>
      </c>
      <c r="AA10">
        <v>91.4</v>
      </c>
    </row>
    <row r="11" spans="2:27" x14ac:dyDescent="0.25">
      <c r="C11" t="s">
        <v>16</v>
      </c>
      <c r="D11">
        <v>13300</v>
      </c>
      <c r="J11">
        <v>1127</v>
      </c>
      <c r="K11">
        <v>0.36599999999999999</v>
      </c>
      <c r="L11">
        <v>0.5</v>
      </c>
      <c r="M11">
        <v>239</v>
      </c>
      <c r="N11">
        <v>0.81899999999999995</v>
      </c>
      <c r="O11">
        <v>1.77</v>
      </c>
      <c r="P11">
        <v>423</v>
      </c>
      <c r="U11">
        <v>2709</v>
      </c>
      <c r="V11">
        <v>0.28699999999999998</v>
      </c>
      <c r="W11">
        <v>0.59</v>
      </c>
      <c r="X11">
        <v>464</v>
      </c>
      <c r="Y11">
        <v>0.80700000000000005</v>
      </c>
      <c r="Z11">
        <v>9.2499999999999999E-2</v>
      </c>
      <c r="AA11">
        <v>42.9</v>
      </c>
    </row>
    <row r="12" spans="2:27" x14ac:dyDescent="0.25">
      <c r="C12" t="s">
        <v>17</v>
      </c>
      <c r="D12">
        <v>7287</v>
      </c>
      <c r="J12">
        <v>2571</v>
      </c>
      <c r="K12">
        <v>0.33500000000000002</v>
      </c>
      <c r="L12">
        <v>0.56299999999999994</v>
      </c>
      <c r="M12">
        <v>118</v>
      </c>
      <c r="N12">
        <v>0.82199999999999995</v>
      </c>
      <c r="O12">
        <v>2.41</v>
      </c>
      <c r="P12">
        <v>284</v>
      </c>
      <c r="U12">
        <v>3453</v>
      </c>
      <c r="V12">
        <v>0.308</v>
      </c>
      <c r="W12">
        <v>0.58299999999999996</v>
      </c>
      <c r="X12">
        <v>429</v>
      </c>
      <c r="Y12">
        <v>0.81399999999999995</v>
      </c>
      <c r="Z12">
        <v>0.157</v>
      </c>
      <c r="AA12">
        <v>67.599999999999994</v>
      </c>
    </row>
    <row r="13" spans="2:27" x14ac:dyDescent="0.25">
      <c r="C13" t="s">
        <v>18</v>
      </c>
      <c r="D13">
        <v>14100</v>
      </c>
      <c r="J13">
        <v>5558</v>
      </c>
      <c r="K13">
        <v>0.39200000000000002</v>
      </c>
      <c r="L13">
        <v>0.45800000000000002</v>
      </c>
      <c r="M13">
        <v>81</v>
      </c>
      <c r="N13">
        <v>0.79800000000000004</v>
      </c>
      <c r="O13">
        <v>9.85</v>
      </c>
      <c r="P13">
        <v>798</v>
      </c>
      <c r="U13">
        <v>6113</v>
      </c>
      <c r="V13">
        <v>0.28000000000000003</v>
      </c>
      <c r="W13">
        <v>0.621</v>
      </c>
      <c r="X13">
        <v>767</v>
      </c>
      <c r="Y13">
        <v>0.81699999999999995</v>
      </c>
      <c r="Z13">
        <v>0.17</v>
      </c>
      <c r="AA13">
        <v>130</v>
      </c>
    </row>
    <row r="14" spans="2:27" x14ac:dyDescent="0.25">
      <c r="C14" t="s">
        <v>19</v>
      </c>
      <c r="D14">
        <v>7153</v>
      </c>
      <c r="J14">
        <v>2360</v>
      </c>
      <c r="K14">
        <v>0.34699999999999998</v>
      </c>
      <c r="L14">
        <v>0.499</v>
      </c>
      <c r="M14">
        <v>103</v>
      </c>
      <c r="N14">
        <v>0.75900000000000001</v>
      </c>
      <c r="O14">
        <v>3.71</v>
      </c>
      <c r="P14">
        <v>382</v>
      </c>
      <c r="U14">
        <v>1938</v>
      </c>
      <c r="V14">
        <v>0.25600000000000001</v>
      </c>
      <c r="W14">
        <v>0.626</v>
      </c>
      <c r="X14">
        <v>558</v>
      </c>
      <c r="Y14">
        <v>0.79900000000000004</v>
      </c>
      <c r="Z14">
        <v>9.5699999999999993E-2</v>
      </c>
      <c r="AA14">
        <v>53.4</v>
      </c>
    </row>
    <row r="15" spans="2:27" x14ac:dyDescent="0.25">
      <c r="C15" t="s">
        <v>20</v>
      </c>
      <c r="D15">
        <v>15000</v>
      </c>
      <c r="J15">
        <v>6362</v>
      </c>
      <c r="K15">
        <v>0.34100000000000003</v>
      </c>
      <c r="L15">
        <v>0.54400000000000004</v>
      </c>
      <c r="M15">
        <v>132</v>
      </c>
      <c r="N15">
        <v>0.81599999999999995</v>
      </c>
      <c r="O15">
        <v>3.92</v>
      </c>
      <c r="P15">
        <v>517</v>
      </c>
      <c r="U15">
        <v>3820</v>
      </c>
      <c r="V15">
        <v>0.27400000000000002</v>
      </c>
      <c r="W15">
        <v>0.627</v>
      </c>
      <c r="X15">
        <v>612</v>
      </c>
      <c r="Y15">
        <v>0.82</v>
      </c>
      <c r="Z15">
        <v>9.0200000000000002E-2</v>
      </c>
      <c r="AA15">
        <v>55.2</v>
      </c>
    </row>
    <row r="16" spans="2:27" x14ac:dyDescent="0.25">
      <c r="C16" t="s">
        <v>21</v>
      </c>
      <c r="D16">
        <v>50200</v>
      </c>
      <c r="J16">
        <v>7706</v>
      </c>
      <c r="K16">
        <v>0.34899999999999998</v>
      </c>
      <c r="L16">
        <v>0.501</v>
      </c>
      <c r="M16">
        <v>348</v>
      </c>
      <c r="N16">
        <v>0.76800000000000002</v>
      </c>
      <c r="O16">
        <v>4.96</v>
      </c>
      <c r="P16">
        <v>1725</v>
      </c>
      <c r="U16">
        <v>3530</v>
      </c>
      <c r="V16">
        <v>0.35</v>
      </c>
      <c r="W16">
        <v>0.45500000000000002</v>
      </c>
      <c r="X16">
        <v>1359</v>
      </c>
      <c r="Y16">
        <v>0.85899999999999999</v>
      </c>
      <c r="Z16">
        <v>0.19800000000000001</v>
      </c>
      <c r="AA16">
        <v>270</v>
      </c>
    </row>
    <row r="17" spans="2:27" x14ac:dyDescent="0.25">
      <c r="C17" t="s">
        <v>22</v>
      </c>
      <c r="D17">
        <v>3188</v>
      </c>
      <c r="J17">
        <v>1403</v>
      </c>
      <c r="K17">
        <v>0.33600000000000002</v>
      </c>
      <c r="L17">
        <v>0.53900000000000003</v>
      </c>
      <c r="M17">
        <v>40</v>
      </c>
      <c r="N17">
        <v>0.78600000000000003</v>
      </c>
      <c r="O17">
        <v>4.41</v>
      </c>
      <c r="P17">
        <v>176</v>
      </c>
      <c r="U17">
        <v>3928</v>
      </c>
      <c r="V17">
        <v>0.24399999999999999</v>
      </c>
      <c r="W17">
        <v>0.65900000000000003</v>
      </c>
      <c r="X17">
        <v>182</v>
      </c>
      <c r="Y17">
        <v>0.80600000000000005</v>
      </c>
      <c r="Z17">
        <v>0.126</v>
      </c>
      <c r="AA17">
        <v>22.9</v>
      </c>
    </row>
    <row r="18" spans="2:27" x14ac:dyDescent="0.25">
      <c r="B18" s="7" t="s">
        <v>62</v>
      </c>
      <c r="C18" s="7"/>
      <c r="D18" s="7">
        <f>AVERAGE(D8:D17)</f>
        <v>14846.5</v>
      </c>
      <c r="E18" s="7"/>
      <c r="F18" s="7"/>
      <c r="G18" s="7"/>
      <c r="H18" s="7"/>
      <c r="I18" s="7"/>
      <c r="J18" s="7">
        <f t="shared" ref="J18:AA18" si="0">AVERAGE(J8:J17)</f>
        <v>3618.4</v>
      </c>
      <c r="K18" s="7">
        <f t="shared" si="0"/>
        <v>0.3518</v>
      </c>
      <c r="L18" s="7">
        <f t="shared" si="0"/>
        <v>0.51380000000000003</v>
      </c>
      <c r="M18" s="7">
        <f t="shared" si="0"/>
        <v>192.7</v>
      </c>
      <c r="N18" s="7">
        <f t="shared" si="0"/>
        <v>0.79830000000000001</v>
      </c>
      <c r="O18" s="7">
        <f t="shared" si="0"/>
        <v>3.8350000000000009</v>
      </c>
      <c r="P18" s="7">
        <f t="shared" si="0"/>
        <v>608.20000000000005</v>
      </c>
      <c r="Q18" s="7"/>
      <c r="R18" s="7"/>
      <c r="S18" s="7"/>
      <c r="T18" s="7"/>
      <c r="U18" s="7">
        <f t="shared" si="0"/>
        <v>3873.1</v>
      </c>
      <c r="V18" s="7">
        <f t="shared" si="0"/>
        <v>0.28849999999999998</v>
      </c>
      <c r="W18" s="7">
        <f t="shared" si="0"/>
        <v>0.59459999999999991</v>
      </c>
      <c r="X18" s="7">
        <f t="shared" si="0"/>
        <v>664.6</v>
      </c>
      <c r="Y18" s="7">
        <f t="shared" si="0"/>
        <v>0.81759999999999999</v>
      </c>
      <c r="Z18" s="7">
        <f t="shared" si="0"/>
        <v>0.12450999999999998</v>
      </c>
      <c r="AA18" s="7">
        <f t="shared" si="0"/>
        <v>86.77000000000001</v>
      </c>
    </row>
    <row r="21" spans="2:27" x14ac:dyDescent="0.25">
      <c r="B21">
        <v>25042023</v>
      </c>
      <c r="C21" t="s">
        <v>23</v>
      </c>
      <c r="D21">
        <v>10300</v>
      </c>
      <c r="J21">
        <v>4449</v>
      </c>
      <c r="K21">
        <v>0.36899999999999999</v>
      </c>
      <c r="L21">
        <v>0.52</v>
      </c>
      <c r="M21">
        <v>92</v>
      </c>
      <c r="N21">
        <v>0.83799999999999997</v>
      </c>
      <c r="O21">
        <v>4.08</v>
      </c>
      <c r="P21">
        <v>376</v>
      </c>
      <c r="U21">
        <v>9568</v>
      </c>
      <c r="V21">
        <v>0.28000000000000003</v>
      </c>
      <c r="W21">
        <v>0.63400000000000001</v>
      </c>
      <c r="X21">
        <v>331</v>
      </c>
      <c r="Y21">
        <v>0.82599999999999996</v>
      </c>
      <c r="Z21">
        <v>0.13600000000000001</v>
      </c>
      <c r="AA21">
        <v>45</v>
      </c>
    </row>
    <row r="22" spans="2:27" x14ac:dyDescent="0.25">
      <c r="C22" t="s">
        <v>24</v>
      </c>
      <c r="D22">
        <v>9184</v>
      </c>
      <c r="J22">
        <v>3922</v>
      </c>
      <c r="K22">
        <v>0.35399999999999998</v>
      </c>
      <c r="L22">
        <v>0.51400000000000001</v>
      </c>
      <c r="M22">
        <v>108</v>
      </c>
      <c r="N22">
        <v>0.78800000000000003</v>
      </c>
      <c r="O22">
        <v>2.94</v>
      </c>
      <c r="P22">
        <v>318</v>
      </c>
      <c r="U22">
        <v>7208</v>
      </c>
      <c r="V22">
        <v>0.26100000000000001</v>
      </c>
      <c r="W22">
        <v>0.64800000000000002</v>
      </c>
      <c r="X22">
        <v>260</v>
      </c>
      <c r="Y22">
        <v>0.82</v>
      </c>
      <c r="Z22">
        <v>0.19</v>
      </c>
      <c r="AA22">
        <v>49.4</v>
      </c>
    </row>
    <row r="23" spans="2:27" x14ac:dyDescent="0.25">
      <c r="C23" t="s">
        <v>25</v>
      </c>
      <c r="D23">
        <v>22400</v>
      </c>
      <c r="J23">
        <v>855</v>
      </c>
      <c r="K23">
        <v>0.34300000000000003</v>
      </c>
      <c r="L23">
        <v>0.52600000000000002</v>
      </c>
      <c r="M23">
        <v>141</v>
      </c>
      <c r="N23">
        <v>0.83</v>
      </c>
      <c r="O23">
        <v>5.73</v>
      </c>
      <c r="P23">
        <v>808</v>
      </c>
      <c r="U23">
        <v>4604</v>
      </c>
      <c r="V23">
        <v>0.29199999999999998</v>
      </c>
      <c r="W23">
        <v>0.58899999999999997</v>
      </c>
      <c r="X23">
        <v>932</v>
      </c>
      <c r="Y23">
        <v>0.80600000000000005</v>
      </c>
      <c r="Z23">
        <v>0.17199999999999999</v>
      </c>
      <c r="AA23">
        <v>160</v>
      </c>
    </row>
    <row r="24" spans="2:27" x14ac:dyDescent="0.25">
      <c r="C24" t="s">
        <v>26</v>
      </c>
      <c r="D24">
        <v>5881</v>
      </c>
      <c r="J24">
        <v>2915</v>
      </c>
      <c r="K24">
        <v>0.33</v>
      </c>
      <c r="L24">
        <v>0.55600000000000005</v>
      </c>
      <c r="M24">
        <v>78</v>
      </c>
      <c r="N24">
        <v>0.82599999999999996</v>
      </c>
      <c r="O24">
        <v>2.27</v>
      </c>
      <c r="P24">
        <v>177</v>
      </c>
      <c r="U24">
        <v>2824</v>
      </c>
      <c r="V24">
        <v>0.24199999999999999</v>
      </c>
      <c r="W24">
        <v>0.66600000000000004</v>
      </c>
      <c r="X24">
        <v>301</v>
      </c>
      <c r="Y24">
        <v>0.80200000000000005</v>
      </c>
      <c r="Z24">
        <v>0.16</v>
      </c>
      <c r="AA24">
        <v>48.1</v>
      </c>
    </row>
    <row r="25" spans="2:27" x14ac:dyDescent="0.25">
      <c r="C25" t="s">
        <v>27</v>
      </c>
      <c r="D25">
        <v>19000</v>
      </c>
      <c r="J25">
        <v>5556</v>
      </c>
      <c r="K25">
        <v>0.35299999999999998</v>
      </c>
      <c r="L25">
        <v>0.52100000000000002</v>
      </c>
      <c r="M25">
        <v>114</v>
      </c>
      <c r="N25">
        <v>0.82899999999999996</v>
      </c>
      <c r="O25">
        <v>5.79</v>
      </c>
      <c r="P25">
        <v>660</v>
      </c>
      <c r="U25">
        <v>5250</v>
      </c>
      <c r="V25">
        <v>0.27300000000000002</v>
      </c>
      <c r="W25">
        <v>0.63200000000000001</v>
      </c>
      <c r="X25">
        <v>589</v>
      </c>
      <c r="Y25">
        <v>0.82299999999999995</v>
      </c>
      <c r="Z25">
        <v>0.24099999999999999</v>
      </c>
      <c r="AA25">
        <v>142</v>
      </c>
    </row>
    <row r="26" spans="2:27" x14ac:dyDescent="0.25">
      <c r="C26" t="s">
        <v>28</v>
      </c>
      <c r="D26">
        <v>4943</v>
      </c>
      <c r="J26">
        <v>1056</v>
      </c>
      <c r="K26">
        <v>0.38300000000000001</v>
      </c>
      <c r="L26">
        <v>0.46899999999999997</v>
      </c>
      <c r="M26">
        <v>28</v>
      </c>
      <c r="N26">
        <v>0.79</v>
      </c>
      <c r="O26">
        <v>8.11</v>
      </c>
      <c r="P26">
        <v>227</v>
      </c>
      <c r="U26">
        <v>3270</v>
      </c>
      <c r="V26">
        <v>0.22700000000000001</v>
      </c>
      <c r="W26">
        <v>0.66600000000000004</v>
      </c>
      <c r="X26">
        <v>191</v>
      </c>
      <c r="Y26">
        <v>0.78900000000000003</v>
      </c>
      <c r="Z26">
        <v>0.23</v>
      </c>
      <c r="AA26">
        <v>44</v>
      </c>
    </row>
    <row r="27" spans="2:27" x14ac:dyDescent="0.25">
      <c r="C27" t="s">
        <v>29</v>
      </c>
      <c r="D27">
        <v>53200</v>
      </c>
      <c r="J27">
        <v>761</v>
      </c>
      <c r="K27">
        <v>0.34</v>
      </c>
      <c r="L27">
        <v>0.53900000000000003</v>
      </c>
      <c r="M27">
        <v>1215</v>
      </c>
      <c r="N27">
        <v>0.84</v>
      </c>
      <c r="O27">
        <v>1.61</v>
      </c>
      <c r="P27">
        <v>1962</v>
      </c>
      <c r="U27">
        <v>2508</v>
      </c>
      <c r="V27">
        <v>0.32300000000000001</v>
      </c>
      <c r="W27">
        <v>0.53</v>
      </c>
      <c r="X27">
        <v>1483</v>
      </c>
      <c r="Y27">
        <v>0.78400000000000003</v>
      </c>
      <c r="Z27">
        <v>0.30399999999999999</v>
      </c>
      <c r="AA27">
        <v>452</v>
      </c>
    </row>
    <row r="28" spans="2:27" x14ac:dyDescent="0.25">
      <c r="C28" t="s">
        <v>30</v>
      </c>
      <c r="D28">
        <v>4326</v>
      </c>
      <c r="J28">
        <v>1067</v>
      </c>
      <c r="K28">
        <v>0.33700000000000002</v>
      </c>
      <c r="L28">
        <v>0.52300000000000002</v>
      </c>
      <c r="M28">
        <v>71</v>
      </c>
      <c r="N28">
        <v>0.81499999999999995</v>
      </c>
      <c r="O28">
        <v>3.82</v>
      </c>
      <c r="P28">
        <v>271</v>
      </c>
      <c r="U28">
        <v>2893</v>
      </c>
      <c r="V28">
        <v>0.25</v>
      </c>
      <c r="W28">
        <v>0.64200000000000002</v>
      </c>
      <c r="X28">
        <v>326</v>
      </c>
      <c r="Y28">
        <v>0.79400000000000004</v>
      </c>
      <c r="Z28">
        <v>0.23699999999999999</v>
      </c>
      <c r="AA28">
        <v>77.2</v>
      </c>
    </row>
    <row r="29" spans="2:27" x14ac:dyDescent="0.25">
      <c r="C29" t="s">
        <v>31</v>
      </c>
      <c r="D29">
        <v>65100</v>
      </c>
      <c r="J29">
        <v>1262</v>
      </c>
      <c r="K29">
        <v>0.35599999999999998</v>
      </c>
      <c r="L29">
        <v>0.46300000000000002</v>
      </c>
      <c r="M29">
        <v>738</v>
      </c>
      <c r="N29">
        <v>0.79</v>
      </c>
      <c r="O29">
        <v>3.61</v>
      </c>
      <c r="P29">
        <v>2662</v>
      </c>
      <c r="U29">
        <v>2971</v>
      </c>
      <c r="V29">
        <v>0.26</v>
      </c>
      <c r="W29">
        <v>0.64900000000000002</v>
      </c>
      <c r="X29">
        <v>2724</v>
      </c>
      <c r="Y29">
        <v>0.81299999999999994</v>
      </c>
      <c r="Z29">
        <v>0.23799999999999999</v>
      </c>
      <c r="AA29">
        <v>647</v>
      </c>
    </row>
    <row r="30" spans="2:27" x14ac:dyDescent="0.25">
      <c r="C30" t="s">
        <v>32</v>
      </c>
      <c r="D30">
        <v>14400</v>
      </c>
      <c r="J30">
        <v>11200</v>
      </c>
      <c r="K30">
        <v>0.371</v>
      </c>
      <c r="L30">
        <v>0.48099999999999998</v>
      </c>
      <c r="M30">
        <v>123</v>
      </c>
      <c r="N30">
        <v>0.79200000000000004</v>
      </c>
      <c r="O30">
        <v>2.86</v>
      </c>
      <c r="P30">
        <v>351</v>
      </c>
      <c r="U30">
        <v>6050</v>
      </c>
      <c r="V30">
        <v>0.23899999999999999</v>
      </c>
      <c r="W30">
        <v>0.68</v>
      </c>
      <c r="X30">
        <v>438</v>
      </c>
      <c r="Y30">
        <v>0.82299999999999995</v>
      </c>
      <c r="Z30">
        <v>0.253</v>
      </c>
      <c r="AA30">
        <v>111</v>
      </c>
    </row>
    <row r="31" spans="2:27" x14ac:dyDescent="0.25">
      <c r="C31" t="s">
        <v>33</v>
      </c>
      <c r="D31">
        <v>13400</v>
      </c>
      <c r="J31">
        <v>1949</v>
      </c>
      <c r="K31">
        <v>0.35499999999999998</v>
      </c>
      <c r="L31">
        <v>0.52600000000000002</v>
      </c>
      <c r="M31">
        <v>157</v>
      </c>
      <c r="N31">
        <v>0.871</v>
      </c>
      <c r="O31">
        <v>3.4</v>
      </c>
      <c r="P31">
        <v>534</v>
      </c>
      <c r="U31">
        <v>4466</v>
      </c>
      <c r="V31">
        <v>0.246</v>
      </c>
      <c r="W31">
        <v>0.67800000000000005</v>
      </c>
      <c r="X31">
        <v>531</v>
      </c>
      <c r="Y31">
        <v>0.82099999999999995</v>
      </c>
      <c r="Z31">
        <v>0.21099999999999999</v>
      </c>
      <c r="AA31">
        <v>112</v>
      </c>
    </row>
    <row r="32" spans="2:27" x14ac:dyDescent="0.25">
      <c r="C32" t="s">
        <v>34</v>
      </c>
      <c r="D32">
        <v>12100</v>
      </c>
      <c r="J32">
        <v>1880</v>
      </c>
      <c r="K32">
        <v>0.33100000000000002</v>
      </c>
      <c r="L32">
        <v>0.56100000000000005</v>
      </c>
      <c r="M32">
        <v>207</v>
      </c>
      <c r="N32">
        <v>0.86099999999999999</v>
      </c>
      <c r="O32">
        <v>2.71</v>
      </c>
      <c r="P32">
        <v>561</v>
      </c>
      <c r="U32">
        <v>4262</v>
      </c>
      <c r="V32">
        <v>0.23200000000000001</v>
      </c>
      <c r="W32">
        <v>0.69099999999999995</v>
      </c>
      <c r="X32">
        <v>515</v>
      </c>
      <c r="Y32">
        <v>0.80200000000000005</v>
      </c>
      <c r="Z32">
        <v>0.24099999999999999</v>
      </c>
      <c r="AA32">
        <v>124</v>
      </c>
    </row>
    <row r="33" spans="2:27" x14ac:dyDescent="0.25">
      <c r="C33" t="s">
        <v>35</v>
      </c>
      <c r="D33">
        <v>7792</v>
      </c>
      <c r="J33">
        <v>4240</v>
      </c>
      <c r="K33">
        <v>0.32600000000000001</v>
      </c>
      <c r="L33">
        <v>0.86799999999999999</v>
      </c>
      <c r="M33">
        <v>137</v>
      </c>
      <c r="N33">
        <v>0.82799999999999996</v>
      </c>
      <c r="O33">
        <v>3.25</v>
      </c>
      <c r="P33">
        <v>446</v>
      </c>
      <c r="U33">
        <v>6402</v>
      </c>
      <c r="V33">
        <v>0.23200000000000001</v>
      </c>
      <c r="W33">
        <v>0.66200000000000003</v>
      </c>
      <c r="X33">
        <v>461</v>
      </c>
      <c r="Y33">
        <v>0.77900000000000003</v>
      </c>
      <c r="Z33">
        <v>0.248</v>
      </c>
      <c r="AA33">
        <v>114</v>
      </c>
    </row>
    <row r="34" spans="2:27" x14ac:dyDescent="0.25">
      <c r="C34" t="s">
        <v>36</v>
      </c>
      <c r="D34">
        <v>17500</v>
      </c>
      <c r="J34">
        <v>1086</v>
      </c>
      <c r="K34">
        <v>0.35399999999999998</v>
      </c>
      <c r="L34">
        <v>0.53700000000000003</v>
      </c>
      <c r="M34">
        <v>258</v>
      </c>
      <c r="N34">
        <v>0.85</v>
      </c>
      <c r="O34">
        <v>2.16</v>
      </c>
      <c r="P34">
        <v>556</v>
      </c>
      <c r="U34">
        <v>2198</v>
      </c>
      <c r="V34">
        <v>0.26900000000000002</v>
      </c>
      <c r="W34">
        <v>0.60699999999999998</v>
      </c>
      <c r="X34">
        <v>598</v>
      </c>
      <c r="Y34">
        <v>0.78700000000000003</v>
      </c>
      <c r="Z34">
        <v>0.249</v>
      </c>
      <c r="AA34">
        <v>149</v>
      </c>
    </row>
    <row r="35" spans="2:27" x14ac:dyDescent="0.25">
      <c r="B35" s="7" t="s">
        <v>62</v>
      </c>
      <c r="C35" s="7"/>
      <c r="D35" s="7">
        <f>AVERAGE(D21:D34)</f>
        <v>18537.571428571428</v>
      </c>
      <c r="E35" s="7"/>
      <c r="F35" s="7"/>
      <c r="G35" s="7"/>
      <c r="H35" s="7"/>
      <c r="I35" s="7"/>
      <c r="J35" s="7">
        <f t="shared" ref="J35:AA35" si="1">AVERAGE(J21:J34)</f>
        <v>3014.1428571428573</v>
      </c>
      <c r="K35" s="7">
        <f t="shared" si="1"/>
        <v>0.35014285714285714</v>
      </c>
      <c r="L35" s="7">
        <f t="shared" si="1"/>
        <v>0.54314285714285715</v>
      </c>
      <c r="M35" s="7">
        <f t="shared" si="1"/>
        <v>247.64285714285714</v>
      </c>
      <c r="N35" s="7">
        <f t="shared" si="1"/>
        <v>0.82485714285714284</v>
      </c>
      <c r="O35" s="7">
        <f t="shared" si="1"/>
        <v>3.738571428571428</v>
      </c>
      <c r="P35" s="7">
        <f t="shared" si="1"/>
        <v>707.78571428571433</v>
      </c>
      <c r="Q35" s="7"/>
      <c r="R35" s="7"/>
      <c r="S35" s="7"/>
      <c r="T35" s="7"/>
      <c r="U35" s="7">
        <f t="shared" si="1"/>
        <v>4605.2857142857147</v>
      </c>
      <c r="V35" s="7">
        <f t="shared" si="1"/>
        <v>0.25900000000000001</v>
      </c>
      <c r="W35" s="7">
        <f t="shared" si="1"/>
        <v>0.64100000000000001</v>
      </c>
      <c r="X35" s="7">
        <f t="shared" si="1"/>
        <v>691.42857142857144</v>
      </c>
      <c r="Y35" s="7">
        <f t="shared" si="1"/>
        <v>0.80492857142857133</v>
      </c>
      <c r="Z35" s="7">
        <f t="shared" si="1"/>
        <v>0.22214285714285714</v>
      </c>
      <c r="AA35" s="7">
        <f t="shared" si="1"/>
        <v>162.47857142857143</v>
      </c>
    </row>
    <row r="38" spans="2:27" x14ac:dyDescent="0.25">
      <c r="B38">
        <v>28042023</v>
      </c>
      <c r="C38" t="s">
        <v>37</v>
      </c>
      <c r="D38">
        <v>9220</v>
      </c>
      <c r="J38">
        <v>1702</v>
      </c>
      <c r="K38">
        <v>0.35099999999999998</v>
      </c>
      <c r="L38">
        <v>0.51400000000000001</v>
      </c>
      <c r="M38">
        <v>160</v>
      </c>
      <c r="N38">
        <v>0.76800000000000002</v>
      </c>
      <c r="O38">
        <v>1.38</v>
      </c>
      <c r="P38">
        <v>220</v>
      </c>
      <c r="U38">
        <v>1881</v>
      </c>
      <c r="V38">
        <v>0.26600000000000001</v>
      </c>
      <c r="W38">
        <v>0.63500000000000001</v>
      </c>
      <c r="X38">
        <v>362</v>
      </c>
      <c r="Y38">
        <v>0.82099999999999995</v>
      </c>
      <c r="Z38">
        <v>0.13600000000000001</v>
      </c>
      <c r="AA38">
        <v>49.3</v>
      </c>
    </row>
    <row r="39" spans="2:27" x14ac:dyDescent="0.25">
      <c r="C39" t="s">
        <v>38</v>
      </c>
      <c r="D39">
        <v>7361</v>
      </c>
      <c r="J39">
        <v>1410</v>
      </c>
      <c r="K39">
        <v>0.35299999999999998</v>
      </c>
      <c r="L39">
        <v>0.504</v>
      </c>
      <c r="M39">
        <v>108</v>
      </c>
      <c r="N39">
        <v>0.78800000000000003</v>
      </c>
      <c r="O39">
        <v>2.5499999999999998</v>
      </c>
      <c r="P39">
        <v>276</v>
      </c>
      <c r="U39">
        <v>1719</v>
      </c>
      <c r="V39">
        <v>0.26600000000000001</v>
      </c>
      <c r="W39">
        <v>0.627</v>
      </c>
      <c r="X39">
        <v>345</v>
      </c>
      <c r="Y39">
        <v>0.81499999999999995</v>
      </c>
      <c r="Z39">
        <v>0.13600000000000001</v>
      </c>
      <c r="AA39">
        <v>46.9</v>
      </c>
    </row>
    <row r="40" spans="2:27" x14ac:dyDescent="0.25">
      <c r="C40" t="s">
        <v>39</v>
      </c>
      <c r="D40">
        <v>9452</v>
      </c>
      <c r="J40">
        <v>1135</v>
      </c>
      <c r="K40">
        <v>0.36</v>
      </c>
      <c r="L40">
        <v>0.495</v>
      </c>
      <c r="M40">
        <v>144</v>
      </c>
      <c r="N40">
        <v>0.77500000000000002</v>
      </c>
      <c r="O40">
        <v>2.58</v>
      </c>
      <c r="P40">
        <v>371</v>
      </c>
      <c r="U40">
        <v>1463</v>
      </c>
      <c r="V40">
        <v>0.249</v>
      </c>
      <c r="W40">
        <v>0.65600000000000003</v>
      </c>
      <c r="X40">
        <v>339</v>
      </c>
      <c r="Y40">
        <v>0.81200000000000006</v>
      </c>
      <c r="Z40">
        <v>0.14799999999999999</v>
      </c>
      <c r="AA40">
        <v>50.1</v>
      </c>
    </row>
    <row r="41" spans="2:27" x14ac:dyDescent="0.25">
      <c r="C41" t="s">
        <v>40</v>
      </c>
      <c r="D41">
        <v>5977</v>
      </c>
      <c r="J41">
        <v>3896</v>
      </c>
      <c r="K41">
        <v>0.35899999999999999</v>
      </c>
      <c r="L41">
        <v>0.505</v>
      </c>
      <c r="M41">
        <v>76</v>
      </c>
      <c r="N41">
        <v>0.78300000000000003</v>
      </c>
      <c r="O41">
        <v>4.63</v>
      </c>
      <c r="P41">
        <v>352</v>
      </c>
      <c r="U41">
        <v>5296</v>
      </c>
      <c r="V41">
        <v>0.26800000000000002</v>
      </c>
      <c r="W41">
        <v>0.627</v>
      </c>
      <c r="X41">
        <v>350</v>
      </c>
      <c r="Y41">
        <v>0.81499999999999995</v>
      </c>
      <c r="Z41">
        <v>0.20200000000000001</v>
      </c>
      <c r="AA41">
        <v>70.8</v>
      </c>
    </row>
    <row r="42" spans="2:27" x14ac:dyDescent="0.25">
      <c r="C42" t="s">
        <v>41</v>
      </c>
      <c r="D42">
        <v>4355</v>
      </c>
      <c r="J42">
        <v>3758</v>
      </c>
      <c r="K42">
        <v>0.34899999999999998</v>
      </c>
      <c r="L42">
        <v>0.51300000000000001</v>
      </c>
      <c r="M42">
        <v>72</v>
      </c>
      <c r="N42">
        <v>0.76900000000000002</v>
      </c>
      <c r="O42">
        <v>3.24</v>
      </c>
      <c r="P42">
        <v>233</v>
      </c>
      <c r="U42">
        <v>3504</v>
      </c>
      <c r="V42">
        <v>0.29399999999999998</v>
      </c>
      <c r="W42">
        <v>0.58299999999999996</v>
      </c>
      <c r="X42">
        <v>297</v>
      </c>
      <c r="Y42">
        <v>0.80300000000000005</v>
      </c>
      <c r="Z42">
        <v>0.19800000000000001</v>
      </c>
      <c r="AA42">
        <v>58.7</v>
      </c>
    </row>
    <row r="43" spans="2:27" x14ac:dyDescent="0.25">
      <c r="C43" t="s">
        <v>42</v>
      </c>
      <c r="D43">
        <v>4223</v>
      </c>
      <c r="J43">
        <v>5347</v>
      </c>
      <c r="K43">
        <v>0.35599999999999998</v>
      </c>
      <c r="L43">
        <v>0.53400000000000003</v>
      </c>
      <c r="M43">
        <v>53</v>
      </c>
      <c r="N43">
        <v>0.76600000000000001</v>
      </c>
      <c r="O43">
        <v>4.24</v>
      </c>
      <c r="P43">
        <v>225</v>
      </c>
      <c r="U43">
        <v>4418</v>
      </c>
      <c r="V43">
        <v>0.25800000000000001</v>
      </c>
      <c r="W43">
        <v>0.63400000000000001</v>
      </c>
      <c r="X43">
        <v>327</v>
      </c>
      <c r="Y43">
        <v>0.78700000000000003</v>
      </c>
      <c r="Z43">
        <v>0.218</v>
      </c>
      <c r="AA43">
        <v>71.3</v>
      </c>
    </row>
    <row r="44" spans="2:27" x14ac:dyDescent="0.25">
      <c r="C44" t="s">
        <v>43</v>
      </c>
      <c r="D44">
        <v>5378</v>
      </c>
      <c r="J44">
        <v>1386</v>
      </c>
      <c r="K44">
        <v>0.30199999999999999</v>
      </c>
      <c r="L44">
        <v>0.58699999999999997</v>
      </c>
      <c r="M44">
        <v>56</v>
      </c>
      <c r="N44">
        <v>0.81200000000000006</v>
      </c>
      <c r="O44">
        <v>3.6</v>
      </c>
      <c r="P44">
        <v>201</v>
      </c>
      <c r="U44">
        <v>3280</v>
      </c>
      <c r="V44">
        <v>0.311</v>
      </c>
      <c r="W44">
        <v>0.56899999999999995</v>
      </c>
      <c r="X44">
        <v>191</v>
      </c>
      <c r="Y44">
        <v>0.80300000000000005</v>
      </c>
      <c r="Z44">
        <v>0.215</v>
      </c>
      <c r="AA44">
        <v>41.1</v>
      </c>
    </row>
    <row r="45" spans="2:27" x14ac:dyDescent="0.25">
      <c r="C45" t="s">
        <v>44</v>
      </c>
      <c r="D45">
        <v>6589</v>
      </c>
      <c r="J45">
        <v>1769</v>
      </c>
      <c r="K45">
        <v>0.38100000000000001</v>
      </c>
      <c r="L45">
        <v>0.47499999999999998</v>
      </c>
      <c r="M45">
        <v>118</v>
      </c>
      <c r="N45">
        <v>0.78700000000000003</v>
      </c>
      <c r="O45">
        <v>3.34</v>
      </c>
      <c r="P45">
        <v>394</v>
      </c>
      <c r="U45">
        <v>3291</v>
      </c>
      <c r="V45">
        <v>0.245</v>
      </c>
      <c r="W45">
        <v>0.67500000000000004</v>
      </c>
      <c r="X45">
        <v>458</v>
      </c>
      <c r="Y45">
        <v>0.81899999999999995</v>
      </c>
      <c r="Z45">
        <v>0.191</v>
      </c>
      <c r="AA45">
        <v>87.3</v>
      </c>
    </row>
    <row r="46" spans="2:27" x14ac:dyDescent="0.25">
      <c r="C46" t="s">
        <v>45</v>
      </c>
      <c r="D46">
        <v>9211</v>
      </c>
      <c r="J46">
        <v>2364</v>
      </c>
      <c r="K46">
        <v>0.34899999999999998</v>
      </c>
      <c r="L46">
        <v>0.51100000000000001</v>
      </c>
      <c r="M46">
        <v>178</v>
      </c>
      <c r="N46">
        <v>0.78400000000000003</v>
      </c>
      <c r="O46">
        <v>1.48</v>
      </c>
      <c r="P46">
        <v>263</v>
      </c>
      <c r="U46">
        <v>3140</v>
      </c>
      <c r="V46">
        <v>0.29399999999999998</v>
      </c>
      <c r="W46">
        <v>0.60499999999999998</v>
      </c>
      <c r="X46">
        <v>401</v>
      </c>
      <c r="Y46">
        <v>0.81899999999999995</v>
      </c>
      <c r="Z46">
        <v>0.24299999999999999</v>
      </c>
      <c r="AA46">
        <v>97.3</v>
      </c>
    </row>
    <row r="47" spans="2:27" x14ac:dyDescent="0.25">
      <c r="C47" t="s">
        <v>46</v>
      </c>
      <c r="D47">
        <v>2810</v>
      </c>
      <c r="J47">
        <v>3206</v>
      </c>
      <c r="K47">
        <v>0.33600000000000002</v>
      </c>
      <c r="L47">
        <v>0.53</v>
      </c>
      <c r="M47">
        <v>57</v>
      </c>
      <c r="N47">
        <v>0.8</v>
      </c>
      <c r="O47">
        <v>3.46</v>
      </c>
      <c r="P47">
        <v>197</v>
      </c>
      <c r="U47">
        <v>3055</v>
      </c>
      <c r="V47">
        <v>0.35499999999999998</v>
      </c>
      <c r="W47">
        <v>0.439</v>
      </c>
      <c r="X47">
        <v>155</v>
      </c>
      <c r="Y47">
        <v>0.83599999999999997</v>
      </c>
      <c r="Z47">
        <v>0.192</v>
      </c>
      <c r="AA47">
        <v>29.8</v>
      </c>
    </row>
    <row r="48" spans="2:27" x14ac:dyDescent="0.25">
      <c r="C48" t="s">
        <v>47</v>
      </c>
      <c r="D48">
        <v>15700</v>
      </c>
      <c r="J48">
        <v>9109</v>
      </c>
      <c r="K48">
        <v>0.38600000000000001</v>
      </c>
      <c r="L48">
        <v>0.45</v>
      </c>
      <c r="M48">
        <v>114</v>
      </c>
      <c r="N48">
        <v>0.76800000000000002</v>
      </c>
      <c r="O48">
        <v>3.17</v>
      </c>
      <c r="P48">
        <v>361</v>
      </c>
      <c r="U48">
        <v>5302</v>
      </c>
      <c r="V48">
        <v>0.24099999999999999</v>
      </c>
      <c r="W48">
        <v>0.68600000000000005</v>
      </c>
      <c r="X48">
        <v>497</v>
      </c>
      <c r="Y48">
        <v>0.82299999999999995</v>
      </c>
      <c r="Z48">
        <v>0.19700000000000001</v>
      </c>
      <c r="AA48">
        <v>97.9</v>
      </c>
    </row>
    <row r="49" spans="2:27" x14ac:dyDescent="0.25">
      <c r="C49" t="s">
        <v>48</v>
      </c>
      <c r="D49">
        <v>5721</v>
      </c>
      <c r="J49">
        <v>4550</v>
      </c>
      <c r="K49">
        <v>0.39900000000000002</v>
      </c>
      <c r="L49">
        <v>0.45800000000000002</v>
      </c>
      <c r="M49">
        <v>90</v>
      </c>
      <c r="N49">
        <v>0.749</v>
      </c>
      <c r="O49">
        <v>2.56</v>
      </c>
      <c r="P49">
        <v>230</v>
      </c>
      <c r="U49">
        <v>2016</v>
      </c>
      <c r="V49">
        <v>0.34599999999999997</v>
      </c>
      <c r="W49">
        <v>0.44600000000000001</v>
      </c>
      <c r="X49">
        <v>254</v>
      </c>
      <c r="Y49">
        <v>0.872</v>
      </c>
      <c r="Z49">
        <v>0.17499999999999999</v>
      </c>
      <c r="AA49">
        <v>44.6</v>
      </c>
    </row>
    <row r="50" spans="2:27" x14ac:dyDescent="0.25">
      <c r="C50" t="s">
        <v>49</v>
      </c>
      <c r="D50">
        <v>6024</v>
      </c>
      <c r="J50">
        <v>4090</v>
      </c>
      <c r="K50">
        <v>0.34599999999999997</v>
      </c>
      <c r="L50">
        <v>0.53</v>
      </c>
      <c r="M50">
        <v>84</v>
      </c>
      <c r="N50">
        <v>0.76700000000000002</v>
      </c>
      <c r="O50">
        <v>3.44</v>
      </c>
      <c r="P50">
        <v>289</v>
      </c>
      <c r="U50">
        <v>2047</v>
      </c>
      <c r="V50">
        <v>0.26500000000000001</v>
      </c>
      <c r="W50">
        <v>0.63200000000000001</v>
      </c>
      <c r="X50">
        <v>377</v>
      </c>
      <c r="Y50">
        <v>0.81</v>
      </c>
      <c r="Z50">
        <v>0.186</v>
      </c>
      <c r="AA50">
        <v>70.099999999999994</v>
      </c>
    </row>
    <row r="51" spans="2:27" x14ac:dyDescent="0.25">
      <c r="C51" t="s">
        <v>50</v>
      </c>
      <c r="D51">
        <v>10200</v>
      </c>
      <c r="J51">
        <v>885</v>
      </c>
      <c r="K51">
        <v>0.38100000000000001</v>
      </c>
      <c r="L51">
        <v>0.47099999999999997</v>
      </c>
      <c r="M51">
        <v>162</v>
      </c>
      <c r="N51">
        <v>0.80900000000000005</v>
      </c>
      <c r="O51">
        <v>2.46</v>
      </c>
      <c r="P51">
        <v>399</v>
      </c>
      <c r="U51">
        <v>3995</v>
      </c>
      <c r="V51">
        <v>0.253</v>
      </c>
      <c r="W51">
        <v>0.65500000000000003</v>
      </c>
      <c r="X51">
        <v>639</v>
      </c>
      <c r="Y51">
        <v>0.81100000000000005</v>
      </c>
      <c r="Z51">
        <v>0.193</v>
      </c>
      <c r="AA51">
        <v>123</v>
      </c>
    </row>
    <row r="52" spans="2:27" x14ac:dyDescent="0.25">
      <c r="C52" t="s">
        <v>51</v>
      </c>
      <c r="D52">
        <v>3731</v>
      </c>
      <c r="J52">
        <v>1854</v>
      </c>
      <c r="K52">
        <v>0.377</v>
      </c>
      <c r="L52">
        <v>0.47899999999999998</v>
      </c>
      <c r="M52">
        <v>71</v>
      </c>
      <c r="N52">
        <v>0.76800000000000002</v>
      </c>
      <c r="O52">
        <v>2.2400000000000002</v>
      </c>
      <c r="P52">
        <v>159</v>
      </c>
      <c r="U52">
        <v>6707</v>
      </c>
      <c r="V52">
        <v>0.28499999999999998</v>
      </c>
      <c r="W52">
        <v>0.623</v>
      </c>
      <c r="X52">
        <v>261</v>
      </c>
      <c r="Y52">
        <v>0.83499999999999996</v>
      </c>
      <c r="Z52">
        <v>0.14499999999999999</v>
      </c>
      <c r="AA52">
        <v>37.9</v>
      </c>
    </row>
    <row r="53" spans="2:27" x14ac:dyDescent="0.25">
      <c r="C53" t="s">
        <v>52</v>
      </c>
      <c r="D53">
        <v>4213</v>
      </c>
      <c r="J53">
        <v>1357</v>
      </c>
      <c r="K53">
        <v>0.36199999999999999</v>
      </c>
      <c r="L53">
        <v>0.47399999999999998</v>
      </c>
      <c r="M53">
        <v>74</v>
      </c>
      <c r="N53">
        <v>0.73799999999999999</v>
      </c>
      <c r="O53">
        <v>2.42</v>
      </c>
      <c r="P53">
        <v>179</v>
      </c>
      <c r="U53">
        <v>3501</v>
      </c>
      <c r="V53">
        <v>0.27400000000000002</v>
      </c>
      <c r="W53">
        <v>0.61699999999999999</v>
      </c>
      <c r="X53">
        <v>298</v>
      </c>
      <c r="Y53">
        <v>0.79600000000000004</v>
      </c>
      <c r="Z53">
        <v>0.23699999999999999</v>
      </c>
      <c r="AA53">
        <v>70.7</v>
      </c>
    </row>
    <row r="54" spans="2:27" x14ac:dyDescent="0.25">
      <c r="C54" t="s">
        <v>53</v>
      </c>
      <c r="D54">
        <v>7020</v>
      </c>
      <c r="J54">
        <v>9393</v>
      </c>
      <c r="K54">
        <v>0.40699999999999997</v>
      </c>
      <c r="L54">
        <v>0.45900000000000002</v>
      </c>
      <c r="M54">
        <v>46</v>
      </c>
      <c r="N54">
        <v>0.77200000000000002</v>
      </c>
      <c r="O54">
        <v>6.83</v>
      </c>
      <c r="P54">
        <v>314</v>
      </c>
      <c r="U54">
        <v>5339</v>
      </c>
      <c r="V54">
        <v>0.248</v>
      </c>
      <c r="W54">
        <v>0.65200000000000002</v>
      </c>
      <c r="X54">
        <v>420</v>
      </c>
      <c r="Y54">
        <v>0.8</v>
      </c>
      <c r="Z54">
        <v>0.20799999999999999</v>
      </c>
      <c r="AA54">
        <v>87.3</v>
      </c>
    </row>
    <row r="55" spans="2:27" x14ac:dyDescent="0.25">
      <c r="C55" t="s">
        <v>54</v>
      </c>
      <c r="D55">
        <v>49300</v>
      </c>
      <c r="J55">
        <v>3887</v>
      </c>
      <c r="K55">
        <v>0.36499999999999999</v>
      </c>
      <c r="L55">
        <v>0.503</v>
      </c>
      <c r="M55">
        <v>1135</v>
      </c>
      <c r="N55">
        <v>0.80600000000000005</v>
      </c>
      <c r="O55">
        <v>2.9</v>
      </c>
      <c r="P55">
        <v>3296</v>
      </c>
      <c r="U55">
        <v>2471</v>
      </c>
      <c r="V55">
        <v>0.27300000000000002</v>
      </c>
      <c r="W55">
        <v>0.63800000000000001</v>
      </c>
      <c r="X55">
        <v>4287</v>
      </c>
      <c r="Y55">
        <v>0.82399999999999995</v>
      </c>
      <c r="Z55">
        <v>0.112</v>
      </c>
      <c r="AA55">
        <v>479</v>
      </c>
    </row>
    <row r="56" spans="2:27" x14ac:dyDescent="0.25">
      <c r="C56" t="s">
        <v>55</v>
      </c>
      <c r="D56">
        <v>9041</v>
      </c>
      <c r="J56">
        <v>3472</v>
      </c>
      <c r="K56">
        <v>0.376</v>
      </c>
      <c r="L56">
        <v>0.46</v>
      </c>
      <c r="M56">
        <v>73</v>
      </c>
      <c r="N56">
        <v>0.77</v>
      </c>
      <c r="O56">
        <v>4.7699999999999996</v>
      </c>
      <c r="P56">
        <v>349</v>
      </c>
      <c r="U56">
        <v>3969</v>
      </c>
      <c r="V56">
        <v>0.28000000000000003</v>
      </c>
      <c r="W56">
        <v>0.627</v>
      </c>
      <c r="X56">
        <v>422</v>
      </c>
      <c r="Y56">
        <v>0.81899999999999995</v>
      </c>
      <c r="Z56">
        <v>0.221</v>
      </c>
      <c r="AA56">
        <v>93.5</v>
      </c>
    </row>
    <row r="57" spans="2:27" x14ac:dyDescent="0.25">
      <c r="C57" t="s">
        <v>56</v>
      </c>
      <c r="D57">
        <v>9933</v>
      </c>
      <c r="J57">
        <v>2982</v>
      </c>
      <c r="K57">
        <v>0.377</v>
      </c>
      <c r="L57">
        <v>0.47899999999999998</v>
      </c>
      <c r="M57">
        <v>71</v>
      </c>
      <c r="N57">
        <v>0.78700000000000003</v>
      </c>
      <c r="O57">
        <v>4.5199999999999996</v>
      </c>
      <c r="P57">
        <v>321</v>
      </c>
      <c r="U57">
        <v>3849</v>
      </c>
      <c r="V57">
        <v>0.27900000000000003</v>
      </c>
      <c r="W57">
        <v>0.61199999999999999</v>
      </c>
      <c r="X57">
        <v>463</v>
      </c>
      <c r="Y57">
        <v>0.80200000000000005</v>
      </c>
      <c r="Z57">
        <v>0.23799999999999999</v>
      </c>
      <c r="AA57">
        <v>110</v>
      </c>
    </row>
    <row r="58" spans="2:27" x14ac:dyDescent="0.25">
      <c r="C58" t="s">
        <v>57</v>
      </c>
      <c r="D58">
        <v>9734</v>
      </c>
      <c r="J58">
        <v>1166</v>
      </c>
      <c r="K58">
        <v>0.35099999999999998</v>
      </c>
      <c r="L58">
        <v>0.48499999999999999</v>
      </c>
      <c r="M58">
        <v>152</v>
      </c>
      <c r="N58">
        <v>0.76900000000000002</v>
      </c>
      <c r="O58">
        <v>2.4700000000000002</v>
      </c>
      <c r="P58">
        <v>376</v>
      </c>
      <c r="U58">
        <v>517</v>
      </c>
      <c r="V58">
        <v>0.249</v>
      </c>
      <c r="W58">
        <v>0.64700000000000002</v>
      </c>
      <c r="X58">
        <v>760</v>
      </c>
      <c r="Y58">
        <v>0.79700000000000004</v>
      </c>
      <c r="Z58">
        <v>0.18</v>
      </c>
      <c r="AA58">
        <v>137</v>
      </c>
    </row>
    <row r="59" spans="2:27" x14ac:dyDescent="0.25">
      <c r="C59" t="s">
        <v>58</v>
      </c>
      <c r="D59">
        <v>13000</v>
      </c>
      <c r="J59">
        <v>414</v>
      </c>
      <c r="K59">
        <v>0.38500000000000001</v>
      </c>
      <c r="L59">
        <v>0.47199999999999998</v>
      </c>
      <c r="M59">
        <v>148</v>
      </c>
      <c r="N59">
        <v>0.79500000000000004</v>
      </c>
      <c r="O59">
        <v>3.05</v>
      </c>
      <c r="P59">
        <v>451</v>
      </c>
      <c r="U59">
        <v>602</v>
      </c>
      <c r="V59">
        <v>0.35299999999999998</v>
      </c>
      <c r="W59">
        <v>0.45100000000000001</v>
      </c>
      <c r="X59">
        <v>515</v>
      </c>
      <c r="Y59">
        <v>0.85499999999999998</v>
      </c>
      <c r="Z59">
        <v>0.16</v>
      </c>
      <c r="AA59">
        <v>82.2</v>
      </c>
    </row>
    <row r="60" spans="2:27" x14ac:dyDescent="0.25">
      <c r="C60" t="s">
        <v>59</v>
      </c>
      <c r="D60">
        <v>5732</v>
      </c>
      <c r="J60">
        <v>611</v>
      </c>
      <c r="K60">
        <v>0.37</v>
      </c>
      <c r="L60">
        <v>0.49199999999999999</v>
      </c>
      <c r="M60">
        <v>130</v>
      </c>
      <c r="N60">
        <v>0.80500000000000005</v>
      </c>
      <c r="O60">
        <v>2.1</v>
      </c>
      <c r="P60">
        <v>273</v>
      </c>
      <c r="U60">
        <v>892</v>
      </c>
      <c r="V60">
        <v>0.27900000000000003</v>
      </c>
      <c r="W60">
        <v>0.62</v>
      </c>
      <c r="X60">
        <v>482</v>
      </c>
      <c r="Y60">
        <v>0.81899999999999995</v>
      </c>
      <c r="Z60">
        <v>0.17100000000000001</v>
      </c>
      <c r="AA60">
        <v>82.5</v>
      </c>
    </row>
    <row r="61" spans="2:27" x14ac:dyDescent="0.25">
      <c r="C61" t="s">
        <v>60</v>
      </c>
      <c r="D61">
        <v>10100</v>
      </c>
      <c r="J61">
        <v>680</v>
      </c>
      <c r="K61">
        <v>0.35099999999999998</v>
      </c>
      <c r="L61">
        <v>0.503</v>
      </c>
      <c r="M61">
        <v>114</v>
      </c>
      <c r="N61">
        <v>0.80800000000000005</v>
      </c>
      <c r="O61">
        <v>2.31</v>
      </c>
      <c r="P61">
        <v>263</v>
      </c>
      <c r="U61">
        <v>703</v>
      </c>
      <c r="V61">
        <v>0.251</v>
      </c>
      <c r="W61">
        <v>0.63400000000000001</v>
      </c>
      <c r="X61">
        <v>509</v>
      </c>
      <c r="Y61">
        <v>0.78800000000000003</v>
      </c>
      <c r="Z61">
        <v>0.182</v>
      </c>
      <c r="AA61">
        <v>92.6</v>
      </c>
    </row>
    <row r="62" spans="2:27" x14ac:dyDescent="0.25">
      <c r="B62" s="7" t="s">
        <v>62</v>
      </c>
      <c r="C62" s="7"/>
      <c r="D62" s="7">
        <f>AVERAGE(D38:D61)</f>
        <v>9334.375</v>
      </c>
      <c r="E62" s="7"/>
      <c r="F62" s="7"/>
      <c r="G62" s="7"/>
      <c r="H62" s="7"/>
      <c r="I62" s="7"/>
      <c r="J62" s="7">
        <f t="shared" ref="J62:AA62" si="2">AVERAGE(J38:J61)</f>
        <v>2934.2916666666665</v>
      </c>
      <c r="K62" s="7">
        <f t="shared" si="2"/>
        <v>0.3637083333333333</v>
      </c>
      <c r="L62" s="7">
        <f t="shared" si="2"/>
        <v>0.49512499999999998</v>
      </c>
      <c r="M62" s="7">
        <f t="shared" si="2"/>
        <v>145.25</v>
      </c>
      <c r="N62" s="7">
        <f t="shared" si="2"/>
        <v>0.78095833333333342</v>
      </c>
      <c r="O62" s="7">
        <f t="shared" si="2"/>
        <v>3.1558333333333333</v>
      </c>
      <c r="P62" s="7">
        <f t="shared" si="2"/>
        <v>416.33333333333331</v>
      </c>
      <c r="Q62" s="7"/>
      <c r="R62" s="7"/>
      <c r="S62" s="7"/>
      <c r="T62" s="7"/>
      <c r="U62" s="7">
        <f t="shared" si="2"/>
        <v>3039.875</v>
      </c>
      <c r="V62" s="7">
        <f t="shared" si="2"/>
        <v>0.2784166666666667</v>
      </c>
      <c r="W62" s="7">
        <f t="shared" si="2"/>
        <v>0.60791666666666655</v>
      </c>
      <c r="X62" s="7">
        <f t="shared" si="2"/>
        <v>558.70833333333337</v>
      </c>
      <c r="Y62" s="7">
        <f t="shared" si="2"/>
        <v>0.81587500000000002</v>
      </c>
      <c r="Z62" s="7">
        <f t="shared" si="2"/>
        <v>0.18683333333333338</v>
      </c>
      <c r="AA62" s="7">
        <f t="shared" si="2"/>
        <v>92.120833333333337</v>
      </c>
    </row>
    <row r="65" spans="3:27" x14ac:dyDescent="0.25">
      <c r="C65" s="8" t="s">
        <v>61</v>
      </c>
      <c r="D65" s="8">
        <f>AVERAGE(D8:D17,D21:D34,D38:D61)</f>
        <v>13167</v>
      </c>
      <c r="E65" s="8"/>
      <c r="F65" s="8"/>
      <c r="G65" s="8"/>
      <c r="H65" s="8"/>
      <c r="I65" s="8"/>
      <c r="J65" s="8">
        <f t="shared" ref="J65:AA65" si="3">AVERAGE(J8:J17,J21:J34,J38:J61)</f>
        <v>3100.1041666666665</v>
      </c>
      <c r="K65" s="8">
        <f t="shared" si="3"/>
        <v>0.35727083333333343</v>
      </c>
      <c r="L65" s="8">
        <f t="shared" si="3"/>
        <v>0.51302083333333337</v>
      </c>
      <c r="M65" s="8">
        <f t="shared" si="3"/>
        <v>185</v>
      </c>
      <c r="N65" s="8">
        <f t="shared" si="3"/>
        <v>0.79737500000000006</v>
      </c>
      <c r="O65" s="8">
        <f t="shared" si="3"/>
        <v>3.4672916666666675</v>
      </c>
      <c r="P65" s="8">
        <f t="shared" si="3"/>
        <v>541.3125</v>
      </c>
      <c r="Q65" s="8"/>
      <c r="R65" s="8"/>
      <c r="S65" s="8"/>
      <c r="T65" s="8"/>
      <c r="U65" s="8">
        <f t="shared" si="3"/>
        <v>3670.0416666666665</v>
      </c>
      <c r="V65" s="8">
        <f t="shared" si="3"/>
        <v>0.27485416666666668</v>
      </c>
      <c r="W65" s="8">
        <f t="shared" si="3"/>
        <v>0.61479166666666674</v>
      </c>
      <c r="X65" s="8">
        <f t="shared" si="3"/>
        <v>619.47916666666663</v>
      </c>
      <c r="Y65" s="8">
        <f t="shared" si="3"/>
        <v>0.81304166666666655</v>
      </c>
      <c r="Z65" s="8">
        <f t="shared" si="3"/>
        <v>0.18414791666666663</v>
      </c>
      <c r="AA65" s="8">
        <f t="shared" si="3"/>
        <v>111.52708333333334</v>
      </c>
    </row>
    <row r="70" spans="3:27" x14ac:dyDescent="0.25">
      <c r="D70">
        <f>CORREL(D8:D61,P8:P61)</f>
        <v>0.93616848706012878</v>
      </c>
      <c r="E70">
        <f>CORREL(D8:D61,X8:X61)</f>
        <v>0.83275202875742249</v>
      </c>
      <c r="F70">
        <f>CORREL(P8:P61,X8:X61)</f>
        <v>0.95916253857735112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EB09-8CFB-4600-B5EA-BB232D1B93DF}">
  <dimension ref="B6:AK75"/>
  <sheetViews>
    <sheetView tabSelected="1" topLeftCell="A8" zoomScale="70" zoomScaleNormal="70" workbookViewId="0">
      <selection activeCell="B76" sqref="B76"/>
    </sheetView>
  </sheetViews>
  <sheetFormatPr defaultColWidth="8.85546875" defaultRowHeight="15" x14ac:dyDescent="0.25"/>
  <sheetData>
    <row r="6" spans="2:37" x14ac:dyDescent="0.25">
      <c r="B6">
        <v>20042023</v>
      </c>
      <c r="D6" s="1" t="s">
        <v>0</v>
      </c>
      <c r="I6" s="2" t="s">
        <v>1</v>
      </c>
      <c r="J6" s="2"/>
      <c r="K6" s="2"/>
      <c r="L6" s="2"/>
      <c r="M6" s="2"/>
      <c r="N6" s="2"/>
      <c r="O6" s="2"/>
      <c r="P6" s="2"/>
      <c r="T6" s="3" t="s">
        <v>2</v>
      </c>
      <c r="U6" s="3"/>
      <c r="V6" s="3"/>
      <c r="W6" s="3"/>
      <c r="X6" s="3"/>
      <c r="Y6" s="3"/>
      <c r="Z6" s="3"/>
      <c r="AA6" s="3"/>
      <c r="AE6" s="3"/>
      <c r="AF6" s="2"/>
      <c r="AG6" s="1"/>
    </row>
    <row r="7" spans="2:37" ht="60" x14ac:dyDescent="0.25">
      <c r="C7" s="4" t="s">
        <v>3</v>
      </c>
      <c r="D7" s="1" t="s">
        <v>4</v>
      </c>
      <c r="E7" s="4"/>
      <c r="F7" s="4"/>
      <c r="G7" s="4"/>
      <c r="I7" s="5"/>
      <c r="J7" s="5" t="s">
        <v>5</v>
      </c>
      <c r="K7" s="5" t="s">
        <v>6</v>
      </c>
      <c r="L7" s="5" t="s">
        <v>7</v>
      </c>
      <c r="M7" s="5" t="s">
        <v>8</v>
      </c>
      <c r="N7" s="5" t="s">
        <v>9</v>
      </c>
      <c r="O7" s="5" t="s">
        <v>10</v>
      </c>
      <c r="P7" s="5" t="s">
        <v>11</v>
      </c>
      <c r="Q7" s="4"/>
      <c r="R7" s="4"/>
      <c r="S7" s="4"/>
      <c r="T7" s="6"/>
      <c r="U7" s="6" t="s">
        <v>12</v>
      </c>
      <c r="V7" s="6" t="s">
        <v>6</v>
      </c>
      <c r="W7" s="6" t="s">
        <v>7</v>
      </c>
      <c r="X7" s="6" t="s">
        <v>8</v>
      </c>
      <c r="Y7" s="6" t="s">
        <v>9</v>
      </c>
      <c r="Z7" s="6" t="s">
        <v>10</v>
      </c>
      <c r="AA7" s="6" t="s">
        <v>11</v>
      </c>
      <c r="AE7" s="6" t="s">
        <v>8</v>
      </c>
      <c r="AF7" s="5" t="s">
        <v>11</v>
      </c>
      <c r="AG7" s="1" t="s">
        <v>4</v>
      </c>
      <c r="AI7" s="4" t="s">
        <v>63</v>
      </c>
      <c r="AJ7" s="4" t="s">
        <v>64</v>
      </c>
      <c r="AK7" s="4" t="s">
        <v>65</v>
      </c>
    </row>
    <row r="8" spans="2:37" x14ac:dyDescent="0.25">
      <c r="C8" t="s">
        <v>13</v>
      </c>
      <c r="D8">
        <v>19700</v>
      </c>
      <c r="J8">
        <v>1066</v>
      </c>
      <c r="K8">
        <v>0.33300000000000002</v>
      </c>
      <c r="L8">
        <v>0.55500000000000005</v>
      </c>
      <c r="M8">
        <v>512</v>
      </c>
      <c r="N8">
        <v>0.83199999999999996</v>
      </c>
      <c r="O8">
        <v>1.86</v>
      </c>
      <c r="P8">
        <v>950</v>
      </c>
      <c r="U8">
        <v>3081</v>
      </c>
      <c r="V8">
        <v>0.29799999999999999</v>
      </c>
      <c r="W8">
        <v>0.58099999999999996</v>
      </c>
      <c r="X8">
        <v>942</v>
      </c>
      <c r="Y8">
        <v>0.81399999999999995</v>
      </c>
      <c r="Z8">
        <v>6.2700000000000006E-2</v>
      </c>
      <c r="AA8">
        <v>59.1</v>
      </c>
      <c r="AE8">
        <v>942</v>
      </c>
      <c r="AF8">
        <v>950</v>
      </c>
      <c r="AG8">
        <v>19700</v>
      </c>
      <c r="AI8">
        <f>AE8/AF8</f>
        <v>0.991578947368421</v>
      </c>
      <c r="AJ8">
        <f>AE8/M8</f>
        <v>1.83984375</v>
      </c>
      <c r="AK8">
        <f>AE8/AG8</f>
        <v>4.7817258883248732E-2</v>
      </c>
    </row>
    <row r="9" spans="2:37" x14ac:dyDescent="0.25">
      <c r="C9" t="s">
        <v>14</v>
      </c>
      <c r="D9">
        <v>10900</v>
      </c>
      <c r="J9">
        <v>2741</v>
      </c>
      <c r="K9">
        <v>0.36699999999999999</v>
      </c>
      <c r="L9">
        <v>0.495</v>
      </c>
      <c r="M9">
        <v>233</v>
      </c>
      <c r="N9">
        <v>0.79300000000000004</v>
      </c>
      <c r="O9">
        <v>1.49</v>
      </c>
      <c r="P9">
        <v>347</v>
      </c>
      <c r="U9">
        <v>3930</v>
      </c>
      <c r="V9">
        <v>0.30599999999999999</v>
      </c>
      <c r="W9">
        <v>0.57799999999999996</v>
      </c>
      <c r="X9">
        <v>705</v>
      </c>
      <c r="Y9">
        <v>0.81599999999999995</v>
      </c>
      <c r="Z9">
        <v>0.107</v>
      </c>
      <c r="AA9">
        <v>75.2</v>
      </c>
      <c r="AE9">
        <v>705</v>
      </c>
      <c r="AF9">
        <v>347</v>
      </c>
      <c r="AG9">
        <v>10900</v>
      </c>
      <c r="AI9">
        <f t="shared" ref="AI9:AI61" si="0">AE9/AF9</f>
        <v>2.0317002881844379</v>
      </c>
      <c r="AJ9">
        <f t="shared" ref="AJ9:AJ61" si="1">AE9/M9</f>
        <v>3.0257510729613735</v>
      </c>
      <c r="AK9">
        <f t="shared" ref="AK9:AK61" si="2">AE9/AG9</f>
        <v>6.4678899082568811E-2</v>
      </c>
    </row>
    <row r="10" spans="2:37" x14ac:dyDescent="0.25">
      <c r="C10" t="s">
        <v>15</v>
      </c>
      <c r="D10">
        <v>7637</v>
      </c>
      <c r="J10">
        <v>5290</v>
      </c>
      <c r="K10">
        <v>0.35199999999999998</v>
      </c>
      <c r="L10">
        <v>0.48399999999999999</v>
      </c>
      <c r="M10">
        <v>121</v>
      </c>
      <c r="N10">
        <v>0.79</v>
      </c>
      <c r="O10">
        <v>3.97</v>
      </c>
      <c r="P10">
        <v>480</v>
      </c>
      <c r="U10">
        <v>6229</v>
      </c>
      <c r="V10">
        <v>0.28199999999999997</v>
      </c>
      <c r="W10">
        <v>0.626</v>
      </c>
      <c r="X10">
        <v>628</v>
      </c>
      <c r="Y10">
        <v>0.82399999999999995</v>
      </c>
      <c r="Z10">
        <v>0.14599999999999999</v>
      </c>
      <c r="AA10">
        <v>91.4</v>
      </c>
      <c r="AE10">
        <v>628</v>
      </c>
      <c r="AF10">
        <v>480</v>
      </c>
      <c r="AG10">
        <v>7637</v>
      </c>
      <c r="AI10">
        <f t="shared" si="0"/>
        <v>1.3083333333333333</v>
      </c>
      <c r="AJ10">
        <f t="shared" si="1"/>
        <v>5.1900826446280988</v>
      </c>
      <c r="AK10">
        <f t="shared" si="2"/>
        <v>8.2231242634542359E-2</v>
      </c>
    </row>
    <row r="11" spans="2:37" x14ac:dyDescent="0.25">
      <c r="C11" t="s">
        <v>16</v>
      </c>
      <c r="D11">
        <v>13300</v>
      </c>
      <c r="J11">
        <v>1127</v>
      </c>
      <c r="K11">
        <v>0.36599999999999999</v>
      </c>
      <c r="L11">
        <v>0.5</v>
      </c>
      <c r="M11">
        <v>239</v>
      </c>
      <c r="N11">
        <v>0.81899999999999995</v>
      </c>
      <c r="O11">
        <v>1.77</v>
      </c>
      <c r="P11">
        <v>423</v>
      </c>
      <c r="U11">
        <v>2709</v>
      </c>
      <c r="V11">
        <v>0.28699999999999998</v>
      </c>
      <c r="W11">
        <v>0.59</v>
      </c>
      <c r="X11">
        <v>464</v>
      </c>
      <c r="Y11">
        <v>0.80700000000000005</v>
      </c>
      <c r="Z11">
        <v>9.2499999999999999E-2</v>
      </c>
      <c r="AA11">
        <v>42.9</v>
      </c>
      <c r="AE11">
        <v>464</v>
      </c>
      <c r="AF11">
        <v>423</v>
      </c>
      <c r="AG11">
        <v>13300</v>
      </c>
      <c r="AI11">
        <f t="shared" si="0"/>
        <v>1.0969267139479906</v>
      </c>
      <c r="AJ11">
        <f t="shared" si="1"/>
        <v>1.9414225941422594</v>
      </c>
      <c r="AK11">
        <f t="shared" si="2"/>
        <v>3.4887218045112779E-2</v>
      </c>
    </row>
    <row r="12" spans="2:37" x14ac:dyDescent="0.25">
      <c r="C12" t="s">
        <v>17</v>
      </c>
      <c r="D12">
        <v>7287</v>
      </c>
      <c r="J12">
        <v>2571</v>
      </c>
      <c r="K12">
        <v>0.33500000000000002</v>
      </c>
      <c r="L12">
        <v>0.56299999999999994</v>
      </c>
      <c r="M12">
        <v>118</v>
      </c>
      <c r="N12">
        <v>0.82199999999999995</v>
      </c>
      <c r="O12">
        <v>2.41</v>
      </c>
      <c r="P12">
        <v>284</v>
      </c>
      <c r="U12">
        <v>3453</v>
      </c>
      <c r="V12">
        <v>0.308</v>
      </c>
      <c r="W12">
        <v>0.58299999999999996</v>
      </c>
      <c r="X12">
        <v>429</v>
      </c>
      <c r="Y12">
        <v>0.81399999999999995</v>
      </c>
      <c r="Z12">
        <v>0.157</v>
      </c>
      <c r="AA12">
        <v>67.599999999999994</v>
      </c>
      <c r="AE12">
        <v>429</v>
      </c>
      <c r="AF12">
        <v>284</v>
      </c>
      <c r="AG12">
        <v>7287</v>
      </c>
      <c r="AI12">
        <f t="shared" si="0"/>
        <v>1.5105633802816902</v>
      </c>
      <c r="AJ12">
        <f t="shared" si="1"/>
        <v>3.6355932203389831</v>
      </c>
      <c r="AK12">
        <f t="shared" si="2"/>
        <v>5.8871963771099219E-2</v>
      </c>
    </row>
    <row r="13" spans="2:37" x14ac:dyDescent="0.25">
      <c r="B13" s="9" t="s">
        <v>67</v>
      </c>
      <c r="C13" s="9" t="s">
        <v>18</v>
      </c>
      <c r="D13">
        <v>14100</v>
      </c>
      <c r="J13">
        <v>5558</v>
      </c>
      <c r="K13">
        <v>0.39200000000000002</v>
      </c>
      <c r="L13">
        <v>0.45800000000000002</v>
      </c>
      <c r="M13">
        <v>81</v>
      </c>
      <c r="N13">
        <v>0.79800000000000004</v>
      </c>
      <c r="O13">
        <v>9.85</v>
      </c>
      <c r="P13">
        <v>798</v>
      </c>
      <c r="U13">
        <v>6113</v>
      </c>
      <c r="V13">
        <v>0.28000000000000003</v>
      </c>
      <c r="W13">
        <v>0.621</v>
      </c>
      <c r="X13">
        <v>767</v>
      </c>
      <c r="Y13">
        <v>0.81699999999999995</v>
      </c>
      <c r="Z13">
        <v>0.17</v>
      </c>
      <c r="AA13">
        <v>130</v>
      </c>
      <c r="AE13">
        <v>767</v>
      </c>
      <c r="AF13">
        <v>798</v>
      </c>
      <c r="AG13">
        <v>14100</v>
      </c>
      <c r="AI13">
        <f t="shared" si="0"/>
        <v>0.96115288220551376</v>
      </c>
      <c r="AJ13">
        <f t="shared" si="1"/>
        <v>9.4691358024691361</v>
      </c>
      <c r="AK13">
        <f t="shared" si="2"/>
        <v>5.4397163120567374E-2</v>
      </c>
    </row>
    <row r="14" spans="2:37" x14ac:dyDescent="0.25">
      <c r="C14" t="s">
        <v>19</v>
      </c>
      <c r="D14">
        <v>7153</v>
      </c>
      <c r="J14">
        <v>2360</v>
      </c>
      <c r="K14">
        <v>0.34699999999999998</v>
      </c>
      <c r="L14">
        <v>0.499</v>
      </c>
      <c r="M14">
        <v>103</v>
      </c>
      <c r="N14">
        <v>0.75900000000000001</v>
      </c>
      <c r="O14">
        <v>3.71</v>
      </c>
      <c r="P14">
        <v>382</v>
      </c>
      <c r="U14">
        <v>1938</v>
      </c>
      <c r="V14">
        <v>0.25600000000000001</v>
      </c>
      <c r="W14">
        <v>0.626</v>
      </c>
      <c r="X14">
        <v>558</v>
      </c>
      <c r="Y14">
        <v>0.79900000000000004</v>
      </c>
      <c r="Z14">
        <v>9.5699999999999993E-2</v>
      </c>
      <c r="AA14">
        <v>53.4</v>
      </c>
      <c r="AE14">
        <v>558</v>
      </c>
      <c r="AF14">
        <v>382</v>
      </c>
      <c r="AG14">
        <v>7153</v>
      </c>
      <c r="AI14">
        <f t="shared" si="0"/>
        <v>1.4607329842931938</v>
      </c>
      <c r="AJ14">
        <f t="shared" si="1"/>
        <v>5.4174757281553401</v>
      </c>
      <c r="AK14">
        <f t="shared" si="2"/>
        <v>7.8009226897805123E-2</v>
      </c>
    </row>
    <row r="15" spans="2:37" x14ac:dyDescent="0.25">
      <c r="C15" t="s">
        <v>20</v>
      </c>
      <c r="D15">
        <v>15000</v>
      </c>
      <c r="J15">
        <v>6362</v>
      </c>
      <c r="K15">
        <v>0.34100000000000003</v>
      </c>
      <c r="L15">
        <v>0.54400000000000004</v>
      </c>
      <c r="M15">
        <v>132</v>
      </c>
      <c r="N15">
        <v>0.81599999999999995</v>
      </c>
      <c r="O15">
        <v>3.92</v>
      </c>
      <c r="P15">
        <v>517</v>
      </c>
      <c r="U15">
        <v>3820</v>
      </c>
      <c r="V15">
        <v>0.27400000000000002</v>
      </c>
      <c r="W15">
        <v>0.627</v>
      </c>
      <c r="X15">
        <v>612</v>
      </c>
      <c r="Y15">
        <v>0.82</v>
      </c>
      <c r="Z15">
        <v>9.0200000000000002E-2</v>
      </c>
      <c r="AA15">
        <v>55.2</v>
      </c>
      <c r="AE15">
        <v>612</v>
      </c>
      <c r="AF15">
        <v>517</v>
      </c>
      <c r="AG15">
        <v>15000</v>
      </c>
      <c r="AI15">
        <f t="shared" si="0"/>
        <v>1.183752417794971</v>
      </c>
      <c r="AJ15">
        <f t="shared" si="1"/>
        <v>4.6363636363636367</v>
      </c>
      <c r="AK15">
        <f t="shared" si="2"/>
        <v>4.0800000000000003E-2</v>
      </c>
    </row>
    <row r="16" spans="2:37" x14ac:dyDescent="0.25">
      <c r="B16" s="9" t="s">
        <v>68</v>
      </c>
      <c r="C16" s="9" t="s">
        <v>21</v>
      </c>
      <c r="D16">
        <v>50200</v>
      </c>
      <c r="J16">
        <v>7706</v>
      </c>
      <c r="K16">
        <v>0.34899999999999998</v>
      </c>
      <c r="L16">
        <v>0.501</v>
      </c>
      <c r="M16">
        <v>348</v>
      </c>
      <c r="N16">
        <v>0.76800000000000002</v>
      </c>
      <c r="O16">
        <v>4.96</v>
      </c>
      <c r="P16">
        <v>1725</v>
      </c>
      <c r="U16">
        <v>3530</v>
      </c>
      <c r="V16">
        <v>0.35</v>
      </c>
      <c r="W16">
        <v>0.45500000000000002</v>
      </c>
      <c r="X16">
        <v>1359</v>
      </c>
      <c r="Y16">
        <v>0.85899999999999999</v>
      </c>
      <c r="Z16">
        <v>0.19800000000000001</v>
      </c>
      <c r="AA16">
        <v>270</v>
      </c>
      <c r="AE16">
        <v>1359</v>
      </c>
      <c r="AF16">
        <v>1725</v>
      </c>
      <c r="AG16">
        <v>50200</v>
      </c>
      <c r="AI16">
        <f t="shared" si="0"/>
        <v>0.78782608695652179</v>
      </c>
      <c r="AJ16">
        <f t="shared" si="1"/>
        <v>3.9051724137931036</v>
      </c>
      <c r="AK16">
        <f t="shared" si="2"/>
        <v>2.7071713147410359E-2</v>
      </c>
    </row>
    <row r="17" spans="2:37" x14ac:dyDescent="0.25">
      <c r="B17" s="9" t="s">
        <v>66</v>
      </c>
      <c r="C17" s="9" t="s">
        <v>22</v>
      </c>
      <c r="D17">
        <v>3188</v>
      </c>
      <c r="J17">
        <v>1403</v>
      </c>
      <c r="K17">
        <v>0.33600000000000002</v>
      </c>
      <c r="L17">
        <v>0.53900000000000003</v>
      </c>
      <c r="M17">
        <v>40</v>
      </c>
      <c r="N17">
        <v>0.78600000000000003</v>
      </c>
      <c r="O17">
        <v>4.41</v>
      </c>
      <c r="P17">
        <v>176</v>
      </c>
      <c r="U17">
        <v>3928</v>
      </c>
      <c r="V17">
        <v>0.24399999999999999</v>
      </c>
      <c r="W17">
        <v>0.65900000000000003</v>
      </c>
      <c r="X17">
        <v>182</v>
      </c>
      <c r="Y17">
        <v>0.80600000000000005</v>
      </c>
      <c r="Z17">
        <v>0.126</v>
      </c>
      <c r="AA17">
        <v>22.9</v>
      </c>
      <c r="AE17">
        <v>182</v>
      </c>
      <c r="AF17">
        <v>176</v>
      </c>
      <c r="AG17">
        <v>3188</v>
      </c>
      <c r="AI17">
        <f t="shared" si="0"/>
        <v>1.0340909090909092</v>
      </c>
      <c r="AJ17">
        <f t="shared" si="1"/>
        <v>4.55</v>
      </c>
      <c r="AK17">
        <f t="shared" si="2"/>
        <v>5.7089084065244669E-2</v>
      </c>
    </row>
    <row r="21" spans="2:37" x14ac:dyDescent="0.25">
      <c r="B21">
        <v>25042023</v>
      </c>
      <c r="C21" t="s">
        <v>23</v>
      </c>
      <c r="D21">
        <v>10300</v>
      </c>
      <c r="J21">
        <v>4449</v>
      </c>
      <c r="K21">
        <v>0.36899999999999999</v>
      </c>
      <c r="L21">
        <v>0.52</v>
      </c>
      <c r="M21">
        <v>92</v>
      </c>
      <c r="N21">
        <v>0.83799999999999997</v>
      </c>
      <c r="O21">
        <v>4.08</v>
      </c>
      <c r="P21">
        <v>376</v>
      </c>
      <c r="U21">
        <v>9568</v>
      </c>
      <c r="V21">
        <v>0.28000000000000003</v>
      </c>
      <c r="W21">
        <v>0.63400000000000001</v>
      </c>
      <c r="X21">
        <v>331</v>
      </c>
      <c r="Y21">
        <v>0.82599999999999996</v>
      </c>
      <c r="Z21">
        <v>0.13600000000000001</v>
      </c>
      <c r="AA21">
        <v>45</v>
      </c>
      <c r="AE21">
        <v>331</v>
      </c>
      <c r="AF21">
        <v>376</v>
      </c>
      <c r="AG21">
        <v>10300</v>
      </c>
      <c r="AI21">
        <f t="shared" si="0"/>
        <v>0.88031914893617025</v>
      </c>
      <c r="AJ21">
        <f t="shared" si="1"/>
        <v>3.597826086956522</v>
      </c>
      <c r="AK21">
        <f t="shared" si="2"/>
        <v>3.2135922330097086E-2</v>
      </c>
    </row>
    <row r="22" spans="2:37" x14ac:dyDescent="0.25">
      <c r="C22" t="s">
        <v>24</v>
      </c>
      <c r="D22">
        <v>9184</v>
      </c>
      <c r="J22">
        <v>3922</v>
      </c>
      <c r="K22">
        <v>0.35399999999999998</v>
      </c>
      <c r="L22">
        <v>0.51400000000000001</v>
      </c>
      <c r="M22">
        <v>108</v>
      </c>
      <c r="N22">
        <v>0.78800000000000003</v>
      </c>
      <c r="O22">
        <v>2.94</v>
      </c>
      <c r="P22">
        <v>318</v>
      </c>
      <c r="U22">
        <v>7208</v>
      </c>
      <c r="V22">
        <v>0.26100000000000001</v>
      </c>
      <c r="W22">
        <v>0.64800000000000002</v>
      </c>
      <c r="X22">
        <v>260</v>
      </c>
      <c r="Y22">
        <v>0.82</v>
      </c>
      <c r="Z22">
        <v>0.19</v>
      </c>
      <c r="AA22">
        <v>49.4</v>
      </c>
      <c r="AE22">
        <v>260</v>
      </c>
      <c r="AF22">
        <v>318</v>
      </c>
      <c r="AG22">
        <v>9184</v>
      </c>
      <c r="AI22">
        <f t="shared" si="0"/>
        <v>0.8176100628930818</v>
      </c>
      <c r="AJ22">
        <f t="shared" si="1"/>
        <v>2.4074074074074074</v>
      </c>
      <c r="AK22">
        <f t="shared" si="2"/>
        <v>2.8310104529616725E-2</v>
      </c>
    </row>
    <row r="23" spans="2:37" x14ac:dyDescent="0.25">
      <c r="C23" t="s">
        <v>25</v>
      </c>
      <c r="D23">
        <v>22400</v>
      </c>
      <c r="J23">
        <v>855</v>
      </c>
      <c r="K23">
        <v>0.34300000000000003</v>
      </c>
      <c r="L23">
        <v>0.52600000000000002</v>
      </c>
      <c r="M23">
        <v>141</v>
      </c>
      <c r="N23">
        <v>0.83</v>
      </c>
      <c r="O23">
        <v>5.73</v>
      </c>
      <c r="P23">
        <v>808</v>
      </c>
      <c r="U23">
        <v>4604</v>
      </c>
      <c r="V23">
        <v>0.29199999999999998</v>
      </c>
      <c r="W23">
        <v>0.58899999999999997</v>
      </c>
      <c r="X23">
        <v>932</v>
      </c>
      <c r="Y23">
        <v>0.80600000000000005</v>
      </c>
      <c r="Z23">
        <v>0.17199999999999999</v>
      </c>
      <c r="AA23">
        <v>160</v>
      </c>
      <c r="AE23">
        <v>932</v>
      </c>
      <c r="AF23">
        <v>808</v>
      </c>
      <c r="AG23">
        <v>22400</v>
      </c>
      <c r="AI23">
        <f t="shared" si="0"/>
        <v>1.1534653465346534</v>
      </c>
      <c r="AJ23">
        <f t="shared" si="1"/>
        <v>6.6099290780141846</v>
      </c>
      <c r="AK23">
        <f t="shared" si="2"/>
        <v>4.1607142857142856E-2</v>
      </c>
    </row>
    <row r="24" spans="2:37" x14ac:dyDescent="0.25">
      <c r="C24" t="s">
        <v>26</v>
      </c>
      <c r="D24">
        <v>5881</v>
      </c>
      <c r="J24">
        <v>2915</v>
      </c>
      <c r="K24">
        <v>0.33</v>
      </c>
      <c r="L24">
        <v>0.55600000000000005</v>
      </c>
      <c r="M24">
        <v>78</v>
      </c>
      <c r="N24">
        <v>0.82599999999999996</v>
      </c>
      <c r="O24">
        <v>2.27</v>
      </c>
      <c r="P24">
        <v>177</v>
      </c>
      <c r="U24">
        <v>2824</v>
      </c>
      <c r="V24">
        <v>0.24199999999999999</v>
      </c>
      <c r="W24">
        <v>0.66600000000000004</v>
      </c>
      <c r="X24">
        <v>301</v>
      </c>
      <c r="Y24">
        <v>0.80200000000000005</v>
      </c>
      <c r="Z24">
        <v>0.16</v>
      </c>
      <c r="AA24">
        <v>48.1</v>
      </c>
      <c r="AE24">
        <v>301</v>
      </c>
      <c r="AF24">
        <v>177</v>
      </c>
      <c r="AG24">
        <v>5881</v>
      </c>
      <c r="AI24">
        <f t="shared" si="0"/>
        <v>1.7005649717514124</v>
      </c>
      <c r="AJ24">
        <f t="shared" si="1"/>
        <v>3.858974358974359</v>
      </c>
      <c r="AK24">
        <f t="shared" si="2"/>
        <v>5.1181771807515729E-2</v>
      </c>
    </row>
    <row r="25" spans="2:37" x14ac:dyDescent="0.25">
      <c r="C25" t="s">
        <v>27</v>
      </c>
      <c r="D25">
        <v>19000</v>
      </c>
      <c r="J25">
        <v>5556</v>
      </c>
      <c r="K25">
        <v>0.35299999999999998</v>
      </c>
      <c r="L25">
        <v>0.52100000000000002</v>
      </c>
      <c r="M25">
        <v>114</v>
      </c>
      <c r="N25">
        <v>0.82899999999999996</v>
      </c>
      <c r="O25">
        <v>5.79</v>
      </c>
      <c r="P25">
        <v>660</v>
      </c>
      <c r="U25">
        <v>5250</v>
      </c>
      <c r="V25">
        <v>0.27300000000000002</v>
      </c>
      <c r="W25">
        <v>0.63200000000000001</v>
      </c>
      <c r="X25">
        <v>589</v>
      </c>
      <c r="Y25">
        <v>0.82299999999999995</v>
      </c>
      <c r="Z25">
        <v>0.24099999999999999</v>
      </c>
      <c r="AA25">
        <v>142</v>
      </c>
      <c r="AE25">
        <v>589</v>
      </c>
      <c r="AF25">
        <v>660</v>
      </c>
      <c r="AG25">
        <v>19000</v>
      </c>
      <c r="AI25">
        <f t="shared" si="0"/>
        <v>0.89242424242424245</v>
      </c>
      <c r="AJ25">
        <f t="shared" si="1"/>
        <v>5.166666666666667</v>
      </c>
      <c r="AK25">
        <f t="shared" si="2"/>
        <v>3.1E-2</v>
      </c>
    </row>
    <row r="26" spans="2:37" x14ac:dyDescent="0.25">
      <c r="C26" t="s">
        <v>28</v>
      </c>
      <c r="D26">
        <v>4943</v>
      </c>
      <c r="J26">
        <v>1056</v>
      </c>
      <c r="K26">
        <v>0.38300000000000001</v>
      </c>
      <c r="L26">
        <v>0.46899999999999997</v>
      </c>
      <c r="M26">
        <v>28</v>
      </c>
      <c r="N26">
        <v>0.79</v>
      </c>
      <c r="O26">
        <v>8.11</v>
      </c>
      <c r="P26">
        <v>227</v>
      </c>
      <c r="U26">
        <v>3270</v>
      </c>
      <c r="V26">
        <v>0.22700000000000001</v>
      </c>
      <c r="W26">
        <v>0.66600000000000004</v>
      </c>
      <c r="X26">
        <v>191</v>
      </c>
      <c r="Y26">
        <v>0.78900000000000003</v>
      </c>
      <c r="Z26">
        <v>0.23</v>
      </c>
      <c r="AA26">
        <v>44</v>
      </c>
      <c r="AE26">
        <v>191</v>
      </c>
      <c r="AF26">
        <v>227</v>
      </c>
      <c r="AG26">
        <v>4943</v>
      </c>
      <c r="AI26">
        <f t="shared" si="0"/>
        <v>0.84140969162995594</v>
      </c>
      <c r="AJ26">
        <f t="shared" si="1"/>
        <v>6.8214285714285712</v>
      </c>
      <c r="AK26">
        <f t="shared" si="2"/>
        <v>3.8640501719603482E-2</v>
      </c>
    </row>
    <row r="27" spans="2:37" x14ac:dyDescent="0.25">
      <c r="C27" t="s">
        <v>29</v>
      </c>
      <c r="D27">
        <v>53200</v>
      </c>
      <c r="J27">
        <v>761</v>
      </c>
      <c r="K27">
        <v>0.34</v>
      </c>
      <c r="L27">
        <v>0.53900000000000003</v>
      </c>
      <c r="M27">
        <v>1215</v>
      </c>
      <c r="N27">
        <v>0.84</v>
      </c>
      <c r="O27">
        <v>1.61</v>
      </c>
      <c r="P27">
        <v>1962</v>
      </c>
      <c r="U27">
        <v>2508</v>
      </c>
      <c r="V27">
        <v>0.32300000000000001</v>
      </c>
      <c r="W27">
        <v>0.53</v>
      </c>
      <c r="X27">
        <v>1483</v>
      </c>
      <c r="Y27">
        <v>0.78400000000000003</v>
      </c>
      <c r="Z27">
        <v>0.30399999999999999</v>
      </c>
      <c r="AA27">
        <v>452</v>
      </c>
      <c r="AE27">
        <v>1483</v>
      </c>
      <c r="AF27">
        <v>1962</v>
      </c>
      <c r="AG27">
        <v>53200</v>
      </c>
      <c r="AI27">
        <f t="shared" si="0"/>
        <v>0.75586136595310904</v>
      </c>
      <c r="AJ27">
        <f t="shared" si="1"/>
        <v>1.2205761316872428</v>
      </c>
      <c r="AK27">
        <f t="shared" si="2"/>
        <v>2.7875939849624061E-2</v>
      </c>
    </row>
    <row r="28" spans="2:37" x14ac:dyDescent="0.25">
      <c r="C28" t="s">
        <v>30</v>
      </c>
      <c r="D28">
        <v>4326</v>
      </c>
      <c r="J28">
        <v>1067</v>
      </c>
      <c r="K28">
        <v>0.33700000000000002</v>
      </c>
      <c r="L28">
        <v>0.52300000000000002</v>
      </c>
      <c r="M28">
        <v>71</v>
      </c>
      <c r="N28">
        <v>0.81499999999999995</v>
      </c>
      <c r="O28">
        <v>3.82</v>
      </c>
      <c r="P28">
        <v>271</v>
      </c>
      <c r="U28">
        <v>2893</v>
      </c>
      <c r="V28">
        <v>0.25</v>
      </c>
      <c r="W28">
        <v>0.64200000000000002</v>
      </c>
      <c r="X28">
        <v>326</v>
      </c>
      <c r="Y28">
        <v>0.79400000000000004</v>
      </c>
      <c r="Z28">
        <v>0.23699999999999999</v>
      </c>
      <c r="AA28">
        <v>77.2</v>
      </c>
      <c r="AE28">
        <v>326</v>
      </c>
      <c r="AF28">
        <v>271</v>
      </c>
      <c r="AG28">
        <v>4326</v>
      </c>
      <c r="AI28">
        <f t="shared" si="0"/>
        <v>1.2029520295202951</v>
      </c>
      <c r="AJ28">
        <f t="shared" si="1"/>
        <v>4.591549295774648</v>
      </c>
      <c r="AK28">
        <f t="shared" si="2"/>
        <v>7.5358298659269532E-2</v>
      </c>
    </row>
    <row r="29" spans="2:37" x14ac:dyDescent="0.25">
      <c r="C29" t="s">
        <v>31</v>
      </c>
      <c r="D29">
        <v>65100</v>
      </c>
      <c r="J29">
        <v>1262</v>
      </c>
      <c r="K29">
        <v>0.35599999999999998</v>
      </c>
      <c r="L29">
        <v>0.46300000000000002</v>
      </c>
      <c r="M29">
        <v>738</v>
      </c>
      <c r="N29">
        <v>0.79</v>
      </c>
      <c r="O29">
        <v>3.61</v>
      </c>
      <c r="P29">
        <v>2662</v>
      </c>
      <c r="U29">
        <v>2971</v>
      </c>
      <c r="V29">
        <v>0.26</v>
      </c>
      <c r="W29">
        <v>0.64900000000000002</v>
      </c>
      <c r="X29">
        <v>2724</v>
      </c>
      <c r="Y29">
        <v>0.81299999999999994</v>
      </c>
      <c r="Z29">
        <v>0.23799999999999999</v>
      </c>
      <c r="AA29">
        <v>647</v>
      </c>
      <c r="AE29">
        <v>2724</v>
      </c>
      <c r="AF29">
        <v>2662</v>
      </c>
      <c r="AG29">
        <v>65100</v>
      </c>
      <c r="AI29">
        <f t="shared" si="0"/>
        <v>1.023290758827949</v>
      </c>
      <c r="AJ29">
        <f t="shared" si="1"/>
        <v>3.6910569105691056</v>
      </c>
      <c r="AK29">
        <f t="shared" si="2"/>
        <v>4.1843317972350233E-2</v>
      </c>
    </row>
    <row r="30" spans="2:37" x14ac:dyDescent="0.25">
      <c r="C30" t="s">
        <v>32</v>
      </c>
      <c r="D30">
        <v>14400</v>
      </c>
      <c r="J30">
        <v>11200</v>
      </c>
      <c r="K30">
        <v>0.371</v>
      </c>
      <c r="L30">
        <v>0.48099999999999998</v>
      </c>
      <c r="M30">
        <v>123</v>
      </c>
      <c r="N30">
        <v>0.79200000000000004</v>
      </c>
      <c r="O30">
        <v>2.86</v>
      </c>
      <c r="P30">
        <v>351</v>
      </c>
      <c r="U30">
        <v>6050</v>
      </c>
      <c r="V30">
        <v>0.23899999999999999</v>
      </c>
      <c r="W30">
        <v>0.68</v>
      </c>
      <c r="X30">
        <v>438</v>
      </c>
      <c r="Y30">
        <v>0.82299999999999995</v>
      </c>
      <c r="Z30">
        <v>0.253</v>
      </c>
      <c r="AA30">
        <v>111</v>
      </c>
      <c r="AE30">
        <v>438</v>
      </c>
      <c r="AF30">
        <v>351</v>
      </c>
      <c r="AG30">
        <v>14400</v>
      </c>
      <c r="AI30">
        <f t="shared" si="0"/>
        <v>1.2478632478632479</v>
      </c>
      <c r="AJ30">
        <f t="shared" si="1"/>
        <v>3.5609756097560976</v>
      </c>
      <c r="AK30">
        <f t="shared" si="2"/>
        <v>3.0416666666666668E-2</v>
      </c>
    </row>
    <row r="31" spans="2:37" x14ac:dyDescent="0.25">
      <c r="C31" t="s">
        <v>33</v>
      </c>
      <c r="D31">
        <v>13400</v>
      </c>
      <c r="J31">
        <v>1949</v>
      </c>
      <c r="K31">
        <v>0.35499999999999998</v>
      </c>
      <c r="L31">
        <v>0.52600000000000002</v>
      </c>
      <c r="M31">
        <v>157</v>
      </c>
      <c r="N31">
        <v>0.871</v>
      </c>
      <c r="O31">
        <v>3.4</v>
      </c>
      <c r="P31">
        <v>534</v>
      </c>
      <c r="U31">
        <v>4466</v>
      </c>
      <c r="V31">
        <v>0.246</v>
      </c>
      <c r="W31">
        <v>0.67800000000000005</v>
      </c>
      <c r="X31">
        <v>531</v>
      </c>
      <c r="Y31">
        <v>0.82099999999999995</v>
      </c>
      <c r="Z31">
        <v>0.21099999999999999</v>
      </c>
      <c r="AA31">
        <v>112</v>
      </c>
      <c r="AE31">
        <v>531</v>
      </c>
      <c r="AF31">
        <v>534</v>
      </c>
      <c r="AG31">
        <v>13400</v>
      </c>
      <c r="AI31">
        <f t="shared" si="0"/>
        <v>0.9943820224719101</v>
      </c>
      <c r="AJ31">
        <f t="shared" si="1"/>
        <v>3.3821656050955413</v>
      </c>
      <c r="AK31">
        <f t="shared" si="2"/>
        <v>3.9626865671641788E-2</v>
      </c>
    </row>
    <row r="32" spans="2:37" x14ac:dyDescent="0.25">
      <c r="C32" t="s">
        <v>34</v>
      </c>
      <c r="D32">
        <v>12100</v>
      </c>
      <c r="J32">
        <v>1880</v>
      </c>
      <c r="K32">
        <v>0.33100000000000002</v>
      </c>
      <c r="L32">
        <v>0.56100000000000005</v>
      </c>
      <c r="M32">
        <v>207</v>
      </c>
      <c r="N32">
        <v>0.86099999999999999</v>
      </c>
      <c r="O32">
        <v>2.71</v>
      </c>
      <c r="P32">
        <v>561</v>
      </c>
      <c r="U32">
        <v>4262</v>
      </c>
      <c r="V32">
        <v>0.23200000000000001</v>
      </c>
      <c r="W32">
        <v>0.69099999999999995</v>
      </c>
      <c r="X32">
        <v>515</v>
      </c>
      <c r="Y32">
        <v>0.80200000000000005</v>
      </c>
      <c r="Z32">
        <v>0.24099999999999999</v>
      </c>
      <c r="AA32">
        <v>124</v>
      </c>
      <c r="AE32">
        <v>515</v>
      </c>
      <c r="AF32">
        <v>561</v>
      </c>
      <c r="AG32">
        <v>12100</v>
      </c>
      <c r="AI32">
        <f t="shared" si="0"/>
        <v>0.91800356506238856</v>
      </c>
      <c r="AJ32">
        <f t="shared" si="1"/>
        <v>2.4879227053140096</v>
      </c>
      <c r="AK32">
        <f t="shared" si="2"/>
        <v>4.2561983471074379E-2</v>
      </c>
    </row>
    <row r="33" spans="2:37" x14ac:dyDescent="0.25">
      <c r="C33" t="s">
        <v>35</v>
      </c>
      <c r="D33">
        <v>7792</v>
      </c>
      <c r="J33">
        <v>4240</v>
      </c>
      <c r="K33">
        <v>0.32600000000000001</v>
      </c>
      <c r="L33">
        <v>0.86799999999999999</v>
      </c>
      <c r="M33">
        <v>137</v>
      </c>
      <c r="N33">
        <v>0.82799999999999996</v>
      </c>
      <c r="O33">
        <v>3.25</v>
      </c>
      <c r="P33">
        <v>446</v>
      </c>
      <c r="U33">
        <v>6402</v>
      </c>
      <c r="V33">
        <v>0.23200000000000001</v>
      </c>
      <c r="W33">
        <v>0.66200000000000003</v>
      </c>
      <c r="X33">
        <v>461</v>
      </c>
      <c r="Y33">
        <v>0.77900000000000003</v>
      </c>
      <c r="Z33">
        <v>0.248</v>
      </c>
      <c r="AA33">
        <v>114</v>
      </c>
      <c r="AE33">
        <v>461</v>
      </c>
      <c r="AF33">
        <v>446</v>
      </c>
      <c r="AG33">
        <v>7792</v>
      </c>
      <c r="AI33">
        <f t="shared" si="0"/>
        <v>1.0336322869955157</v>
      </c>
      <c r="AJ33">
        <f t="shared" si="1"/>
        <v>3.3649635036496353</v>
      </c>
      <c r="AK33">
        <f t="shared" si="2"/>
        <v>5.9163244353182751E-2</v>
      </c>
    </row>
    <row r="34" spans="2:37" x14ac:dyDescent="0.25">
      <c r="C34" t="s">
        <v>36</v>
      </c>
      <c r="D34">
        <v>17500</v>
      </c>
      <c r="J34">
        <v>1086</v>
      </c>
      <c r="K34">
        <v>0.35399999999999998</v>
      </c>
      <c r="L34">
        <v>0.53700000000000003</v>
      </c>
      <c r="M34">
        <v>258</v>
      </c>
      <c r="N34">
        <v>0.85</v>
      </c>
      <c r="O34">
        <v>2.16</v>
      </c>
      <c r="P34">
        <v>556</v>
      </c>
      <c r="U34">
        <v>2198</v>
      </c>
      <c r="V34">
        <v>0.26900000000000002</v>
      </c>
      <c r="W34">
        <v>0.60699999999999998</v>
      </c>
      <c r="X34">
        <v>598</v>
      </c>
      <c r="Y34">
        <v>0.78700000000000003</v>
      </c>
      <c r="Z34">
        <v>0.249</v>
      </c>
      <c r="AA34">
        <v>149</v>
      </c>
      <c r="AE34">
        <v>598</v>
      </c>
      <c r="AF34">
        <v>556</v>
      </c>
      <c r="AG34">
        <v>17500</v>
      </c>
      <c r="AI34">
        <f t="shared" si="0"/>
        <v>1.0755395683453237</v>
      </c>
      <c r="AJ34">
        <f t="shared" si="1"/>
        <v>2.3178294573643412</v>
      </c>
      <c r="AK34">
        <f t="shared" si="2"/>
        <v>3.4171428571428575E-2</v>
      </c>
    </row>
    <row r="38" spans="2:37" x14ac:dyDescent="0.25">
      <c r="B38">
        <v>28042023</v>
      </c>
      <c r="C38" t="s">
        <v>37</v>
      </c>
      <c r="D38">
        <v>9220</v>
      </c>
      <c r="J38">
        <v>1702</v>
      </c>
      <c r="K38">
        <v>0.35099999999999998</v>
      </c>
      <c r="L38">
        <v>0.51400000000000001</v>
      </c>
      <c r="M38">
        <v>160</v>
      </c>
      <c r="N38">
        <v>0.76800000000000002</v>
      </c>
      <c r="O38">
        <v>1.38</v>
      </c>
      <c r="P38">
        <v>220</v>
      </c>
      <c r="U38">
        <v>1881</v>
      </c>
      <c r="V38">
        <v>0.26600000000000001</v>
      </c>
      <c r="W38">
        <v>0.63500000000000001</v>
      </c>
      <c r="X38">
        <v>362</v>
      </c>
      <c r="Y38">
        <v>0.82099999999999995</v>
      </c>
      <c r="Z38">
        <v>0.13600000000000001</v>
      </c>
      <c r="AA38">
        <v>49.3</v>
      </c>
      <c r="AE38">
        <v>362</v>
      </c>
      <c r="AF38">
        <v>220</v>
      </c>
      <c r="AG38">
        <v>9220</v>
      </c>
      <c r="AI38">
        <f t="shared" si="0"/>
        <v>1.6454545454545455</v>
      </c>
      <c r="AJ38">
        <f t="shared" si="1"/>
        <v>2.2625000000000002</v>
      </c>
      <c r="AK38">
        <f t="shared" si="2"/>
        <v>3.926247288503254E-2</v>
      </c>
    </row>
    <row r="39" spans="2:37" x14ac:dyDescent="0.25">
      <c r="B39" t="s">
        <v>66</v>
      </c>
      <c r="C39" t="s">
        <v>38</v>
      </c>
      <c r="D39">
        <v>7361</v>
      </c>
      <c r="J39">
        <v>1410</v>
      </c>
      <c r="K39">
        <v>0.35299999999999998</v>
      </c>
      <c r="L39">
        <v>0.504</v>
      </c>
      <c r="M39">
        <v>108</v>
      </c>
      <c r="N39">
        <v>0.78800000000000003</v>
      </c>
      <c r="O39">
        <v>2.5499999999999998</v>
      </c>
      <c r="P39">
        <v>276</v>
      </c>
      <c r="U39">
        <v>1719</v>
      </c>
      <c r="V39">
        <v>0.26600000000000001</v>
      </c>
      <c r="W39">
        <v>0.627</v>
      </c>
      <c r="X39">
        <v>345</v>
      </c>
      <c r="Y39">
        <v>0.81499999999999995</v>
      </c>
      <c r="Z39">
        <v>0.13600000000000001</v>
      </c>
      <c r="AA39">
        <v>46.9</v>
      </c>
      <c r="AE39">
        <v>345</v>
      </c>
      <c r="AF39">
        <v>276</v>
      </c>
      <c r="AG39">
        <v>7361</v>
      </c>
      <c r="AI39">
        <f t="shared" si="0"/>
        <v>1.25</v>
      </c>
      <c r="AJ39">
        <f t="shared" si="1"/>
        <v>3.1944444444444446</v>
      </c>
      <c r="AK39">
        <f t="shared" si="2"/>
        <v>4.6868631979350629E-2</v>
      </c>
    </row>
    <row r="40" spans="2:37" x14ac:dyDescent="0.25">
      <c r="C40" t="s">
        <v>39</v>
      </c>
      <c r="D40">
        <v>9452</v>
      </c>
      <c r="J40">
        <v>1135</v>
      </c>
      <c r="K40">
        <v>0.36</v>
      </c>
      <c r="L40">
        <v>0.495</v>
      </c>
      <c r="M40">
        <v>144</v>
      </c>
      <c r="N40">
        <v>0.77500000000000002</v>
      </c>
      <c r="O40">
        <v>2.58</v>
      </c>
      <c r="P40">
        <v>371</v>
      </c>
      <c r="U40">
        <v>1463</v>
      </c>
      <c r="V40">
        <v>0.249</v>
      </c>
      <c r="W40">
        <v>0.65600000000000003</v>
      </c>
      <c r="X40">
        <v>339</v>
      </c>
      <c r="Y40">
        <v>0.81200000000000006</v>
      </c>
      <c r="Z40">
        <v>0.14799999999999999</v>
      </c>
      <c r="AA40">
        <v>50.1</v>
      </c>
      <c r="AE40">
        <v>339</v>
      </c>
      <c r="AF40">
        <v>371</v>
      </c>
      <c r="AG40">
        <v>9452</v>
      </c>
      <c r="AI40">
        <f t="shared" si="0"/>
        <v>0.91374663072776285</v>
      </c>
      <c r="AJ40">
        <f t="shared" si="1"/>
        <v>2.3541666666666665</v>
      </c>
      <c r="AK40">
        <f t="shared" si="2"/>
        <v>3.5865425306813373E-2</v>
      </c>
    </row>
    <row r="41" spans="2:37" x14ac:dyDescent="0.25">
      <c r="C41" t="s">
        <v>40</v>
      </c>
      <c r="D41">
        <v>5977</v>
      </c>
      <c r="J41">
        <v>3896</v>
      </c>
      <c r="K41">
        <v>0.35899999999999999</v>
      </c>
      <c r="L41">
        <v>0.505</v>
      </c>
      <c r="M41">
        <v>76</v>
      </c>
      <c r="N41">
        <v>0.78300000000000003</v>
      </c>
      <c r="O41">
        <v>4.63</v>
      </c>
      <c r="P41">
        <v>352</v>
      </c>
      <c r="U41">
        <v>5296</v>
      </c>
      <c r="V41">
        <v>0.26800000000000002</v>
      </c>
      <c r="W41">
        <v>0.627</v>
      </c>
      <c r="X41">
        <v>350</v>
      </c>
      <c r="Y41">
        <v>0.81499999999999995</v>
      </c>
      <c r="Z41">
        <v>0.20200000000000001</v>
      </c>
      <c r="AA41">
        <v>70.8</v>
      </c>
      <c r="AE41">
        <v>350</v>
      </c>
      <c r="AF41">
        <v>352</v>
      </c>
      <c r="AG41">
        <v>5977</v>
      </c>
      <c r="AI41">
        <f t="shared" si="0"/>
        <v>0.99431818181818177</v>
      </c>
      <c r="AJ41">
        <f t="shared" si="1"/>
        <v>4.6052631578947372</v>
      </c>
      <c r="AK41">
        <f t="shared" si="2"/>
        <v>5.8557804918855615E-2</v>
      </c>
    </row>
    <row r="42" spans="2:37" x14ac:dyDescent="0.25">
      <c r="C42" t="s">
        <v>41</v>
      </c>
      <c r="D42">
        <v>4355</v>
      </c>
      <c r="J42">
        <v>3758</v>
      </c>
      <c r="K42">
        <v>0.34899999999999998</v>
      </c>
      <c r="L42">
        <v>0.51300000000000001</v>
      </c>
      <c r="M42">
        <v>72</v>
      </c>
      <c r="N42">
        <v>0.76900000000000002</v>
      </c>
      <c r="O42">
        <v>3.24</v>
      </c>
      <c r="P42">
        <v>233</v>
      </c>
      <c r="U42">
        <v>3504</v>
      </c>
      <c r="V42">
        <v>0.29399999999999998</v>
      </c>
      <c r="W42">
        <v>0.58299999999999996</v>
      </c>
      <c r="X42">
        <v>297</v>
      </c>
      <c r="Y42">
        <v>0.80300000000000005</v>
      </c>
      <c r="Z42">
        <v>0.19800000000000001</v>
      </c>
      <c r="AA42">
        <v>58.7</v>
      </c>
      <c r="AE42">
        <v>297</v>
      </c>
      <c r="AF42">
        <v>233</v>
      </c>
      <c r="AG42">
        <v>4355</v>
      </c>
      <c r="AI42">
        <f t="shared" si="0"/>
        <v>1.2746781115879828</v>
      </c>
      <c r="AJ42">
        <f t="shared" si="1"/>
        <v>4.125</v>
      </c>
      <c r="AK42">
        <f t="shared" si="2"/>
        <v>6.8197474167623423E-2</v>
      </c>
    </row>
    <row r="43" spans="2:37" x14ac:dyDescent="0.25">
      <c r="C43" t="s">
        <v>42</v>
      </c>
      <c r="D43">
        <v>4223</v>
      </c>
      <c r="J43">
        <v>5347</v>
      </c>
      <c r="K43">
        <v>0.35599999999999998</v>
      </c>
      <c r="L43">
        <v>0.53400000000000003</v>
      </c>
      <c r="M43">
        <v>53</v>
      </c>
      <c r="N43">
        <v>0.76600000000000001</v>
      </c>
      <c r="O43">
        <v>4.24</v>
      </c>
      <c r="P43">
        <v>225</v>
      </c>
      <c r="U43">
        <v>4418</v>
      </c>
      <c r="V43">
        <v>0.25800000000000001</v>
      </c>
      <c r="W43">
        <v>0.63400000000000001</v>
      </c>
      <c r="X43">
        <v>327</v>
      </c>
      <c r="Y43">
        <v>0.78700000000000003</v>
      </c>
      <c r="Z43">
        <v>0.218</v>
      </c>
      <c r="AA43">
        <v>71.3</v>
      </c>
      <c r="AE43">
        <v>327</v>
      </c>
      <c r="AF43">
        <v>225</v>
      </c>
      <c r="AG43">
        <v>4223</v>
      </c>
      <c r="AI43">
        <f t="shared" si="0"/>
        <v>1.4533333333333334</v>
      </c>
      <c r="AJ43">
        <f t="shared" si="1"/>
        <v>6.1698113207547172</v>
      </c>
      <c r="AK43">
        <f t="shared" si="2"/>
        <v>7.7433104428131658E-2</v>
      </c>
    </row>
    <row r="44" spans="2:37" x14ac:dyDescent="0.25">
      <c r="C44" t="s">
        <v>43</v>
      </c>
      <c r="D44">
        <v>5378</v>
      </c>
      <c r="J44">
        <v>1386</v>
      </c>
      <c r="K44">
        <v>0.30199999999999999</v>
      </c>
      <c r="L44">
        <v>0.58699999999999997</v>
      </c>
      <c r="M44">
        <v>56</v>
      </c>
      <c r="N44">
        <v>0.81200000000000006</v>
      </c>
      <c r="O44">
        <v>3.6</v>
      </c>
      <c r="P44">
        <v>201</v>
      </c>
      <c r="U44">
        <v>3280</v>
      </c>
      <c r="V44">
        <v>0.311</v>
      </c>
      <c r="W44">
        <v>0.56899999999999995</v>
      </c>
      <c r="X44">
        <v>191</v>
      </c>
      <c r="Y44">
        <v>0.80300000000000005</v>
      </c>
      <c r="Z44">
        <v>0.215</v>
      </c>
      <c r="AA44">
        <v>41.1</v>
      </c>
      <c r="AE44">
        <v>191</v>
      </c>
      <c r="AF44">
        <v>201</v>
      </c>
      <c r="AG44">
        <v>5378</v>
      </c>
      <c r="AI44">
        <f t="shared" si="0"/>
        <v>0.95024875621890548</v>
      </c>
      <c r="AJ44">
        <f t="shared" si="1"/>
        <v>3.4107142857142856</v>
      </c>
      <c r="AK44">
        <f t="shared" si="2"/>
        <v>3.5515061361100782E-2</v>
      </c>
    </row>
    <row r="45" spans="2:37" x14ac:dyDescent="0.25">
      <c r="C45" t="s">
        <v>44</v>
      </c>
      <c r="D45">
        <v>6589</v>
      </c>
      <c r="J45">
        <v>1769</v>
      </c>
      <c r="K45">
        <v>0.38100000000000001</v>
      </c>
      <c r="L45">
        <v>0.47499999999999998</v>
      </c>
      <c r="M45">
        <v>118</v>
      </c>
      <c r="N45">
        <v>0.78700000000000003</v>
      </c>
      <c r="O45">
        <v>3.34</v>
      </c>
      <c r="P45">
        <v>394</v>
      </c>
      <c r="U45">
        <v>3291</v>
      </c>
      <c r="V45">
        <v>0.245</v>
      </c>
      <c r="W45">
        <v>0.67500000000000004</v>
      </c>
      <c r="X45">
        <v>458</v>
      </c>
      <c r="Y45">
        <v>0.81899999999999995</v>
      </c>
      <c r="Z45">
        <v>0.191</v>
      </c>
      <c r="AA45">
        <v>87.3</v>
      </c>
      <c r="AE45">
        <v>458</v>
      </c>
      <c r="AF45">
        <v>394</v>
      </c>
      <c r="AG45">
        <v>6589</v>
      </c>
      <c r="AI45">
        <f t="shared" si="0"/>
        <v>1.1624365482233503</v>
      </c>
      <c r="AJ45">
        <f t="shared" si="1"/>
        <v>3.8813559322033897</v>
      </c>
      <c r="AK45">
        <f t="shared" si="2"/>
        <v>6.9509789042343298E-2</v>
      </c>
    </row>
    <row r="46" spans="2:37" x14ac:dyDescent="0.25">
      <c r="C46" t="s">
        <v>45</v>
      </c>
      <c r="D46">
        <v>9211</v>
      </c>
      <c r="J46">
        <v>2364</v>
      </c>
      <c r="K46">
        <v>0.34899999999999998</v>
      </c>
      <c r="L46">
        <v>0.51100000000000001</v>
      </c>
      <c r="M46">
        <v>178</v>
      </c>
      <c r="N46">
        <v>0.78400000000000003</v>
      </c>
      <c r="O46">
        <v>1.48</v>
      </c>
      <c r="P46">
        <v>263</v>
      </c>
      <c r="U46">
        <v>3140</v>
      </c>
      <c r="V46">
        <v>0.29399999999999998</v>
      </c>
      <c r="W46">
        <v>0.60499999999999998</v>
      </c>
      <c r="X46">
        <v>401</v>
      </c>
      <c r="Y46">
        <v>0.81899999999999995</v>
      </c>
      <c r="Z46">
        <v>0.24299999999999999</v>
      </c>
      <c r="AA46">
        <v>97.3</v>
      </c>
      <c r="AE46">
        <v>401</v>
      </c>
      <c r="AF46">
        <v>263</v>
      </c>
      <c r="AG46">
        <v>9211</v>
      </c>
      <c r="AI46">
        <f t="shared" si="0"/>
        <v>1.5247148288973384</v>
      </c>
      <c r="AJ46">
        <f t="shared" si="1"/>
        <v>2.2528089887640448</v>
      </c>
      <c r="AK46">
        <f t="shared" si="2"/>
        <v>4.3534903919227014E-2</v>
      </c>
    </row>
    <row r="47" spans="2:37" x14ac:dyDescent="0.25">
      <c r="C47" t="s">
        <v>46</v>
      </c>
      <c r="D47">
        <v>2810</v>
      </c>
      <c r="J47">
        <v>3206</v>
      </c>
      <c r="K47">
        <v>0.33600000000000002</v>
      </c>
      <c r="L47">
        <v>0.53</v>
      </c>
      <c r="M47">
        <v>57</v>
      </c>
      <c r="N47">
        <v>0.8</v>
      </c>
      <c r="O47">
        <v>3.46</v>
      </c>
      <c r="P47">
        <v>197</v>
      </c>
      <c r="U47">
        <v>3055</v>
      </c>
      <c r="V47">
        <v>0.35499999999999998</v>
      </c>
      <c r="W47">
        <v>0.439</v>
      </c>
      <c r="X47">
        <v>155</v>
      </c>
      <c r="Y47">
        <v>0.83599999999999997</v>
      </c>
      <c r="Z47">
        <v>0.192</v>
      </c>
      <c r="AA47">
        <v>29.8</v>
      </c>
      <c r="AE47">
        <v>155</v>
      </c>
      <c r="AF47">
        <v>197</v>
      </c>
      <c r="AG47">
        <v>2810</v>
      </c>
      <c r="AI47">
        <f t="shared" si="0"/>
        <v>0.78680203045685282</v>
      </c>
      <c r="AJ47">
        <f t="shared" si="1"/>
        <v>2.7192982456140351</v>
      </c>
      <c r="AK47">
        <f t="shared" si="2"/>
        <v>5.5160142348754451E-2</v>
      </c>
    </row>
    <row r="48" spans="2:37" x14ac:dyDescent="0.25">
      <c r="C48" t="s">
        <v>47</v>
      </c>
      <c r="D48">
        <v>15700</v>
      </c>
      <c r="J48">
        <v>9109</v>
      </c>
      <c r="K48">
        <v>0.38600000000000001</v>
      </c>
      <c r="L48">
        <v>0.45</v>
      </c>
      <c r="M48">
        <v>114</v>
      </c>
      <c r="N48">
        <v>0.76800000000000002</v>
      </c>
      <c r="O48">
        <v>3.17</v>
      </c>
      <c r="P48">
        <v>361</v>
      </c>
      <c r="U48">
        <v>5302</v>
      </c>
      <c r="V48">
        <v>0.24099999999999999</v>
      </c>
      <c r="W48">
        <v>0.68600000000000005</v>
      </c>
      <c r="X48">
        <v>497</v>
      </c>
      <c r="Y48">
        <v>0.82299999999999995</v>
      </c>
      <c r="Z48">
        <v>0.19700000000000001</v>
      </c>
      <c r="AA48">
        <v>97.9</v>
      </c>
      <c r="AE48">
        <v>497</v>
      </c>
      <c r="AF48">
        <v>361</v>
      </c>
      <c r="AG48">
        <v>15700</v>
      </c>
      <c r="AI48">
        <f t="shared" si="0"/>
        <v>1.3767313019390581</v>
      </c>
      <c r="AJ48">
        <f t="shared" si="1"/>
        <v>4.3596491228070171</v>
      </c>
      <c r="AK48">
        <f t="shared" si="2"/>
        <v>3.165605095541401E-2</v>
      </c>
    </row>
    <row r="49" spans="2:37" x14ac:dyDescent="0.25">
      <c r="C49" t="s">
        <v>48</v>
      </c>
      <c r="D49">
        <v>5721</v>
      </c>
      <c r="J49">
        <v>4550</v>
      </c>
      <c r="K49">
        <v>0.39900000000000002</v>
      </c>
      <c r="L49">
        <v>0.45800000000000002</v>
      </c>
      <c r="M49">
        <v>90</v>
      </c>
      <c r="N49">
        <v>0.749</v>
      </c>
      <c r="O49">
        <v>2.56</v>
      </c>
      <c r="P49">
        <v>230</v>
      </c>
      <c r="U49">
        <v>2016</v>
      </c>
      <c r="V49">
        <v>0.34599999999999997</v>
      </c>
      <c r="W49">
        <v>0.44600000000000001</v>
      </c>
      <c r="X49">
        <v>254</v>
      </c>
      <c r="Y49">
        <v>0.872</v>
      </c>
      <c r="Z49">
        <v>0.17499999999999999</v>
      </c>
      <c r="AA49">
        <v>44.6</v>
      </c>
      <c r="AE49">
        <v>254</v>
      </c>
      <c r="AF49">
        <v>230</v>
      </c>
      <c r="AG49">
        <v>5721</v>
      </c>
      <c r="AI49">
        <f t="shared" si="0"/>
        <v>1.1043478260869566</v>
      </c>
      <c r="AJ49">
        <f t="shared" si="1"/>
        <v>2.8222222222222224</v>
      </c>
      <c r="AK49">
        <f t="shared" si="2"/>
        <v>4.4397832546757561E-2</v>
      </c>
    </row>
    <row r="50" spans="2:37" x14ac:dyDescent="0.25">
      <c r="C50" t="s">
        <v>49</v>
      </c>
      <c r="D50">
        <v>6024</v>
      </c>
      <c r="J50">
        <v>4090</v>
      </c>
      <c r="K50">
        <v>0.34599999999999997</v>
      </c>
      <c r="L50">
        <v>0.53</v>
      </c>
      <c r="M50">
        <v>84</v>
      </c>
      <c r="N50">
        <v>0.76700000000000002</v>
      </c>
      <c r="O50">
        <v>3.44</v>
      </c>
      <c r="P50">
        <v>289</v>
      </c>
      <c r="U50">
        <v>2047</v>
      </c>
      <c r="V50">
        <v>0.26500000000000001</v>
      </c>
      <c r="W50">
        <v>0.63200000000000001</v>
      </c>
      <c r="X50">
        <v>377</v>
      </c>
      <c r="Y50">
        <v>0.81</v>
      </c>
      <c r="Z50">
        <v>0.186</v>
      </c>
      <c r="AA50">
        <v>70.099999999999994</v>
      </c>
      <c r="AE50">
        <v>377</v>
      </c>
      <c r="AF50">
        <v>289</v>
      </c>
      <c r="AG50">
        <v>6024</v>
      </c>
      <c r="AI50">
        <f t="shared" si="0"/>
        <v>1.3044982698961938</v>
      </c>
      <c r="AJ50">
        <f t="shared" si="1"/>
        <v>4.4880952380952381</v>
      </c>
      <c r="AK50">
        <f t="shared" si="2"/>
        <v>6.2583001328021248E-2</v>
      </c>
    </row>
    <row r="51" spans="2:37" x14ac:dyDescent="0.25">
      <c r="B51" t="s">
        <v>67</v>
      </c>
      <c r="C51" t="s">
        <v>50</v>
      </c>
      <c r="D51">
        <v>10200</v>
      </c>
      <c r="J51">
        <v>885</v>
      </c>
      <c r="K51">
        <v>0.38100000000000001</v>
      </c>
      <c r="L51">
        <v>0.47099999999999997</v>
      </c>
      <c r="M51">
        <v>162</v>
      </c>
      <c r="N51">
        <v>0.80900000000000005</v>
      </c>
      <c r="O51">
        <v>2.46</v>
      </c>
      <c r="P51">
        <v>399</v>
      </c>
      <c r="U51">
        <v>3995</v>
      </c>
      <c r="V51">
        <v>0.253</v>
      </c>
      <c r="W51">
        <v>0.65500000000000003</v>
      </c>
      <c r="X51">
        <v>639</v>
      </c>
      <c r="Y51">
        <v>0.81100000000000005</v>
      </c>
      <c r="Z51">
        <v>0.193</v>
      </c>
      <c r="AA51">
        <v>123</v>
      </c>
      <c r="AE51">
        <v>639</v>
      </c>
      <c r="AF51">
        <v>399</v>
      </c>
      <c r="AG51">
        <v>10200</v>
      </c>
      <c r="AI51">
        <f t="shared" si="0"/>
        <v>1.6015037593984962</v>
      </c>
      <c r="AJ51">
        <f t="shared" si="1"/>
        <v>3.9444444444444446</v>
      </c>
      <c r="AK51">
        <f t="shared" si="2"/>
        <v>6.2647058823529417E-2</v>
      </c>
    </row>
    <row r="52" spans="2:37" x14ac:dyDescent="0.25">
      <c r="C52" t="s">
        <v>51</v>
      </c>
      <c r="D52">
        <v>3731</v>
      </c>
      <c r="J52">
        <v>1854</v>
      </c>
      <c r="K52">
        <v>0.377</v>
      </c>
      <c r="L52">
        <v>0.47899999999999998</v>
      </c>
      <c r="M52">
        <v>71</v>
      </c>
      <c r="N52">
        <v>0.76800000000000002</v>
      </c>
      <c r="O52">
        <v>2.2400000000000002</v>
      </c>
      <c r="P52">
        <v>159</v>
      </c>
      <c r="U52">
        <v>6707</v>
      </c>
      <c r="V52">
        <v>0.28499999999999998</v>
      </c>
      <c r="W52">
        <v>0.623</v>
      </c>
      <c r="X52">
        <v>261</v>
      </c>
      <c r="Y52">
        <v>0.83499999999999996</v>
      </c>
      <c r="Z52">
        <v>0.14499999999999999</v>
      </c>
      <c r="AA52">
        <v>37.9</v>
      </c>
      <c r="AE52">
        <v>261</v>
      </c>
      <c r="AF52">
        <v>159</v>
      </c>
      <c r="AG52">
        <v>3731</v>
      </c>
      <c r="AI52">
        <f t="shared" si="0"/>
        <v>1.6415094339622642</v>
      </c>
      <c r="AJ52">
        <f t="shared" si="1"/>
        <v>3.676056338028169</v>
      </c>
      <c r="AK52">
        <f t="shared" si="2"/>
        <v>6.9954435808094351E-2</v>
      </c>
    </row>
    <row r="53" spans="2:37" x14ac:dyDescent="0.25">
      <c r="C53" t="s">
        <v>52</v>
      </c>
      <c r="D53">
        <v>4213</v>
      </c>
      <c r="J53">
        <v>1357</v>
      </c>
      <c r="K53">
        <v>0.36199999999999999</v>
      </c>
      <c r="L53">
        <v>0.47399999999999998</v>
      </c>
      <c r="M53">
        <v>74</v>
      </c>
      <c r="N53">
        <v>0.73799999999999999</v>
      </c>
      <c r="O53">
        <v>2.42</v>
      </c>
      <c r="P53">
        <v>179</v>
      </c>
      <c r="U53">
        <v>3501</v>
      </c>
      <c r="V53">
        <v>0.27400000000000002</v>
      </c>
      <c r="W53">
        <v>0.61699999999999999</v>
      </c>
      <c r="X53">
        <v>298</v>
      </c>
      <c r="Y53">
        <v>0.79600000000000004</v>
      </c>
      <c r="Z53">
        <v>0.23699999999999999</v>
      </c>
      <c r="AA53">
        <v>70.7</v>
      </c>
      <c r="AE53">
        <v>298</v>
      </c>
      <c r="AF53">
        <v>179</v>
      </c>
      <c r="AG53">
        <v>4213</v>
      </c>
      <c r="AI53">
        <f t="shared" si="0"/>
        <v>1.6648044692737429</v>
      </c>
      <c r="AJ53">
        <f t="shared" si="1"/>
        <v>4.0270270270270272</v>
      </c>
      <c r="AK53">
        <f t="shared" si="2"/>
        <v>7.0733444101590312E-2</v>
      </c>
    </row>
    <row r="54" spans="2:37" x14ac:dyDescent="0.25">
      <c r="C54" t="s">
        <v>53</v>
      </c>
      <c r="D54">
        <v>7020</v>
      </c>
      <c r="J54">
        <v>9393</v>
      </c>
      <c r="K54">
        <v>0.40699999999999997</v>
      </c>
      <c r="L54">
        <v>0.45900000000000002</v>
      </c>
      <c r="M54">
        <v>46</v>
      </c>
      <c r="N54">
        <v>0.77200000000000002</v>
      </c>
      <c r="O54">
        <v>6.83</v>
      </c>
      <c r="P54">
        <v>314</v>
      </c>
      <c r="U54">
        <v>5339</v>
      </c>
      <c r="V54">
        <v>0.248</v>
      </c>
      <c r="W54">
        <v>0.65200000000000002</v>
      </c>
      <c r="X54">
        <v>420</v>
      </c>
      <c r="Y54">
        <v>0.8</v>
      </c>
      <c r="Z54">
        <v>0.20799999999999999</v>
      </c>
      <c r="AA54">
        <v>87.3</v>
      </c>
      <c r="AE54">
        <v>420</v>
      </c>
      <c r="AF54">
        <v>314</v>
      </c>
      <c r="AG54">
        <v>7020</v>
      </c>
      <c r="AI54">
        <f t="shared" si="0"/>
        <v>1.3375796178343948</v>
      </c>
      <c r="AJ54">
        <f t="shared" si="1"/>
        <v>9.1304347826086953</v>
      </c>
      <c r="AK54">
        <f t="shared" si="2"/>
        <v>5.9829059829059832E-2</v>
      </c>
    </row>
    <row r="55" spans="2:37" x14ac:dyDescent="0.25">
      <c r="C55" t="s">
        <v>54</v>
      </c>
      <c r="D55">
        <v>49300</v>
      </c>
      <c r="J55">
        <v>3887</v>
      </c>
      <c r="K55">
        <v>0.36499999999999999</v>
      </c>
      <c r="L55">
        <v>0.503</v>
      </c>
      <c r="M55">
        <v>1135</v>
      </c>
      <c r="N55">
        <v>0.80600000000000005</v>
      </c>
      <c r="O55">
        <v>2.9</v>
      </c>
      <c r="P55">
        <v>3296</v>
      </c>
      <c r="U55">
        <v>2471</v>
      </c>
      <c r="V55">
        <v>0.27300000000000002</v>
      </c>
      <c r="W55">
        <v>0.63800000000000001</v>
      </c>
      <c r="X55">
        <v>4287</v>
      </c>
      <c r="Y55">
        <v>0.82399999999999995</v>
      </c>
      <c r="Z55">
        <v>0.112</v>
      </c>
      <c r="AA55">
        <v>479</v>
      </c>
      <c r="AE55">
        <v>4287</v>
      </c>
      <c r="AF55">
        <v>3296</v>
      </c>
      <c r="AG55">
        <v>49300</v>
      </c>
      <c r="AI55">
        <f t="shared" si="0"/>
        <v>1.3006674757281553</v>
      </c>
      <c r="AJ55">
        <f t="shared" si="1"/>
        <v>3.7770925110132159</v>
      </c>
      <c r="AK55">
        <f t="shared" si="2"/>
        <v>8.6957403651115622E-2</v>
      </c>
    </row>
    <row r="56" spans="2:37" x14ac:dyDescent="0.25">
      <c r="C56" t="s">
        <v>55</v>
      </c>
      <c r="D56">
        <v>9041</v>
      </c>
      <c r="J56">
        <v>3472</v>
      </c>
      <c r="K56">
        <v>0.376</v>
      </c>
      <c r="L56">
        <v>0.46</v>
      </c>
      <c r="M56">
        <v>73</v>
      </c>
      <c r="N56">
        <v>0.77</v>
      </c>
      <c r="O56">
        <v>4.7699999999999996</v>
      </c>
      <c r="P56">
        <v>349</v>
      </c>
      <c r="U56">
        <v>3969</v>
      </c>
      <c r="V56">
        <v>0.28000000000000003</v>
      </c>
      <c r="W56">
        <v>0.627</v>
      </c>
      <c r="X56">
        <v>422</v>
      </c>
      <c r="Y56">
        <v>0.81899999999999995</v>
      </c>
      <c r="Z56">
        <v>0.221</v>
      </c>
      <c r="AA56">
        <v>93.5</v>
      </c>
      <c r="AE56">
        <v>422</v>
      </c>
      <c r="AF56">
        <v>349</v>
      </c>
      <c r="AG56">
        <v>9041</v>
      </c>
      <c r="AI56">
        <f t="shared" si="0"/>
        <v>1.2091690544412608</v>
      </c>
      <c r="AJ56">
        <f t="shared" si="1"/>
        <v>5.7808219178082192</v>
      </c>
      <c r="AK56">
        <f t="shared" si="2"/>
        <v>4.6676252626921801E-2</v>
      </c>
    </row>
    <row r="57" spans="2:37" x14ac:dyDescent="0.25">
      <c r="C57" t="s">
        <v>56</v>
      </c>
      <c r="D57">
        <v>9933</v>
      </c>
      <c r="J57">
        <v>2982</v>
      </c>
      <c r="K57">
        <v>0.377</v>
      </c>
      <c r="L57">
        <v>0.47899999999999998</v>
      </c>
      <c r="M57">
        <v>71</v>
      </c>
      <c r="N57">
        <v>0.78700000000000003</v>
      </c>
      <c r="O57">
        <v>4.5199999999999996</v>
      </c>
      <c r="P57">
        <v>321</v>
      </c>
      <c r="U57">
        <v>3849</v>
      </c>
      <c r="V57">
        <v>0.27900000000000003</v>
      </c>
      <c r="W57">
        <v>0.61199999999999999</v>
      </c>
      <c r="X57">
        <v>463</v>
      </c>
      <c r="Y57">
        <v>0.80200000000000005</v>
      </c>
      <c r="Z57">
        <v>0.23799999999999999</v>
      </c>
      <c r="AA57">
        <v>110</v>
      </c>
      <c r="AE57">
        <v>463</v>
      </c>
      <c r="AF57">
        <v>321</v>
      </c>
      <c r="AG57">
        <v>9933</v>
      </c>
      <c r="AI57">
        <f t="shared" si="0"/>
        <v>1.442367601246106</v>
      </c>
      <c r="AJ57">
        <f t="shared" si="1"/>
        <v>6.52112676056338</v>
      </c>
      <c r="AK57">
        <f t="shared" si="2"/>
        <v>4.6612302426255914E-2</v>
      </c>
    </row>
    <row r="58" spans="2:37" x14ac:dyDescent="0.25">
      <c r="C58" t="s">
        <v>57</v>
      </c>
      <c r="D58">
        <v>9734</v>
      </c>
      <c r="J58">
        <v>1166</v>
      </c>
      <c r="K58">
        <v>0.35099999999999998</v>
      </c>
      <c r="L58">
        <v>0.48499999999999999</v>
      </c>
      <c r="M58">
        <v>152</v>
      </c>
      <c r="N58">
        <v>0.76900000000000002</v>
      </c>
      <c r="O58">
        <v>2.4700000000000002</v>
      </c>
      <c r="P58">
        <v>376</v>
      </c>
      <c r="U58">
        <v>517</v>
      </c>
      <c r="V58">
        <v>0.249</v>
      </c>
      <c r="W58">
        <v>0.64700000000000002</v>
      </c>
      <c r="X58">
        <v>760</v>
      </c>
      <c r="Y58">
        <v>0.79700000000000004</v>
      </c>
      <c r="Z58">
        <v>0.18</v>
      </c>
      <c r="AA58">
        <v>137</v>
      </c>
      <c r="AE58">
        <v>760</v>
      </c>
      <c r="AF58">
        <v>376</v>
      </c>
      <c r="AG58">
        <v>9734</v>
      </c>
      <c r="AI58">
        <f t="shared" si="0"/>
        <v>2.021276595744681</v>
      </c>
      <c r="AJ58">
        <f t="shared" si="1"/>
        <v>5</v>
      </c>
      <c r="AK58">
        <f t="shared" si="2"/>
        <v>7.8076844051777269E-2</v>
      </c>
    </row>
    <row r="59" spans="2:37" x14ac:dyDescent="0.25">
      <c r="C59" t="s">
        <v>58</v>
      </c>
      <c r="D59">
        <v>13000</v>
      </c>
      <c r="J59">
        <v>414</v>
      </c>
      <c r="K59">
        <v>0.38500000000000001</v>
      </c>
      <c r="L59">
        <v>0.47199999999999998</v>
      </c>
      <c r="M59">
        <v>148</v>
      </c>
      <c r="N59">
        <v>0.79500000000000004</v>
      </c>
      <c r="O59">
        <v>3.05</v>
      </c>
      <c r="P59">
        <v>451</v>
      </c>
      <c r="U59">
        <v>602</v>
      </c>
      <c r="V59">
        <v>0.35299999999999998</v>
      </c>
      <c r="W59">
        <v>0.45100000000000001</v>
      </c>
      <c r="X59">
        <v>515</v>
      </c>
      <c r="Y59">
        <v>0.85499999999999998</v>
      </c>
      <c r="Z59">
        <v>0.16</v>
      </c>
      <c r="AA59">
        <v>82.2</v>
      </c>
      <c r="AE59">
        <v>515</v>
      </c>
      <c r="AF59">
        <v>451</v>
      </c>
      <c r="AG59">
        <v>13000</v>
      </c>
      <c r="AI59">
        <f t="shared" si="0"/>
        <v>1.1419068736141906</v>
      </c>
      <c r="AJ59">
        <f t="shared" si="1"/>
        <v>3.4797297297297298</v>
      </c>
      <c r="AK59">
        <f t="shared" si="2"/>
        <v>3.9615384615384615E-2</v>
      </c>
    </row>
    <row r="60" spans="2:37" x14ac:dyDescent="0.25">
      <c r="C60" t="s">
        <v>59</v>
      </c>
      <c r="D60">
        <v>5732</v>
      </c>
      <c r="J60">
        <v>611</v>
      </c>
      <c r="K60">
        <v>0.37</v>
      </c>
      <c r="L60">
        <v>0.49199999999999999</v>
      </c>
      <c r="M60">
        <v>130</v>
      </c>
      <c r="N60">
        <v>0.80500000000000005</v>
      </c>
      <c r="O60">
        <v>2.1</v>
      </c>
      <c r="P60">
        <v>273</v>
      </c>
      <c r="U60">
        <v>892</v>
      </c>
      <c r="V60">
        <v>0.27900000000000003</v>
      </c>
      <c r="W60">
        <v>0.62</v>
      </c>
      <c r="X60">
        <v>482</v>
      </c>
      <c r="Y60">
        <v>0.81899999999999995</v>
      </c>
      <c r="Z60">
        <v>0.17100000000000001</v>
      </c>
      <c r="AA60">
        <v>82.5</v>
      </c>
      <c r="AE60">
        <v>482</v>
      </c>
      <c r="AF60">
        <v>273</v>
      </c>
      <c r="AG60">
        <v>5732</v>
      </c>
      <c r="AI60">
        <f t="shared" si="0"/>
        <v>1.7655677655677655</v>
      </c>
      <c r="AJ60">
        <f t="shared" si="1"/>
        <v>3.7076923076923078</v>
      </c>
      <c r="AK60">
        <f t="shared" si="2"/>
        <v>8.408932309839498E-2</v>
      </c>
    </row>
    <row r="61" spans="2:37" x14ac:dyDescent="0.25">
      <c r="C61" t="s">
        <v>60</v>
      </c>
      <c r="D61">
        <v>10100</v>
      </c>
      <c r="J61">
        <v>680</v>
      </c>
      <c r="K61">
        <v>0.35099999999999998</v>
      </c>
      <c r="L61">
        <v>0.503</v>
      </c>
      <c r="M61">
        <v>114</v>
      </c>
      <c r="N61">
        <v>0.80800000000000005</v>
      </c>
      <c r="O61">
        <v>2.31</v>
      </c>
      <c r="P61">
        <v>263</v>
      </c>
      <c r="U61">
        <v>703</v>
      </c>
      <c r="V61">
        <v>0.251</v>
      </c>
      <c r="W61">
        <v>0.63400000000000001</v>
      </c>
      <c r="X61">
        <v>509</v>
      </c>
      <c r="Y61">
        <v>0.78800000000000003</v>
      </c>
      <c r="Z61">
        <v>0.182</v>
      </c>
      <c r="AA61">
        <v>92.6</v>
      </c>
      <c r="AE61">
        <v>509</v>
      </c>
      <c r="AF61">
        <v>263</v>
      </c>
      <c r="AG61">
        <v>10100</v>
      </c>
      <c r="AI61">
        <f t="shared" si="0"/>
        <v>1.935361216730038</v>
      </c>
      <c r="AJ61">
        <f t="shared" si="1"/>
        <v>4.4649122807017543</v>
      </c>
      <c r="AK61">
        <f t="shared" si="2"/>
        <v>5.0396039603960399E-2</v>
      </c>
    </row>
    <row r="65" spans="2:37" x14ac:dyDescent="0.25">
      <c r="C65" t="s">
        <v>61</v>
      </c>
      <c r="D65" s="7">
        <f>AVERAGE(D8:D61)</f>
        <v>13167</v>
      </c>
      <c r="E65" s="7"/>
      <c r="F65" s="7"/>
      <c r="G65" s="7"/>
      <c r="H65" s="7"/>
      <c r="I65" s="7"/>
      <c r="J65" s="7">
        <f t="shared" ref="J65:AK65" si="3">AVERAGE(J8:J61)</f>
        <v>3100.1041666666665</v>
      </c>
      <c r="K65" s="7">
        <f t="shared" si="3"/>
        <v>0.35727083333333343</v>
      </c>
      <c r="L65" s="7">
        <f t="shared" si="3"/>
        <v>0.51302083333333337</v>
      </c>
      <c r="M65" s="7">
        <f t="shared" si="3"/>
        <v>185</v>
      </c>
      <c r="N65" s="7">
        <f t="shared" si="3"/>
        <v>0.79737500000000006</v>
      </c>
      <c r="O65" s="7">
        <f t="shared" si="3"/>
        <v>3.4672916666666675</v>
      </c>
      <c r="P65" s="7">
        <f t="shared" si="3"/>
        <v>541.3125</v>
      </c>
      <c r="Q65" s="7"/>
      <c r="R65" s="7"/>
      <c r="S65" s="7"/>
      <c r="T65" s="7"/>
      <c r="U65" s="7">
        <f t="shared" si="3"/>
        <v>3670.0416666666665</v>
      </c>
      <c r="V65" s="7">
        <f t="shared" si="3"/>
        <v>0.27485416666666668</v>
      </c>
      <c r="W65" s="7">
        <f t="shared" si="3"/>
        <v>0.61479166666666674</v>
      </c>
      <c r="X65" s="7">
        <f t="shared" si="3"/>
        <v>619.47916666666663</v>
      </c>
      <c r="Y65" s="7">
        <f t="shared" si="3"/>
        <v>0.81304166666666655</v>
      </c>
      <c r="Z65" s="7">
        <f t="shared" si="3"/>
        <v>0.18414791666666663</v>
      </c>
      <c r="AA65" s="7">
        <f t="shared" si="3"/>
        <v>111.52708333333334</v>
      </c>
      <c r="AB65" s="7"/>
      <c r="AC65" s="7"/>
      <c r="AD65" s="7"/>
      <c r="AE65" s="7">
        <f t="shared" si="3"/>
        <v>619.47916666666663</v>
      </c>
      <c r="AF65" s="7">
        <f t="shared" si="3"/>
        <v>541.3125</v>
      </c>
      <c r="AG65" s="7">
        <f t="shared" si="3"/>
        <v>13167</v>
      </c>
      <c r="AH65" s="7"/>
      <c r="AI65" s="7">
        <f>AVERAGE(AI8:AI61)</f>
        <v>1.2438958433509955</v>
      </c>
      <c r="AJ65" s="7">
        <f t="shared" si="3"/>
        <v>4.1009329161730834</v>
      </c>
      <c r="AK65" s="7">
        <f t="shared" si="3"/>
        <v>5.1747420873548396E-2</v>
      </c>
    </row>
    <row r="70" spans="2:37" x14ac:dyDescent="0.25">
      <c r="D70">
        <f>CORREL(D8:D61,P8:P61)</f>
        <v>0.9361768197128103</v>
      </c>
      <c r="E70">
        <f>CORREL(D8:D61,X8:X61)</f>
        <v>0.83334563643071635</v>
      </c>
      <c r="F70">
        <f>CORREL(P8:P61,X8:X61)</f>
        <v>0.95941199092937146</v>
      </c>
    </row>
    <row r="75" spans="2:37" x14ac:dyDescent="0.25">
      <c r="B75">
        <f>COUNT(D8:D61)</f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Mayuko Segawa</cp:lastModifiedBy>
  <dcterms:created xsi:type="dcterms:W3CDTF">2015-06-05T18:17:20Z</dcterms:created>
  <dcterms:modified xsi:type="dcterms:W3CDTF">2025-04-11T11:47:54Z</dcterms:modified>
</cp:coreProperties>
</file>