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F:\06022024\No FBS Fibroblast EdU\1 hr\"/>
    </mc:Choice>
  </mc:AlternateContent>
  <xr:revisionPtr revIDLastSave="0" documentId="13_ncr:1_{E8C0A9B8-EB0E-4068-B915-6336E251F2EC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1 hr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62" i="2" l="1"/>
  <c r="W62" i="2"/>
  <c r="V62" i="2"/>
  <c r="U62" i="2"/>
  <c r="T62" i="2"/>
  <c r="AC38" i="2" l="1"/>
  <c r="AC37" i="2"/>
  <c r="AC36" i="2"/>
  <c r="AC35" i="2"/>
  <c r="AC34" i="2"/>
  <c r="AC33" i="2"/>
  <c r="AC32" i="2"/>
  <c r="AC31" i="2"/>
  <c r="AC30" i="2"/>
  <c r="AC29" i="2"/>
  <c r="AC28" i="2"/>
  <c r="AC27" i="2"/>
  <c r="AC26" i="2"/>
  <c r="AC22" i="2"/>
  <c r="AC20" i="2"/>
  <c r="AC19" i="2"/>
  <c r="AC18" i="2"/>
  <c r="AC17" i="2"/>
  <c r="AC14" i="2"/>
  <c r="AA54" i="2"/>
  <c r="S54" i="2"/>
  <c r="K54" i="2"/>
  <c r="J54" i="2"/>
  <c r="AC25" i="2"/>
  <c r="AC24" i="2"/>
  <c r="AC23" i="2"/>
  <c r="AC21" i="2"/>
  <c r="U54" i="2"/>
  <c r="L58" i="2"/>
  <c r="L59" i="2" s="1"/>
  <c r="AC16" i="2" l="1"/>
  <c r="C54" i="2"/>
  <c r="AC7" i="2"/>
  <c r="AC8" i="2"/>
  <c r="AC9" i="2"/>
  <c r="AC10" i="2"/>
  <c r="AC11" i="2"/>
  <c r="AC12" i="2"/>
  <c r="AC13" i="2"/>
  <c r="AC15" i="2"/>
  <c r="AC6" i="2"/>
  <c r="F54" i="2"/>
  <c r="G54" i="2"/>
  <c r="H54" i="2"/>
  <c r="I54" i="2"/>
  <c r="M54" i="2"/>
  <c r="N54" i="2"/>
  <c r="O54" i="2"/>
  <c r="P54" i="2"/>
  <c r="Q54" i="2"/>
  <c r="R54" i="2"/>
  <c r="V54" i="2"/>
  <c r="W54" i="2"/>
  <c r="X54" i="2"/>
  <c r="Y54" i="2"/>
  <c r="Z54" i="2"/>
  <c r="E54" i="2"/>
  <c r="AC54" i="2" l="1"/>
</calcChain>
</file>

<file path=xl/sharedStrings.xml><?xml version="1.0" encoding="utf-8"?>
<sst xmlns="http://schemas.openxmlformats.org/spreadsheetml/2006/main" count="61" uniqueCount="47">
  <si>
    <t>count</t>
  </si>
  <si>
    <t>Cell name</t>
  </si>
  <si>
    <t>Mitochondria</t>
  </si>
  <si>
    <t>EdU</t>
  </si>
  <si>
    <t>DNA</t>
  </si>
  <si>
    <t>Ave</t>
  </si>
  <si>
    <t>EdU/DNA</t>
  </si>
  <si>
    <t>Cell volume</t>
  </si>
  <si>
    <t>total volume</t>
  </si>
  <si>
    <t xml:space="preserve">average volume </t>
  </si>
  <si>
    <t>ellipticity (oblate)</t>
  </si>
  <si>
    <t>ellipticity (prolate)</t>
  </si>
  <si>
    <t>sphericity</t>
  </si>
  <si>
    <t>Mean intensity</t>
  </si>
  <si>
    <t>32-1-1</t>
  </si>
  <si>
    <t>32-1-2</t>
  </si>
  <si>
    <t>32-1-3</t>
  </si>
  <si>
    <t>32-1-4</t>
  </si>
  <si>
    <t>35-1-1</t>
  </si>
  <si>
    <t>35-1-2</t>
  </si>
  <si>
    <t>35-1-3</t>
  </si>
  <si>
    <t>35-1-4</t>
  </si>
  <si>
    <t>35-1-5</t>
  </si>
  <si>
    <t>35-1-6</t>
  </si>
  <si>
    <t>57-1-1</t>
  </si>
  <si>
    <t>57-1-2</t>
  </si>
  <si>
    <t>05-1-1</t>
  </si>
  <si>
    <t>05-1-2</t>
  </si>
  <si>
    <t>05-1-3</t>
  </si>
  <si>
    <t>05-1-4</t>
  </si>
  <si>
    <t>05-1-5</t>
  </si>
  <si>
    <t>05-1-6</t>
  </si>
  <si>
    <t>09-1-1</t>
  </si>
  <si>
    <t>09-1-2</t>
  </si>
  <si>
    <t>09-1-3</t>
  </si>
  <si>
    <t>09-1-4</t>
  </si>
  <si>
    <t>09-1-5</t>
  </si>
  <si>
    <t>32-1-5</t>
  </si>
  <si>
    <t>32-1-6</t>
  </si>
  <si>
    <t>32-1-7</t>
  </si>
  <si>
    <t>32-1-8</t>
  </si>
  <si>
    <t>57-1-3</t>
  </si>
  <si>
    <t>57-1-4</t>
  </si>
  <si>
    <t>57-1-5</t>
  </si>
  <si>
    <t>57-1-6</t>
  </si>
  <si>
    <t>57-1-7</t>
  </si>
  <si>
    <t>57-1-8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</si>
</sst>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5" borderId="1" applyNumberFormat="0" applyAlignment="0" applyProtection="0"/>
    <xf numFmtId="0" fontId="1" fillId="6" borderId="2" applyNumberFormat="0" applyFont="0" applyAlignment="0" applyProtection="0"/>
  </cellStyleXfs>
  <cellXfs count="15">
    <xf numFmtId="0" fontId="0" fillId="0" borderId="0" xfId="0"/>
    <xf numFmtId="49" fontId="0" fillId="0" borderId="0" xfId="0" applyNumberFormat="1"/>
    <xf numFmtId="0" fontId="3" fillId="3" borderId="0" xfId="2" applyNumberFormat="1"/>
    <xf numFmtId="0" fontId="5" fillId="5" borderId="1" xfId="4" applyNumberFormat="1"/>
    <xf numFmtId="0" fontId="2" fillId="2" borderId="0" xfId="1" applyNumberFormat="1"/>
    <xf numFmtId="49" fontId="4" fillId="4" borderId="0" xfId="3" applyNumberFormat="1"/>
    <xf numFmtId="0" fontId="4" fillId="4" borderId="0" xfId="3" applyNumberFormat="1"/>
    <xf numFmtId="0" fontId="4" fillId="4" borderId="0" xfId="3"/>
    <xf numFmtId="0" fontId="0" fillId="0" borderId="0" xfId="0" applyAlignment="1">
      <alignment wrapText="1"/>
    </xf>
    <xf numFmtId="0" fontId="3" fillId="3" borderId="0" xfId="2" applyNumberFormat="1" applyAlignment="1">
      <alignment wrapText="1"/>
    </xf>
    <xf numFmtId="0" fontId="5" fillId="5" borderId="1" xfId="4" applyNumberFormat="1" applyAlignment="1">
      <alignment wrapText="1"/>
    </xf>
    <xf numFmtId="0" fontId="0" fillId="6" borderId="2" xfId="5" applyFont="1" applyAlignment="1">
      <alignment wrapText="1"/>
    </xf>
    <xf numFmtId="0" fontId="2" fillId="2" borderId="1" xfId="1" applyNumberFormat="1" applyBorder="1" applyAlignment="1">
      <alignment wrapText="1"/>
    </xf>
    <xf numFmtId="0" fontId="2" fillId="2" borderId="0" xfId="1" applyNumberFormat="1" applyBorder="1" applyAlignment="1">
      <alignment wrapText="1"/>
    </xf>
    <xf numFmtId="2" fontId="0" fillId="0" borderId="0" xfId="0" applyNumberFormat="1"/>
  </cellXfs>
  <cellStyles count="6">
    <cellStyle name="Bad" xfId="2" builtinId="27"/>
    <cellStyle name="Calculation" xfId="4" builtinId="22"/>
    <cellStyle name="Good" xfId="1" builtinId="26"/>
    <cellStyle name="Neutral" xfId="3" builtinId="28"/>
    <cellStyle name="Normal" xfId="0" builtinId="0"/>
    <cellStyle name="Note" xfId="5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3421478565179354"/>
                  <c:y val="-0.2244397054534849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 hr'!$C$6:$C$38</c:f>
              <c:numCache>
                <c:formatCode>General</c:formatCode>
                <c:ptCount val="33"/>
                <c:pt idx="0">
                  <c:v>25800</c:v>
                </c:pt>
                <c:pt idx="1">
                  <c:v>8310</c:v>
                </c:pt>
                <c:pt idx="2">
                  <c:v>68100</c:v>
                </c:pt>
                <c:pt idx="3">
                  <c:v>14400</c:v>
                </c:pt>
                <c:pt idx="4">
                  <c:v>11500</c:v>
                </c:pt>
                <c:pt idx="5">
                  <c:v>22300</c:v>
                </c:pt>
                <c:pt idx="6">
                  <c:v>29300</c:v>
                </c:pt>
                <c:pt idx="7">
                  <c:v>41300</c:v>
                </c:pt>
                <c:pt idx="8">
                  <c:v>17600</c:v>
                </c:pt>
                <c:pt idx="9">
                  <c:v>35600</c:v>
                </c:pt>
                <c:pt idx="10">
                  <c:v>13700</c:v>
                </c:pt>
                <c:pt idx="11">
                  <c:v>29200</c:v>
                </c:pt>
                <c:pt idx="12">
                  <c:v>14800</c:v>
                </c:pt>
                <c:pt idx="13">
                  <c:v>20900</c:v>
                </c:pt>
                <c:pt idx="14">
                  <c:v>14100</c:v>
                </c:pt>
                <c:pt idx="15">
                  <c:v>11200</c:v>
                </c:pt>
                <c:pt idx="16">
                  <c:v>24200</c:v>
                </c:pt>
                <c:pt idx="17">
                  <c:v>12800</c:v>
                </c:pt>
                <c:pt idx="18">
                  <c:v>43000</c:v>
                </c:pt>
                <c:pt idx="19">
                  <c:v>19600</c:v>
                </c:pt>
                <c:pt idx="20">
                  <c:v>14200</c:v>
                </c:pt>
                <c:pt idx="21">
                  <c:v>8707</c:v>
                </c:pt>
                <c:pt idx="22">
                  <c:v>36000</c:v>
                </c:pt>
                <c:pt idx="23">
                  <c:v>18500</c:v>
                </c:pt>
                <c:pt idx="24">
                  <c:v>51600</c:v>
                </c:pt>
                <c:pt idx="25">
                  <c:v>25500</c:v>
                </c:pt>
                <c:pt idx="26">
                  <c:v>7703</c:v>
                </c:pt>
                <c:pt idx="27">
                  <c:v>44500</c:v>
                </c:pt>
                <c:pt idx="28">
                  <c:v>17800</c:v>
                </c:pt>
                <c:pt idx="29">
                  <c:v>13200</c:v>
                </c:pt>
                <c:pt idx="30">
                  <c:v>16200</c:v>
                </c:pt>
                <c:pt idx="31">
                  <c:v>5904</c:v>
                </c:pt>
                <c:pt idx="32">
                  <c:v>5924</c:v>
                </c:pt>
              </c:numCache>
            </c:numRef>
          </c:xVal>
          <c:yVal>
            <c:numRef>
              <c:f>'1 hr'!$U$6:$U$38</c:f>
              <c:numCache>
                <c:formatCode>General</c:formatCode>
                <c:ptCount val="33"/>
                <c:pt idx="0">
                  <c:v>1577</c:v>
                </c:pt>
                <c:pt idx="1">
                  <c:v>782</c:v>
                </c:pt>
                <c:pt idx="2">
                  <c:v>2026</c:v>
                </c:pt>
                <c:pt idx="3">
                  <c:v>752</c:v>
                </c:pt>
                <c:pt idx="4">
                  <c:v>705</c:v>
                </c:pt>
                <c:pt idx="5">
                  <c:v>1019</c:v>
                </c:pt>
                <c:pt idx="6">
                  <c:v>1025</c:v>
                </c:pt>
                <c:pt idx="7">
                  <c:v>2004</c:v>
                </c:pt>
                <c:pt idx="8">
                  <c:v>746</c:v>
                </c:pt>
                <c:pt idx="9">
                  <c:v>1131</c:v>
                </c:pt>
                <c:pt idx="10">
                  <c:v>911</c:v>
                </c:pt>
                <c:pt idx="11">
                  <c:v>1132</c:v>
                </c:pt>
                <c:pt idx="12">
                  <c:v>1098</c:v>
                </c:pt>
                <c:pt idx="13">
                  <c:v>1067</c:v>
                </c:pt>
                <c:pt idx="14">
                  <c:v>946</c:v>
                </c:pt>
                <c:pt idx="15">
                  <c:v>499</c:v>
                </c:pt>
                <c:pt idx="16">
                  <c:v>874</c:v>
                </c:pt>
                <c:pt idx="17">
                  <c:v>710</c:v>
                </c:pt>
                <c:pt idx="18">
                  <c:v>1602</c:v>
                </c:pt>
                <c:pt idx="19">
                  <c:v>743</c:v>
                </c:pt>
                <c:pt idx="20">
                  <c:v>475</c:v>
                </c:pt>
                <c:pt idx="21">
                  <c:v>572</c:v>
                </c:pt>
                <c:pt idx="22">
                  <c:v>1236</c:v>
                </c:pt>
                <c:pt idx="23">
                  <c:v>580</c:v>
                </c:pt>
                <c:pt idx="24">
                  <c:v>1514</c:v>
                </c:pt>
                <c:pt idx="25">
                  <c:v>1085</c:v>
                </c:pt>
                <c:pt idx="26">
                  <c:v>897</c:v>
                </c:pt>
                <c:pt idx="27">
                  <c:v>2055</c:v>
                </c:pt>
                <c:pt idx="28">
                  <c:v>1271</c:v>
                </c:pt>
                <c:pt idx="29">
                  <c:v>873</c:v>
                </c:pt>
                <c:pt idx="30">
                  <c:v>838</c:v>
                </c:pt>
                <c:pt idx="31">
                  <c:v>471</c:v>
                </c:pt>
                <c:pt idx="32">
                  <c:v>615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84-4139-B957-D84DA0DDA4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0473984"/>
        <c:axId val="967212639"/>
      </c:scatterChart>
      <c:valAx>
        <c:axId val="2040473984"/>
        <c:scaling>
          <c:orientation val="minMax"/>
          <c:max val="100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Cell volume (µm</a:t>
                </a:r>
                <a:r>
                  <a:rPr lang="en-GB" sz="1200" baseline="30000"/>
                  <a:t>3</a:t>
                </a:r>
                <a:r>
                  <a:rPr lang="en-GB" sz="1200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212639"/>
        <c:crosses val="autoZero"/>
        <c:crossBetween val="midCat"/>
      </c:valAx>
      <c:valAx>
        <c:axId val="967212639"/>
        <c:scaling>
          <c:orientation val="minMax"/>
          <c:max val="35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Number of nucleoids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473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3.1397637795275588E-2"/>
                  <c:y val="-0.192280912802566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 hr'!$F$6:$F$38</c:f>
              <c:numCache>
                <c:formatCode>General</c:formatCode>
                <c:ptCount val="33"/>
                <c:pt idx="0">
                  <c:v>875</c:v>
                </c:pt>
                <c:pt idx="1">
                  <c:v>465</c:v>
                </c:pt>
                <c:pt idx="2">
                  <c:v>1877</c:v>
                </c:pt>
                <c:pt idx="3">
                  <c:v>379</c:v>
                </c:pt>
                <c:pt idx="4">
                  <c:v>314</c:v>
                </c:pt>
                <c:pt idx="5">
                  <c:v>643</c:v>
                </c:pt>
                <c:pt idx="6">
                  <c:v>721</c:v>
                </c:pt>
                <c:pt idx="7">
                  <c:v>1030</c:v>
                </c:pt>
                <c:pt idx="8">
                  <c:v>429</c:v>
                </c:pt>
                <c:pt idx="9">
                  <c:v>782</c:v>
                </c:pt>
                <c:pt idx="10">
                  <c:v>678</c:v>
                </c:pt>
                <c:pt idx="11">
                  <c:v>753</c:v>
                </c:pt>
                <c:pt idx="12">
                  <c:v>574</c:v>
                </c:pt>
                <c:pt idx="13">
                  <c:v>599</c:v>
                </c:pt>
                <c:pt idx="14">
                  <c:v>334</c:v>
                </c:pt>
                <c:pt idx="15">
                  <c:v>298</c:v>
                </c:pt>
                <c:pt idx="16">
                  <c:v>743</c:v>
                </c:pt>
                <c:pt idx="17">
                  <c:v>362</c:v>
                </c:pt>
                <c:pt idx="18">
                  <c:v>1278</c:v>
                </c:pt>
                <c:pt idx="19">
                  <c:v>424</c:v>
                </c:pt>
                <c:pt idx="20">
                  <c:v>257</c:v>
                </c:pt>
                <c:pt idx="21">
                  <c:v>322</c:v>
                </c:pt>
                <c:pt idx="22">
                  <c:v>869</c:v>
                </c:pt>
                <c:pt idx="23">
                  <c:v>374</c:v>
                </c:pt>
                <c:pt idx="24">
                  <c:v>968</c:v>
                </c:pt>
                <c:pt idx="25">
                  <c:v>712</c:v>
                </c:pt>
                <c:pt idx="26">
                  <c:v>513</c:v>
                </c:pt>
                <c:pt idx="27">
                  <c:v>1375</c:v>
                </c:pt>
                <c:pt idx="28">
                  <c:v>706</c:v>
                </c:pt>
                <c:pt idx="29">
                  <c:v>552</c:v>
                </c:pt>
                <c:pt idx="30">
                  <c:v>411</c:v>
                </c:pt>
                <c:pt idx="31">
                  <c:v>233</c:v>
                </c:pt>
                <c:pt idx="32">
                  <c:v>271</c:v>
                </c:pt>
              </c:numCache>
            </c:numRef>
          </c:xVal>
          <c:yVal>
            <c:numRef>
              <c:f>'1 hr'!$U$6:$U$38</c:f>
              <c:numCache>
                <c:formatCode>General</c:formatCode>
                <c:ptCount val="33"/>
                <c:pt idx="0">
                  <c:v>1577</c:v>
                </c:pt>
                <c:pt idx="1">
                  <c:v>782</c:v>
                </c:pt>
                <c:pt idx="2">
                  <c:v>2026</c:v>
                </c:pt>
                <c:pt idx="3">
                  <c:v>752</c:v>
                </c:pt>
                <c:pt idx="4">
                  <c:v>705</c:v>
                </c:pt>
                <c:pt idx="5">
                  <c:v>1019</c:v>
                </c:pt>
                <c:pt idx="6">
                  <c:v>1025</c:v>
                </c:pt>
                <c:pt idx="7">
                  <c:v>2004</c:v>
                </c:pt>
                <c:pt idx="8">
                  <c:v>746</c:v>
                </c:pt>
                <c:pt idx="9">
                  <c:v>1131</c:v>
                </c:pt>
                <c:pt idx="10">
                  <c:v>911</c:v>
                </c:pt>
                <c:pt idx="11">
                  <c:v>1132</c:v>
                </c:pt>
                <c:pt idx="12">
                  <c:v>1098</c:v>
                </c:pt>
                <c:pt idx="13">
                  <c:v>1067</c:v>
                </c:pt>
                <c:pt idx="14">
                  <c:v>946</c:v>
                </c:pt>
                <c:pt idx="15">
                  <c:v>499</c:v>
                </c:pt>
                <c:pt idx="16">
                  <c:v>874</c:v>
                </c:pt>
                <c:pt idx="17">
                  <c:v>710</c:v>
                </c:pt>
                <c:pt idx="18">
                  <c:v>1602</c:v>
                </c:pt>
                <c:pt idx="19">
                  <c:v>743</c:v>
                </c:pt>
                <c:pt idx="20">
                  <c:v>475</c:v>
                </c:pt>
                <c:pt idx="21">
                  <c:v>572</c:v>
                </c:pt>
                <c:pt idx="22">
                  <c:v>1236</c:v>
                </c:pt>
                <c:pt idx="23">
                  <c:v>580</c:v>
                </c:pt>
                <c:pt idx="24">
                  <c:v>1514</c:v>
                </c:pt>
                <c:pt idx="25">
                  <c:v>1085</c:v>
                </c:pt>
                <c:pt idx="26">
                  <c:v>897</c:v>
                </c:pt>
                <c:pt idx="27">
                  <c:v>2055</c:v>
                </c:pt>
                <c:pt idx="28">
                  <c:v>1271</c:v>
                </c:pt>
                <c:pt idx="29">
                  <c:v>873</c:v>
                </c:pt>
                <c:pt idx="30">
                  <c:v>838</c:v>
                </c:pt>
                <c:pt idx="31">
                  <c:v>471</c:v>
                </c:pt>
                <c:pt idx="32">
                  <c:v>615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64-443C-B067-A4219775FD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9126928"/>
        <c:axId val="967217103"/>
      </c:scatterChart>
      <c:valAx>
        <c:axId val="2049126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kumimoji="0" lang="en-GB" sz="1200" b="0" i="0" u="none" strike="noStrike" kern="1200" cap="none" spc="0" normalizeH="0" baseline="0" noProof="0">
                    <a:ln>
                      <a:noFill/>
                    </a:ln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  <a:uLnTx/>
                    <a:uFillTx/>
                    <a:latin typeface="+mn-lt"/>
                  </a:rPr>
                  <a:t>Mitochondrial volume (µm</a:t>
                </a:r>
                <a:r>
                  <a:rPr kumimoji="0" lang="en-GB" sz="1200" b="0" i="0" u="none" strike="noStrike" kern="1200" cap="none" spc="0" normalizeH="0" baseline="30000" noProof="0">
                    <a:ln>
                      <a:noFill/>
                    </a:ln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  <a:uLnTx/>
                    <a:uFillTx/>
                    <a:latin typeface="+mn-lt"/>
                  </a:rPr>
                  <a:t>3</a:t>
                </a:r>
                <a:r>
                  <a:rPr kumimoji="0" lang="en-GB" sz="1200" b="0" i="0" u="none" strike="noStrike" kern="1200" cap="none" spc="0" normalizeH="0" baseline="0" noProof="0">
                    <a:ln>
                      <a:noFill/>
                    </a:ln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  <a:uLnTx/>
                    <a:uFillTx/>
                    <a:latin typeface="+mn-lt"/>
                  </a:rPr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217103"/>
        <c:crosses val="autoZero"/>
        <c:crossBetween val="midCat"/>
      </c:valAx>
      <c:valAx>
        <c:axId val="967217103"/>
        <c:scaling>
          <c:orientation val="minMax"/>
          <c:max val="35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kumimoji="0" lang="en-GB" sz="1200" b="0" i="0" u="none" strike="noStrike" kern="1200" cap="none" spc="0" normalizeH="0" baseline="0" noProof="0">
                    <a:ln>
                      <a:noFill/>
                    </a:ln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  <a:uLnTx/>
                    <a:uFillTx/>
                    <a:latin typeface="+mn-lt"/>
                  </a:rPr>
                  <a:t>Number of nucleoids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9126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4254811898512687"/>
                  <c:y val="-0.2351428988043161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 hr'!$C$6:$C$38</c:f>
              <c:numCache>
                <c:formatCode>General</c:formatCode>
                <c:ptCount val="33"/>
                <c:pt idx="0">
                  <c:v>25800</c:v>
                </c:pt>
                <c:pt idx="1">
                  <c:v>8310</c:v>
                </c:pt>
                <c:pt idx="2">
                  <c:v>68100</c:v>
                </c:pt>
                <c:pt idx="3">
                  <c:v>14400</c:v>
                </c:pt>
                <c:pt idx="4">
                  <c:v>11500</c:v>
                </c:pt>
                <c:pt idx="5">
                  <c:v>22300</c:v>
                </c:pt>
                <c:pt idx="6">
                  <c:v>29300</c:v>
                </c:pt>
                <c:pt idx="7">
                  <c:v>41300</c:v>
                </c:pt>
                <c:pt idx="8">
                  <c:v>17600</c:v>
                </c:pt>
                <c:pt idx="9">
                  <c:v>35600</c:v>
                </c:pt>
                <c:pt idx="10">
                  <c:v>13700</c:v>
                </c:pt>
                <c:pt idx="11">
                  <c:v>29200</c:v>
                </c:pt>
                <c:pt idx="12">
                  <c:v>14800</c:v>
                </c:pt>
                <c:pt idx="13">
                  <c:v>20900</c:v>
                </c:pt>
                <c:pt idx="14">
                  <c:v>14100</c:v>
                </c:pt>
                <c:pt idx="15">
                  <c:v>11200</c:v>
                </c:pt>
                <c:pt idx="16">
                  <c:v>24200</c:v>
                </c:pt>
                <c:pt idx="17">
                  <c:v>12800</c:v>
                </c:pt>
                <c:pt idx="18">
                  <c:v>43000</c:v>
                </c:pt>
                <c:pt idx="19">
                  <c:v>19600</c:v>
                </c:pt>
                <c:pt idx="20">
                  <c:v>14200</c:v>
                </c:pt>
                <c:pt idx="21">
                  <c:v>8707</c:v>
                </c:pt>
                <c:pt idx="22">
                  <c:v>36000</c:v>
                </c:pt>
                <c:pt idx="23">
                  <c:v>18500</c:v>
                </c:pt>
                <c:pt idx="24">
                  <c:v>51600</c:v>
                </c:pt>
                <c:pt idx="25">
                  <c:v>25500</c:v>
                </c:pt>
                <c:pt idx="26">
                  <c:v>7703</c:v>
                </c:pt>
                <c:pt idx="27">
                  <c:v>44500</c:v>
                </c:pt>
                <c:pt idx="28">
                  <c:v>17800</c:v>
                </c:pt>
                <c:pt idx="29">
                  <c:v>13200</c:v>
                </c:pt>
                <c:pt idx="30">
                  <c:v>16200</c:v>
                </c:pt>
                <c:pt idx="31">
                  <c:v>5904</c:v>
                </c:pt>
                <c:pt idx="32">
                  <c:v>5924</c:v>
                </c:pt>
              </c:numCache>
            </c:numRef>
          </c:xVal>
          <c:yVal>
            <c:numRef>
              <c:f>'1 hr'!$M$6:$M$38</c:f>
              <c:numCache>
                <c:formatCode>General</c:formatCode>
                <c:ptCount val="33"/>
                <c:pt idx="0">
                  <c:v>74</c:v>
                </c:pt>
                <c:pt idx="1">
                  <c:v>49</c:v>
                </c:pt>
                <c:pt idx="2">
                  <c:v>142</c:v>
                </c:pt>
                <c:pt idx="3">
                  <c:v>76</c:v>
                </c:pt>
                <c:pt idx="4">
                  <c:v>107</c:v>
                </c:pt>
                <c:pt idx="5">
                  <c:v>130</c:v>
                </c:pt>
                <c:pt idx="6">
                  <c:v>97</c:v>
                </c:pt>
                <c:pt idx="7">
                  <c:v>114</c:v>
                </c:pt>
                <c:pt idx="8">
                  <c:v>80</c:v>
                </c:pt>
                <c:pt idx="9">
                  <c:v>173</c:v>
                </c:pt>
                <c:pt idx="10">
                  <c:v>55</c:v>
                </c:pt>
                <c:pt idx="11">
                  <c:v>92</c:v>
                </c:pt>
                <c:pt idx="12">
                  <c:v>88</c:v>
                </c:pt>
                <c:pt idx="13">
                  <c:v>50</c:v>
                </c:pt>
                <c:pt idx="14">
                  <c:v>136</c:v>
                </c:pt>
                <c:pt idx="15">
                  <c:v>101</c:v>
                </c:pt>
                <c:pt idx="16">
                  <c:v>92</c:v>
                </c:pt>
                <c:pt idx="17">
                  <c:v>45</c:v>
                </c:pt>
                <c:pt idx="18">
                  <c:v>151</c:v>
                </c:pt>
                <c:pt idx="19">
                  <c:v>39</c:v>
                </c:pt>
                <c:pt idx="20">
                  <c:v>26</c:v>
                </c:pt>
                <c:pt idx="21">
                  <c:v>47</c:v>
                </c:pt>
                <c:pt idx="22">
                  <c:v>80</c:v>
                </c:pt>
                <c:pt idx="23">
                  <c:v>36</c:v>
                </c:pt>
                <c:pt idx="24">
                  <c:v>186</c:v>
                </c:pt>
                <c:pt idx="25">
                  <c:v>77</c:v>
                </c:pt>
                <c:pt idx="26">
                  <c:v>72</c:v>
                </c:pt>
                <c:pt idx="27">
                  <c:v>162</c:v>
                </c:pt>
                <c:pt idx="28">
                  <c:v>85</c:v>
                </c:pt>
                <c:pt idx="29">
                  <c:v>101</c:v>
                </c:pt>
                <c:pt idx="30">
                  <c:v>59</c:v>
                </c:pt>
                <c:pt idx="31">
                  <c:v>58</c:v>
                </c:pt>
                <c:pt idx="32">
                  <c:v>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FF-4D49-8B44-96524533E9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5848367"/>
        <c:axId val="967209663"/>
      </c:scatterChart>
      <c:valAx>
        <c:axId val="955848367"/>
        <c:scaling>
          <c:orientation val="minMax"/>
          <c:max val="100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kumimoji="0" lang="en-GB" sz="1200" b="0" i="0" u="none" strike="noStrike" kern="1200" cap="none" spc="0" normalizeH="0" baseline="0" noProof="0">
                    <a:ln>
                      <a:noFill/>
                    </a:ln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  <a:uLnTx/>
                    <a:uFillTx/>
                    <a:latin typeface="+mn-lt"/>
                  </a:rPr>
                  <a:t>Cell volume (µm</a:t>
                </a:r>
                <a:r>
                  <a:rPr kumimoji="0" lang="en-GB" sz="1200" b="0" i="0" u="none" strike="noStrike" kern="1200" cap="none" spc="0" normalizeH="0" baseline="30000" noProof="0">
                    <a:ln>
                      <a:noFill/>
                    </a:ln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  <a:uLnTx/>
                    <a:uFillTx/>
                    <a:latin typeface="+mn-lt"/>
                  </a:rPr>
                  <a:t>3</a:t>
                </a:r>
                <a:r>
                  <a:rPr kumimoji="0" lang="en-GB" sz="1200" b="0" i="0" u="none" strike="noStrike" kern="1200" cap="none" spc="0" normalizeH="0" baseline="0" noProof="0">
                    <a:ln>
                      <a:noFill/>
                    </a:ln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  <a:uLnTx/>
                    <a:uFillTx/>
                    <a:latin typeface="+mn-lt"/>
                  </a:rPr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209663"/>
        <c:crosses val="autoZero"/>
        <c:crossBetween val="midCat"/>
      </c:valAx>
      <c:valAx>
        <c:axId val="967209663"/>
        <c:scaling>
          <c:orientation val="minMax"/>
          <c:max val="14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Number of EdU puncta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848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3.9730971128608926E-2"/>
                  <c:y val="-0.2863531641878098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 hr'!$F$6:$F$38</c:f>
              <c:numCache>
                <c:formatCode>General</c:formatCode>
                <c:ptCount val="33"/>
                <c:pt idx="0">
                  <c:v>875</c:v>
                </c:pt>
                <c:pt idx="1">
                  <c:v>465</c:v>
                </c:pt>
                <c:pt idx="2">
                  <c:v>1877</c:v>
                </c:pt>
                <c:pt idx="3">
                  <c:v>379</c:v>
                </c:pt>
                <c:pt idx="4">
                  <c:v>314</c:v>
                </c:pt>
                <c:pt idx="5">
                  <c:v>643</c:v>
                </c:pt>
                <c:pt idx="6">
                  <c:v>721</c:v>
                </c:pt>
                <c:pt idx="7">
                  <c:v>1030</c:v>
                </c:pt>
                <c:pt idx="8">
                  <c:v>429</c:v>
                </c:pt>
                <c:pt idx="9">
                  <c:v>782</c:v>
                </c:pt>
                <c:pt idx="10">
                  <c:v>678</c:v>
                </c:pt>
                <c:pt idx="11">
                  <c:v>753</c:v>
                </c:pt>
                <c:pt idx="12">
                  <c:v>574</c:v>
                </c:pt>
                <c:pt idx="13">
                  <c:v>599</c:v>
                </c:pt>
                <c:pt idx="14">
                  <c:v>334</c:v>
                </c:pt>
                <c:pt idx="15">
                  <c:v>298</c:v>
                </c:pt>
                <c:pt idx="16">
                  <c:v>743</c:v>
                </c:pt>
                <c:pt idx="17">
                  <c:v>362</c:v>
                </c:pt>
                <c:pt idx="18">
                  <c:v>1278</c:v>
                </c:pt>
                <c:pt idx="19">
                  <c:v>424</c:v>
                </c:pt>
                <c:pt idx="20">
                  <c:v>257</c:v>
                </c:pt>
                <c:pt idx="21">
                  <c:v>322</c:v>
                </c:pt>
                <c:pt idx="22">
                  <c:v>869</c:v>
                </c:pt>
                <c:pt idx="23">
                  <c:v>374</c:v>
                </c:pt>
                <c:pt idx="24">
                  <c:v>968</c:v>
                </c:pt>
                <c:pt idx="25">
                  <c:v>712</c:v>
                </c:pt>
                <c:pt idx="26">
                  <c:v>513</c:v>
                </c:pt>
                <c:pt idx="27">
                  <c:v>1375</c:v>
                </c:pt>
                <c:pt idx="28">
                  <c:v>706</c:v>
                </c:pt>
                <c:pt idx="29">
                  <c:v>552</c:v>
                </c:pt>
                <c:pt idx="30">
                  <c:v>411</c:v>
                </c:pt>
                <c:pt idx="31">
                  <c:v>233</c:v>
                </c:pt>
                <c:pt idx="32">
                  <c:v>271</c:v>
                </c:pt>
              </c:numCache>
            </c:numRef>
          </c:xVal>
          <c:yVal>
            <c:numRef>
              <c:f>'1 hr'!$M$6:$M$38</c:f>
              <c:numCache>
                <c:formatCode>General</c:formatCode>
                <c:ptCount val="33"/>
                <c:pt idx="0">
                  <c:v>74</c:v>
                </c:pt>
                <c:pt idx="1">
                  <c:v>49</c:v>
                </c:pt>
                <c:pt idx="2">
                  <c:v>142</c:v>
                </c:pt>
                <c:pt idx="3">
                  <c:v>76</c:v>
                </c:pt>
                <c:pt idx="4">
                  <c:v>107</c:v>
                </c:pt>
                <c:pt idx="5">
                  <c:v>130</c:v>
                </c:pt>
                <c:pt idx="6">
                  <c:v>97</c:v>
                </c:pt>
                <c:pt idx="7">
                  <c:v>114</c:v>
                </c:pt>
                <c:pt idx="8">
                  <c:v>80</c:v>
                </c:pt>
                <c:pt idx="9">
                  <c:v>173</c:v>
                </c:pt>
                <c:pt idx="10">
                  <c:v>55</c:v>
                </c:pt>
                <c:pt idx="11">
                  <c:v>92</c:v>
                </c:pt>
                <c:pt idx="12">
                  <c:v>88</c:v>
                </c:pt>
                <c:pt idx="13">
                  <c:v>50</c:v>
                </c:pt>
                <c:pt idx="14">
                  <c:v>136</c:v>
                </c:pt>
                <c:pt idx="15">
                  <c:v>101</c:v>
                </c:pt>
                <c:pt idx="16">
                  <c:v>92</c:v>
                </c:pt>
                <c:pt idx="17">
                  <c:v>45</c:v>
                </c:pt>
                <c:pt idx="18">
                  <c:v>151</c:v>
                </c:pt>
                <c:pt idx="19">
                  <c:v>39</c:v>
                </c:pt>
                <c:pt idx="20">
                  <c:v>26</c:v>
                </c:pt>
                <c:pt idx="21">
                  <c:v>47</c:v>
                </c:pt>
                <c:pt idx="22">
                  <c:v>80</c:v>
                </c:pt>
                <c:pt idx="23">
                  <c:v>36</c:v>
                </c:pt>
                <c:pt idx="24">
                  <c:v>186</c:v>
                </c:pt>
                <c:pt idx="25">
                  <c:v>77</c:v>
                </c:pt>
                <c:pt idx="26">
                  <c:v>72</c:v>
                </c:pt>
                <c:pt idx="27">
                  <c:v>162</c:v>
                </c:pt>
                <c:pt idx="28">
                  <c:v>85</c:v>
                </c:pt>
                <c:pt idx="29">
                  <c:v>101</c:v>
                </c:pt>
                <c:pt idx="30">
                  <c:v>59</c:v>
                </c:pt>
                <c:pt idx="31">
                  <c:v>58</c:v>
                </c:pt>
                <c:pt idx="32">
                  <c:v>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A9-4B73-9DFF-4D8E22A98C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0474944"/>
        <c:axId val="925463584"/>
      </c:scatterChart>
      <c:valAx>
        <c:axId val="2040474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kumimoji="0" lang="en-GB" sz="1200" b="0" i="0" u="none" strike="noStrike" kern="1200" cap="none" spc="0" normalizeH="0" baseline="0" noProof="0">
                    <a:ln>
                      <a:noFill/>
                    </a:ln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  <a:uLnTx/>
                    <a:uFillTx/>
                    <a:latin typeface="+mn-lt"/>
                  </a:rPr>
                  <a:t>Mitochondrial volume (µm</a:t>
                </a:r>
                <a:r>
                  <a:rPr kumimoji="0" lang="en-GB" sz="1200" b="0" i="0" u="none" strike="noStrike" kern="1200" cap="none" spc="0" normalizeH="0" baseline="30000" noProof="0">
                    <a:ln>
                      <a:noFill/>
                    </a:ln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  <a:uLnTx/>
                    <a:uFillTx/>
                    <a:latin typeface="+mn-lt"/>
                  </a:rPr>
                  <a:t>3</a:t>
                </a:r>
                <a:r>
                  <a:rPr kumimoji="0" lang="en-GB" sz="1200" b="0" i="0" u="none" strike="noStrike" kern="1200" cap="none" spc="0" normalizeH="0" baseline="0" noProof="0">
                    <a:ln>
                      <a:noFill/>
                    </a:ln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  <a:uLnTx/>
                    <a:uFillTx/>
                    <a:latin typeface="+mn-lt"/>
                  </a:rPr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463584"/>
        <c:crosses val="autoZero"/>
        <c:crossBetween val="midCat"/>
      </c:valAx>
      <c:valAx>
        <c:axId val="925463584"/>
        <c:scaling>
          <c:orientation val="minMax"/>
          <c:max val="14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kumimoji="0" lang="en-GB" sz="1200" b="0" i="0" u="none" strike="noStrike" kern="1200" cap="none" spc="0" normalizeH="0" baseline="0" noProof="0">
                    <a:ln>
                      <a:noFill/>
                    </a:ln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  <a:uLnTx/>
                    <a:uFillTx/>
                    <a:latin typeface="+mn-lt"/>
                  </a:rPr>
                  <a:t>Number of EdU puncta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474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 hr'!$C$6:$C$38</c:f>
              <c:numCache>
                <c:formatCode>General</c:formatCode>
                <c:ptCount val="33"/>
                <c:pt idx="0">
                  <c:v>25800</c:v>
                </c:pt>
                <c:pt idx="1">
                  <c:v>8310</c:v>
                </c:pt>
                <c:pt idx="2">
                  <c:v>68100</c:v>
                </c:pt>
                <c:pt idx="3">
                  <c:v>14400</c:v>
                </c:pt>
                <c:pt idx="4">
                  <c:v>11500</c:v>
                </c:pt>
                <c:pt idx="5">
                  <c:v>22300</c:v>
                </c:pt>
                <c:pt idx="6">
                  <c:v>29300</c:v>
                </c:pt>
                <c:pt idx="7">
                  <c:v>41300</c:v>
                </c:pt>
                <c:pt idx="8">
                  <c:v>17600</c:v>
                </c:pt>
                <c:pt idx="9">
                  <c:v>35600</c:v>
                </c:pt>
                <c:pt idx="10">
                  <c:v>13700</c:v>
                </c:pt>
                <c:pt idx="11">
                  <c:v>29200</c:v>
                </c:pt>
                <c:pt idx="12">
                  <c:v>14800</c:v>
                </c:pt>
                <c:pt idx="13">
                  <c:v>20900</c:v>
                </c:pt>
                <c:pt idx="14">
                  <c:v>14100</c:v>
                </c:pt>
                <c:pt idx="15">
                  <c:v>11200</c:v>
                </c:pt>
                <c:pt idx="16">
                  <c:v>24200</c:v>
                </c:pt>
                <c:pt idx="17">
                  <c:v>12800</c:v>
                </c:pt>
                <c:pt idx="18">
                  <c:v>43000</c:v>
                </c:pt>
                <c:pt idx="19">
                  <c:v>19600</c:v>
                </c:pt>
                <c:pt idx="20">
                  <c:v>14200</c:v>
                </c:pt>
                <c:pt idx="21">
                  <c:v>8707</c:v>
                </c:pt>
                <c:pt idx="22">
                  <c:v>36000</c:v>
                </c:pt>
                <c:pt idx="23">
                  <c:v>18500</c:v>
                </c:pt>
                <c:pt idx="24">
                  <c:v>51600</c:v>
                </c:pt>
                <c:pt idx="25">
                  <c:v>25500</c:v>
                </c:pt>
                <c:pt idx="26">
                  <c:v>7703</c:v>
                </c:pt>
                <c:pt idx="27">
                  <c:v>44500</c:v>
                </c:pt>
                <c:pt idx="28">
                  <c:v>17800</c:v>
                </c:pt>
                <c:pt idx="29">
                  <c:v>13200</c:v>
                </c:pt>
                <c:pt idx="30">
                  <c:v>16200</c:v>
                </c:pt>
                <c:pt idx="31">
                  <c:v>5904</c:v>
                </c:pt>
                <c:pt idx="32">
                  <c:v>5924</c:v>
                </c:pt>
              </c:numCache>
            </c:numRef>
          </c:xVal>
          <c:yVal>
            <c:numRef>
              <c:f>'1 hr'!$E$6:$E$38</c:f>
              <c:numCache>
                <c:formatCode>General</c:formatCode>
                <c:ptCount val="33"/>
                <c:pt idx="0">
                  <c:v>223</c:v>
                </c:pt>
                <c:pt idx="1">
                  <c:v>175</c:v>
                </c:pt>
                <c:pt idx="2">
                  <c:v>802</c:v>
                </c:pt>
                <c:pt idx="3">
                  <c:v>194</c:v>
                </c:pt>
                <c:pt idx="4">
                  <c:v>206</c:v>
                </c:pt>
                <c:pt idx="5">
                  <c:v>170</c:v>
                </c:pt>
                <c:pt idx="6">
                  <c:v>396</c:v>
                </c:pt>
                <c:pt idx="7">
                  <c:v>593</c:v>
                </c:pt>
                <c:pt idx="8">
                  <c:v>149</c:v>
                </c:pt>
                <c:pt idx="9">
                  <c:v>377</c:v>
                </c:pt>
                <c:pt idx="10">
                  <c:v>313</c:v>
                </c:pt>
                <c:pt idx="11">
                  <c:v>274</c:v>
                </c:pt>
                <c:pt idx="12">
                  <c:v>131</c:v>
                </c:pt>
                <c:pt idx="13">
                  <c:v>137</c:v>
                </c:pt>
                <c:pt idx="14">
                  <c:v>268</c:v>
                </c:pt>
                <c:pt idx="15">
                  <c:v>217</c:v>
                </c:pt>
                <c:pt idx="16">
                  <c:v>147</c:v>
                </c:pt>
                <c:pt idx="17">
                  <c:v>88</c:v>
                </c:pt>
                <c:pt idx="18">
                  <c:v>369</c:v>
                </c:pt>
                <c:pt idx="19">
                  <c:v>198</c:v>
                </c:pt>
                <c:pt idx="20">
                  <c:v>255</c:v>
                </c:pt>
                <c:pt idx="21">
                  <c:v>162</c:v>
                </c:pt>
                <c:pt idx="22">
                  <c:v>376</c:v>
                </c:pt>
                <c:pt idx="23">
                  <c:v>170</c:v>
                </c:pt>
                <c:pt idx="24">
                  <c:v>409</c:v>
                </c:pt>
                <c:pt idx="25">
                  <c:v>252</c:v>
                </c:pt>
                <c:pt idx="26">
                  <c:v>123</c:v>
                </c:pt>
                <c:pt idx="27">
                  <c:v>1111</c:v>
                </c:pt>
                <c:pt idx="28">
                  <c:v>218</c:v>
                </c:pt>
                <c:pt idx="29">
                  <c:v>144</c:v>
                </c:pt>
                <c:pt idx="30">
                  <c:v>507</c:v>
                </c:pt>
                <c:pt idx="31">
                  <c:v>81</c:v>
                </c:pt>
                <c:pt idx="32">
                  <c:v>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2B-428F-A0B0-ED2DF991A2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0471584"/>
        <c:axId val="925465568"/>
      </c:scatterChart>
      <c:valAx>
        <c:axId val="2040471584"/>
        <c:scaling>
          <c:orientation val="minMax"/>
          <c:max val="1000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465568"/>
        <c:crosses val="autoZero"/>
        <c:crossBetween val="midCat"/>
      </c:valAx>
      <c:valAx>
        <c:axId val="9254655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471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24532589676290464"/>
                  <c:y val="-7.95333916593759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 hr'!$C$6:$C$39</c:f>
              <c:numCache>
                <c:formatCode>General</c:formatCode>
                <c:ptCount val="34"/>
                <c:pt idx="0">
                  <c:v>25800</c:v>
                </c:pt>
                <c:pt idx="1">
                  <c:v>8310</c:v>
                </c:pt>
                <c:pt idx="2">
                  <c:v>68100</c:v>
                </c:pt>
                <c:pt idx="3">
                  <c:v>14400</c:v>
                </c:pt>
                <c:pt idx="4">
                  <c:v>11500</c:v>
                </c:pt>
                <c:pt idx="5">
                  <c:v>22300</c:v>
                </c:pt>
                <c:pt idx="6">
                  <c:v>29300</c:v>
                </c:pt>
                <c:pt idx="7">
                  <c:v>41300</c:v>
                </c:pt>
                <c:pt idx="8">
                  <c:v>17600</c:v>
                </c:pt>
                <c:pt idx="9">
                  <c:v>35600</c:v>
                </c:pt>
                <c:pt idx="10">
                  <c:v>13700</c:v>
                </c:pt>
                <c:pt idx="11">
                  <c:v>29200</c:v>
                </c:pt>
                <c:pt idx="12">
                  <c:v>14800</c:v>
                </c:pt>
                <c:pt idx="13">
                  <c:v>20900</c:v>
                </c:pt>
                <c:pt idx="14">
                  <c:v>14100</c:v>
                </c:pt>
                <c:pt idx="15">
                  <c:v>11200</c:v>
                </c:pt>
                <c:pt idx="16">
                  <c:v>24200</c:v>
                </c:pt>
                <c:pt idx="17">
                  <c:v>12800</c:v>
                </c:pt>
                <c:pt idx="18">
                  <c:v>43000</c:v>
                </c:pt>
                <c:pt idx="19">
                  <c:v>19600</c:v>
                </c:pt>
                <c:pt idx="20">
                  <c:v>14200</c:v>
                </c:pt>
                <c:pt idx="21">
                  <c:v>8707</c:v>
                </c:pt>
                <c:pt idx="22">
                  <c:v>36000</c:v>
                </c:pt>
                <c:pt idx="23">
                  <c:v>18500</c:v>
                </c:pt>
                <c:pt idx="24">
                  <c:v>51600</c:v>
                </c:pt>
                <c:pt idx="25">
                  <c:v>25500</c:v>
                </c:pt>
                <c:pt idx="26">
                  <c:v>7703</c:v>
                </c:pt>
                <c:pt idx="27">
                  <c:v>44500</c:v>
                </c:pt>
                <c:pt idx="28">
                  <c:v>17800</c:v>
                </c:pt>
                <c:pt idx="29">
                  <c:v>13200</c:v>
                </c:pt>
                <c:pt idx="30">
                  <c:v>16200</c:v>
                </c:pt>
                <c:pt idx="31">
                  <c:v>5904</c:v>
                </c:pt>
                <c:pt idx="32">
                  <c:v>5924</c:v>
                </c:pt>
              </c:numCache>
            </c:numRef>
          </c:xVal>
          <c:yVal>
            <c:numRef>
              <c:f>'1 hr'!$F$6:$F$39</c:f>
              <c:numCache>
                <c:formatCode>General</c:formatCode>
                <c:ptCount val="34"/>
                <c:pt idx="0">
                  <c:v>875</c:v>
                </c:pt>
                <c:pt idx="1">
                  <c:v>465</c:v>
                </c:pt>
                <c:pt idx="2">
                  <c:v>1877</c:v>
                </c:pt>
                <c:pt idx="3">
                  <c:v>379</c:v>
                </c:pt>
                <c:pt idx="4">
                  <c:v>314</c:v>
                </c:pt>
                <c:pt idx="5">
                  <c:v>643</c:v>
                </c:pt>
                <c:pt idx="6">
                  <c:v>721</c:v>
                </c:pt>
                <c:pt idx="7">
                  <c:v>1030</c:v>
                </c:pt>
                <c:pt idx="8">
                  <c:v>429</c:v>
                </c:pt>
                <c:pt idx="9">
                  <c:v>782</c:v>
                </c:pt>
                <c:pt idx="10">
                  <c:v>678</c:v>
                </c:pt>
                <c:pt idx="11">
                  <c:v>753</c:v>
                </c:pt>
                <c:pt idx="12">
                  <c:v>574</c:v>
                </c:pt>
                <c:pt idx="13">
                  <c:v>599</c:v>
                </c:pt>
                <c:pt idx="14">
                  <c:v>334</c:v>
                </c:pt>
                <c:pt idx="15">
                  <c:v>298</c:v>
                </c:pt>
                <c:pt idx="16">
                  <c:v>743</c:v>
                </c:pt>
                <c:pt idx="17">
                  <c:v>362</c:v>
                </c:pt>
                <c:pt idx="18">
                  <c:v>1278</c:v>
                </c:pt>
                <c:pt idx="19">
                  <c:v>424</c:v>
                </c:pt>
                <c:pt idx="20">
                  <c:v>257</c:v>
                </c:pt>
                <c:pt idx="21">
                  <c:v>322</c:v>
                </c:pt>
                <c:pt idx="22">
                  <c:v>869</c:v>
                </c:pt>
                <c:pt idx="23">
                  <c:v>374</c:v>
                </c:pt>
                <c:pt idx="24">
                  <c:v>968</c:v>
                </c:pt>
                <c:pt idx="25">
                  <c:v>712</c:v>
                </c:pt>
                <c:pt idx="26">
                  <c:v>513</c:v>
                </c:pt>
                <c:pt idx="27">
                  <c:v>1375</c:v>
                </c:pt>
                <c:pt idx="28">
                  <c:v>706</c:v>
                </c:pt>
                <c:pt idx="29">
                  <c:v>552</c:v>
                </c:pt>
                <c:pt idx="30">
                  <c:v>411</c:v>
                </c:pt>
                <c:pt idx="31">
                  <c:v>233</c:v>
                </c:pt>
                <c:pt idx="32">
                  <c:v>271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E9-48D2-BAAB-A555EE4265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9875728"/>
        <c:axId val="2052471536"/>
      </c:scatterChart>
      <c:valAx>
        <c:axId val="2049875728"/>
        <c:scaling>
          <c:orientation val="minMax"/>
          <c:max val="100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kumimoji="0" lang="en-GB" sz="1200" b="0" i="0" u="none" strike="noStrike" kern="1200" cap="none" spc="0" normalizeH="0" baseline="0" noProof="0">
                    <a:ln>
                      <a:noFill/>
                    </a:ln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  <a:uLnTx/>
                    <a:uFillTx/>
                    <a:latin typeface="+mn-lt"/>
                  </a:rPr>
                  <a:t>Cell volume (µm</a:t>
                </a:r>
                <a:r>
                  <a:rPr kumimoji="0" lang="en-GB" sz="1200" b="0" i="0" u="none" strike="noStrike" kern="1200" cap="none" spc="0" normalizeH="0" baseline="30000" noProof="0">
                    <a:ln>
                      <a:noFill/>
                    </a:ln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  <a:uLnTx/>
                    <a:uFillTx/>
                    <a:latin typeface="+mn-lt"/>
                  </a:rPr>
                  <a:t>3</a:t>
                </a:r>
                <a:r>
                  <a:rPr kumimoji="0" lang="en-GB" sz="1200" b="0" i="0" u="none" strike="noStrike" kern="1200" cap="none" spc="0" normalizeH="0" baseline="0" noProof="0">
                    <a:ln>
                      <a:noFill/>
                    </a:ln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  <a:uLnTx/>
                    <a:uFillTx/>
                    <a:latin typeface="+mn-lt"/>
                  </a:rPr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2471536"/>
        <c:crosses val="autoZero"/>
        <c:crossBetween val="midCat"/>
      </c:valAx>
      <c:valAx>
        <c:axId val="20524715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kumimoji="0" lang="en-GB" sz="1200" b="0" i="0" u="none" strike="noStrike" kern="1200" cap="none" spc="0" normalizeH="0" baseline="0" noProof="0">
                    <a:ln>
                      <a:noFill/>
                    </a:ln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  <a:uLnTx/>
                    <a:uFillTx/>
                    <a:latin typeface="+mn-lt"/>
                  </a:rPr>
                  <a:t>Mitochondrial volume (µm</a:t>
                </a:r>
                <a:r>
                  <a:rPr kumimoji="0" lang="en-GB" sz="1200" b="0" i="0" u="none" strike="noStrike" kern="1200" cap="none" spc="0" normalizeH="0" baseline="30000" noProof="0">
                    <a:ln>
                      <a:noFill/>
                    </a:ln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  <a:uLnTx/>
                    <a:uFillTx/>
                    <a:latin typeface="+mn-lt"/>
                  </a:rPr>
                  <a:t>3</a:t>
                </a:r>
                <a:r>
                  <a:rPr kumimoji="0" lang="en-GB" sz="1200" b="0" i="0" u="none" strike="noStrike" kern="1200" cap="none" spc="0" normalizeH="0" baseline="0" noProof="0">
                    <a:ln>
                      <a:noFill/>
                    </a:ln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  <a:uLnTx/>
                    <a:uFillTx/>
                    <a:latin typeface="+mn-lt"/>
                  </a:rPr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9875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557212</xdr:colOff>
      <xdr:row>38</xdr:row>
      <xdr:rowOff>19050</xdr:rowOff>
    </xdr:from>
    <xdr:to>
      <xdr:col>7</xdr:col>
      <xdr:colOff>481012</xdr:colOff>
      <xdr:row>52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5AE58B2-AD57-6F9D-9404-215B654229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90487</xdr:colOff>
      <xdr:row>38</xdr:row>
      <xdr:rowOff>114300</xdr:rowOff>
    </xdr:from>
    <xdr:to>
      <xdr:col>23</xdr:col>
      <xdr:colOff>261937</xdr:colOff>
      <xdr:row>53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1FC2D3B-1079-31B7-FF70-2235E75401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295275</xdr:colOff>
      <xdr:row>38</xdr:row>
      <xdr:rowOff>85725</xdr:rowOff>
    </xdr:from>
    <xdr:to>
      <xdr:col>15</xdr:col>
      <xdr:colOff>409575</xdr:colOff>
      <xdr:row>52</xdr:row>
      <xdr:rowOff>161925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C3C2305-E636-3055-5C9E-ED1919C9AD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28575</xdr:colOff>
      <xdr:row>38</xdr:row>
      <xdr:rowOff>119062</xdr:rowOff>
    </xdr:from>
    <xdr:to>
      <xdr:col>31</xdr:col>
      <xdr:colOff>200025</xdr:colOff>
      <xdr:row>53</xdr:row>
      <xdr:rowOff>4762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2F5EFB1-D557-7F3F-71AA-539B8CF931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90487</xdr:colOff>
      <xdr:row>56</xdr:row>
      <xdr:rowOff>4762</xdr:rowOff>
    </xdr:from>
    <xdr:to>
      <xdr:col>8</xdr:col>
      <xdr:colOff>14287</xdr:colOff>
      <xdr:row>70</xdr:row>
      <xdr:rowOff>80962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A9BF05A-BC0D-C875-B120-B8D19B1B1B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447675</xdr:colOff>
      <xdr:row>56</xdr:row>
      <xdr:rowOff>4762</xdr:rowOff>
    </xdr:from>
    <xdr:to>
      <xdr:col>15</xdr:col>
      <xdr:colOff>561975</xdr:colOff>
      <xdr:row>70</xdr:row>
      <xdr:rowOff>80962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8834D15-51CD-F160-A2B1-8E974B31D3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0.64896</cdr:x>
      <cdr:y>0.10764</cdr:y>
    </cdr:from>
    <cdr:to>
      <cdr:x>0.84896</cdr:x>
      <cdr:y>0.44097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261458EA-CD35-BE8D-A90A-898639B12C80}"/>
            </a:ext>
          </a:extLst>
        </cdr:cNvPr>
        <cdr:cNvSpPr txBox="1"/>
      </cdr:nvSpPr>
      <cdr:spPr>
        <a:xfrm xmlns:a="http://schemas.openxmlformats.org/drawingml/2006/main">
          <a:off x="2967038" y="295275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100">
              <a:solidFill>
                <a:schemeClr val="tx1">
                  <a:lumMod val="65000"/>
                  <a:lumOff val="35000"/>
                </a:schemeClr>
              </a:solidFill>
            </a:rPr>
            <a:t>r = 0.8547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0.75729</cdr:x>
      <cdr:y>0.10417</cdr:y>
    </cdr:from>
    <cdr:to>
      <cdr:x>0.95729</cdr:x>
      <cdr:y>0.4375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5F8095C-3A7C-6876-A283-248EEEB18EEC}"/>
            </a:ext>
          </a:extLst>
        </cdr:cNvPr>
        <cdr:cNvSpPr txBox="1"/>
      </cdr:nvSpPr>
      <cdr:spPr>
        <a:xfrm xmlns:a="http://schemas.openxmlformats.org/drawingml/2006/main">
          <a:off x="3462338" y="2857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100">
              <a:solidFill>
                <a:schemeClr val="tx1">
                  <a:lumMod val="65000"/>
                  <a:lumOff val="35000"/>
                </a:schemeClr>
              </a:solidFill>
            </a:rPr>
            <a:t>r = 0.9206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0.60208</cdr:x>
      <cdr:y>0.15625</cdr:y>
    </cdr:from>
    <cdr:to>
      <cdr:x>0.80208</cdr:x>
      <cdr:y>0.48958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DC54F033-DDF3-700E-2643-0B8BD1A8B5E3}"/>
            </a:ext>
          </a:extLst>
        </cdr:cNvPr>
        <cdr:cNvSpPr txBox="1"/>
      </cdr:nvSpPr>
      <cdr:spPr>
        <a:xfrm xmlns:a="http://schemas.openxmlformats.org/drawingml/2006/main">
          <a:off x="2752725" y="428625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GB" sz="1100"/>
        </a:p>
      </cdr:txBody>
    </cdr:sp>
  </cdr:relSizeAnchor>
  <cdr:relSizeAnchor xmlns:cdr="http://schemas.openxmlformats.org/drawingml/2006/chartDrawing">
    <cdr:from>
      <cdr:x>0.65833</cdr:x>
      <cdr:y>0.47222</cdr:y>
    </cdr:from>
    <cdr:to>
      <cdr:x>0.85833</cdr:x>
      <cdr:y>0.80556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F9BC69E4-B1D9-118E-9221-E365521F8B37}"/>
            </a:ext>
          </a:extLst>
        </cdr:cNvPr>
        <cdr:cNvSpPr txBox="1"/>
      </cdr:nvSpPr>
      <cdr:spPr>
        <a:xfrm xmlns:a="http://schemas.openxmlformats.org/drawingml/2006/main">
          <a:off x="3009900" y="12954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100">
              <a:solidFill>
                <a:schemeClr val="tx1">
                  <a:lumMod val="65000"/>
                  <a:lumOff val="35000"/>
                </a:schemeClr>
              </a:solidFill>
            </a:rPr>
            <a:t>r = 0.6860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0.76667</cdr:x>
      <cdr:y>0.42535</cdr:y>
    </cdr:from>
    <cdr:to>
      <cdr:x>0.96667</cdr:x>
      <cdr:y>0.75868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7B1A0EE9-16BE-AC64-014D-FB06B1298BB8}"/>
            </a:ext>
          </a:extLst>
        </cdr:cNvPr>
        <cdr:cNvSpPr txBox="1"/>
      </cdr:nvSpPr>
      <cdr:spPr>
        <a:xfrm xmlns:a="http://schemas.openxmlformats.org/drawingml/2006/main">
          <a:off x="3505200" y="1166813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100">
              <a:solidFill>
                <a:schemeClr val="tx1">
                  <a:lumMod val="65000"/>
                  <a:lumOff val="35000"/>
                </a:schemeClr>
              </a:solidFill>
            </a:rPr>
            <a:t>r = 0.6285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0.76042</cdr:x>
      <cdr:y>0.09896</cdr:y>
    </cdr:from>
    <cdr:to>
      <cdr:x>0.96042</cdr:x>
      <cdr:y>0.43229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FF7B87D4-01E0-76E0-CBCD-0E398DD3F3A8}"/>
            </a:ext>
          </a:extLst>
        </cdr:cNvPr>
        <cdr:cNvSpPr txBox="1"/>
      </cdr:nvSpPr>
      <cdr:spPr>
        <a:xfrm xmlns:a="http://schemas.openxmlformats.org/drawingml/2006/main">
          <a:off x="3476625" y="271463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100">
              <a:solidFill>
                <a:schemeClr val="tx1">
                  <a:lumMod val="65000"/>
                  <a:lumOff val="35000"/>
                </a:schemeClr>
              </a:solidFill>
            </a:rPr>
            <a:t>r</a:t>
          </a:r>
          <a:r>
            <a:rPr lang="en-GB" sz="1100" baseline="0">
              <a:solidFill>
                <a:schemeClr val="tx1">
                  <a:lumMod val="65000"/>
                  <a:lumOff val="35000"/>
                </a:schemeClr>
              </a:solidFill>
            </a:rPr>
            <a:t> = 0.9221</a:t>
          </a:r>
          <a:endParaRPr lang="en-GB" sz="11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70819-4CB6-426A-A1F0-A387C88A55A6}">
  <dimension ref="A4:AC62"/>
  <sheetViews>
    <sheetView tabSelected="1" workbookViewId="0">
      <selection activeCell="AC54" sqref="AC54"/>
    </sheetView>
  </sheetViews>
  <sheetFormatPr defaultRowHeight="15" x14ac:dyDescent="0.25"/>
  <cols>
    <col min="6" max="6" width="13" customWidth="1"/>
    <col min="7" max="7" width="11" customWidth="1"/>
    <col min="10" max="11" width="10.5703125" customWidth="1"/>
    <col min="18" max="19" width="10.140625" customWidth="1"/>
    <col min="26" max="27" width="10.140625" customWidth="1"/>
  </cols>
  <sheetData>
    <row r="4" spans="1:29" x14ac:dyDescent="0.25">
      <c r="E4" s="2" t="s">
        <v>2</v>
      </c>
      <c r="F4" s="2"/>
      <c r="G4" s="2"/>
      <c r="H4" s="2"/>
      <c r="I4" s="2"/>
      <c r="J4" s="2"/>
      <c r="K4" s="2"/>
      <c r="M4" s="3" t="s">
        <v>3</v>
      </c>
      <c r="N4" s="3"/>
      <c r="O4" s="3"/>
      <c r="P4" s="3"/>
      <c r="Q4" s="3"/>
      <c r="R4" s="3"/>
      <c r="S4" s="3"/>
      <c r="U4" s="4" t="s">
        <v>4</v>
      </c>
      <c r="V4" s="4"/>
      <c r="W4" s="4"/>
      <c r="X4" s="4"/>
      <c r="Y4" s="4"/>
      <c r="Z4" s="4"/>
      <c r="AA4" s="4"/>
    </row>
    <row r="5" spans="1:29" s="8" customFormat="1" ht="31.5" customHeight="1" x14ac:dyDescent="0.25">
      <c r="A5" s="8" t="s">
        <v>1</v>
      </c>
      <c r="C5" s="8" t="s">
        <v>7</v>
      </c>
      <c r="E5" s="9" t="s">
        <v>0</v>
      </c>
      <c r="F5" s="9" t="s">
        <v>8</v>
      </c>
      <c r="G5" s="9" t="s">
        <v>9</v>
      </c>
      <c r="H5" s="9" t="s">
        <v>10</v>
      </c>
      <c r="I5" s="9" t="s">
        <v>11</v>
      </c>
      <c r="J5" s="9" t="s">
        <v>12</v>
      </c>
      <c r="K5" s="9" t="s">
        <v>13</v>
      </c>
      <c r="M5" s="10" t="s">
        <v>0</v>
      </c>
      <c r="N5" s="10" t="s">
        <v>8</v>
      </c>
      <c r="O5" s="10" t="s">
        <v>9</v>
      </c>
      <c r="P5" s="10" t="s">
        <v>10</v>
      </c>
      <c r="Q5" s="10" t="s">
        <v>11</v>
      </c>
      <c r="R5" s="10" t="s">
        <v>12</v>
      </c>
      <c r="S5" s="10" t="s">
        <v>13</v>
      </c>
      <c r="U5" s="12" t="s">
        <v>0</v>
      </c>
      <c r="V5" s="12" t="s">
        <v>8</v>
      </c>
      <c r="W5" s="12" t="s">
        <v>9</v>
      </c>
      <c r="X5" s="12" t="s">
        <v>10</v>
      </c>
      <c r="Y5" s="12" t="s">
        <v>11</v>
      </c>
      <c r="Z5" s="12" t="s">
        <v>12</v>
      </c>
      <c r="AA5" s="13" t="s">
        <v>13</v>
      </c>
      <c r="AC5" s="11" t="s">
        <v>6</v>
      </c>
    </row>
    <row r="6" spans="1:29" x14ac:dyDescent="0.25">
      <c r="A6" s="1" t="s">
        <v>26</v>
      </c>
      <c r="C6">
        <v>25800</v>
      </c>
      <c r="E6">
        <v>223</v>
      </c>
      <c r="F6">
        <v>875</v>
      </c>
      <c r="G6">
        <v>3.92</v>
      </c>
      <c r="H6">
        <v>0.27600000000000002</v>
      </c>
      <c r="I6">
        <v>0.438</v>
      </c>
      <c r="J6">
        <v>0.65200000000000002</v>
      </c>
      <c r="K6">
        <v>3304</v>
      </c>
      <c r="M6">
        <v>74</v>
      </c>
      <c r="N6">
        <v>5.32</v>
      </c>
      <c r="O6">
        <v>7.1900000000000006E-2</v>
      </c>
      <c r="P6">
        <v>0.221</v>
      </c>
      <c r="Q6">
        <v>0.73199999999999998</v>
      </c>
      <c r="R6">
        <v>0.85599999999999998</v>
      </c>
      <c r="S6">
        <v>7405</v>
      </c>
      <c r="U6">
        <v>1577</v>
      </c>
      <c r="V6">
        <v>79</v>
      </c>
      <c r="W6">
        <v>5.0099999999999999E-2</v>
      </c>
      <c r="X6">
        <v>0.28100000000000003</v>
      </c>
      <c r="Y6">
        <v>0.67500000000000004</v>
      </c>
      <c r="Z6">
        <v>0.89300000000000002</v>
      </c>
      <c r="AA6">
        <v>940</v>
      </c>
      <c r="AC6">
        <f t="shared" ref="AC6:AC38" si="0">M6/U6</f>
        <v>4.6924540266328474E-2</v>
      </c>
    </row>
    <row r="7" spans="1:29" ht="14.25" customHeight="1" x14ac:dyDescent="0.25">
      <c r="A7" s="1" t="s">
        <v>27</v>
      </c>
      <c r="C7">
        <v>8310</v>
      </c>
      <c r="E7">
        <v>175</v>
      </c>
      <c r="F7">
        <v>465</v>
      </c>
      <c r="G7">
        <v>2.66</v>
      </c>
      <c r="H7">
        <v>0.32200000000000001</v>
      </c>
      <c r="I7">
        <v>0.38500000000000001</v>
      </c>
      <c r="J7">
        <v>0.65900000000000003</v>
      </c>
      <c r="K7">
        <v>4046</v>
      </c>
      <c r="M7">
        <v>49</v>
      </c>
      <c r="N7">
        <v>1.85</v>
      </c>
      <c r="O7">
        <v>3.78E-2</v>
      </c>
      <c r="P7">
        <v>0.222</v>
      </c>
      <c r="Q7">
        <v>0.71899999999999997</v>
      </c>
      <c r="R7">
        <v>0.84099999999999997</v>
      </c>
      <c r="S7">
        <v>6408</v>
      </c>
      <c r="U7">
        <v>782</v>
      </c>
      <c r="V7">
        <v>39.700000000000003</v>
      </c>
      <c r="W7">
        <v>5.0799999999999998E-2</v>
      </c>
      <c r="X7">
        <v>0.29499999999999998</v>
      </c>
      <c r="Y7">
        <v>0.65400000000000003</v>
      </c>
      <c r="Z7">
        <v>0.88600000000000001</v>
      </c>
      <c r="AA7">
        <v>1185</v>
      </c>
      <c r="AC7">
        <f t="shared" si="0"/>
        <v>6.2659846547314574E-2</v>
      </c>
    </row>
    <row r="8" spans="1:29" x14ac:dyDescent="0.25">
      <c r="A8" s="1" t="s">
        <v>28</v>
      </c>
      <c r="C8">
        <v>68100</v>
      </c>
      <c r="E8">
        <v>802</v>
      </c>
      <c r="F8">
        <v>1877</v>
      </c>
      <c r="G8">
        <v>2.34</v>
      </c>
      <c r="H8">
        <v>0.28999999999999998</v>
      </c>
      <c r="I8">
        <v>0.41599999999999998</v>
      </c>
      <c r="J8">
        <v>0.64800000000000002</v>
      </c>
      <c r="K8">
        <v>2986</v>
      </c>
      <c r="M8">
        <v>142</v>
      </c>
      <c r="N8">
        <v>8.1199999999999992</v>
      </c>
      <c r="O8">
        <v>5.7200000000000001E-2</v>
      </c>
      <c r="P8">
        <v>0.23200000000000001</v>
      </c>
      <c r="Q8">
        <v>0.73699999999999999</v>
      </c>
      <c r="R8">
        <v>0.86599999999999999</v>
      </c>
      <c r="S8">
        <v>8086</v>
      </c>
      <c r="U8">
        <v>2026</v>
      </c>
      <c r="V8">
        <v>92.4</v>
      </c>
      <c r="W8">
        <v>4.5600000000000002E-2</v>
      </c>
      <c r="X8">
        <v>0.27500000000000002</v>
      </c>
      <c r="Y8">
        <v>0.68899999999999995</v>
      </c>
      <c r="Z8">
        <v>0.89900000000000002</v>
      </c>
      <c r="AA8">
        <v>1241</v>
      </c>
      <c r="AC8">
        <f t="shared" si="0"/>
        <v>7.0088845014807499E-2</v>
      </c>
    </row>
    <row r="9" spans="1:29" x14ac:dyDescent="0.25">
      <c r="A9" s="1" t="s">
        <v>29</v>
      </c>
      <c r="C9">
        <v>14400</v>
      </c>
      <c r="E9">
        <v>194</v>
      </c>
      <c r="F9">
        <v>379</v>
      </c>
      <c r="G9">
        <v>1.96</v>
      </c>
      <c r="H9">
        <v>0.307</v>
      </c>
      <c r="I9">
        <v>0.39700000000000002</v>
      </c>
      <c r="J9">
        <v>0.625</v>
      </c>
      <c r="K9">
        <v>3666</v>
      </c>
      <c r="M9">
        <v>76</v>
      </c>
      <c r="N9">
        <v>2.89</v>
      </c>
      <c r="O9">
        <v>3.8100000000000002E-2</v>
      </c>
      <c r="P9">
        <v>0.221</v>
      </c>
      <c r="Q9">
        <v>0.69699999999999995</v>
      </c>
      <c r="R9">
        <v>0.81899999999999995</v>
      </c>
      <c r="S9">
        <v>4629</v>
      </c>
      <c r="U9">
        <v>752</v>
      </c>
      <c r="V9">
        <v>26.6</v>
      </c>
      <c r="W9">
        <v>3.5400000000000001E-2</v>
      </c>
      <c r="X9">
        <v>0.27700000000000002</v>
      </c>
      <c r="Y9">
        <v>0.68100000000000005</v>
      </c>
      <c r="Z9">
        <v>0.88800000000000001</v>
      </c>
      <c r="AA9">
        <v>995</v>
      </c>
      <c r="AC9">
        <f t="shared" si="0"/>
        <v>0.10106382978723404</v>
      </c>
    </row>
    <row r="10" spans="1:29" x14ac:dyDescent="0.25">
      <c r="A10" s="1" t="s">
        <v>30</v>
      </c>
      <c r="C10">
        <v>11500</v>
      </c>
      <c r="E10">
        <v>206</v>
      </c>
      <c r="F10">
        <v>314</v>
      </c>
      <c r="G10">
        <v>1.52</v>
      </c>
      <c r="H10">
        <v>0.316</v>
      </c>
      <c r="I10">
        <v>0.38700000000000001</v>
      </c>
      <c r="J10">
        <v>0.65400000000000003</v>
      </c>
      <c r="K10">
        <v>4821</v>
      </c>
      <c r="M10">
        <v>107</v>
      </c>
      <c r="N10">
        <v>6.3</v>
      </c>
      <c r="O10">
        <v>5.8900000000000001E-2</v>
      </c>
      <c r="P10">
        <v>0.23699999999999999</v>
      </c>
      <c r="Q10">
        <v>0.70899999999999996</v>
      </c>
      <c r="R10">
        <v>0.85799999999999998</v>
      </c>
      <c r="S10">
        <v>7864</v>
      </c>
      <c r="U10">
        <v>705</v>
      </c>
      <c r="V10">
        <v>18.899999999999999</v>
      </c>
      <c r="W10">
        <v>2.69E-2</v>
      </c>
      <c r="X10">
        <v>0.28999999999999998</v>
      </c>
      <c r="Y10">
        <v>0.66300000000000003</v>
      </c>
      <c r="Z10">
        <v>0.89600000000000002</v>
      </c>
      <c r="AA10">
        <v>1839</v>
      </c>
      <c r="AC10">
        <f t="shared" si="0"/>
        <v>0.15177304964539007</v>
      </c>
    </row>
    <row r="11" spans="1:29" x14ac:dyDescent="0.25">
      <c r="A11" s="1" t="s">
        <v>31</v>
      </c>
      <c r="C11">
        <v>22300</v>
      </c>
      <c r="E11">
        <v>170</v>
      </c>
      <c r="F11">
        <v>643</v>
      </c>
      <c r="G11">
        <v>3.78</v>
      </c>
      <c r="H11">
        <v>0.27700000000000002</v>
      </c>
      <c r="I11">
        <v>0.47799999999999998</v>
      </c>
      <c r="J11">
        <v>0.66300000000000003</v>
      </c>
      <c r="K11">
        <v>4066</v>
      </c>
      <c r="M11">
        <v>130</v>
      </c>
      <c r="N11">
        <v>6.59</v>
      </c>
      <c r="O11">
        <v>5.0700000000000002E-2</v>
      </c>
      <c r="P11">
        <v>0.23499999999999999</v>
      </c>
      <c r="Q11">
        <v>0.72299999999999998</v>
      </c>
      <c r="R11">
        <v>0.85799999999999998</v>
      </c>
      <c r="S11">
        <v>7350</v>
      </c>
      <c r="U11">
        <v>1019</v>
      </c>
      <c r="V11">
        <v>38.299999999999997</v>
      </c>
      <c r="W11">
        <v>3.7600000000000001E-2</v>
      </c>
      <c r="X11">
        <v>0.29099999999999998</v>
      </c>
      <c r="Y11">
        <v>0.66100000000000003</v>
      </c>
      <c r="Z11">
        <v>0.89600000000000002</v>
      </c>
      <c r="AA11">
        <v>1702</v>
      </c>
      <c r="AC11">
        <f t="shared" si="0"/>
        <v>0.12757605495583907</v>
      </c>
    </row>
    <row r="12" spans="1:29" x14ac:dyDescent="0.25">
      <c r="A12" s="1" t="s">
        <v>32</v>
      </c>
      <c r="C12">
        <v>29300</v>
      </c>
      <c r="E12">
        <v>396</v>
      </c>
      <c r="F12">
        <v>721</v>
      </c>
      <c r="G12">
        <v>1.82</v>
      </c>
      <c r="H12">
        <v>0.33200000000000002</v>
      </c>
      <c r="I12">
        <v>0.39300000000000002</v>
      </c>
      <c r="J12">
        <v>0.66</v>
      </c>
      <c r="K12">
        <v>2551</v>
      </c>
      <c r="M12">
        <v>97</v>
      </c>
      <c r="N12">
        <v>5.92</v>
      </c>
      <c r="O12">
        <v>6.0999999999999999E-2</v>
      </c>
      <c r="P12">
        <v>0.22900000000000001</v>
      </c>
      <c r="Q12">
        <v>0.72599999999999998</v>
      </c>
      <c r="R12">
        <v>0.85799999999999998</v>
      </c>
      <c r="S12">
        <v>7447</v>
      </c>
      <c r="U12">
        <v>1025</v>
      </c>
      <c r="V12">
        <v>36.700000000000003</v>
      </c>
      <c r="W12">
        <v>3.5799999999999998E-2</v>
      </c>
      <c r="X12">
        <v>0.27300000000000002</v>
      </c>
      <c r="Y12">
        <v>0.68799999999999994</v>
      </c>
      <c r="Z12">
        <v>0.88900000000000001</v>
      </c>
      <c r="AA12">
        <v>1291</v>
      </c>
      <c r="AC12">
        <f t="shared" si="0"/>
        <v>9.4634146341463415E-2</v>
      </c>
    </row>
    <row r="13" spans="1:29" x14ac:dyDescent="0.25">
      <c r="A13" s="1" t="s">
        <v>33</v>
      </c>
      <c r="C13">
        <v>41300</v>
      </c>
      <c r="E13">
        <v>593</v>
      </c>
      <c r="F13">
        <v>1030</v>
      </c>
      <c r="G13">
        <v>1.74</v>
      </c>
      <c r="H13">
        <v>0.308</v>
      </c>
      <c r="I13">
        <v>0.39600000000000002</v>
      </c>
      <c r="J13">
        <v>0.63300000000000001</v>
      </c>
      <c r="K13">
        <v>3340</v>
      </c>
      <c r="M13">
        <v>114</v>
      </c>
      <c r="N13">
        <v>5.22</v>
      </c>
      <c r="O13">
        <v>4.58E-2</v>
      </c>
      <c r="P13">
        <v>0.24</v>
      </c>
      <c r="Q13">
        <v>0.71899999999999997</v>
      </c>
      <c r="R13">
        <v>0.86799999999999999</v>
      </c>
      <c r="S13">
        <v>10700</v>
      </c>
      <c r="U13">
        <v>2004</v>
      </c>
      <c r="V13">
        <v>66.900000000000006</v>
      </c>
      <c r="W13">
        <v>3.3399999999999999E-2</v>
      </c>
      <c r="X13">
        <v>0.28199999999999997</v>
      </c>
      <c r="Y13">
        <v>0.67500000000000004</v>
      </c>
      <c r="Z13">
        <v>0.89400000000000002</v>
      </c>
      <c r="AA13">
        <v>1835</v>
      </c>
      <c r="AC13">
        <f t="shared" si="0"/>
        <v>5.6886227544910177E-2</v>
      </c>
    </row>
    <row r="14" spans="1:29" x14ac:dyDescent="0.25">
      <c r="A14" s="1" t="s">
        <v>34</v>
      </c>
      <c r="C14">
        <v>17600</v>
      </c>
      <c r="E14">
        <v>149</v>
      </c>
      <c r="F14">
        <v>429</v>
      </c>
      <c r="G14">
        <v>2.88</v>
      </c>
      <c r="H14">
        <v>0.248</v>
      </c>
      <c r="I14">
        <v>0.441</v>
      </c>
      <c r="J14">
        <v>0.65</v>
      </c>
      <c r="K14">
        <v>3557</v>
      </c>
      <c r="M14">
        <v>80</v>
      </c>
      <c r="N14">
        <v>4.3600000000000003</v>
      </c>
      <c r="O14">
        <v>5.4399999999999997E-2</v>
      </c>
      <c r="P14">
        <v>0.25</v>
      </c>
      <c r="Q14">
        <v>0.68500000000000005</v>
      </c>
      <c r="R14">
        <v>0.85699999999999998</v>
      </c>
      <c r="S14">
        <v>8600</v>
      </c>
      <c r="U14">
        <v>746</v>
      </c>
      <c r="V14">
        <v>24.3</v>
      </c>
      <c r="W14">
        <v>3.2599999999999997E-2</v>
      </c>
      <c r="X14">
        <v>0.29299999999999998</v>
      </c>
      <c r="Y14">
        <v>0.65900000000000003</v>
      </c>
      <c r="Z14">
        <v>0.89700000000000002</v>
      </c>
      <c r="AA14">
        <v>2028</v>
      </c>
      <c r="AC14">
        <f t="shared" si="0"/>
        <v>0.10723860589812333</v>
      </c>
    </row>
    <row r="15" spans="1:29" x14ac:dyDescent="0.25">
      <c r="A15" s="1" t="s">
        <v>35</v>
      </c>
      <c r="C15">
        <v>35600</v>
      </c>
      <c r="E15">
        <v>377</v>
      </c>
      <c r="F15">
        <v>782</v>
      </c>
      <c r="G15">
        <v>2.0699999999999998</v>
      </c>
      <c r="H15">
        <v>0.28199999999999997</v>
      </c>
      <c r="I15">
        <v>0.41799999999999998</v>
      </c>
      <c r="J15">
        <v>0.63600000000000001</v>
      </c>
      <c r="K15">
        <v>2426</v>
      </c>
      <c r="M15">
        <v>173</v>
      </c>
      <c r="N15">
        <v>9.36</v>
      </c>
      <c r="O15">
        <v>5.4100000000000002E-2</v>
      </c>
      <c r="P15">
        <v>0.23599999999999999</v>
      </c>
      <c r="Q15">
        <v>0.71399999999999997</v>
      </c>
      <c r="R15">
        <v>0.85499999999999998</v>
      </c>
      <c r="S15">
        <v>6558</v>
      </c>
      <c r="U15">
        <v>1131</v>
      </c>
      <c r="V15">
        <v>52.3</v>
      </c>
      <c r="W15">
        <v>4.6300000000000001E-2</v>
      </c>
      <c r="X15">
        <v>0.28000000000000003</v>
      </c>
      <c r="Y15">
        <v>0.68200000000000005</v>
      </c>
      <c r="Z15">
        <v>0.89500000000000002</v>
      </c>
      <c r="AA15">
        <v>977</v>
      </c>
      <c r="AC15">
        <f t="shared" si="0"/>
        <v>0.15296198054818744</v>
      </c>
    </row>
    <row r="16" spans="1:29" x14ac:dyDescent="0.25">
      <c r="A16" s="1" t="s">
        <v>36</v>
      </c>
      <c r="C16">
        <v>13700</v>
      </c>
      <c r="E16">
        <v>313</v>
      </c>
      <c r="F16">
        <v>678</v>
      </c>
      <c r="G16">
        <v>2.16</v>
      </c>
      <c r="H16">
        <v>0.29599999999999999</v>
      </c>
      <c r="I16">
        <v>0.42099999999999999</v>
      </c>
      <c r="J16">
        <v>0.65</v>
      </c>
      <c r="K16">
        <v>2594</v>
      </c>
      <c r="M16">
        <v>55</v>
      </c>
      <c r="N16">
        <v>2.69</v>
      </c>
      <c r="O16">
        <v>4.9000000000000002E-2</v>
      </c>
      <c r="P16">
        <v>0.23499999999999999</v>
      </c>
      <c r="Q16">
        <v>0.72</v>
      </c>
      <c r="R16">
        <v>0.86599999999999999</v>
      </c>
      <c r="S16">
        <v>11300</v>
      </c>
      <c r="U16">
        <v>911</v>
      </c>
      <c r="V16">
        <v>35.200000000000003</v>
      </c>
      <c r="W16">
        <v>3.8600000000000002E-2</v>
      </c>
      <c r="X16">
        <v>0.28000000000000003</v>
      </c>
      <c r="Y16">
        <v>0.67500000000000004</v>
      </c>
      <c r="Z16">
        <v>0.89600000000000002</v>
      </c>
      <c r="AA16">
        <v>1264</v>
      </c>
      <c r="AC16">
        <f t="shared" si="0"/>
        <v>6.0373216245883647E-2</v>
      </c>
    </row>
    <row r="17" spans="1:29" x14ac:dyDescent="0.25">
      <c r="A17" s="1" t="s">
        <v>14</v>
      </c>
      <c r="C17">
        <v>29200</v>
      </c>
      <c r="E17">
        <v>274</v>
      </c>
      <c r="F17">
        <v>753</v>
      </c>
      <c r="G17">
        <v>2.75</v>
      </c>
      <c r="H17">
        <v>0.28999999999999998</v>
      </c>
      <c r="I17">
        <v>0.433</v>
      </c>
      <c r="J17">
        <v>0.66</v>
      </c>
      <c r="K17">
        <v>3481</v>
      </c>
      <c r="M17">
        <v>92</v>
      </c>
      <c r="N17">
        <v>3.73</v>
      </c>
      <c r="O17">
        <v>4.0500000000000001E-2</v>
      </c>
      <c r="P17">
        <v>0.23799999999999999</v>
      </c>
      <c r="Q17">
        <v>0.72299999999999998</v>
      </c>
      <c r="R17">
        <v>0.86599999999999999</v>
      </c>
      <c r="S17">
        <v>9047</v>
      </c>
      <c r="U17">
        <v>1132</v>
      </c>
      <c r="V17">
        <v>42.3</v>
      </c>
      <c r="W17">
        <v>3.7400000000000003E-2</v>
      </c>
      <c r="X17">
        <v>0.27800000000000002</v>
      </c>
      <c r="Y17">
        <v>0.68100000000000005</v>
      </c>
      <c r="Z17">
        <v>0.89700000000000002</v>
      </c>
      <c r="AA17">
        <v>1204</v>
      </c>
      <c r="AC17">
        <f t="shared" si="0"/>
        <v>8.1272084805653705E-2</v>
      </c>
    </row>
    <row r="18" spans="1:29" x14ac:dyDescent="0.25">
      <c r="A18" s="1" t="s">
        <v>15</v>
      </c>
      <c r="C18">
        <v>14800</v>
      </c>
      <c r="E18">
        <v>131</v>
      </c>
      <c r="F18">
        <v>574</v>
      </c>
      <c r="G18">
        <v>4.38</v>
      </c>
      <c r="H18">
        <v>0.245</v>
      </c>
      <c r="I18">
        <v>0.44800000000000001</v>
      </c>
      <c r="J18">
        <v>0.63900000000000001</v>
      </c>
      <c r="K18">
        <v>3929</v>
      </c>
      <c r="M18">
        <v>88</v>
      </c>
      <c r="N18">
        <v>4.55</v>
      </c>
      <c r="O18">
        <v>5.1700000000000003E-2</v>
      </c>
      <c r="P18">
        <v>0.23699999999999999</v>
      </c>
      <c r="Q18">
        <v>0.72699999999999998</v>
      </c>
      <c r="R18">
        <v>0.87</v>
      </c>
      <c r="S18">
        <v>10200</v>
      </c>
      <c r="U18">
        <v>1098</v>
      </c>
      <c r="V18">
        <v>29.5</v>
      </c>
      <c r="W18">
        <v>2.69E-2</v>
      </c>
      <c r="X18">
        <v>0.28799999999999998</v>
      </c>
      <c r="Y18">
        <v>0.66400000000000003</v>
      </c>
      <c r="Z18">
        <v>0.89100000000000001</v>
      </c>
      <c r="AA18">
        <v>2111</v>
      </c>
      <c r="AC18">
        <f t="shared" si="0"/>
        <v>8.0145719489981782E-2</v>
      </c>
    </row>
    <row r="19" spans="1:29" x14ac:dyDescent="0.25">
      <c r="A19" s="1" t="s">
        <v>16</v>
      </c>
      <c r="C19">
        <v>20900</v>
      </c>
      <c r="E19">
        <v>137</v>
      </c>
      <c r="F19">
        <v>599</v>
      </c>
      <c r="G19">
        <v>4.38</v>
      </c>
      <c r="H19">
        <v>0.28799999999999998</v>
      </c>
      <c r="I19">
        <v>0.39700000000000002</v>
      </c>
      <c r="J19">
        <v>0.64800000000000002</v>
      </c>
      <c r="K19">
        <v>3144</v>
      </c>
      <c r="M19">
        <v>50</v>
      </c>
      <c r="N19">
        <v>4.6399999999999997</v>
      </c>
      <c r="O19">
        <v>9.2799999999999994E-2</v>
      </c>
      <c r="P19">
        <v>0.214</v>
      </c>
      <c r="Q19">
        <v>0.76100000000000001</v>
      </c>
      <c r="R19">
        <v>0.86</v>
      </c>
      <c r="S19">
        <v>6503</v>
      </c>
      <c r="U19">
        <v>1067</v>
      </c>
      <c r="V19">
        <v>43.3</v>
      </c>
      <c r="W19">
        <v>4.0599999999999997E-2</v>
      </c>
      <c r="X19">
        <v>0.28000000000000003</v>
      </c>
      <c r="Y19">
        <v>0.67500000000000004</v>
      </c>
      <c r="Z19">
        <v>0.88400000000000001</v>
      </c>
      <c r="AA19">
        <v>1164</v>
      </c>
      <c r="AC19">
        <f t="shared" si="0"/>
        <v>4.6860356138706656E-2</v>
      </c>
    </row>
    <row r="20" spans="1:29" x14ac:dyDescent="0.25">
      <c r="A20" s="1" t="s">
        <v>17</v>
      </c>
      <c r="C20">
        <v>14100</v>
      </c>
      <c r="E20">
        <v>268</v>
      </c>
      <c r="F20">
        <v>334</v>
      </c>
      <c r="G20">
        <v>1.25</v>
      </c>
      <c r="H20">
        <v>0.29299999999999998</v>
      </c>
      <c r="I20">
        <v>0.41399999999999998</v>
      </c>
      <c r="J20">
        <v>0.65100000000000002</v>
      </c>
      <c r="K20">
        <v>5391</v>
      </c>
      <c r="M20">
        <v>136</v>
      </c>
      <c r="N20">
        <v>10.5</v>
      </c>
      <c r="O20">
        <v>7.6899999999999996E-2</v>
      </c>
      <c r="P20">
        <v>0.22900000000000001</v>
      </c>
      <c r="Q20">
        <v>0.73</v>
      </c>
      <c r="R20">
        <v>0.86099999999999999</v>
      </c>
      <c r="S20">
        <v>6403</v>
      </c>
      <c r="U20">
        <v>946</v>
      </c>
      <c r="V20">
        <v>32.6</v>
      </c>
      <c r="W20">
        <v>3.44E-2</v>
      </c>
      <c r="X20">
        <v>0.28299999999999997</v>
      </c>
      <c r="Y20">
        <v>0.67400000000000004</v>
      </c>
      <c r="Z20">
        <v>0.89100000000000001</v>
      </c>
      <c r="AA20">
        <v>1524</v>
      </c>
      <c r="AC20">
        <f t="shared" si="0"/>
        <v>0.14376321353065538</v>
      </c>
    </row>
    <row r="21" spans="1:29" x14ac:dyDescent="0.25">
      <c r="A21" s="1" t="s">
        <v>37</v>
      </c>
      <c r="C21">
        <v>11200</v>
      </c>
      <c r="E21">
        <v>217</v>
      </c>
      <c r="F21">
        <v>298</v>
      </c>
      <c r="G21">
        <v>1.37</v>
      </c>
      <c r="H21">
        <v>0.32600000000000001</v>
      </c>
      <c r="I21">
        <v>0.432</v>
      </c>
      <c r="J21">
        <v>0.71</v>
      </c>
      <c r="K21">
        <v>5386</v>
      </c>
      <c r="M21">
        <v>101</v>
      </c>
      <c r="N21">
        <v>6.8</v>
      </c>
      <c r="O21">
        <v>6.7400000000000002E-2</v>
      </c>
      <c r="P21">
        <v>0.24399999999999999</v>
      </c>
      <c r="Q21">
        <v>0.71199999999999997</v>
      </c>
      <c r="R21">
        <v>0.87</v>
      </c>
      <c r="S21">
        <v>7421</v>
      </c>
      <c r="U21">
        <v>499</v>
      </c>
      <c r="V21">
        <v>15.1</v>
      </c>
      <c r="W21">
        <v>3.0300000000000001E-2</v>
      </c>
      <c r="X21">
        <v>0.29399999999999998</v>
      </c>
      <c r="Y21">
        <v>0.65600000000000003</v>
      </c>
      <c r="Z21">
        <v>0.89500000000000002</v>
      </c>
      <c r="AA21">
        <v>2283</v>
      </c>
      <c r="AC21">
        <f t="shared" si="0"/>
        <v>0.20240480961923848</v>
      </c>
    </row>
    <row r="22" spans="1:29" x14ac:dyDescent="0.25">
      <c r="A22" s="1" t="s">
        <v>38</v>
      </c>
      <c r="C22">
        <v>24200</v>
      </c>
      <c r="E22">
        <v>147</v>
      </c>
      <c r="F22">
        <v>743</v>
      </c>
      <c r="G22">
        <v>5.05</v>
      </c>
      <c r="H22">
        <v>0.23799999999999999</v>
      </c>
      <c r="I22">
        <v>0.46400000000000002</v>
      </c>
      <c r="J22">
        <v>0.65300000000000002</v>
      </c>
      <c r="K22">
        <v>3279</v>
      </c>
      <c r="M22">
        <v>92</v>
      </c>
      <c r="N22">
        <v>4.83</v>
      </c>
      <c r="O22">
        <v>5.2499999999999998E-2</v>
      </c>
      <c r="P22">
        <v>0.23</v>
      </c>
      <c r="Q22">
        <v>0.73499999999999999</v>
      </c>
      <c r="R22">
        <v>0.86399999999999999</v>
      </c>
      <c r="S22">
        <v>8423</v>
      </c>
      <c r="U22">
        <v>874</v>
      </c>
      <c r="V22">
        <v>32.6</v>
      </c>
      <c r="W22">
        <v>3.73E-2</v>
      </c>
      <c r="X22">
        <v>0.28499999999999998</v>
      </c>
      <c r="Y22">
        <v>0.67200000000000004</v>
      </c>
      <c r="Z22">
        <v>0.89400000000000002</v>
      </c>
      <c r="AA22">
        <v>1578</v>
      </c>
      <c r="AC22">
        <f t="shared" si="0"/>
        <v>0.10526315789473684</v>
      </c>
    </row>
    <row r="23" spans="1:29" x14ac:dyDescent="0.25">
      <c r="A23" s="1" t="s">
        <v>39</v>
      </c>
      <c r="C23">
        <v>12800</v>
      </c>
      <c r="E23">
        <v>88</v>
      </c>
      <c r="F23">
        <v>362</v>
      </c>
      <c r="G23">
        <v>4.12</v>
      </c>
      <c r="H23">
        <v>0.22600000000000001</v>
      </c>
      <c r="I23">
        <v>0.40899999999999997</v>
      </c>
      <c r="J23">
        <v>0.57499999999999996</v>
      </c>
      <c r="K23">
        <v>4499</v>
      </c>
      <c r="M23">
        <v>45</v>
      </c>
      <c r="N23">
        <v>3.84</v>
      </c>
      <c r="O23">
        <v>8.5400000000000004E-2</v>
      </c>
      <c r="P23">
        <v>0.22700000000000001</v>
      </c>
      <c r="Q23">
        <v>0.75</v>
      </c>
      <c r="R23">
        <v>0.87</v>
      </c>
      <c r="S23">
        <v>9060</v>
      </c>
      <c r="U23">
        <v>710</v>
      </c>
      <c r="V23">
        <v>17.5</v>
      </c>
      <c r="W23">
        <v>2.47E-2</v>
      </c>
      <c r="X23">
        <v>0.29199999999999998</v>
      </c>
      <c r="Y23">
        <v>0.65800000000000003</v>
      </c>
      <c r="Z23">
        <v>0.89500000000000002</v>
      </c>
      <c r="AA23">
        <v>2423</v>
      </c>
      <c r="AC23">
        <f t="shared" si="0"/>
        <v>6.3380281690140844E-2</v>
      </c>
    </row>
    <row r="24" spans="1:29" x14ac:dyDescent="0.25">
      <c r="A24" s="1" t="s">
        <v>40</v>
      </c>
      <c r="C24">
        <v>43000</v>
      </c>
      <c r="E24">
        <v>369</v>
      </c>
      <c r="F24">
        <v>1278</v>
      </c>
      <c r="G24">
        <v>3.47</v>
      </c>
      <c r="H24">
        <v>0.26500000000000001</v>
      </c>
      <c r="I24">
        <v>0.438</v>
      </c>
      <c r="J24">
        <v>0.65200000000000002</v>
      </c>
      <c r="K24">
        <v>3159</v>
      </c>
      <c r="M24">
        <v>151</v>
      </c>
      <c r="N24">
        <v>7.82</v>
      </c>
      <c r="O24">
        <v>5.1799999999999999E-2</v>
      </c>
      <c r="P24">
        <v>0.23899999999999999</v>
      </c>
      <c r="Q24">
        <v>0.71799999999999997</v>
      </c>
      <c r="R24">
        <v>0.86399999999999999</v>
      </c>
      <c r="S24">
        <v>7344</v>
      </c>
      <c r="U24">
        <v>1602</v>
      </c>
      <c r="V24">
        <v>33.799999999999997</v>
      </c>
      <c r="W24">
        <v>2.1100000000000001E-2</v>
      </c>
      <c r="X24">
        <v>0.28499999999999998</v>
      </c>
      <c r="Y24">
        <v>0.66900000000000004</v>
      </c>
      <c r="Z24">
        <v>0.89300000000000002</v>
      </c>
      <c r="AA24">
        <v>2432</v>
      </c>
      <c r="AC24">
        <f t="shared" si="0"/>
        <v>9.4257178526841442E-2</v>
      </c>
    </row>
    <row r="25" spans="1:29" x14ac:dyDescent="0.25">
      <c r="A25" s="1" t="s">
        <v>18</v>
      </c>
      <c r="C25">
        <v>19600</v>
      </c>
      <c r="E25">
        <v>198</v>
      </c>
      <c r="F25">
        <v>424</v>
      </c>
      <c r="G25">
        <v>2.14</v>
      </c>
      <c r="H25">
        <v>0.29099999999999998</v>
      </c>
      <c r="I25">
        <v>0.39500000000000002</v>
      </c>
      <c r="J25">
        <v>0.624</v>
      </c>
      <c r="K25">
        <v>2756</v>
      </c>
      <c r="M25">
        <v>39</v>
      </c>
      <c r="N25">
        <v>2.11</v>
      </c>
      <c r="O25">
        <v>5.4100000000000002E-2</v>
      </c>
      <c r="P25">
        <v>0.23100000000000001</v>
      </c>
      <c r="Q25">
        <v>0.72799999999999998</v>
      </c>
      <c r="R25">
        <v>0.85299999999999998</v>
      </c>
      <c r="S25">
        <v>8065</v>
      </c>
      <c r="U25">
        <v>743</v>
      </c>
      <c r="V25">
        <v>29.3</v>
      </c>
      <c r="W25">
        <v>3.9399999999999998E-2</v>
      </c>
      <c r="X25">
        <v>0.28399999999999997</v>
      </c>
      <c r="Y25">
        <v>0.67100000000000004</v>
      </c>
      <c r="Z25">
        <v>0.88900000000000001</v>
      </c>
      <c r="AA25">
        <v>1291</v>
      </c>
      <c r="AC25">
        <f t="shared" si="0"/>
        <v>5.2489905787348586E-2</v>
      </c>
    </row>
    <row r="26" spans="1:29" x14ac:dyDescent="0.25">
      <c r="A26" s="1" t="s">
        <v>19</v>
      </c>
      <c r="C26">
        <v>14200</v>
      </c>
      <c r="E26">
        <v>255</v>
      </c>
      <c r="F26">
        <v>257</v>
      </c>
      <c r="G26">
        <v>1.01</v>
      </c>
      <c r="H26">
        <v>0.33700000000000002</v>
      </c>
      <c r="I26">
        <v>0.39400000000000002</v>
      </c>
      <c r="J26">
        <v>0.67</v>
      </c>
      <c r="K26">
        <v>3517</v>
      </c>
      <c r="M26">
        <v>26</v>
      </c>
      <c r="N26">
        <v>0.997</v>
      </c>
      <c r="O26">
        <v>3.8399999999999997E-2</v>
      </c>
      <c r="P26">
        <v>0.23400000000000001</v>
      </c>
      <c r="Q26">
        <v>0.73199999999999998</v>
      </c>
      <c r="R26">
        <v>0.86099999999999999</v>
      </c>
      <c r="S26">
        <v>11800</v>
      </c>
      <c r="U26">
        <v>475</v>
      </c>
      <c r="V26">
        <v>12.9</v>
      </c>
      <c r="W26">
        <v>2.7199999999999998E-2</v>
      </c>
      <c r="X26">
        <v>0.28799999999999998</v>
      </c>
      <c r="Y26">
        <v>0.66400000000000003</v>
      </c>
      <c r="Z26">
        <v>0.89200000000000002</v>
      </c>
      <c r="AA26">
        <v>1822</v>
      </c>
      <c r="AC26">
        <f t="shared" si="0"/>
        <v>5.473684210526316E-2</v>
      </c>
    </row>
    <row r="27" spans="1:29" x14ac:dyDescent="0.25">
      <c r="A27" s="1" t="s">
        <v>20</v>
      </c>
      <c r="C27">
        <v>8707</v>
      </c>
      <c r="E27">
        <v>162</v>
      </c>
      <c r="F27">
        <v>322</v>
      </c>
      <c r="G27">
        <v>1.99</v>
      </c>
      <c r="H27">
        <v>0.28899999999999998</v>
      </c>
      <c r="I27">
        <v>0.40899999999999997</v>
      </c>
      <c r="J27">
        <v>0.66800000000000004</v>
      </c>
      <c r="K27">
        <v>3485</v>
      </c>
      <c r="M27">
        <v>47</v>
      </c>
      <c r="N27">
        <v>1.79</v>
      </c>
      <c r="O27">
        <v>3.7999999999999999E-2</v>
      </c>
      <c r="P27">
        <v>0.247</v>
      </c>
      <c r="Q27">
        <v>0.70299999999999996</v>
      </c>
      <c r="R27">
        <v>0.85899999999999999</v>
      </c>
      <c r="S27">
        <v>9870</v>
      </c>
      <c r="U27">
        <v>572</v>
      </c>
      <c r="V27">
        <v>17.100000000000001</v>
      </c>
      <c r="W27">
        <v>0.03</v>
      </c>
      <c r="X27">
        <v>0.28899999999999998</v>
      </c>
      <c r="Y27">
        <v>0.66700000000000004</v>
      </c>
      <c r="Z27">
        <v>0.89800000000000002</v>
      </c>
      <c r="AA27">
        <v>1944</v>
      </c>
      <c r="AC27">
        <f t="shared" si="0"/>
        <v>8.2167832167832161E-2</v>
      </c>
    </row>
    <row r="28" spans="1:29" x14ac:dyDescent="0.25">
      <c r="A28" s="1" t="s">
        <v>21</v>
      </c>
      <c r="C28">
        <v>36000</v>
      </c>
      <c r="E28">
        <v>376</v>
      </c>
      <c r="F28">
        <v>869</v>
      </c>
      <c r="G28">
        <v>2.31</v>
      </c>
      <c r="H28">
        <v>0.27600000000000002</v>
      </c>
      <c r="I28">
        <v>0.41399999999999998</v>
      </c>
      <c r="J28">
        <v>0.63700000000000001</v>
      </c>
      <c r="K28">
        <v>2940</v>
      </c>
      <c r="M28">
        <v>80</v>
      </c>
      <c r="N28">
        <v>5.32</v>
      </c>
      <c r="O28">
        <v>6.6500000000000004E-2</v>
      </c>
      <c r="P28">
        <v>0.23</v>
      </c>
      <c r="Q28">
        <v>0.73</v>
      </c>
      <c r="R28">
        <v>0.85899999999999999</v>
      </c>
      <c r="S28">
        <v>8218</v>
      </c>
      <c r="U28">
        <v>1236</v>
      </c>
      <c r="V28">
        <v>70.900000000000006</v>
      </c>
      <c r="W28">
        <v>5.7299999999999997E-2</v>
      </c>
      <c r="X28">
        <v>0.27500000000000002</v>
      </c>
      <c r="Y28">
        <v>0.68799999999999994</v>
      </c>
      <c r="Z28">
        <v>0.89</v>
      </c>
      <c r="AA28">
        <v>897</v>
      </c>
      <c r="AC28">
        <f t="shared" si="0"/>
        <v>6.4724919093851127E-2</v>
      </c>
    </row>
    <row r="29" spans="1:29" x14ac:dyDescent="0.25">
      <c r="A29" s="1" t="s">
        <v>22</v>
      </c>
      <c r="C29">
        <v>18500</v>
      </c>
      <c r="E29">
        <v>170</v>
      </c>
      <c r="F29">
        <v>374</v>
      </c>
      <c r="G29">
        <v>2.2000000000000002</v>
      </c>
      <c r="H29">
        <v>0.26900000000000002</v>
      </c>
      <c r="I29">
        <v>0.44700000000000001</v>
      </c>
      <c r="J29">
        <v>0.65200000000000002</v>
      </c>
      <c r="K29">
        <v>2880</v>
      </c>
      <c r="M29">
        <v>36</v>
      </c>
      <c r="N29">
        <v>1.83</v>
      </c>
      <c r="O29">
        <v>5.0900000000000001E-2</v>
      </c>
      <c r="P29">
        <v>0.23499999999999999</v>
      </c>
      <c r="Q29">
        <v>0.72499999999999998</v>
      </c>
      <c r="R29">
        <v>0.86799999999999999</v>
      </c>
      <c r="S29">
        <v>12000</v>
      </c>
      <c r="U29">
        <v>580</v>
      </c>
      <c r="V29">
        <v>26.5</v>
      </c>
      <c r="W29">
        <v>4.58E-2</v>
      </c>
      <c r="X29">
        <v>0.27800000000000002</v>
      </c>
      <c r="Y29">
        <v>0.68400000000000005</v>
      </c>
      <c r="Z29">
        <v>0.89600000000000002</v>
      </c>
      <c r="AA29">
        <v>1074</v>
      </c>
      <c r="AC29">
        <f t="shared" si="0"/>
        <v>6.2068965517241378E-2</v>
      </c>
    </row>
    <row r="30" spans="1:29" x14ac:dyDescent="0.25">
      <c r="A30" s="1" t="s">
        <v>23</v>
      </c>
      <c r="C30">
        <v>51600</v>
      </c>
      <c r="E30">
        <v>409</v>
      </c>
      <c r="F30">
        <v>968</v>
      </c>
      <c r="G30">
        <v>2.37</v>
      </c>
      <c r="H30">
        <v>0.28299999999999997</v>
      </c>
      <c r="I30">
        <v>0.42199999999999999</v>
      </c>
      <c r="J30">
        <v>0.66700000000000004</v>
      </c>
      <c r="K30">
        <v>3201</v>
      </c>
      <c r="M30">
        <v>186</v>
      </c>
      <c r="N30">
        <v>9.8000000000000007</v>
      </c>
      <c r="O30">
        <v>5.2699999999999997E-2</v>
      </c>
      <c r="P30">
        <v>0.23200000000000001</v>
      </c>
      <c r="Q30">
        <v>0.72</v>
      </c>
      <c r="R30">
        <v>0.85299999999999998</v>
      </c>
      <c r="S30">
        <v>8831</v>
      </c>
      <c r="U30">
        <v>1514</v>
      </c>
      <c r="V30">
        <v>36.1</v>
      </c>
      <c r="W30">
        <v>2.3900000000000001E-2</v>
      </c>
      <c r="X30">
        <v>0.28199999999999997</v>
      </c>
      <c r="Y30">
        <v>0.67100000000000004</v>
      </c>
      <c r="Z30">
        <v>0.88700000000000001</v>
      </c>
      <c r="AA30">
        <v>2285</v>
      </c>
      <c r="AC30">
        <f t="shared" si="0"/>
        <v>0.12285336856010567</v>
      </c>
    </row>
    <row r="31" spans="1:29" x14ac:dyDescent="0.25">
      <c r="A31" s="1" t="s">
        <v>24</v>
      </c>
      <c r="C31">
        <v>25500</v>
      </c>
      <c r="E31">
        <v>252</v>
      </c>
      <c r="F31">
        <v>712</v>
      </c>
      <c r="G31">
        <v>2.83</v>
      </c>
      <c r="H31">
        <v>0.29299999999999998</v>
      </c>
      <c r="I31">
        <v>0.42099999999999999</v>
      </c>
      <c r="J31">
        <v>0.64700000000000002</v>
      </c>
      <c r="K31">
        <v>3317</v>
      </c>
      <c r="M31">
        <v>77</v>
      </c>
      <c r="N31">
        <v>4.05</v>
      </c>
      <c r="O31">
        <v>5.2600000000000001E-2</v>
      </c>
      <c r="P31">
        <v>0.23400000000000001</v>
      </c>
      <c r="Q31">
        <v>0.72</v>
      </c>
      <c r="R31">
        <v>0.85599999999999998</v>
      </c>
      <c r="S31">
        <v>9226</v>
      </c>
      <c r="U31">
        <v>1085</v>
      </c>
      <c r="V31">
        <v>59.2</v>
      </c>
      <c r="W31">
        <v>5.45E-2</v>
      </c>
      <c r="X31">
        <v>0.27300000000000002</v>
      </c>
      <c r="Y31">
        <v>0.68899999999999995</v>
      </c>
      <c r="Z31">
        <v>0.88900000000000001</v>
      </c>
      <c r="AA31">
        <v>893</v>
      </c>
      <c r="AC31">
        <f t="shared" si="0"/>
        <v>7.0967741935483872E-2</v>
      </c>
    </row>
    <row r="32" spans="1:29" x14ac:dyDescent="0.25">
      <c r="A32" s="1" t="s">
        <v>25</v>
      </c>
      <c r="C32">
        <v>7703</v>
      </c>
      <c r="E32">
        <v>123</v>
      </c>
      <c r="F32">
        <v>513</v>
      </c>
      <c r="G32">
        <v>4.17</v>
      </c>
      <c r="H32">
        <v>0.308</v>
      </c>
      <c r="I32">
        <v>0.432</v>
      </c>
      <c r="J32">
        <v>0.68200000000000005</v>
      </c>
      <c r="K32">
        <v>4045</v>
      </c>
      <c r="M32">
        <v>72</v>
      </c>
      <c r="N32">
        <v>3.92</v>
      </c>
      <c r="O32">
        <v>5.45E-2</v>
      </c>
      <c r="P32">
        <v>0.23599999999999999</v>
      </c>
      <c r="Q32">
        <v>0.71299999999999997</v>
      </c>
      <c r="R32">
        <v>0.85499999999999998</v>
      </c>
      <c r="S32">
        <v>7749</v>
      </c>
      <c r="U32">
        <v>897</v>
      </c>
      <c r="V32">
        <v>28.4</v>
      </c>
      <c r="W32">
        <v>3.1600000000000003E-2</v>
      </c>
      <c r="X32">
        <v>0.28999999999999998</v>
      </c>
      <c r="Y32">
        <v>0.66300000000000003</v>
      </c>
      <c r="Z32">
        <v>0.89200000000000002</v>
      </c>
      <c r="AA32">
        <v>1914</v>
      </c>
      <c r="AC32">
        <f t="shared" si="0"/>
        <v>8.0267558528428096E-2</v>
      </c>
    </row>
    <row r="33" spans="1:29" x14ac:dyDescent="0.25">
      <c r="A33" s="1" t="s">
        <v>41</v>
      </c>
      <c r="C33">
        <v>44500</v>
      </c>
      <c r="D33" s="1"/>
      <c r="E33">
        <v>1111</v>
      </c>
      <c r="F33">
        <v>1375</v>
      </c>
      <c r="G33">
        <v>1.24</v>
      </c>
      <c r="H33">
        <v>0.314</v>
      </c>
      <c r="I33">
        <v>0.41399999999999998</v>
      </c>
      <c r="J33">
        <v>0.68400000000000005</v>
      </c>
      <c r="K33">
        <v>2843</v>
      </c>
      <c r="M33">
        <v>162</v>
      </c>
      <c r="N33">
        <v>6.81</v>
      </c>
      <c r="O33">
        <v>4.2000000000000003E-2</v>
      </c>
      <c r="P33">
        <v>0.23</v>
      </c>
      <c r="Q33">
        <v>0.73899999999999999</v>
      </c>
      <c r="R33">
        <v>0.86599999999999999</v>
      </c>
      <c r="S33">
        <v>12400</v>
      </c>
      <c r="U33">
        <v>2055</v>
      </c>
      <c r="V33">
        <v>108</v>
      </c>
      <c r="W33">
        <v>5.2400000000000002E-2</v>
      </c>
      <c r="X33">
        <v>0.27800000000000002</v>
      </c>
      <c r="Y33">
        <v>0.68400000000000005</v>
      </c>
      <c r="Z33">
        <v>0.89600000000000002</v>
      </c>
      <c r="AA33">
        <v>1224</v>
      </c>
      <c r="AC33">
        <f t="shared" si="0"/>
        <v>7.8832116788321166E-2</v>
      </c>
    </row>
    <row r="34" spans="1:29" x14ac:dyDescent="0.25">
      <c r="A34" s="1" t="s">
        <v>42</v>
      </c>
      <c r="C34">
        <v>17800</v>
      </c>
      <c r="D34" s="1"/>
      <c r="E34">
        <v>218</v>
      </c>
      <c r="F34">
        <v>706</v>
      </c>
      <c r="G34">
        <v>3.24</v>
      </c>
      <c r="H34">
        <v>0.35399999999999998</v>
      </c>
      <c r="I34">
        <v>0.39200000000000002</v>
      </c>
      <c r="J34">
        <v>0.67</v>
      </c>
      <c r="K34">
        <v>2936</v>
      </c>
      <c r="M34">
        <v>85</v>
      </c>
      <c r="N34">
        <v>3.93</v>
      </c>
      <c r="O34">
        <v>4.6199999999999998E-2</v>
      </c>
      <c r="P34">
        <v>0.23699999999999999</v>
      </c>
      <c r="Q34">
        <v>0.70199999999999996</v>
      </c>
      <c r="R34">
        <v>0.85699999999999998</v>
      </c>
      <c r="S34">
        <v>9905</v>
      </c>
      <c r="U34">
        <v>1271</v>
      </c>
      <c r="V34">
        <v>70.5</v>
      </c>
      <c r="W34">
        <v>5.5500000000000001E-2</v>
      </c>
      <c r="X34">
        <v>0.27600000000000002</v>
      </c>
      <c r="Y34">
        <v>0.68600000000000005</v>
      </c>
      <c r="Z34">
        <v>0.89100000000000001</v>
      </c>
      <c r="AA34">
        <v>892</v>
      </c>
      <c r="AC34">
        <f t="shared" si="0"/>
        <v>6.6876475216365069E-2</v>
      </c>
    </row>
    <row r="35" spans="1:29" x14ac:dyDescent="0.25">
      <c r="A35" s="1" t="s">
        <v>43</v>
      </c>
      <c r="C35">
        <v>13200</v>
      </c>
      <c r="D35" s="1"/>
      <c r="E35">
        <v>144</v>
      </c>
      <c r="F35">
        <v>552</v>
      </c>
      <c r="G35">
        <v>3.83</v>
      </c>
      <c r="H35">
        <v>0.316</v>
      </c>
      <c r="I35">
        <v>0.39300000000000002</v>
      </c>
      <c r="J35">
        <v>0.64200000000000002</v>
      </c>
      <c r="K35">
        <v>3967</v>
      </c>
      <c r="M35">
        <v>101</v>
      </c>
      <c r="N35">
        <v>6.84</v>
      </c>
      <c r="O35">
        <v>6.7699999999999996E-2</v>
      </c>
      <c r="P35">
        <v>0.23699999999999999</v>
      </c>
      <c r="Q35">
        <v>0.71</v>
      </c>
      <c r="R35">
        <v>0.85599999999999998</v>
      </c>
      <c r="S35">
        <v>9134</v>
      </c>
      <c r="U35">
        <v>873</v>
      </c>
      <c r="V35">
        <v>44.9</v>
      </c>
      <c r="W35">
        <v>5.1400000000000001E-2</v>
      </c>
      <c r="X35">
        <v>0.29899999999999999</v>
      </c>
      <c r="Y35">
        <v>0.64600000000000002</v>
      </c>
      <c r="Z35">
        <v>0.88900000000000001</v>
      </c>
      <c r="AA35">
        <v>1232</v>
      </c>
      <c r="AC35">
        <f t="shared" si="0"/>
        <v>0.1156930126002291</v>
      </c>
    </row>
    <row r="36" spans="1:29" x14ac:dyDescent="0.25">
      <c r="A36" s="1" t="s">
        <v>44</v>
      </c>
      <c r="C36">
        <v>16200</v>
      </c>
      <c r="D36" s="1"/>
      <c r="E36">
        <v>507</v>
      </c>
      <c r="F36">
        <v>411</v>
      </c>
      <c r="G36">
        <v>0.81100000000000005</v>
      </c>
      <c r="H36">
        <v>0.34799999999999998</v>
      </c>
      <c r="I36">
        <v>0.38600000000000001</v>
      </c>
      <c r="J36">
        <v>0.68400000000000005</v>
      </c>
      <c r="K36">
        <v>2738</v>
      </c>
      <c r="M36">
        <v>59</v>
      </c>
      <c r="N36">
        <v>3.22</v>
      </c>
      <c r="O36">
        <v>5.45E-2</v>
      </c>
      <c r="P36">
        <v>0.22500000000000001</v>
      </c>
      <c r="Q36">
        <v>0.74</v>
      </c>
      <c r="R36">
        <v>0.86099999999999999</v>
      </c>
      <c r="S36">
        <v>11200</v>
      </c>
      <c r="U36">
        <v>838</v>
      </c>
      <c r="V36">
        <v>39</v>
      </c>
      <c r="W36">
        <v>4.6600000000000003E-2</v>
      </c>
      <c r="X36">
        <v>0.27700000000000002</v>
      </c>
      <c r="Y36">
        <v>0.68200000000000005</v>
      </c>
      <c r="Z36">
        <v>0.89400000000000002</v>
      </c>
      <c r="AA36">
        <v>1162</v>
      </c>
      <c r="AC36">
        <f t="shared" si="0"/>
        <v>7.040572792362769E-2</v>
      </c>
    </row>
    <row r="37" spans="1:29" x14ac:dyDescent="0.25">
      <c r="A37" s="1" t="s">
        <v>45</v>
      </c>
      <c r="C37">
        <v>5904</v>
      </c>
      <c r="E37">
        <v>81</v>
      </c>
      <c r="F37">
        <v>233</v>
      </c>
      <c r="G37">
        <v>2.87</v>
      </c>
      <c r="H37">
        <v>0.27100000000000002</v>
      </c>
      <c r="I37">
        <v>0.41199999999999998</v>
      </c>
      <c r="J37">
        <v>0.63200000000000001</v>
      </c>
      <c r="K37">
        <v>4701</v>
      </c>
      <c r="M37">
        <v>58</v>
      </c>
      <c r="N37">
        <v>3.74</v>
      </c>
      <c r="O37">
        <v>6.4399999999999999E-2</v>
      </c>
      <c r="P37">
        <v>0.24199999999999999</v>
      </c>
      <c r="Q37">
        <v>0.70199999999999996</v>
      </c>
      <c r="R37">
        <v>0.85799999999999998</v>
      </c>
      <c r="S37">
        <v>8096</v>
      </c>
      <c r="U37">
        <v>471</v>
      </c>
      <c r="V37">
        <v>17.2</v>
      </c>
      <c r="W37">
        <v>3.6600000000000001E-2</v>
      </c>
      <c r="X37">
        <v>0.28499999999999998</v>
      </c>
      <c r="Y37">
        <v>0.67100000000000004</v>
      </c>
      <c r="Z37">
        <v>0.89200000000000002</v>
      </c>
      <c r="AA37">
        <v>1740</v>
      </c>
      <c r="AC37">
        <f t="shared" si="0"/>
        <v>0.12314225053078556</v>
      </c>
    </row>
    <row r="38" spans="1:29" x14ac:dyDescent="0.25">
      <c r="A38" s="1" t="s">
        <v>46</v>
      </c>
      <c r="C38">
        <v>5924</v>
      </c>
      <c r="E38">
        <v>46</v>
      </c>
      <c r="F38">
        <v>271</v>
      </c>
      <c r="G38">
        <v>5.89</v>
      </c>
      <c r="H38">
        <v>0.23799999999999999</v>
      </c>
      <c r="I38">
        <v>0.41499999999999998</v>
      </c>
      <c r="J38">
        <v>0.60199999999999998</v>
      </c>
      <c r="K38">
        <v>4549</v>
      </c>
      <c r="M38">
        <v>62</v>
      </c>
      <c r="N38">
        <v>3.65</v>
      </c>
      <c r="O38">
        <v>5.8900000000000001E-2</v>
      </c>
      <c r="P38">
        <v>0.23499999999999999</v>
      </c>
      <c r="Q38">
        <v>0.71699999999999997</v>
      </c>
      <c r="R38">
        <v>0.85899999999999999</v>
      </c>
      <c r="S38">
        <v>8276</v>
      </c>
      <c r="U38">
        <v>615</v>
      </c>
      <c r="V38">
        <v>20.6</v>
      </c>
      <c r="W38">
        <v>3.3500000000000002E-2</v>
      </c>
      <c r="X38">
        <v>0.28000000000000003</v>
      </c>
      <c r="Y38">
        <v>0.67700000000000005</v>
      </c>
      <c r="Z38">
        <v>0.89100000000000001</v>
      </c>
      <c r="AA38">
        <v>1757</v>
      </c>
      <c r="AC38">
        <f t="shared" si="0"/>
        <v>0.1008130081300813</v>
      </c>
    </row>
    <row r="39" spans="1:29" x14ac:dyDescent="0.25">
      <c r="A39" s="1"/>
      <c r="C39" s="14"/>
    </row>
    <row r="40" spans="1:29" x14ac:dyDescent="0.25">
      <c r="A40" s="1"/>
      <c r="C40" s="14"/>
    </row>
    <row r="41" spans="1:29" x14ac:dyDescent="0.25">
      <c r="A41" s="1"/>
      <c r="C41" s="14"/>
    </row>
    <row r="42" spans="1:29" x14ac:dyDescent="0.25">
      <c r="A42" s="1"/>
      <c r="C42" s="14"/>
      <c r="D42" s="1"/>
    </row>
    <row r="43" spans="1:29" x14ac:dyDescent="0.25">
      <c r="A43" s="1"/>
      <c r="C43" s="14"/>
      <c r="D43" s="1"/>
    </row>
    <row r="44" spans="1:29" x14ac:dyDescent="0.25">
      <c r="A44" s="1"/>
      <c r="C44" s="14"/>
      <c r="D44" s="1"/>
    </row>
    <row r="45" spans="1:29" x14ac:dyDescent="0.25">
      <c r="A45" s="1"/>
      <c r="C45" s="14"/>
    </row>
    <row r="46" spans="1:29" x14ac:dyDescent="0.25">
      <c r="A46" s="1"/>
      <c r="C46" s="14"/>
    </row>
    <row r="47" spans="1:29" x14ac:dyDescent="0.25">
      <c r="A47" s="1"/>
      <c r="C47" s="14"/>
    </row>
    <row r="48" spans="1:29" x14ac:dyDescent="0.25">
      <c r="A48" s="1"/>
      <c r="C48" s="14"/>
    </row>
    <row r="49" spans="1:29" x14ac:dyDescent="0.25">
      <c r="A49" s="1"/>
      <c r="C49" s="14"/>
      <c r="D49" s="1"/>
    </row>
    <row r="50" spans="1:29" x14ac:dyDescent="0.25">
      <c r="A50" s="1"/>
      <c r="C50" s="14"/>
      <c r="D50" s="1"/>
    </row>
    <row r="51" spans="1:29" x14ac:dyDescent="0.25">
      <c r="A51" s="1"/>
      <c r="C51" s="14"/>
      <c r="D51" s="1"/>
    </row>
    <row r="52" spans="1:29" x14ac:dyDescent="0.25">
      <c r="A52" s="1"/>
      <c r="C52" s="14"/>
      <c r="D52" s="1"/>
    </row>
    <row r="54" spans="1:29" x14ac:dyDescent="0.25">
      <c r="B54" s="5" t="s">
        <v>5</v>
      </c>
      <c r="C54" s="7">
        <f>AVERAGE(C6:C52)</f>
        <v>22528.727272727272</v>
      </c>
      <c r="D54" s="5"/>
      <c r="E54" s="6">
        <f>AVERAGE(E6:E52)</f>
        <v>281.24242424242425</v>
      </c>
      <c r="F54" s="6">
        <f t="shared" ref="F54:AC54" si="1">AVERAGE(F6:F52)</f>
        <v>640.030303030303</v>
      </c>
      <c r="G54" s="6">
        <f t="shared" si="1"/>
        <v>2.743060606060606</v>
      </c>
      <c r="H54" s="6">
        <f t="shared" si="1"/>
        <v>0.29127272727272729</v>
      </c>
      <c r="I54" s="6">
        <f t="shared" si="1"/>
        <v>0.41669696969696968</v>
      </c>
      <c r="J54" s="6">
        <f>AVERAGE(J6:J52)</f>
        <v>0.65087878787878783</v>
      </c>
      <c r="K54" s="6">
        <f>AVERAGE(K6:K52)</f>
        <v>3560.6060606060605</v>
      </c>
      <c r="L54" s="6"/>
      <c r="M54" s="6">
        <f t="shared" si="1"/>
        <v>89.151515151515156</v>
      </c>
      <c r="N54" s="6">
        <f t="shared" si="1"/>
        <v>4.9496060606060608</v>
      </c>
      <c r="O54" s="6">
        <f t="shared" si="1"/>
        <v>5.5736363636363639E-2</v>
      </c>
      <c r="P54" s="6">
        <f t="shared" si="1"/>
        <v>0.23336363636363638</v>
      </c>
      <c r="Q54" s="6">
        <f t="shared" si="1"/>
        <v>0.72175757575757571</v>
      </c>
      <c r="R54" s="6">
        <f t="shared" si="1"/>
        <v>0.85903030303030325</v>
      </c>
      <c r="S54" s="6">
        <f t="shared" si="1"/>
        <v>8652.060606060606</v>
      </c>
      <c r="T54" s="6"/>
      <c r="U54" s="6">
        <f>AVERAGE(U6:U52)</f>
        <v>1025.1818181818182</v>
      </c>
      <c r="V54" s="6">
        <f t="shared" si="1"/>
        <v>40.533333333333339</v>
      </c>
      <c r="W54" s="6">
        <f t="shared" si="1"/>
        <v>3.853030303030304E-2</v>
      </c>
      <c r="X54" s="6">
        <f t="shared" si="1"/>
        <v>0.28351515151515144</v>
      </c>
      <c r="Y54" s="6">
        <f t="shared" si="1"/>
        <v>0.67254545454545456</v>
      </c>
      <c r="Z54" s="6">
        <f t="shared" si="1"/>
        <v>0.89257575757575758</v>
      </c>
      <c r="AA54" s="6">
        <f t="shared" si="1"/>
        <v>1519.4848484848485</v>
      </c>
      <c r="AB54" s="6"/>
      <c r="AC54" s="6">
        <f t="shared" si="1"/>
        <v>9.0774753617466661E-2</v>
      </c>
    </row>
    <row r="58" spans="1:29" x14ac:dyDescent="0.25">
      <c r="L58">
        <f>79-17</f>
        <v>62</v>
      </c>
    </row>
    <row r="59" spans="1:29" x14ac:dyDescent="0.25">
      <c r="L59">
        <f>L58/25</f>
        <v>2.48</v>
      </c>
    </row>
    <row r="62" spans="1:29" x14ac:dyDescent="0.25">
      <c r="T62">
        <f>CORREL(C6:C38,U6:U38)</f>
        <v>0.8547017439038912</v>
      </c>
      <c r="U62">
        <f>CORREL(C6:C38,M6:M38)</f>
        <v>0.68595261346563341</v>
      </c>
      <c r="V62">
        <f>CORREL(F6:F38,U6:U38)</f>
        <v>0.92057808206024094</v>
      </c>
      <c r="W62">
        <f>CORREL(F6:F38,M6:M38)</f>
        <v>0.62849543894010396</v>
      </c>
      <c r="X62">
        <f>CORREL(C6:C38,F6:F38)</f>
        <v>0.92209826495598746</v>
      </c>
    </row>
  </sheetData>
  <phoneticPr fontId="6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 hr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Dane Wolf</dc:creator>
  <cp:lastModifiedBy>Dane Michael Wolf</cp:lastModifiedBy>
  <dcterms:created xsi:type="dcterms:W3CDTF">2015-06-05T18:17:20Z</dcterms:created>
  <dcterms:modified xsi:type="dcterms:W3CDTF">2024-03-14T10:15:07Z</dcterms:modified>
</cp:coreProperties>
</file>