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06022024\No FBS Fibroblast EdU\7 hr\"/>
    </mc:Choice>
  </mc:AlternateContent>
  <xr:revisionPtr revIDLastSave="0" documentId="13_ncr:1_{B636D694-6AF5-4E1F-98D8-D5DAC16C5250}" xr6:coauthVersionLast="47" xr6:coauthVersionMax="47" xr10:uidLastSave="{00000000-0000-0000-0000-000000000000}"/>
  <bookViews>
    <workbookView xWindow="5355" yWindow="3375" windowWidth="28740" windowHeight="17700" xr2:uid="{00000000-000D-0000-FFFF-FFFF00000000}"/>
  </bookViews>
  <sheets>
    <sheet name="7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6" i="2" l="1"/>
  <c r="U66" i="2"/>
  <c r="T66" i="2"/>
  <c r="S66" i="2"/>
  <c r="R66" i="2"/>
  <c r="AC28" i="2" l="1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C42" i="2" l="1"/>
  <c r="U42" i="2" l="1"/>
  <c r="AA42" i="2" l="1"/>
  <c r="S42" i="2"/>
  <c r="K42" i="2"/>
  <c r="J42" i="2"/>
  <c r="L46" i="2"/>
  <c r="L47" i="2" s="1"/>
  <c r="AC7" i="2" l="1"/>
  <c r="AC6" i="2"/>
  <c r="F42" i="2"/>
  <c r="G42" i="2"/>
  <c r="H42" i="2"/>
  <c r="I42" i="2"/>
  <c r="M42" i="2"/>
  <c r="T58" i="2" s="1"/>
  <c r="V58" i="2" s="1"/>
  <c r="N42" i="2"/>
  <c r="O42" i="2"/>
  <c r="P42" i="2"/>
  <c r="Q42" i="2"/>
  <c r="R42" i="2"/>
  <c r="V42" i="2"/>
  <c r="W42" i="2"/>
  <c r="X42" i="2"/>
  <c r="Y42" i="2"/>
  <c r="Z42" i="2"/>
  <c r="E42" i="2"/>
  <c r="AC42" i="2" l="1"/>
  <c r="AD51" i="2" s="1"/>
  <c r="AD59" i="2" l="1"/>
  <c r="AA62" i="2" s="1"/>
  <c r="AA55" i="2"/>
  <c r="AC55" i="2" s="1"/>
  <c r="Z67" i="2" l="1"/>
  <c r="AC65" i="2"/>
</calcChain>
</file>

<file path=xl/sharedStrings.xml><?xml version="1.0" encoding="utf-8"?>
<sst xmlns="http://schemas.openxmlformats.org/spreadsheetml/2006/main" count="51" uniqueCount="37">
  <si>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</si>
  <si>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</si>
  <si>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</si>
  <si>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</si>
  <si>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</si>
  <si>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</si>
  <si>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</si>
  <si>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</si>
  <si>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</si>
  <si>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</si>
  <si>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</si>
  <si>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</si>
  <si>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</si>
  <si>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</si>
  <si>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04-1-1</t>
  </si>
  <si>
    <t>04-1-2</t>
  </si>
  <si>
    <t>04-1-3</t>
  </si>
  <si>
    <t>04-1-4</t>
  </si>
  <si>
    <t>39-1-1</t>
  </si>
  <si>
    <t>39-1-2</t>
  </si>
  <si>
    <t>40-1-1</t>
  </si>
  <si>
    <t>42-1-1</t>
  </si>
  <si>
    <t>42-1-2</t>
  </si>
  <si>
    <t>42-1-3</t>
  </si>
  <si>
    <t>42-1-4</t>
  </si>
  <si>
    <t>42-1-5</t>
  </si>
  <si>
    <t>42-1-6</t>
  </si>
  <si>
    <t>42-1-7</t>
  </si>
  <si>
    <t>43-1-1</t>
  </si>
  <si>
    <t>43-1-2</t>
  </si>
  <si>
    <t>43-1-3</t>
  </si>
  <si>
    <t>43-1-4</t>
  </si>
  <si>
    <t>43-1-5</t>
  </si>
  <si>
    <t>43-1-6</t>
  </si>
  <si>
    <t>43-1-7</t>
  </si>
  <si>
    <t>43-1-8</t>
  </si>
  <si>
    <t>43-1-9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</si>
</sst>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67716535433071"/>
                  <c:y val="-0.1299669063106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hr'!$C$6:$C$39</c:f>
              <c:numCache>
                <c:formatCode>General</c:formatCode>
                <c:ptCount val="34"/>
                <c:pt idx="0">
                  <c:v>13600</c:v>
                </c:pt>
                <c:pt idx="1">
                  <c:v>18700</c:v>
                </c:pt>
                <c:pt idx="2">
                  <c:v>28600</c:v>
                </c:pt>
                <c:pt idx="3">
                  <c:v>19900</c:v>
                </c:pt>
                <c:pt idx="4">
                  <c:v>39700</c:v>
                </c:pt>
                <c:pt idx="5">
                  <c:v>12800</c:v>
                </c:pt>
                <c:pt idx="6">
                  <c:v>10400</c:v>
                </c:pt>
                <c:pt idx="7">
                  <c:v>8145</c:v>
                </c:pt>
                <c:pt idx="8">
                  <c:v>7741</c:v>
                </c:pt>
                <c:pt idx="9">
                  <c:v>60100</c:v>
                </c:pt>
                <c:pt idx="10">
                  <c:v>15800</c:v>
                </c:pt>
                <c:pt idx="11">
                  <c:v>8493</c:v>
                </c:pt>
                <c:pt idx="12">
                  <c:v>3531</c:v>
                </c:pt>
                <c:pt idx="13">
                  <c:v>18100</c:v>
                </c:pt>
                <c:pt idx="14">
                  <c:v>6111</c:v>
                </c:pt>
                <c:pt idx="15">
                  <c:v>3646</c:v>
                </c:pt>
                <c:pt idx="16">
                  <c:v>6450</c:v>
                </c:pt>
                <c:pt idx="17">
                  <c:v>5579</c:v>
                </c:pt>
                <c:pt idx="18">
                  <c:v>11600</c:v>
                </c:pt>
                <c:pt idx="19">
                  <c:v>30300</c:v>
                </c:pt>
                <c:pt idx="20">
                  <c:v>7286</c:v>
                </c:pt>
                <c:pt idx="21">
                  <c:v>5921</c:v>
                </c:pt>
                <c:pt idx="22">
                  <c:v>5646</c:v>
                </c:pt>
              </c:numCache>
            </c:numRef>
          </c:xVal>
          <c:yVal>
            <c:numRef>
              <c:f>'7 hr'!$U$6:$U$39</c:f>
              <c:numCache>
                <c:formatCode>General</c:formatCode>
                <c:ptCount val="34"/>
                <c:pt idx="0">
                  <c:v>552</c:v>
                </c:pt>
                <c:pt idx="1">
                  <c:v>775</c:v>
                </c:pt>
                <c:pt idx="2">
                  <c:v>1243</c:v>
                </c:pt>
                <c:pt idx="3">
                  <c:v>894</c:v>
                </c:pt>
                <c:pt idx="4">
                  <c:v>2184</c:v>
                </c:pt>
                <c:pt idx="5">
                  <c:v>543</c:v>
                </c:pt>
                <c:pt idx="6">
                  <c:v>681</c:v>
                </c:pt>
                <c:pt idx="7">
                  <c:v>780</c:v>
                </c:pt>
                <c:pt idx="8">
                  <c:v>448</c:v>
                </c:pt>
                <c:pt idx="9">
                  <c:v>2026</c:v>
                </c:pt>
                <c:pt idx="10">
                  <c:v>1183</c:v>
                </c:pt>
                <c:pt idx="11">
                  <c:v>685</c:v>
                </c:pt>
                <c:pt idx="12">
                  <c:v>505</c:v>
                </c:pt>
                <c:pt idx="13">
                  <c:v>1425</c:v>
                </c:pt>
                <c:pt idx="14">
                  <c:v>565</c:v>
                </c:pt>
                <c:pt idx="15">
                  <c:v>421</c:v>
                </c:pt>
                <c:pt idx="16">
                  <c:v>488</c:v>
                </c:pt>
                <c:pt idx="17">
                  <c:v>563</c:v>
                </c:pt>
                <c:pt idx="18">
                  <c:v>535</c:v>
                </c:pt>
                <c:pt idx="19">
                  <c:v>1350</c:v>
                </c:pt>
                <c:pt idx="20">
                  <c:v>477</c:v>
                </c:pt>
                <c:pt idx="21">
                  <c:v>471</c:v>
                </c:pt>
                <c:pt idx="22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503062117235345E-2"/>
                  <c:y val="-0.12907166495492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hr'!$F$6:$F$39</c:f>
              <c:numCache>
                <c:formatCode>General</c:formatCode>
                <c:ptCount val="34"/>
                <c:pt idx="0">
                  <c:v>300</c:v>
                </c:pt>
                <c:pt idx="1">
                  <c:v>492</c:v>
                </c:pt>
                <c:pt idx="2">
                  <c:v>884</c:v>
                </c:pt>
                <c:pt idx="3">
                  <c:v>594</c:v>
                </c:pt>
                <c:pt idx="4">
                  <c:v>1355</c:v>
                </c:pt>
                <c:pt idx="5">
                  <c:v>308</c:v>
                </c:pt>
                <c:pt idx="6">
                  <c:v>408</c:v>
                </c:pt>
                <c:pt idx="7">
                  <c:v>393</c:v>
                </c:pt>
                <c:pt idx="8">
                  <c:v>299</c:v>
                </c:pt>
                <c:pt idx="9">
                  <c:v>1942</c:v>
                </c:pt>
                <c:pt idx="10">
                  <c:v>657</c:v>
                </c:pt>
                <c:pt idx="11">
                  <c:v>479</c:v>
                </c:pt>
                <c:pt idx="12">
                  <c:v>238</c:v>
                </c:pt>
                <c:pt idx="13">
                  <c:v>858</c:v>
                </c:pt>
                <c:pt idx="14">
                  <c:v>282</c:v>
                </c:pt>
                <c:pt idx="15">
                  <c:v>211</c:v>
                </c:pt>
                <c:pt idx="16">
                  <c:v>306</c:v>
                </c:pt>
                <c:pt idx="17">
                  <c:v>344</c:v>
                </c:pt>
                <c:pt idx="18">
                  <c:v>299</c:v>
                </c:pt>
                <c:pt idx="19">
                  <c:v>1185</c:v>
                </c:pt>
                <c:pt idx="20">
                  <c:v>269</c:v>
                </c:pt>
                <c:pt idx="21">
                  <c:v>230</c:v>
                </c:pt>
                <c:pt idx="22">
                  <c:v>289</c:v>
                </c:pt>
              </c:numCache>
            </c:numRef>
          </c:xVal>
          <c:yVal>
            <c:numRef>
              <c:f>'7 hr'!$U$6:$U$39</c:f>
              <c:numCache>
                <c:formatCode>General</c:formatCode>
                <c:ptCount val="34"/>
                <c:pt idx="0">
                  <c:v>552</c:v>
                </c:pt>
                <c:pt idx="1">
                  <c:v>775</c:v>
                </c:pt>
                <c:pt idx="2">
                  <c:v>1243</c:v>
                </c:pt>
                <c:pt idx="3">
                  <c:v>894</c:v>
                </c:pt>
                <c:pt idx="4">
                  <c:v>2184</c:v>
                </c:pt>
                <c:pt idx="5">
                  <c:v>543</c:v>
                </c:pt>
                <c:pt idx="6">
                  <c:v>681</c:v>
                </c:pt>
                <c:pt idx="7">
                  <c:v>780</c:v>
                </c:pt>
                <c:pt idx="8">
                  <c:v>448</c:v>
                </c:pt>
                <c:pt idx="9">
                  <c:v>2026</c:v>
                </c:pt>
                <c:pt idx="10">
                  <c:v>1183</c:v>
                </c:pt>
                <c:pt idx="11">
                  <c:v>685</c:v>
                </c:pt>
                <c:pt idx="12">
                  <c:v>505</c:v>
                </c:pt>
                <c:pt idx="13">
                  <c:v>1425</c:v>
                </c:pt>
                <c:pt idx="14">
                  <c:v>565</c:v>
                </c:pt>
                <c:pt idx="15">
                  <c:v>421</c:v>
                </c:pt>
                <c:pt idx="16">
                  <c:v>488</c:v>
                </c:pt>
                <c:pt idx="17">
                  <c:v>563</c:v>
                </c:pt>
                <c:pt idx="18">
                  <c:v>535</c:v>
                </c:pt>
                <c:pt idx="19">
                  <c:v>1350</c:v>
                </c:pt>
                <c:pt idx="20">
                  <c:v>477</c:v>
                </c:pt>
                <c:pt idx="21">
                  <c:v>471</c:v>
                </c:pt>
                <c:pt idx="22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89938757655293"/>
                  <c:y val="-0.1397891703754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hr'!$C$6:$C$39</c:f>
              <c:numCache>
                <c:formatCode>General</c:formatCode>
                <c:ptCount val="34"/>
                <c:pt idx="0">
                  <c:v>13600</c:v>
                </c:pt>
                <c:pt idx="1">
                  <c:v>18700</c:v>
                </c:pt>
                <c:pt idx="2">
                  <c:v>28600</c:v>
                </c:pt>
                <c:pt idx="3">
                  <c:v>19900</c:v>
                </c:pt>
                <c:pt idx="4">
                  <c:v>39700</c:v>
                </c:pt>
                <c:pt idx="5">
                  <c:v>12800</c:v>
                </c:pt>
                <c:pt idx="6">
                  <c:v>10400</c:v>
                </c:pt>
                <c:pt idx="7">
                  <c:v>8145</c:v>
                </c:pt>
                <c:pt idx="8">
                  <c:v>7741</c:v>
                </c:pt>
                <c:pt idx="9">
                  <c:v>60100</c:v>
                </c:pt>
                <c:pt idx="10">
                  <c:v>15800</c:v>
                </c:pt>
                <c:pt idx="11">
                  <c:v>8493</c:v>
                </c:pt>
                <c:pt idx="12">
                  <c:v>3531</c:v>
                </c:pt>
                <c:pt idx="13">
                  <c:v>18100</c:v>
                </c:pt>
                <c:pt idx="14">
                  <c:v>6111</c:v>
                </c:pt>
                <c:pt idx="15">
                  <c:v>3646</c:v>
                </c:pt>
                <c:pt idx="16">
                  <c:v>6450</c:v>
                </c:pt>
                <c:pt idx="17">
                  <c:v>5579</c:v>
                </c:pt>
                <c:pt idx="18">
                  <c:v>11600</c:v>
                </c:pt>
                <c:pt idx="19">
                  <c:v>30300</c:v>
                </c:pt>
                <c:pt idx="20">
                  <c:v>7286</c:v>
                </c:pt>
                <c:pt idx="21">
                  <c:v>5921</c:v>
                </c:pt>
                <c:pt idx="22">
                  <c:v>5646</c:v>
                </c:pt>
              </c:numCache>
            </c:numRef>
          </c:xVal>
          <c:yVal>
            <c:numRef>
              <c:f>'7 hr'!$M$6:$M$39</c:f>
              <c:numCache>
                <c:formatCode>General</c:formatCode>
                <c:ptCount val="34"/>
                <c:pt idx="0">
                  <c:v>136</c:v>
                </c:pt>
                <c:pt idx="1">
                  <c:v>202</c:v>
                </c:pt>
                <c:pt idx="2">
                  <c:v>144</c:v>
                </c:pt>
                <c:pt idx="3">
                  <c:v>154</c:v>
                </c:pt>
                <c:pt idx="4">
                  <c:v>423</c:v>
                </c:pt>
                <c:pt idx="5">
                  <c:v>218</c:v>
                </c:pt>
                <c:pt idx="6">
                  <c:v>176</c:v>
                </c:pt>
                <c:pt idx="7">
                  <c:v>93</c:v>
                </c:pt>
                <c:pt idx="8">
                  <c:v>124</c:v>
                </c:pt>
                <c:pt idx="9">
                  <c:v>402</c:v>
                </c:pt>
                <c:pt idx="10">
                  <c:v>127</c:v>
                </c:pt>
                <c:pt idx="11">
                  <c:v>147</c:v>
                </c:pt>
                <c:pt idx="12">
                  <c:v>95</c:v>
                </c:pt>
                <c:pt idx="13">
                  <c:v>175</c:v>
                </c:pt>
                <c:pt idx="14">
                  <c:v>137</c:v>
                </c:pt>
                <c:pt idx="15">
                  <c:v>62</c:v>
                </c:pt>
                <c:pt idx="16">
                  <c:v>176</c:v>
                </c:pt>
                <c:pt idx="17">
                  <c:v>111</c:v>
                </c:pt>
                <c:pt idx="18">
                  <c:v>66</c:v>
                </c:pt>
                <c:pt idx="19">
                  <c:v>232</c:v>
                </c:pt>
                <c:pt idx="20">
                  <c:v>107</c:v>
                </c:pt>
                <c:pt idx="21">
                  <c:v>80</c:v>
                </c:pt>
                <c:pt idx="22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391951006124232E-2"/>
                  <c:y val="-0.18983339039141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hr'!$F$6:$F$39</c:f>
              <c:numCache>
                <c:formatCode>General</c:formatCode>
                <c:ptCount val="34"/>
                <c:pt idx="0">
                  <c:v>300</c:v>
                </c:pt>
                <c:pt idx="1">
                  <c:v>492</c:v>
                </c:pt>
                <c:pt idx="2">
                  <c:v>884</c:v>
                </c:pt>
                <c:pt idx="3">
                  <c:v>594</c:v>
                </c:pt>
                <c:pt idx="4">
                  <c:v>1355</c:v>
                </c:pt>
                <c:pt idx="5">
                  <c:v>308</c:v>
                </c:pt>
                <c:pt idx="6">
                  <c:v>408</c:v>
                </c:pt>
                <c:pt idx="7">
                  <c:v>393</c:v>
                </c:pt>
                <c:pt idx="8">
                  <c:v>299</c:v>
                </c:pt>
                <c:pt idx="9">
                  <c:v>1942</c:v>
                </c:pt>
                <c:pt idx="10">
                  <c:v>657</c:v>
                </c:pt>
                <c:pt idx="11">
                  <c:v>479</c:v>
                </c:pt>
                <c:pt idx="12">
                  <c:v>238</c:v>
                </c:pt>
                <c:pt idx="13">
                  <c:v>858</c:v>
                </c:pt>
                <c:pt idx="14">
                  <c:v>282</c:v>
                </c:pt>
                <c:pt idx="15">
                  <c:v>211</c:v>
                </c:pt>
                <c:pt idx="16">
                  <c:v>306</c:v>
                </c:pt>
                <c:pt idx="17">
                  <c:v>344</c:v>
                </c:pt>
                <c:pt idx="18">
                  <c:v>299</c:v>
                </c:pt>
                <c:pt idx="19">
                  <c:v>1185</c:v>
                </c:pt>
                <c:pt idx="20">
                  <c:v>269</c:v>
                </c:pt>
                <c:pt idx="21">
                  <c:v>230</c:v>
                </c:pt>
                <c:pt idx="22">
                  <c:v>289</c:v>
                </c:pt>
              </c:numCache>
            </c:numRef>
          </c:xVal>
          <c:yVal>
            <c:numRef>
              <c:f>'7 hr'!$M$6:$M$39</c:f>
              <c:numCache>
                <c:formatCode>General</c:formatCode>
                <c:ptCount val="34"/>
                <c:pt idx="0">
                  <c:v>136</c:v>
                </c:pt>
                <c:pt idx="1">
                  <c:v>202</c:v>
                </c:pt>
                <c:pt idx="2">
                  <c:v>144</c:v>
                </c:pt>
                <c:pt idx="3">
                  <c:v>154</c:v>
                </c:pt>
                <c:pt idx="4">
                  <c:v>423</c:v>
                </c:pt>
                <c:pt idx="5">
                  <c:v>218</c:v>
                </c:pt>
                <c:pt idx="6">
                  <c:v>176</c:v>
                </c:pt>
                <c:pt idx="7">
                  <c:v>93</c:v>
                </c:pt>
                <c:pt idx="8">
                  <c:v>124</c:v>
                </c:pt>
                <c:pt idx="9">
                  <c:v>402</c:v>
                </c:pt>
                <c:pt idx="10">
                  <c:v>127</c:v>
                </c:pt>
                <c:pt idx="11">
                  <c:v>147</c:v>
                </c:pt>
                <c:pt idx="12">
                  <c:v>95</c:v>
                </c:pt>
                <c:pt idx="13">
                  <c:v>175</c:v>
                </c:pt>
                <c:pt idx="14">
                  <c:v>137</c:v>
                </c:pt>
                <c:pt idx="15">
                  <c:v>62</c:v>
                </c:pt>
                <c:pt idx="16">
                  <c:v>176</c:v>
                </c:pt>
                <c:pt idx="17">
                  <c:v>111</c:v>
                </c:pt>
                <c:pt idx="18">
                  <c:v>66</c:v>
                </c:pt>
                <c:pt idx="19">
                  <c:v>232</c:v>
                </c:pt>
                <c:pt idx="20">
                  <c:v>107</c:v>
                </c:pt>
                <c:pt idx="21">
                  <c:v>80</c:v>
                </c:pt>
                <c:pt idx="22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hr'!$C$6:$C$39</c:f>
              <c:numCache>
                <c:formatCode>General</c:formatCode>
                <c:ptCount val="34"/>
                <c:pt idx="0">
                  <c:v>13600</c:v>
                </c:pt>
                <c:pt idx="1">
                  <c:v>18700</c:v>
                </c:pt>
                <c:pt idx="2">
                  <c:v>28600</c:v>
                </c:pt>
                <c:pt idx="3">
                  <c:v>19900</c:v>
                </c:pt>
                <c:pt idx="4">
                  <c:v>39700</c:v>
                </c:pt>
                <c:pt idx="5">
                  <c:v>12800</c:v>
                </c:pt>
                <c:pt idx="6">
                  <c:v>10400</c:v>
                </c:pt>
                <c:pt idx="7">
                  <c:v>8145</c:v>
                </c:pt>
                <c:pt idx="8">
                  <c:v>7741</c:v>
                </c:pt>
                <c:pt idx="9">
                  <c:v>60100</c:v>
                </c:pt>
                <c:pt idx="10">
                  <c:v>15800</c:v>
                </c:pt>
                <c:pt idx="11">
                  <c:v>8493</c:v>
                </c:pt>
                <c:pt idx="12">
                  <c:v>3531</c:v>
                </c:pt>
                <c:pt idx="13">
                  <c:v>18100</c:v>
                </c:pt>
                <c:pt idx="14">
                  <c:v>6111</c:v>
                </c:pt>
                <c:pt idx="15">
                  <c:v>3646</c:v>
                </c:pt>
                <c:pt idx="16">
                  <c:v>6450</c:v>
                </c:pt>
                <c:pt idx="17">
                  <c:v>5579</c:v>
                </c:pt>
                <c:pt idx="18">
                  <c:v>11600</c:v>
                </c:pt>
                <c:pt idx="19">
                  <c:v>30300</c:v>
                </c:pt>
                <c:pt idx="20">
                  <c:v>7286</c:v>
                </c:pt>
                <c:pt idx="21">
                  <c:v>5921</c:v>
                </c:pt>
                <c:pt idx="22">
                  <c:v>5646</c:v>
                </c:pt>
              </c:numCache>
            </c:numRef>
          </c:xVal>
          <c:yVal>
            <c:numRef>
              <c:f>'7 hr'!$E$6:$E$39</c:f>
              <c:numCache>
                <c:formatCode>General</c:formatCode>
                <c:ptCount val="34"/>
                <c:pt idx="0">
                  <c:v>101</c:v>
                </c:pt>
                <c:pt idx="1">
                  <c:v>282</c:v>
                </c:pt>
                <c:pt idx="2">
                  <c:v>480</c:v>
                </c:pt>
                <c:pt idx="3">
                  <c:v>412</c:v>
                </c:pt>
                <c:pt idx="4">
                  <c:v>316</c:v>
                </c:pt>
                <c:pt idx="5">
                  <c:v>154</c:v>
                </c:pt>
                <c:pt idx="6">
                  <c:v>126</c:v>
                </c:pt>
                <c:pt idx="7">
                  <c:v>136</c:v>
                </c:pt>
                <c:pt idx="8">
                  <c:v>184</c:v>
                </c:pt>
                <c:pt idx="9">
                  <c:v>609</c:v>
                </c:pt>
                <c:pt idx="10">
                  <c:v>495</c:v>
                </c:pt>
                <c:pt idx="11">
                  <c:v>163</c:v>
                </c:pt>
                <c:pt idx="12">
                  <c:v>55</c:v>
                </c:pt>
                <c:pt idx="13">
                  <c:v>589</c:v>
                </c:pt>
                <c:pt idx="14">
                  <c:v>132</c:v>
                </c:pt>
                <c:pt idx="15">
                  <c:v>61</c:v>
                </c:pt>
                <c:pt idx="16">
                  <c:v>95</c:v>
                </c:pt>
                <c:pt idx="17">
                  <c:v>74</c:v>
                </c:pt>
                <c:pt idx="18">
                  <c:v>157</c:v>
                </c:pt>
                <c:pt idx="19">
                  <c:v>460</c:v>
                </c:pt>
                <c:pt idx="20">
                  <c:v>107</c:v>
                </c:pt>
                <c:pt idx="21">
                  <c:v>55</c:v>
                </c:pt>
                <c:pt idx="22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445494313210849"/>
                  <c:y val="-5.55555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hr'!$C$6:$C$39</c:f>
              <c:numCache>
                <c:formatCode>General</c:formatCode>
                <c:ptCount val="34"/>
                <c:pt idx="0">
                  <c:v>13600</c:v>
                </c:pt>
                <c:pt idx="1">
                  <c:v>18700</c:v>
                </c:pt>
                <c:pt idx="2">
                  <c:v>28600</c:v>
                </c:pt>
                <c:pt idx="3">
                  <c:v>19900</c:v>
                </c:pt>
                <c:pt idx="4">
                  <c:v>39700</c:v>
                </c:pt>
                <c:pt idx="5">
                  <c:v>12800</c:v>
                </c:pt>
                <c:pt idx="6">
                  <c:v>10400</c:v>
                </c:pt>
                <c:pt idx="7">
                  <c:v>8145</c:v>
                </c:pt>
                <c:pt idx="8">
                  <c:v>7741</c:v>
                </c:pt>
                <c:pt idx="9">
                  <c:v>60100</c:v>
                </c:pt>
                <c:pt idx="10">
                  <c:v>15800</c:v>
                </c:pt>
                <c:pt idx="11">
                  <c:v>8493</c:v>
                </c:pt>
                <c:pt idx="12">
                  <c:v>3531</c:v>
                </c:pt>
                <c:pt idx="13">
                  <c:v>18100</c:v>
                </c:pt>
                <c:pt idx="14">
                  <c:v>6111</c:v>
                </c:pt>
                <c:pt idx="15">
                  <c:v>3646</c:v>
                </c:pt>
                <c:pt idx="16">
                  <c:v>6450</c:v>
                </c:pt>
                <c:pt idx="17">
                  <c:v>5579</c:v>
                </c:pt>
                <c:pt idx="18">
                  <c:v>11600</c:v>
                </c:pt>
                <c:pt idx="19">
                  <c:v>30300</c:v>
                </c:pt>
                <c:pt idx="20">
                  <c:v>7286</c:v>
                </c:pt>
                <c:pt idx="21">
                  <c:v>5921</c:v>
                </c:pt>
                <c:pt idx="22">
                  <c:v>5646</c:v>
                </c:pt>
              </c:numCache>
            </c:numRef>
          </c:xVal>
          <c:yVal>
            <c:numRef>
              <c:f>'7 hr'!$F$6:$F$39</c:f>
              <c:numCache>
                <c:formatCode>General</c:formatCode>
                <c:ptCount val="34"/>
                <c:pt idx="0">
                  <c:v>300</c:v>
                </c:pt>
                <c:pt idx="1">
                  <c:v>492</c:v>
                </c:pt>
                <c:pt idx="2">
                  <c:v>884</c:v>
                </c:pt>
                <c:pt idx="3">
                  <c:v>594</c:v>
                </c:pt>
                <c:pt idx="4">
                  <c:v>1355</c:v>
                </c:pt>
                <c:pt idx="5">
                  <c:v>308</c:v>
                </c:pt>
                <c:pt idx="6">
                  <c:v>408</c:v>
                </c:pt>
                <c:pt idx="7">
                  <c:v>393</c:v>
                </c:pt>
                <c:pt idx="8">
                  <c:v>299</c:v>
                </c:pt>
                <c:pt idx="9">
                  <c:v>1942</c:v>
                </c:pt>
                <c:pt idx="10">
                  <c:v>657</c:v>
                </c:pt>
                <c:pt idx="11">
                  <c:v>479</c:v>
                </c:pt>
                <c:pt idx="12">
                  <c:v>238</c:v>
                </c:pt>
                <c:pt idx="13">
                  <c:v>858</c:v>
                </c:pt>
                <c:pt idx="14">
                  <c:v>282</c:v>
                </c:pt>
                <c:pt idx="15">
                  <c:v>211</c:v>
                </c:pt>
                <c:pt idx="16">
                  <c:v>306</c:v>
                </c:pt>
                <c:pt idx="17">
                  <c:v>344</c:v>
                </c:pt>
                <c:pt idx="18">
                  <c:v>299</c:v>
                </c:pt>
                <c:pt idx="19">
                  <c:v>1185</c:v>
                </c:pt>
                <c:pt idx="20">
                  <c:v>269</c:v>
                </c:pt>
                <c:pt idx="21">
                  <c:v>230</c:v>
                </c:pt>
                <c:pt idx="22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43</xdr:row>
      <xdr:rowOff>161925</xdr:rowOff>
    </xdr:from>
    <xdr:to>
      <xdr:col>7</xdr:col>
      <xdr:colOff>566737</xdr:colOff>
      <xdr:row>62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347662</xdr:colOff>
      <xdr:row>43</xdr:row>
      <xdr:rowOff>9525</xdr:rowOff>
    </xdr:from>
    <xdr:to>
      <xdr:col>23</xdr:col>
      <xdr:colOff>519112</xdr:colOff>
      <xdr:row>61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43</xdr:row>
      <xdr:rowOff>85725</xdr:rowOff>
    </xdr:from>
    <xdr:to>
      <xdr:col>15</xdr:col>
      <xdr:colOff>504825</xdr:colOff>
      <xdr:row>61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42</xdr:row>
      <xdr:rowOff>157162</xdr:rowOff>
    </xdr:from>
    <xdr:to>
      <xdr:col>31</xdr:col>
      <xdr:colOff>381000</xdr:colOff>
      <xdr:row>61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566737</xdr:colOff>
      <xdr:row>63</xdr:row>
      <xdr:rowOff>90487</xdr:rowOff>
    </xdr:from>
    <xdr:to>
      <xdr:col>7</xdr:col>
      <xdr:colOff>490537</xdr:colOff>
      <xdr:row>77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62</xdr:row>
      <xdr:rowOff>185737</xdr:rowOff>
    </xdr:from>
    <xdr:to>
      <xdr:col>15</xdr:col>
      <xdr:colOff>514350</xdr:colOff>
      <xdr:row>77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0.60313</cdr:x>
      <cdr:y>0.18478</cdr:y>
    </cdr:from>
    <cdr:to>
      <cdr:x>0.80313</cdr:x>
      <cdr:y>0.44565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92278F-A7A9-10D6-181C-2F29390400E9}"/>
            </a:ext>
          </a:extLst>
        </cdr:cNvPr>
        <cdr:cNvSpPr txBox="1"/>
      </cdr:nvSpPr>
      <cdr:spPr>
        <a:xfrm xmlns:a="http://schemas.openxmlformats.org/drawingml/2006/main">
          <a:off x="2757488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0.9055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0.17935</cdr:y>
    </cdr:from>
    <cdr:to>
      <cdr:x>1</cdr:x>
      <cdr:y>0.44022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92712-DF6E-C33A-5FB1-8DE3FBFD5F39}"/>
            </a:ext>
          </a:extLst>
        </cdr:cNvPr>
        <cdr:cNvSpPr txBox="1"/>
      </cdr:nvSpPr>
      <cdr:spPr>
        <a:xfrm xmlns:a="http://schemas.openxmlformats.org/drawingml/2006/main">
          <a:off x="3657600" y="628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0.9504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0.57708</cdr:x>
      <cdr:y>0.46739</cdr:y>
    </cdr:from>
    <cdr:to>
      <cdr:x>0.77708</cdr:x>
      <cdr:y>0.72826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44DB07-31F6-CBB4-C912-AB808AE6FD60}"/>
            </a:ext>
          </a:extLst>
        </cdr:cNvPr>
        <cdr:cNvSpPr txBox="1"/>
      </cdr:nvSpPr>
      <cdr:spPr>
        <a:xfrm xmlns:a="http://schemas.openxmlformats.org/drawingml/2006/main">
          <a:off x="2638425" y="1638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0.8506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0.78958</cdr:x>
      <cdr:y>0.42527</cdr:y>
    </cdr:from>
    <cdr:to>
      <cdr:x>0.98958</cdr:x>
      <cdr:y>0.68614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5EA62-0D8B-E7CE-8595-348FF931E40E}"/>
            </a:ext>
          </a:extLst>
        </cdr:cNvPr>
        <cdr:cNvSpPr txBox="1"/>
      </cdr:nvSpPr>
      <cdr:spPr>
        <a:xfrm xmlns:a="http://schemas.openxmlformats.org/drawingml/2006/main">
          <a:off x="3609975" y="14906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0.8412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0.65833</cdr:x>
      <cdr:y>0.0816</cdr:y>
    </cdr:from>
    <cdr:to>
      <cdr:x>0.85833</cdr:x>
      <cdr:y>0.41493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84632E-CB39-A641-51AF-726F2B072DB8}"/>
            </a:ext>
          </a:extLst>
        </cdr:cNvPr>
        <cdr:cNvSpPr txBox="1"/>
      </cdr:nvSpPr>
      <cdr:spPr>
        <a:xfrm xmlns:a="http://schemas.openxmlformats.org/drawingml/2006/main">
          <a:off x="3009900" y="2238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0.9686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D67"/>
  <sheetViews>
    <sheetView tabSelected="1" topLeftCell="F1" zoomScaleNormal="100" workbookViewId="0">
      <selection activeCell="AC42" sqref="AC42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14</v>
      </c>
      <c r="C6">
        <v>13600</v>
      </c>
      <c r="E6">
        <v>101</v>
      </c>
      <c r="F6">
        <v>300</v>
      </c>
      <c r="G6">
        <v>2.97</v>
      </c>
      <c r="H6">
        <v>0.26600000000000001</v>
      </c>
      <c r="I6">
        <v>0.47799999999999998</v>
      </c>
      <c r="J6">
        <v>0.63900000000000001</v>
      </c>
      <c r="K6">
        <v>4358</v>
      </c>
      <c r="M6">
        <v>136</v>
      </c>
      <c r="N6">
        <v>11.8</v>
      </c>
      <c r="O6">
        <v>8.6499999999999994E-2</v>
      </c>
      <c r="P6">
        <v>0.222</v>
      </c>
      <c r="Q6">
        <v>0.77</v>
      </c>
      <c r="R6">
        <v>0.876</v>
      </c>
      <c r="S6">
        <v>6474</v>
      </c>
      <c r="U6">
        <v>552</v>
      </c>
      <c r="V6">
        <v>19</v>
      </c>
      <c r="W6">
        <v>3.44E-2</v>
      </c>
      <c r="X6">
        <v>0.27</v>
      </c>
      <c r="Y6">
        <v>0.69499999999999995</v>
      </c>
      <c r="Z6">
        <v>0.89600000000000002</v>
      </c>
      <c r="AA6">
        <v>954</v>
      </c>
      <c r="AC6">
        <f t="shared" ref="AC6:AC28" si="0">M6/U6</f>
        <v>0.24637681159420291</v>
      </c>
    </row>
    <row r="7" spans="1:29" ht="14.25" customHeight="1" x14ac:dyDescent="0.25">
      <c r="A7" s="1" t="s">
        <v>15</v>
      </c>
      <c r="C7">
        <v>18700</v>
      </c>
      <c r="E7">
        <v>282</v>
      </c>
      <c r="F7">
        <v>492</v>
      </c>
      <c r="G7">
        <v>1.74</v>
      </c>
      <c r="H7">
        <v>0.29299999999999998</v>
      </c>
      <c r="I7">
        <v>0.44</v>
      </c>
      <c r="J7">
        <v>0.68</v>
      </c>
      <c r="K7">
        <v>4557</v>
      </c>
      <c r="M7">
        <v>202</v>
      </c>
      <c r="N7">
        <v>21.4</v>
      </c>
      <c r="O7">
        <v>0.106</v>
      </c>
      <c r="P7">
        <v>0.22600000000000001</v>
      </c>
      <c r="Q7">
        <v>0.75900000000000001</v>
      </c>
      <c r="R7">
        <v>0.875</v>
      </c>
      <c r="S7">
        <v>7321</v>
      </c>
      <c r="U7">
        <v>775</v>
      </c>
      <c r="V7">
        <v>30.7</v>
      </c>
      <c r="W7">
        <v>3.9600000000000003E-2</v>
      </c>
      <c r="X7">
        <v>0.28299999999999997</v>
      </c>
      <c r="Y7">
        <v>0.67300000000000004</v>
      </c>
      <c r="Z7">
        <v>0.90200000000000002</v>
      </c>
      <c r="AA7">
        <v>1143</v>
      </c>
      <c r="AC7">
        <f t="shared" si="0"/>
        <v>0.26064516129032256</v>
      </c>
    </row>
    <row r="8" spans="1:29" x14ac:dyDescent="0.25">
      <c r="A8" s="1" t="s">
        <v>16</v>
      </c>
      <c r="C8">
        <v>28600</v>
      </c>
      <c r="E8">
        <v>480</v>
      </c>
      <c r="F8">
        <v>884</v>
      </c>
      <c r="G8">
        <v>1.84</v>
      </c>
      <c r="H8">
        <v>0.28299999999999997</v>
      </c>
      <c r="I8">
        <v>0.42499999999999999</v>
      </c>
      <c r="J8">
        <v>0.67</v>
      </c>
      <c r="K8">
        <v>4199</v>
      </c>
      <c r="M8">
        <v>144</v>
      </c>
      <c r="N8">
        <v>14.9</v>
      </c>
      <c r="O8">
        <v>0.10299999999999999</v>
      </c>
      <c r="P8">
        <v>0.222</v>
      </c>
      <c r="Q8">
        <v>0.76200000000000001</v>
      </c>
      <c r="R8">
        <v>0.872</v>
      </c>
      <c r="S8">
        <v>5812</v>
      </c>
      <c r="U8">
        <v>1243</v>
      </c>
      <c r="V8">
        <v>78.400000000000006</v>
      </c>
      <c r="W8">
        <v>6.3E-2</v>
      </c>
      <c r="X8">
        <v>0.26100000000000001</v>
      </c>
      <c r="Y8">
        <v>0.71199999999999997</v>
      </c>
      <c r="Z8">
        <v>0.88800000000000001</v>
      </c>
      <c r="AA8">
        <v>813</v>
      </c>
      <c r="AC8">
        <f t="shared" si="0"/>
        <v>0.11584875301689461</v>
      </c>
    </row>
    <row r="9" spans="1:29" x14ac:dyDescent="0.25">
      <c r="A9" s="1" t="s">
        <v>17</v>
      </c>
      <c r="C9">
        <v>19900</v>
      </c>
      <c r="E9">
        <v>412</v>
      </c>
      <c r="F9">
        <v>594</v>
      </c>
      <c r="G9">
        <v>1.44</v>
      </c>
      <c r="H9">
        <v>0.29299999999999998</v>
      </c>
      <c r="I9">
        <v>0.46</v>
      </c>
      <c r="J9">
        <v>0.70099999999999996</v>
      </c>
      <c r="K9">
        <v>5287</v>
      </c>
      <c r="M9">
        <v>154</v>
      </c>
      <c r="N9">
        <v>11</v>
      </c>
      <c r="O9">
        <v>7.1499999999999994E-2</v>
      </c>
      <c r="P9">
        <v>0.23300000000000001</v>
      </c>
      <c r="Q9">
        <v>0.73499999999999999</v>
      </c>
      <c r="R9">
        <v>0.86399999999999999</v>
      </c>
      <c r="S9">
        <v>3246</v>
      </c>
      <c r="U9">
        <v>894</v>
      </c>
      <c r="V9">
        <v>32.799999999999997</v>
      </c>
      <c r="W9">
        <v>3.6700000000000003E-2</v>
      </c>
      <c r="X9">
        <v>0.28000000000000003</v>
      </c>
      <c r="Y9">
        <v>0.67800000000000005</v>
      </c>
      <c r="Z9">
        <v>0.90100000000000002</v>
      </c>
      <c r="AA9">
        <v>1640</v>
      </c>
      <c r="AC9">
        <f t="shared" si="0"/>
        <v>0.17225950782997762</v>
      </c>
    </row>
    <row r="10" spans="1:29" x14ac:dyDescent="0.25">
      <c r="A10" s="1" t="s">
        <v>18</v>
      </c>
      <c r="C10">
        <v>39700</v>
      </c>
      <c r="E10">
        <v>316</v>
      </c>
      <c r="F10">
        <v>1355</v>
      </c>
      <c r="G10">
        <v>4.29</v>
      </c>
      <c r="H10">
        <v>0.187</v>
      </c>
      <c r="I10">
        <v>0.502</v>
      </c>
      <c r="J10">
        <v>0.625</v>
      </c>
      <c r="K10">
        <v>264</v>
      </c>
      <c r="M10">
        <v>423</v>
      </c>
      <c r="N10">
        <v>51.9</v>
      </c>
      <c r="O10">
        <v>0.123</v>
      </c>
      <c r="P10">
        <v>0.222</v>
      </c>
      <c r="Q10">
        <v>0.75</v>
      </c>
      <c r="R10">
        <v>0.86099999999999999</v>
      </c>
      <c r="S10">
        <v>4992</v>
      </c>
      <c r="U10">
        <v>2184</v>
      </c>
      <c r="V10">
        <v>84.5</v>
      </c>
      <c r="W10">
        <v>3.8699999999999998E-2</v>
      </c>
      <c r="X10">
        <v>0.27600000000000002</v>
      </c>
      <c r="Y10">
        <v>0.68700000000000006</v>
      </c>
      <c r="Z10">
        <v>0.89700000000000002</v>
      </c>
      <c r="AA10">
        <v>1652</v>
      </c>
      <c r="AC10">
        <f t="shared" si="0"/>
        <v>0.19368131868131869</v>
      </c>
    </row>
    <row r="11" spans="1:29" x14ac:dyDescent="0.25">
      <c r="A11" s="1" t="s">
        <v>19</v>
      </c>
      <c r="C11">
        <v>12800</v>
      </c>
      <c r="E11">
        <v>154</v>
      </c>
      <c r="F11">
        <v>308</v>
      </c>
      <c r="G11">
        <v>2</v>
      </c>
      <c r="H11">
        <v>0.25600000000000001</v>
      </c>
      <c r="I11">
        <v>0.46500000000000002</v>
      </c>
      <c r="J11">
        <v>0.67200000000000004</v>
      </c>
      <c r="K11">
        <v>386</v>
      </c>
      <c r="M11">
        <v>218</v>
      </c>
      <c r="N11">
        <v>23.4</v>
      </c>
      <c r="O11">
        <v>0.107</v>
      </c>
      <c r="P11">
        <v>0.219</v>
      </c>
      <c r="Q11">
        <v>0.76300000000000001</v>
      </c>
      <c r="R11">
        <v>0.86599999999999999</v>
      </c>
      <c r="S11">
        <v>6110</v>
      </c>
      <c r="U11">
        <v>543</v>
      </c>
      <c r="V11">
        <v>17.8</v>
      </c>
      <c r="W11">
        <v>3.27E-2</v>
      </c>
      <c r="X11">
        <v>0.27700000000000002</v>
      </c>
      <c r="Y11">
        <v>0.68100000000000005</v>
      </c>
      <c r="Z11">
        <v>0.89400000000000002</v>
      </c>
      <c r="AA11">
        <v>1728</v>
      </c>
      <c r="AC11">
        <f t="shared" si="0"/>
        <v>0.40147329650092078</v>
      </c>
    </row>
    <row r="12" spans="1:29" x14ac:dyDescent="0.25">
      <c r="A12" s="1" t="s">
        <v>20</v>
      </c>
      <c r="C12">
        <v>10400</v>
      </c>
      <c r="E12">
        <v>126</v>
      </c>
      <c r="F12">
        <v>408</v>
      </c>
      <c r="G12">
        <v>3.24</v>
      </c>
      <c r="H12">
        <v>0.26200000000000001</v>
      </c>
      <c r="I12">
        <v>0.39900000000000002</v>
      </c>
      <c r="J12">
        <v>0.61799999999999999</v>
      </c>
      <c r="K12">
        <v>315</v>
      </c>
      <c r="M12">
        <v>176</v>
      </c>
      <c r="N12">
        <v>18.100000000000001</v>
      </c>
      <c r="O12">
        <v>0.13</v>
      </c>
      <c r="P12">
        <v>0.219</v>
      </c>
      <c r="Q12">
        <v>0.76700000000000002</v>
      </c>
      <c r="R12">
        <v>0.86699999999999999</v>
      </c>
      <c r="S12">
        <v>5102</v>
      </c>
      <c r="U12">
        <v>681</v>
      </c>
      <c r="V12">
        <v>29.4</v>
      </c>
      <c r="W12">
        <v>4.3200000000000002E-2</v>
      </c>
      <c r="X12">
        <v>0.28199999999999997</v>
      </c>
      <c r="Y12">
        <v>0.67600000000000005</v>
      </c>
      <c r="Z12">
        <v>0.89600000000000002</v>
      </c>
      <c r="AA12">
        <v>1014</v>
      </c>
      <c r="AC12">
        <f t="shared" si="0"/>
        <v>0.25844346549192365</v>
      </c>
    </row>
    <row r="13" spans="1:29" x14ac:dyDescent="0.25">
      <c r="A13" s="1" t="s">
        <v>21</v>
      </c>
      <c r="C13">
        <v>8145</v>
      </c>
      <c r="E13">
        <v>136</v>
      </c>
      <c r="F13">
        <v>393</v>
      </c>
      <c r="G13">
        <v>2.89</v>
      </c>
      <c r="H13">
        <v>0.28299999999999997</v>
      </c>
      <c r="I13">
        <v>0.438</v>
      </c>
      <c r="J13">
        <v>0.66</v>
      </c>
      <c r="K13">
        <v>202</v>
      </c>
      <c r="M13">
        <v>93</v>
      </c>
      <c r="N13">
        <v>9.52</v>
      </c>
      <c r="O13">
        <v>0.10199999999999999</v>
      </c>
      <c r="P13">
        <v>0.21299999999999999</v>
      </c>
      <c r="Q13">
        <v>0.77100000000000002</v>
      </c>
      <c r="R13">
        <v>0.86599999999999999</v>
      </c>
      <c r="S13">
        <v>5689</v>
      </c>
      <c r="U13">
        <v>780</v>
      </c>
      <c r="V13">
        <v>40.200000000000003</v>
      </c>
      <c r="W13">
        <v>5.1499999999999997E-2</v>
      </c>
      <c r="X13">
        <v>0.27600000000000002</v>
      </c>
      <c r="Y13">
        <v>0.68400000000000005</v>
      </c>
      <c r="Z13">
        <v>0.89100000000000001</v>
      </c>
      <c r="AA13">
        <v>949</v>
      </c>
      <c r="AC13">
        <f t="shared" si="0"/>
        <v>0.11923076923076924</v>
      </c>
    </row>
    <row r="14" spans="1:29" x14ac:dyDescent="0.25">
      <c r="A14" s="1" t="s">
        <v>22</v>
      </c>
      <c r="C14">
        <v>7741</v>
      </c>
      <c r="E14">
        <v>184</v>
      </c>
      <c r="F14">
        <v>299</v>
      </c>
      <c r="G14">
        <v>1.62</v>
      </c>
      <c r="H14">
        <v>0.29499999999999998</v>
      </c>
      <c r="I14">
        <v>0.41499999999999998</v>
      </c>
      <c r="J14">
        <v>0.66600000000000004</v>
      </c>
      <c r="K14">
        <v>270</v>
      </c>
      <c r="M14">
        <v>124</v>
      </c>
      <c r="N14">
        <v>13.7</v>
      </c>
      <c r="O14">
        <v>0.11</v>
      </c>
      <c r="P14">
        <v>0.22700000000000001</v>
      </c>
      <c r="Q14">
        <v>0.75700000000000001</v>
      </c>
      <c r="R14">
        <v>0.874</v>
      </c>
      <c r="S14">
        <v>7003</v>
      </c>
      <c r="U14">
        <v>448</v>
      </c>
      <c r="V14">
        <v>23.7</v>
      </c>
      <c r="W14">
        <v>5.2900000000000003E-2</v>
      </c>
      <c r="X14">
        <v>0.27500000000000002</v>
      </c>
      <c r="Y14">
        <v>0.68899999999999995</v>
      </c>
      <c r="Z14">
        <v>0.90100000000000002</v>
      </c>
      <c r="AA14">
        <v>1258</v>
      </c>
      <c r="AC14">
        <f t="shared" si="0"/>
        <v>0.2767857142857143</v>
      </c>
    </row>
    <row r="15" spans="1:29" x14ac:dyDescent="0.25">
      <c r="A15" s="1" t="s">
        <v>23</v>
      </c>
      <c r="C15">
        <v>60100</v>
      </c>
      <c r="E15">
        <v>609</v>
      </c>
      <c r="F15">
        <v>1942</v>
      </c>
      <c r="G15">
        <v>3.19</v>
      </c>
      <c r="H15">
        <v>0.26400000000000001</v>
      </c>
      <c r="I15">
        <v>0.41699999999999998</v>
      </c>
      <c r="J15">
        <v>0.63700000000000001</v>
      </c>
      <c r="K15">
        <v>176</v>
      </c>
      <c r="M15">
        <v>402</v>
      </c>
      <c r="N15">
        <v>41.3</v>
      </c>
      <c r="O15">
        <v>0.10299999999999999</v>
      </c>
      <c r="P15">
        <v>0.221</v>
      </c>
      <c r="Q15">
        <v>0.75900000000000001</v>
      </c>
      <c r="R15">
        <v>0.86299999999999999</v>
      </c>
      <c r="S15">
        <v>4604</v>
      </c>
      <c r="U15">
        <v>2026</v>
      </c>
      <c r="V15">
        <v>83</v>
      </c>
      <c r="W15">
        <v>4.1000000000000002E-2</v>
      </c>
      <c r="X15">
        <v>0.27</v>
      </c>
      <c r="Y15">
        <v>0.69499999999999995</v>
      </c>
      <c r="Z15">
        <v>0.89400000000000002</v>
      </c>
      <c r="AA15">
        <v>1232</v>
      </c>
      <c r="AC15">
        <f t="shared" si="0"/>
        <v>0.19842053307008883</v>
      </c>
    </row>
    <row r="16" spans="1:29" x14ac:dyDescent="0.25">
      <c r="A16" s="1" t="s">
        <v>24</v>
      </c>
      <c r="C16">
        <v>15800</v>
      </c>
      <c r="E16">
        <v>495</v>
      </c>
      <c r="F16">
        <v>657</v>
      </c>
      <c r="G16">
        <v>1.33</v>
      </c>
      <c r="H16">
        <v>0.30399999999999999</v>
      </c>
      <c r="I16">
        <v>0.39800000000000002</v>
      </c>
      <c r="J16">
        <v>0.65400000000000003</v>
      </c>
      <c r="K16">
        <v>216</v>
      </c>
      <c r="M16">
        <v>127</v>
      </c>
      <c r="N16">
        <v>13</v>
      </c>
      <c r="O16">
        <v>0.10299999999999999</v>
      </c>
      <c r="P16">
        <v>0.219</v>
      </c>
      <c r="Q16">
        <v>0.75900000000000001</v>
      </c>
      <c r="R16">
        <v>0.86899999999999999</v>
      </c>
      <c r="S16">
        <v>6489</v>
      </c>
      <c r="U16">
        <v>1183</v>
      </c>
      <c r="V16">
        <v>47.6</v>
      </c>
      <c r="W16">
        <v>4.0300000000000002E-2</v>
      </c>
      <c r="X16">
        <v>0.27700000000000002</v>
      </c>
      <c r="Y16">
        <v>0.68300000000000005</v>
      </c>
      <c r="Z16">
        <v>0.89700000000000002</v>
      </c>
      <c r="AA16">
        <v>1296</v>
      </c>
      <c r="AC16">
        <f t="shared" si="0"/>
        <v>0.10735418427726121</v>
      </c>
    </row>
    <row r="17" spans="1:29" x14ac:dyDescent="0.25">
      <c r="A17" s="1" t="s">
        <v>25</v>
      </c>
      <c r="C17">
        <v>8493</v>
      </c>
      <c r="E17">
        <v>163</v>
      </c>
      <c r="F17">
        <v>479</v>
      </c>
      <c r="G17">
        <v>2.94</v>
      </c>
      <c r="H17">
        <v>0.308</v>
      </c>
      <c r="I17">
        <v>0.38500000000000001</v>
      </c>
      <c r="J17">
        <v>0.63800000000000001</v>
      </c>
      <c r="K17">
        <v>214</v>
      </c>
      <c r="M17">
        <v>147</v>
      </c>
      <c r="N17">
        <v>15.3</v>
      </c>
      <c r="O17">
        <v>0.104</v>
      </c>
      <c r="P17">
        <v>0.222</v>
      </c>
      <c r="Q17">
        <v>0.75700000000000001</v>
      </c>
      <c r="R17">
        <v>0.86599999999999999</v>
      </c>
      <c r="S17">
        <v>4163</v>
      </c>
      <c r="U17">
        <v>685</v>
      </c>
      <c r="V17">
        <v>30.9</v>
      </c>
      <c r="W17">
        <v>4.5199999999999997E-2</v>
      </c>
      <c r="X17">
        <v>0.27900000000000003</v>
      </c>
      <c r="Y17">
        <v>0.68200000000000005</v>
      </c>
      <c r="Z17">
        <v>0.89900000000000002</v>
      </c>
      <c r="AA17">
        <v>1167</v>
      </c>
      <c r="AC17">
        <f t="shared" si="0"/>
        <v>0.21459854014598539</v>
      </c>
    </row>
    <row r="18" spans="1:29" x14ac:dyDescent="0.25">
      <c r="A18" s="1" t="s">
        <v>26</v>
      </c>
      <c r="C18">
        <v>3531</v>
      </c>
      <c r="E18">
        <v>55</v>
      </c>
      <c r="F18">
        <v>238</v>
      </c>
      <c r="G18">
        <v>4.32</v>
      </c>
      <c r="H18">
        <v>0.36699999999999999</v>
      </c>
      <c r="I18">
        <v>0.44400000000000001</v>
      </c>
      <c r="J18">
        <v>0.72299999999999998</v>
      </c>
      <c r="K18">
        <v>332</v>
      </c>
      <c r="M18">
        <v>95</v>
      </c>
      <c r="N18">
        <v>11.1</v>
      </c>
      <c r="O18">
        <v>0.11700000000000001</v>
      </c>
      <c r="P18">
        <v>0.21299999999999999</v>
      </c>
      <c r="Q18">
        <v>0.77700000000000002</v>
      </c>
      <c r="R18">
        <v>0.85699999999999998</v>
      </c>
      <c r="S18">
        <v>6922</v>
      </c>
      <c r="U18">
        <v>505</v>
      </c>
      <c r="V18">
        <v>16</v>
      </c>
      <c r="W18">
        <v>3.1600000000000003E-2</v>
      </c>
      <c r="X18">
        <v>0.27800000000000002</v>
      </c>
      <c r="Y18">
        <v>0.67900000000000005</v>
      </c>
      <c r="Z18">
        <v>0.89100000000000001</v>
      </c>
      <c r="AA18">
        <v>1676</v>
      </c>
      <c r="AC18">
        <f t="shared" si="0"/>
        <v>0.18811881188118812</v>
      </c>
    </row>
    <row r="19" spans="1:29" x14ac:dyDescent="0.25">
      <c r="A19" s="1" t="s">
        <v>27</v>
      </c>
      <c r="C19">
        <v>18100</v>
      </c>
      <c r="E19">
        <v>589</v>
      </c>
      <c r="F19">
        <v>858</v>
      </c>
      <c r="G19">
        <v>1.46</v>
      </c>
      <c r="H19">
        <v>0.29699999999999999</v>
      </c>
      <c r="I19">
        <v>0.45600000000000002</v>
      </c>
      <c r="J19">
        <v>0.68</v>
      </c>
      <c r="K19">
        <v>211</v>
      </c>
      <c r="M19">
        <v>175</v>
      </c>
      <c r="N19">
        <v>14.2</v>
      </c>
      <c r="O19">
        <v>8.14E-2</v>
      </c>
      <c r="P19">
        <v>0.22500000000000001</v>
      </c>
      <c r="Q19">
        <v>0.753</v>
      </c>
      <c r="R19">
        <v>0.86899999999999999</v>
      </c>
      <c r="S19">
        <v>5013</v>
      </c>
      <c r="U19">
        <v>1425</v>
      </c>
      <c r="V19">
        <v>50.2</v>
      </c>
      <c r="W19">
        <v>3.5200000000000002E-2</v>
      </c>
      <c r="X19">
        <v>0.27300000000000002</v>
      </c>
      <c r="Y19">
        <v>0.68700000000000006</v>
      </c>
      <c r="Z19">
        <v>0.89100000000000001</v>
      </c>
      <c r="AA19">
        <v>1436</v>
      </c>
      <c r="AC19">
        <f t="shared" si="0"/>
        <v>0.12280701754385964</v>
      </c>
    </row>
    <row r="20" spans="1:29" x14ac:dyDescent="0.25">
      <c r="A20" s="1" t="s">
        <v>28</v>
      </c>
      <c r="C20">
        <v>6111</v>
      </c>
      <c r="E20">
        <v>132</v>
      </c>
      <c r="F20">
        <v>282</v>
      </c>
      <c r="G20">
        <v>2.14</v>
      </c>
      <c r="H20">
        <v>0.26400000000000001</v>
      </c>
      <c r="I20">
        <v>0.44</v>
      </c>
      <c r="J20">
        <v>0.64100000000000001</v>
      </c>
      <c r="K20">
        <v>5205</v>
      </c>
      <c r="M20">
        <v>137</v>
      </c>
      <c r="N20">
        <v>15.3</v>
      </c>
      <c r="O20">
        <v>0.111</v>
      </c>
      <c r="P20">
        <v>0.22600000000000001</v>
      </c>
      <c r="Q20">
        <v>0.752</v>
      </c>
      <c r="R20">
        <v>0.872</v>
      </c>
      <c r="S20">
        <v>5491</v>
      </c>
      <c r="U20">
        <v>565</v>
      </c>
      <c r="V20">
        <v>16.7</v>
      </c>
      <c r="W20">
        <v>2.9600000000000001E-2</v>
      </c>
      <c r="X20">
        <v>0.28199999999999997</v>
      </c>
      <c r="Y20">
        <v>0.67400000000000004</v>
      </c>
      <c r="Z20">
        <v>0.89800000000000002</v>
      </c>
      <c r="AA20">
        <v>2053</v>
      </c>
      <c r="AC20">
        <f t="shared" si="0"/>
        <v>0.2424778761061947</v>
      </c>
    </row>
    <row r="21" spans="1:29" x14ac:dyDescent="0.25">
      <c r="A21" s="1" t="s">
        <v>29</v>
      </c>
      <c r="C21">
        <v>3646</v>
      </c>
      <c r="E21">
        <v>61</v>
      </c>
      <c r="F21">
        <v>211</v>
      </c>
      <c r="G21">
        <v>3.47</v>
      </c>
      <c r="H21">
        <v>0.28899999999999998</v>
      </c>
      <c r="I21">
        <v>0.40899999999999997</v>
      </c>
      <c r="J21">
        <v>0.628</v>
      </c>
      <c r="K21">
        <v>3665</v>
      </c>
      <c r="M21">
        <v>62</v>
      </c>
      <c r="N21">
        <v>5.74</v>
      </c>
      <c r="O21">
        <v>9.2600000000000002E-2</v>
      </c>
      <c r="P21">
        <v>0.223</v>
      </c>
      <c r="Q21">
        <v>0.75800000000000001</v>
      </c>
      <c r="R21">
        <v>0.86599999999999999</v>
      </c>
      <c r="S21">
        <v>5382</v>
      </c>
      <c r="U21">
        <v>421</v>
      </c>
      <c r="V21">
        <v>20.8</v>
      </c>
      <c r="W21">
        <v>4.9500000000000002E-2</v>
      </c>
      <c r="X21">
        <v>0.26900000000000002</v>
      </c>
      <c r="Y21">
        <v>0.69399999999999995</v>
      </c>
      <c r="Z21">
        <v>0.89</v>
      </c>
      <c r="AA21">
        <v>970</v>
      </c>
      <c r="AC21">
        <f t="shared" si="0"/>
        <v>0.14726840855106887</v>
      </c>
    </row>
    <row r="22" spans="1:29" x14ac:dyDescent="0.25">
      <c r="A22" s="1" t="s">
        <v>30</v>
      </c>
      <c r="C22">
        <v>6450</v>
      </c>
      <c r="E22">
        <v>95</v>
      </c>
      <c r="F22">
        <v>306</v>
      </c>
      <c r="G22">
        <v>3.22</v>
      </c>
      <c r="H22">
        <v>0.24399999999999999</v>
      </c>
      <c r="I22">
        <v>0.42699999999999999</v>
      </c>
      <c r="J22">
        <v>0.63300000000000001</v>
      </c>
      <c r="K22">
        <v>3845</v>
      </c>
      <c r="M22">
        <v>176</v>
      </c>
      <c r="N22">
        <v>18.7</v>
      </c>
      <c r="O22">
        <v>0.106</v>
      </c>
      <c r="P22">
        <v>0.223</v>
      </c>
      <c r="Q22">
        <v>0.74299999999999999</v>
      </c>
      <c r="R22">
        <v>0.86099999999999999</v>
      </c>
      <c r="S22">
        <v>4076</v>
      </c>
      <c r="U22">
        <v>488</v>
      </c>
      <c r="V22">
        <v>17.7</v>
      </c>
      <c r="W22">
        <v>3.6400000000000002E-2</v>
      </c>
      <c r="X22">
        <v>0.27700000000000002</v>
      </c>
      <c r="Y22">
        <v>0.68400000000000005</v>
      </c>
      <c r="Z22">
        <v>0.89400000000000002</v>
      </c>
      <c r="AA22">
        <v>1366</v>
      </c>
      <c r="AC22">
        <f t="shared" si="0"/>
        <v>0.36065573770491804</v>
      </c>
    </row>
    <row r="23" spans="1:29" x14ac:dyDescent="0.25">
      <c r="A23" s="1" t="s">
        <v>31</v>
      </c>
      <c r="C23">
        <v>5579</v>
      </c>
      <c r="E23">
        <v>74</v>
      </c>
      <c r="F23">
        <v>344</v>
      </c>
      <c r="G23">
        <v>4.6500000000000004</v>
      </c>
      <c r="H23">
        <v>0.28199999999999997</v>
      </c>
      <c r="I23">
        <v>0.44700000000000001</v>
      </c>
      <c r="J23">
        <v>0.68100000000000005</v>
      </c>
      <c r="K23">
        <v>3673</v>
      </c>
      <c r="M23">
        <v>111</v>
      </c>
      <c r="N23">
        <v>11.4</v>
      </c>
      <c r="O23">
        <v>0.10299999999999999</v>
      </c>
      <c r="P23">
        <v>0.223</v>
      </c>
      <c r="Q23">
        <v>0.755</v>
      </c>
      <c r="R23">
        <v>0.86199999999999999</v>
      </c>
      <c r="S23">
        <v>5599</v>
      </c>
      <c r="U23">
        <v>563</v>
      </c>
      <c r="V23">
        <v>22.7</v>
      </c>
      <c r="W23">
        <v>4.0399999999999998E-2</v>
      </c>
      <c r="X23">
        <v>0.27400000000000002</v>
      </c>
      <c r="Y23">
        <v>0.68799999999999994</v>
      </c>
      <c r="Z23">
        <v>0.88900000000000001</v>
      </c>
      <c r="AA23">
        <v>1481</v>
      </c>
      <c r="AC23">
        <f t="shared" si="0"/>
        <v>0.19715808170515098</v>
      </c>
    </row>
    <row r="24" spans="1:29" x14ac:dyDescent="0.25">
      <c r="A24" s="1" t="s">
        <v>32</v>
      </c>
      <c r="C24">
        <v>11600</v>
      </c>
      <c r="E24">
        <v>157</v>
      </c>
      <c r="F24">
        <v>299</v>
      </c>
      <c r="G24">
        <v>1.9</v>
      </c>
      <c r="H24">
        <v>0.30199999999999999</v>
      </c>
      <c r="I24">
        <v>0.434</v>
      </c>
      <c r="J24">
        <v>0.67500000000000004</v>
      </c>
      <c r="K24">
        <v>4255</v>
      </c>
      <c r="M24">
        <v>66</v>
      </c>
      <c r="N24">
        <v>6.54</v>
      </c>
      <c r="O24">
        <v>9.9099999999999994E-2</v>
      </c>
      <c r="P24">
        <v>0.22800000000000001</v>
      </c>
      <c r="Q24">
        <v>0.76100000000000001</v>
      </c>
      <c r="R24">
        <v>0.875</v>
      </c>
      <c r="S24">
        <v>6375</v>
      </c>
      <c r="U24">
        <v>535</v>
      </c>
      <c r="V24">
        <v>22.2</v>
      </c>
      <c r="W24">
        <v>4.1599999999999998E-2</v>
      </c>
      <c r="X24">
        <v>0.29199999999999998</v>
      </c>
      <c r="Y24">
        <v>0.65800000000000003</v>
      </c>
      <c r="Z24">
        <v>0.9</v>
      </c>
      <c r="AA24">
        <v>1487</v>
      </c>
      <c r="AC24">
        <f t="shared" si="0"/>
        <v>0.12336448598130841</v>
      </c>
    </row>
    <row r="25" spans="1:29" x14ac:dyDescent="0.25">
      <c r="A25" s="1" t="s">
        <v>33</v>
      </c>
      <c r="C25">
        <v>30300</v>
      </c>
      <c r="E25">
        <v>460</v>
      </c>
      <c r="F25">
        <v>1185</v>
      </c>
      <c r="G25">
        <v>2.58</v>
      </c>
      <c r="H25">
        <v>0.31900000000000001</v>
      </c>
      <c r="I25">
        <v>0.41899999999999998</v>
      </c>
      <c r="J25">
        <v>0.69099999999999995</v>
      </c>
      <c r="K25">
        <v>2978</v>
      </c>
      <c r="M25">
        <v>232</v>
      </c>
      <c r="N25">
        <v>26.1</v>
      </c>
      <c r="O25">
        <v>0.113</v>
      </c>
      <c r="P25">
        <v>0.219</v>
      </c>
      <c r="Q25">
        <v>0.76800000000000002</v>
      </c>
      <c r="R25">
        <v>0.873</v>
      </c>
      <c r="S25">
        <v>5732</v>
      </c>
      <c r="U25">
        <v>1350</v>
      </c>
      <c r="V25">
        <v>61.6</v>
      </c>
      <c r="W25">
        <v>4.5600000000000002E-2</v>
      </c>
      <c r="X25">
        <v>0.28999999999999998</v>
      </c>
      <c r="Y25">
        <v>0.66500000000000004</v>
      </c>
      <c r="Z25">
        <v>0.89600000000000002</v>
      </c>
      <c r="AA25">
        <v>1404</v>
      </c>
      <c r="AC25">
        <f t="shared" si="0"/>
        <v>0.17185185185185184</v>
      </c>
    </row>
    <row r="26" spans="1:29" x14ac:dyDescent="0.25">
      <c r="A26" s="1" t="s">
        <v>34</v>
      </c>
      <c r="C26">
        <v>7286</v>
      </c>
      <c r="E26">
        <v>107</v>
      </c>
      <c r="F26">
        <v>269</v>
      </c>
      <c r="G26">
        <v>2.52</v>
      </c>
      <c r="H26">
        <v>0.28799999999999998</v>
      </c>
      <c r="I26">
        <v>0.40799999999999997</v>
      </c>
      <c r="J26">
        <v>0.628</v>
      </c>
      <c r="K26">
        <v>3923</v>
      </c>
      <c r="M26">
        <v>107</v>
      </c>
      <c r="N26">
        <v>12.8</v>
      </c>
      <c r="O26">
        <v>0.12</v>
      </c>
      <c r="P26">
        <v>0.21</v>
      </c>
      <c r="Q26">
        <v>0.77800000000000002</v>
      </c>
      <c r="R26">
        <v>0.86399999999999999</v>
      </c>
      <c r="S26">
        <v>6649</v>
      </c>
      <c r="U26">
        <v>477</v>
      </c>
      <c r="V26">
        <v>22.2</v>
      </c>
      <c r="W26">
        <v>4.6600000000000003E-2</v>
      </c>
      <c r="X26">
        <v>0.27300000000000002</v>
      </c>
      <c r="Y26">
        <v>0.68899999999999995</v>
      </c>
      <c r="Z26">
        <v>0.89500000000000002</v>
      </c>
      <c r="AA26">
        <v>1130</v>
      </c>
      <c r="AC26">
        <f t="shared" si="0"/>
        <v>0.22431865828092243</v>
      </c>
    </row>
    <row r="27" spans="1:29" x14ac:dyDescent="0.25">
      <c r="A27" s="1" t="s">
        <v>35</v>
      </c>
      <c r="C27">
        <v>5921</v>
      </c>
      <c r="E27">
        <v>55</v>
      </c>
      <c r="F27">
        <v>230</v>
      </c>
      <c r="G27">
        <v>4.18</v>
      </c>
      <c r="H27">
        <v>0.19700000000000001</v>
      </c>
      <c r="I27">
        <v>0.48099999999999998</v>
      </c>
      <c r="J27">
        <v>0.60399999999999998</v>
      </c>
      <c r="K27">
        <v>5604</v>
      </c>
      <c r="M27">
        <v>80</v>
      </c>
      <c r="N27">
        <v>9.1999999999999993</v>
      </c>
      <c r="O27">
        <v>0.115</v>
      </c>
      <c r="P27">
        <v>0.23</v>
      </c>
      <c r="Q27">
        <v>0.748</v>
      </c>
      <c r="R27">
        <v>0.875</v>
      </c>
      <c r="S27">
        <v>7282</v>
      </c>
      <c r="U27">
        <v>471</v>
      </c>
      <c r="V27">
        <v>29.4</v>
      </c>
      <c r="W27">
        <v>6.2399999999999997E-2</v>
      </c>
      <c r="X27">
        <v>0.28799999999999998</v>
      </c>
      <c r="Y27">
        <v>0.66700000000000004</v>
      </c>
      <c r="Z27">
        <v>0.89700000000000002</v>
      </c>
      <c r="AA27">
        <v>1369</v>
      </c>
      <c r="AC27">
        <f t="shared" si="0"/>
        <v>0.16985138004246284</v>
      </c>
    </row>
    <row r="28" spans="1:29" x14ac:dyDescent="0.25">
      <c r="A28" s="1" t="s">
        <v>36</v>
      </c>
      <c r="C28">
        <v>5646</v>
      </c>
      <c r="E28">
        <v>98</v>
      </c>
      <c r="F28">
        <v>289</v>
      </c>
      <c r="G28">
        <v>2.95</v>
      </c>
      <c r="H28">
        <v>0.28000000000000003</v>
      </c>
      <c r="I28">
        <v>0.41399999999999998</v>
      </c>
      <c r="J28">
        <v>0.66600000000000004</v>
      </c>
      <c r="K28">
        <v>5112</v>
      </c>
      <c r="M28">
        <v>153</v>
      </c>
      <c r="N28">
        <v>16.3</v>
      </c>
      <c r="O28">
        <v>0.107</v>
      </c>
      <c r="P28">
        <v>0.218</v>
      </c>
      <c r="Q28">
        <v>0.77400000000000002</v>
      </c>
      <c r="R28">
        <v>0.873</v>
      </c>
      <c r="S28">
        <v>7966</v>
      </c>
      <c r="U28">
        <v>598</v>
      </c>
      <c r="V28">
        <v>27.8</v>
      </c>
      <c r="W28">
        <v>4.6399999999999997E-2</v>
      </c>
      <c r="X28">
        <v>0.28499999999999998</v>
      </c>
      <c r="Y28">
        <v>0.66900000000000004</v>
      </c>
      <c r="Z28">
        <v>0.89700000000000002</v>
      </c>
      <c r="AA28">
        <v>1159</v>
      </c>
      <c r="AC28">
        <f t="shared" si="0"/>
        <v>0.25585284280936454</v>
      </c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29" x14ac:dyDescent="0.25">
      <c r="A33" s="1"/>
      <c r="D33" s="1"/>
    </row>
    <row r="34" spans="1:29" x14ac:dyDescent="0.25">
      <c r="A34" s="1"/>
      <c r="D34" s="1"/>
    </row>
    <row r="35" spans="1:29" x14ac:dyDescent="0.25">
      <c r="A35" s="1"/>
      <c r="D35" s="1"/>
    </row>
    <row r="36" spans="1:29" x14ac:dyDescent="0.25">
      <c r="A36" s="1"/>
      <c r="D36" s="1"/>
    </row>
    <row r="37" spans="1:29" x14ac:dyDescent="0.25">
      <c r="A37" s="1"/>
    </row>
    <row r="38" spans="1:29" x14ac:dyDescent="0.25">
      <c r="A38" s="1"/>
    </row>
    <row r="39" spans="1:29" x14ac:dyDescent="0.25">
      <c r="A39" s="1"/>
    </row>
    <row r="40" spans="1:29" x14ac:dyDescent="0.25">
      <c r="A40" s="1"/>
      <c r="C40" s="14"/>
    </row>
    <row r="42" spans="1:29" x14ac:dyDescent="0.25">
      <c r="B42" s="5" t="s">
        <v>5</v>
      </c>
      <c r="C42" s="7">
        <f>AVERAGE(C6:C40)</f>
        <v>15136.91304347826</v>
      </c>
      <c r="D42" s="5"/>
      <c r="E42" s="6">
        <f t="shared" ref="E42:K42" si="1">AVERAGE(E6:E40)</f>
        <v>232.21739130434781</v>
      </c>
      <c r="F42" s="6">
        <f t="shared" si="1"/>
        <v>548.78260869565213</v>
      </c>
      <c r="G42" s="6">
        <f t="shared" si="1"/>
        <v>2.7339130434782608</v>
      </c>
      <c r="H42" s="6">
        <f t="shared" si="1"/>
        <v>0.27926086956521734</v>
      </c>
      <c r="I42" s="6">
        <f t="shared" si="1"/>
        <v>0.43482608695652164</v>
      </c>
      <c r="J42" s="6">
        <f t="shared" si="1"/>
        <v>0.65695652173913066</v>
      </c>
      <c r="K42" s="6">
        <f t="shared" si="1"/>
        <v>2575.9565217391305</v>
      </c>
      <c r="L42" s="6"/>
      <c r="M42" s="6">
        <f t="shared" ref="M42:S42" si="2">AVERAGE(M6:M40)</f>
        <v>162.60869565217391</v>
      </c>
      <c r="N42" s="6">
        <f t="shared" si="2"/>
        <v>17.073913043478264</v>
      </c>
      <c r="O42" s="6">
        <f t="shared" si="2"/>
        <v>0.10496086956521743</v>
      </c>
      <c r="P42" s="6">
        <f t="shared" si="2"/>
        <v>0.22186956521739135</v>
      </c>
      <c r="Q42" s="6">
        <f t="shared" si="2"/>
        <v>0.75982608695652187</v>
      </c>
      <c r="R42" s="6">
        <f t="shared" si="2"/>
        <v>0.86808695652173917</v>
      </c>
      <c r="S42" s="6">
        <f t="shared" si="2"/>
        <v>5804</v>
      </c>
      <c r="T42" s="6"/>
      <c r="U42" s="6">
        <f t="shared" ref="U42:AA42" si="3">AVERAGE(U6:U40)</f>
        <v>843.13043478260875</v>
      </c>
      <c r="V42" s="6">
        <f t="shared" si="3"/>
        <v>35.882608695652181</v>
      </c>
      <c r="W42" s="6">
        <f t="shared" si="3"/>
        <v>4.2804347826086948E-2</v>
      </c>
      <c r="X42" s="6">
        <f t="shared" si="3"/>
        <v>0.27769565217391307</v>
      </c>
      <c r="Y42" s="6">
        <f t="shared" si="3"/>
        <v>0.68213043478260882</v>
      </c>
      <c r="Z42" s="6">
        <f t="shared" si="3"/>
        <v>0.89539130434782599</v>
      </c>
      <c r="AA42" s="6">
        <f t="shared" si="3"/>
        <v>1320.7391304347825</v>
      </c>
      <c r="AB42" s="6"/>
      <c r="AC42" s="6">
        <f>AVERAGE(AC6:AC40)</f>
        <v>0.20734100903798569</v>
      </c>
    </row>
    <row r="46" spans="1:29" x14ac:dyDescent="0.25">
      <c r="L46">
        <f>79-17</f>
        <v>62</v>
      </c>
    </row>
    <row r="47" spans="1:29" x14ac:dyDescent="0.25">
      <c r="L47">
        <f>L46/25</f>
        <v>2.48</v>
      </c>
    </row>
    <row r="51" spans="18:30" x14ac:dyDescent="0.25">
      <c r="AB51">
        <v>9.0772659037196071E-2</v>
      </c>
      <c r="AD51">
        <f>AC42-AB51</f>
        <v>0.11656835000078962</v>
      </c>
    </row>
    <row r="55" spans="18:30" x14ac:dyDescent="0.25">
      <c r="AA55">
        <f>R58*AD51</f>
        <v>10.392245021282518</v>
      </c>
      <c r="AC55">
        <f>AA55*2</f>
        <v>20.784490042565036</v>
      </c>
    </row>
    <row r="58" spans="18:30" x14ac:dyDescent="0.25">
      <c r="R58" s="6">
        <v>89.151515151515156</v>
      </c>
      <c r="T58">
        <f>M42-R58</f>
        <v>73.457180500658751</v>
      </c>
      <c r="V58">
        <f>T58/2</f>
        <v>36.728590250329376</v>
      </c>
    </row>
    <row r="59" spans="18:30" x14ac:dyDescent="0.25">
      <c r="AD59">
        <f>AD51/2</f>
        <v>5.828417500039481E-2</v>
      </c>
    </row>
    <row r="62" spans="18:30" x14ac:dyDescent="0.25">
      <c r="AA62">
        <f>AD59*100</f>
        <v>5.8284175000394809</v>
      </c>
    </row>
    <row r="65" spans="18:29" x14ac:dyDescent="0.25">
      <c r="AC65">
        <f>24/AA62</f>
        <v>4.1177558059005603</v>
      </c>
    </row>
    <row r="66" spans="18:29" x14ac:dyDescent="0.25">
      <c r="R66">
        <f>CORREL(C6:C28,U6:U28)</f>
        <v>0.90545920658984569</v>
      </c>
      <c r="S66">
        <f>CORREL(C6:C28,M6:M28)</f>
        <v>0.85059532221637679</v>
      </c>
      <c r="T66">
        <f>CORREL(F6:F28,U6:U28)</f>
        <v>0.95043605090940053</v>
      </c>
      <c r="U66">
        <f>CORREL(F6:F28,M6:M28)</f>
        <v>0.8411964657898614</v>
      </c>
      <c r="V66">
        <f>CORREL(F6:F28,C6:C28)</f>
        <v>0.96856522101154408</v>
      </c>
    </row>
    <row r="67" spans="18:29" x14ac:dyDescent="0.25">
      <c r="Z67">
        <f>100/AA62</f>
        <v>17.157315857918999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2024-03-13T22:34:22Z</dcterms:modified>
</cp:coreProperties>
</file>