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06022024\N = 3 EdU Fibro\1 hr\"/>
    </mc:Choice>
  </mc:AlternateContent>
  <xr:revisionPtr revIDLastSave="0" documentId="13_ncr:1_{E7983BD8-785A-4A94-B2CB-7251C3EE37A3}" xr6:coauthVersionLast="47" xr6:coauthVersionMax="47" xr10:uidLastSave="{00000000-0000-0000-0000-000000000000}"/>
  <bookViews>
    <workbookView xWindow="4770" yWindow="780" windowWidth="32235" windowHeight="18960" xr2:uid="{00000000-000D-0000-FFFF-FFFF00000000}"/>
  </bookViews>
  <sheets>
    <sheet name="1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4" i="2" l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6" i="2"/>
  <c r="AG5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 l="1"/>
  <c r="AC15" i="2"/>
  <c r="AB76" i="2"/>
  <c r="AE80" i="2" s="1"/>
  <c r="AE81" i="2" s="1"/>
  <c r="AC14" i="2"/>
  <c r="AC13" i="2"/>
  <c r="AC12" i="2"/>
  <c r="AC11" i="2"/>
  <c r="AE54" i="2"/>
  <c r="AC10" i="2"/>
  <c r="AC9" i="2"/>
  <c r="U84" i="2"/>
  <c r="U83" i="2"/>
  <c r="AG81" i="2"/>
  <c r="AG80" i="2"/>
  <c r="AF81" i="2"/>
  <c r="AF80" i="2"/>
  <c r="AB77" i="2"/>
  <c r="AB78" i="2"/>
  <c r="AB79" i="2"/>
  <c r="U77" i="2"/>
  <c r="U78" i="2"/>
  <c r="U79" i="2"/>
  <c r="U76" i="2"/>
  <c r="AF54" i="2" l="1"/>
  <c r="AC8" i="2"/>
  <c r="AA54" i="2" l="1"/>
  <c r="S54" i="2"/>
  <c r="K54" i="2"/>
  <c r="J54" i="2"/>
  <c r="U54" i="2"/>
  <c r="L58" i="2"/>
  <c r="L59" i="2" s="1"/>
  <c r="C54" i="2" l="1"/>
  <c r="AC7" i="2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<sst xmlns="http://schemas.openxmlformats.org/spreadsheetml/2006/main" count="60" uniqueCount="46">
  <si>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</si>
  <si>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</si>
  <si>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</si>
  <si>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</si>
  <si>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</si>
  <si>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</si>
  <si>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</si>
  <si>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</si>
  <si>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</si>
  <si>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</si>
  <si>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</si>
  <si>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</si>
  <si>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</si>
  <si>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</si>
  <si>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52-1-1</t>
  </si>
  <si>
    <t>52-1-2</t>
  </si>
  <si>
    <t>52-1-3</t>
  </si>
  <si>
    <t>52-1-4</t>
  </si>
  <si>
    <t>52-1-5</t>
  </si>
  <si>
    <t>52-1-6</t>
  </si>
  <si>
    <t>50-1-1</t>
  </si>
  <si>
    <t>50-1-2</t>
  </si>
  <si>
    <t>50-1-3</t>
  </si>
  <si>
    <t>50-1-4</t>
  </si>
  <si>
    <t>50-1-5</t>
  </si>
  <si>
    <t>50-1-6</t>
  </si>
  <si>
    <t>50-1-7</t>
  </si>
  <si>
    <t>09-1-1</t>
  </si>
  <si>
    <t>09-1-2</t>
  </si>
  <si>
    <t>09-1-3</t>
  </si>
  <si>
    <t>09-1-4</t>
  </si>
  <si>
    <t>09-1-5</t>
  </si>
  <si>
    <t>09-1-6</t>
  </si>
  <si>
    <t>29-1-1</t>
  </si>
  <si>
    <t>29-1-2</t>
  </si>
  <si>
    <t>29-1-3</t>
  </si>
  <si>
    <t>29-1-4</t>
  </si>
  <si>
    <t>29-1-5</t>
  </si>
  <si>
    <t>29-1-6</t>
  </si>
  <si>
    <t>29-1-7</t>
  </si>
  <si>
    <t>29-1-8</t>
  </si>
  <si>
    <t>29-1-9</t>
  </si>
  <si>
    <t>mtDNA/mito volume</t>
  </si>
  <si>
    <t>mtDNA/mito number</t>
  </si>
  <si>
    <t>EdU/mito number</t>
  </si>
  <si>
    <t>EdU/mito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</si>
</sst>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hr'!$C$6:$C$50</c:f>
              <c:numCache>
                <c:formatCode>General</c:formatCode>
                <c:ptCount val="45"/>
                <c:pt idx="0">
                  <c:v>10700</c:v>
                </c:pt>
                <c:pt idx="1">
                  <c:v>13100</c:v>
                </c:pt>
                <c:pt idx="2">
                  <c:v>12900</c:v>
                </c:pt>
                <c:pt idx="3">
                  <c:v>20700</c:v>
                </c:pt>
                <c:pt idx="4">
                  <c:v>15200</c:v>
                </c:pt>
                <c:pt idx="5">
                  <c:v>13900</c:v>
                </c:pt>
                <c:pt idx="6">
                  <c:v>24100</c:v>
                </c:pt>
                <c:pt idx="7">
                  <c:v>9906</c:v>
                </c:pt>
                <c:pt idx="8">
                  <c:v>12900</c:v>
                </c:pt>
                <c:pt idx="9">
                  <c:v>23800</c:v>
                </c:pt>
                <c:pt idx="10">
                  <c:v>12800</c:v>
                </c:pt>
                <c:pt idx="11">
                  <c:v>11400</c:v>
                </c:pt>
                <c:pt idx="12">
                  <c:v>12000</c:v>
                </c:pt>
                <c:pt idx="13">
                  <c:v>4453</c:v>
                </c:pt>
                <c:pt idx="14">
                  <c:v>15400</c:v>
                </c:pt>
                <c:pt idx="15">
                  <c:v>61700</c:v>
                </c:pt>
                <c:pt idx="16">
                  <c:v>6511</c:v>
                </c:pt>
                <c:pt idx="17">
                  <c:v>8725</c:v>
                </c:pt>
                <c:pt idx="18">
                  <c:v>10200</c:v>
                </c:pt>
                <c:pt idx="19">
                  <c:v>18000</c:v>
                </c:pt>
                <c:pt idx="20">
                  <c:v>4892</c:v>
                </c:pt>
                <c:pt idx="21">
                  <c:v>27700</c:v>
                </c:pt>
                <c:pt idx="22">
                  <c:v>5771</c:v>
                </c:pt>
                <c:pt idx="23">
                  <c:v>7797</c:v>
                </c:pt>
                <c:pt idx="24">
                  <c:v>5531</c:v>
                </c:pt>
                <c:pt idx="25">
                  <c:v>3364</c:v>
                </c:pt>
                <c:pt idx="26">
                  <c:v>7978</c:v>
                </c:pt>
                <c:pt idx="27">
                  <c:v>6560</c:v>
                </c:pt>
              </c:numCache>
            </c:numRef>
          </c:xVal>
          <c:yVal>
            <c:numRef>
              <c:f>'1 hr'!$U$6:$U$50</c:f>
              <c:numCache>
                <c:formatCode>General</c:formatCode>
                <c:ptCount val="45"/>
                <c:pt idx="0">
                  <c:v>539</c:v>
                </c:pt>
                <c:pt idx="1">
                  <c:v>622</c:v>
                </c:pt>
                <c:pt idx="2">
                  <c:v>592</c:v>
                </c:pt>
                <c:pt idx="3">
                  <c:v>719</c:v>
                </c:pt>
                <c:pt idx="4">
                  <c:v>819</c:v>
                </c:pt>
                <c:pt idx="5">
                  <c:v>827</c:v>
                </c:pt>
                <c:pt idx="6">
                  <c:v>1326</c:v>
                </c:pt>
                <c:pt idx="7">
                  <c:v>546</c:v>
                </c:pt>
                <c:pt idx="8">
                  <c:v>802</c:v>
                </c:pt>
                <c:pt idx="9">
                  <c:v>1403</c:v>
                </c:pt>
                <c:pt idx="10">
                  <c:v>875</c:v>
                </c:pt>
                <c:pt idx="11">
                  <c:v>810</c:v>
                </c:pt>
                <c:pt idx="12">
                  <c:v>763</c:v>
                </c:pt>
                <c:pt idx="13">
                  <c:v>351</c:v>
                </c:pt>
                <c:pt idx="14">
                  <c:v>889</c:v>
                </c:pt>
                <c:pt idx="15">
                  <c:v>3834</c:v>
                </c:pt>
                <c:pt idx="16">
                  <c:v>420</c:v>
                </c:pt>
                <c:pt idx="17">
                  <c:v>541</c:v>
                </c:pt>
                <c:pt idx="18">
                  <c:v>641</c:v>
                </c:pt>
                <c:pt idx="19">
                  <c:v>1420</c:v>
                </c:pt>
                <c:pt idx="20">
                  <c:v>438</c:v>
                </c:pt>
                <c:pt idx="21">
                  <c:v>2345</c:v>
                </c:pt>
                <c:pt idx="22">
                  <c:v>582</c:v>
                </c:pt>
                <c:pt idx="23">
                  <c:v>584</c:v>
                </c:pt>
                <c:pt idx="24">
                  <c:v>496</c:v>
                </c:pt>
                <c:pt idx="25">
                  <c:v>409</c:v>
                </c:pt>
                <c:pt idx="26">
                  <c:v>576</c:v>
                </c:pt>
                <c:pt idx="27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hr'!$F$6:$F$50</c:f>
              <c:numCache>
                <c:formatCode>General</c:formatCode>
                <c:ptCount val="45"/>
                <c:pt idx="0">
                  <c:v>411</c:v>
                </c:pt>
                <c:pt idx="1">
                  <c:v>370</c:v>
                </c:pt>
                <c:pt idx="2">
                  <c:v>535</c:v>
                </c:pt>
                <c:pt idx="3">
                  <c:v>679</c:v>
                </c:pt>
                <c:pt idx="4">
                  <c:v>648</c:v>
                </c:pt>
                <c:pt idx="5">
                  <c:v>643</c:v>
                </c:pt>
                <c:pt idx="6">
                  <c:v>997</c:v>
                </c:pt>
                <c:pt idx="7">
                  <c:v>330</c:v>
                </c:pt>
                <c:pt idx="8">
                  <c:v>393</c:v>
                </c:pt>
                <c:pt idx="9">
                  <c:v>1189</c:v>
                </c:pt>
                <c:pt idx="10">
                  <c:v>561</c:v>
                </c:pt>
                <c:pt idx="11">
                  <c:v>539</c:v>
                </c:pt>
                <c:pt idx="12">
                  <c:v>352</c:v>
                </c:pt>
                <c:pt idx="13">
                  <c:v>196</c:v>
                </c:pt>
                <c:pt idx="14">
                  <c:v>632</c:v>
                </c:pt>
                <c:pt idx="15">
                  <c:v>2412</c:v>
                </c:pt>
                <c:pt idx="16">
                  <c:v>263</c:v>
                </c:pt>
                <c:pt idx="17">
                  <c:v>324</c:v>
                </c:pt>
                <c:pt idx="18">
                  <c:v>437</c:v>
                </c:pt>
                <c:pt idx="19">
                  <c:v>686</c:v>
                </c:pt>
                <c:pt idx="20">
                  <c:v>186</c:v>
                </c:pt>
                <c:pt idx="21">
                  <c:v>1067</c:v>
                </c:pt>
                <c:pt idx="22">
                  <c:v>253</c:v>
                </c:pt>
                <c:pt idx="23">
                  <c:v>246</c:v>
                </c:pt>
                <c:pt idx="24">
                  <c:v>298</c:v>
                </c:pt>
                <c:pt idx="25">
                  <c:v>206</c:v>
                </c:pt>
                <c:pt idx="26">
                  <c:v>361</c:v>
                </c:pt>
                <c:pt idx="27">
                  <c:v>367</c:v>
                </c:pt>
              </c:numCache>
            </c:numRef>
          </c:xVal>
          <c:yVal>
            <c:numRef>
              <c:f>'1 hr'!$U$6:$U$50</c:f>
              <c:numCache>
                <c:formatCode>General</c:formatCode>
                <c:ptCount val="45"/>
                <c:pt idx="0">
                  <c:v>539</c:v>
                </c:pt>
                <c:pt idx="1">
                  <c:v>622</c:v>
                </c:pt>
                <c:pt idx="2">
                  <c:v>592</c:v>
                </c:pt>
                <c:pt idx="3">
                  <c:v>719</c:v>
                </c:pt>
                <c:pt idx="4">
                  <c:v>819</c:v>
                </c:pt>
                <c:pt idx="5">
                  <c:v>827</c:v>
                </c:pt>
                <c:pt idx="6">
                  <c:v>1326</c:v>
                </c:pt>
                <c:pt idx="7">
                  <c:v>546</c:v>
                </c:pt>
                <c:pt idx="8">
                  <c:v>802</c:v>
                </c:pt>
                <c:pt idx="9">
                  <c:v>1403</c:v>
                </c:pt>
                <c:pt idx="10">
                  <c:v>875</c:v>
                </c:pt>
                <c:pt idx="11">
                  <c:v>810</c:v>
                </c:pt>
                <c:pt idx="12">
                  <c:v>763</c:v>
                </c:pt>
                <c:pt idx="13">
                  <c:v>351</c:v>
                </c:pt>
                <c:pt idx="14">
                  <c:v>889</c:v>
                </c:pt>
                <c:pt idx="15">
                  <c:v>3834</c:v>
                </c:pt>
                <c:pt idx="16">
                  <c:v>420</c:v>
                </c:pt>
                <c:pt idx="17">
                  <c:v>541</c:v>
                </c:pt>
                <c:pt idx="18">
                  <c:v>641</c:v>
                </c:pt>
                <c:pt idx="19">
                  <c:v>1420</c:v>
                </c:pt>
                <c:pt idx="20">
                  <c:v>438</c:v>
                </c:pt>
                <c:pt idx="21">
                  <c:v>2345</c:v>
                </c:pt>
                <c:pt idx="22">
                  <c:v>582</c:v>
                </c:pt>
                <c:pt idx="23">
                  <c:v>584</c:v>
                </c:pt>
                <c:pt idx="24">
                  <c:v>496</c:v>
                </c:pt>
                <c:pt idx="25">
                  <c:v>409</c:v>
                </c:pt>
                <c:pt idx="26">
                  <c:v>576</c:v>
                </c:pt>
                <c:pt idx="27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hr'!$C$6:$C$50</c:f>
              <c:numCache>
                <c:formatCode>General</c:formatCode>
                <c:ptCount val="45"/>
                <c:pt idx="0">
                  <c:v>10700</c:v>
                </c:pt>
                <c:pt idx="1">
                  <c:v>13100</c:v>
                </c:pt>
                <c:pt idx="2">
                  <c:v>12900</c:v>
                </c:pt>
                <c:pt idx="3">
                  <c:v>20700</c:v>
                </c:pt>
                <c:pt idx="4">
                  <c:v>15200</c:v>
                </c:pt>
                <c:pt idx="5">
                  <c:v>13900</c:v>
                </c:pt>
                <c:pt idx="6">
                  <c:v>24100</c:v>
                </c:pt>
                <c:pt idx="7">
                  <c:v>9906</c:v>
                </c:pt>
                <c:pt idx="8">
                  <c:v>12900</c:v>
                </c:pt>
                <c:pt idx="9">
                  <c:v>23800</c:v>
                </c:pt>
                <c:pt idx="10">
                  <c:v>12800</c:v>
                </c:pt>
                <c:pt idx="11">
                  <c:v>11400</c:v>
                </c:pt>
                <c:pt idx="12">
                  <c:v>12000</c:v>
                </c:pt>
                <c:pt idx="13">
                  <c:v>4453</c:v>
                </c:pt>
                <c:pt idx="14">
                  <c:v>15400</c:v>
                </c:pt>
                <c:pt idx="15">
                  <c:v>61700</c:v>
                </c:pt>
                <c:pt idx="16">
                  <c:v>6511</c:v>
                </c:pt>
                <c:pt idx="17">
                  <c:v>8725</c:v>
                </c:pt>
                <c:pt idx="18">
                  <c:v>10200</c:v>
                </c:pt>
                <c:pt idx="19">
                  <c:v>18000</c:v>
                </c:pt>
                <c:pt idx="20">
                  <c:v>4892</c:v>
                </c:pt>
                <c:pt idx="21">
                  <c:v>27700</c:v>
                </c:pt>
                <c:pt idx="22">
                  <c:v>5771</c:v>
                </c:pt>
                <c:pt idx="23">
                  <c:v>7797</c:v>
                </c:pt>
                <c:pt idx="24">
                  <c:v>5531</c:v>
                </c:pt>
                <c:pt idx="25">
                  <c:v>3364</c:v>
                </c:pt>
                <c:pt idx="26">
                  <c:v>7978</c:v>
                </c:pt>
                <c:pt idx="27">
                  <c:v>6560</c:v>
                </c:pt>
              </c:numCache>
            </c:numRef>
          </c:xVal>
          <c:yVal>
            <c:numRef>
              <c:f>'1 hr'!$M$6:$M$50</c:f>
              <c:numCache>
                <c:formatCode>General</c:formatCode>
                <c:ptCount val="45"/>
                <c:pt idx="0">
                  <c:v>64</c:v>
                </c:pt>
                <c:pt idx="1">
                  <c:v>60</c:v>
                </c:pt>
                <c:pt idx="2">
                  <c:v>54</c:v>
                </c:pt>
                <c:pt idx="3">
                  <c:v>96</c:v>
                </c:pt>
                <c:pt idx="4">
                  <c:v>117</c:v>
                </c:pt>
                <c:pt idx="5">
                  <c:v>147</c:v>
                </c:pt>
                <c:pt idx="6">
                  <c:v>186</c:v>
                </c:pt>
                <c:pt idx="7">
                  <c:v>119</c:v>
                </c:pt>
                <c:pt idx="8">
                  <c:v>100</c:v>
                </c:pt>
                <c:pt idx="9">
                  <c:v>148</c:v>
                </c:pt>
                <c:pt idx="10">
                  <c:v>83</c:v>
                </c:pt>
                <c:pt idx="11">
                  <c:v>73</c:v>
                </c:pt>
                <c:pt idx="12">
                  <c:v>86</c:v>
                </c:pt>
                <c:pt idx="13">
                  <c:v>57</c:v>
                </c:pt>
                <c:pt idx="14">
                  <c:v>81</c:v>
                </c:pt>
                <c:pt idx="15">
                  <c:v>168</c:v>
                </c:pt>
                <c:pt idx="16">
                  <c:v>59</c:v>
                </c:pt>
                <c:pt idx="17">
                  <c:v>63</c:v>
                </c:pt>
                <c:pt idx="18">
                  <c:v>87</c:v>
                </c:pt>
                <c:pt idx="19">
                  <c:v>113</c:v>
                </c:pt>
                <c:pt idx="20">
                  <c:v>30</c:v>
                </c:pt>
                <c:pt idx="21">
                  <c:v>184</c:v>
                </c:pt>
                <c:pt idx="22">
                  <c:v>19</c:v>
                </c:pt>
                <c:pt idx="23">
                  <c:v>44</c:v>
                </c:pt>
                <c:pt idx="24">
                  <c:v>27</c:v>
                </c:pt>
                <c:pt idx="25">
                  <c:v>30</c:v>
                </c:pt>
                <c:pt idx="26">
                  <c:v>50</c:v>
                </c:pt>
                <c:pt idx="2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hr'!$F$6:$F$50</c:f>
              <c:numCache>
                <c:formatCode>General</c:formatCode>
                <c:ptCount val="45"/>
                <c:pt idx="0">
                  <c:v>411</c:v>
                </c:pt>
                <c:pt idx="1">
                  <c:v>370</c:v>
                </c:pt>
                <c:pt idx="2">
                  <c:v>535</c:v>
                </c:pt>
                <c:pt idx="3">
                  <c:v>679</c:v>
                </c:pt>
                <c:pt idx="4">
                  <c:v>648</c:v>
                </c:pt>
                <c:pt idx="5">
                  <c:v>643</c:v>
                </c:pt>
                <c:pt idx="6">
                  <c:v>997</c:v>
                </c:pt>
                <c:pt idx="7">
                  <c:v>330</c:v>
                </c:pt>
                <c:pt idx="8">
                  <c:v>393</c:v>
                </c:pt>
                <c:pt idx="9">
                  <c:v>1189</c:v>
                </c:pt>
                <c:pt idx="10">
                  <c:v>561</c:v>
                </c:pt>
                <c:pt idx="11">
                  <c:v>539</c:v>
                </c:pt>
                <c:pt idx="12">
                  <c:v>352</c:v>
                </c:pt>
                <c:pt idx="13">
                  <c:v>196</c:v>
                </c:pt>
                <c:pt idx="14">
                  <c:v>632</c:v>
                </c:pt>
                <c:pt idx="15">
                  <c:v>2412</c:v>
                </c:pt>
                <c:pt idx="16">
                  <c:v>263</c:v>
                </c:pt>
                <c:pt idx="17">
                  <c:v>324</c:v>
                </c:pt>
                <c:pt idx="18">
                  <c:v>437</c:v>
                </c:pt>
                <c:pt idx="19">
                  <c:v>686</c:v>
                </c:pt>
                <c:pt idx="20">
                  <c:v>186</c:v>
                </c:pt>
                <c:pt idx="21">
                  <c:v>1067</c:v>
                </c:pt>
                <c:pt idx="22">
                  <c:v>253</c:v>
                </c:pt>
                <c:pt idx="23">
                  <c:v>246</c:v>
                </c:pt>
                <c:pt idx="24">
                  <c:v>298</c:v>
                </c:pt>
                <c:pt idx="25">
                  <c:v>206</c:v>
                </c:pt>
                <c:pt idx="26">
                  <c:v>361</c:v>
                </c:pt>
                <c:pt idx="27">
                  <c:v>367</c:v>
                </c:pt>
              </c:numCache>
            </c:numRef>
          </c:xVal>
          <c:yVal>
            <c:numRef>
              <c:f>'1 hr'!$M$6:$M$50</c:f>
              <c:numCache>
                <c:formatCode>General</c:formatCode>
                <c:ptCount val="45"/>
                <c:pt idx="0">
                  <c:v>64</c:v>
                </c:pt>
                <c:pt idx="1">
                  <c:v>60</c:v>
                </c:pt>
                <c:pt idx="2">
                  <c:v>54</c:v>
                </c:pt>
                <c:pt idx="3">
                  <c:v>96</c:v>
                </c:pt>
                <c:pt idx="4">
                  <c:v>117</c:v>
                </c:pt>
                <c:pt idx="5">
                  <c:v>147</c:v>
                </c:pt>
                <c:pt idx="6">
                  <c:v>186</c:v>
                </c:pt>
                <c:pt idx="7">
                  <c:v>119</c:v>
                </c:pt>
                <c:pt idx="8">
                  <c:v>100</c:v>
                </c:pt>
                <c:pt idx="9">
                  <c:v>148</c:v>
                </c:pt>
                <c:pt idx="10">
                  <c:v>83</c:v>
                </c:pt>
                <c:pt idx="11">
                  <c:v>73</c:v>
                </c:pt>
                <c:pt idx="12">
                  <c:v>86</c:v>
                </c:pt>
                <c:pt idx="13">
                  <c:v>57</c:v>
                </c:pt>
                <c:pt idx="14">
                  <c:v>81</c:v>
                </c:pt>
                <c:pt idx="15">
                  <c:v>168</c:v>
                </c:pt>
                <c:pt idx="16">
                  <c:v>59</c:v>
                </c:pt>
                <c:pt idx="17">
                  <c:v>63</c:v>
                </c:pt>
                <c:pt idx="18">
                  <c:v>87</c:v>
                </c:pt>
                <c:pt idx="19">
                  <c:v>113</c:v>
                </c:pt>
                <c:pt idx="20">
                  <c:v>30</c:v>
                </c:pt>
                <c:pt idx="21">
                  <c:v>184</c:v>
                </c:pt>
                <c:pt idx="22">
                  <c:v>19</c:v>
                </c:pt>
                <c:pt idx="23">
                  <c:v>44</c:v>
                </c:pt>
                <c:pt idx="24">
                  <c:v>27</c:v>
                </c:pt>
                <c:pt idx="25">
                  <c:v>30</c:v>
                </c:pt>
                <c:pt idx="26">
                  <c:v>50</c:v>
                </c:pt>
                <c:pt idx="2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hr'!$C$6:$C$50</c:f>
              <c:numCache>
                <c:formatCode>General</c:formatCode>
                <c:ptCount val="45"/>
                <c:pt idx="0">
                  <c:v>10700</c:v>
                </c:pt>
                <c:pt idx="1">
                  <c:v>13100</c:v>
                </c:pt>
                <c:pt idx="2">
                  <c:v>12900</c:v>
                </c:pt>
                <c:pt idx="3">
                  <c:v>20700</c:v>
                </c:pt>
                <c:pt idx="4">
                  <c:v>15200</c:v>
                </c:pt>
                <c:pt idx="5">
                  <c:v>13900</c:v>
                </c:pt>
                <c:pt idx="6">
                  <c:v>24100</c:v>
                </c:pt>
                <c:pt idx="7">
                  <c:v>9906</c:v>
                </c:pt>
                <c:pt idx="8">
                  <c:v>12900</c:v>
                </c:pt>
                <c:pt idx="9">
                  <c:v>23800</c:v>
                </c:pt>
                <c:pt idx="10">
                  <c:v>12800</c:v>
                </c:pt>
                <c:pt idx="11">
                  <c:v>11400</c:v>
                </c:pt>
                <c:pt idx="12">
                  <c:v>12000</c:v>
                </c:pt>
                <c:pt idx="13">
                  <c:v>4453</c:v>
                </c:pt>
                <c:pt idx="14">
                  <c:v>15400</c:v>
                </c:pt>
                <c:pt idx="15">
                  <c:v>61700</c:v>
                </c:pt>
                <c:pt idx="16">
                  <c:v>6511</c:v>
                </c:pt>
                <c:pt idx="17">
                  <c:v>8725</c:v>
                </c:pt>
                <c:pt idx="18">
                  <c:v>10200</c:v>
                </c:pt>
                <c:pt idx="19">
                  <c:v>18000</c:v>
                </c:pt>
                <c:pt idx="20">
                  <c:v>4892</c:v>
                </c:pt>
                <c:pt idx="21">
                  <c:v>27700</c:v>
                </c:pt>
                <c:pt idx="22">
                  <c:v>5771</c:v>
                </c:pt>
                <c:pt idx="23">
                  <c:v>7797</c:v>
                </c:pt>
                <c:pt idx="24">
                  <c:v>5531</c:v>
                </c:pt>
                <c:pt idx="25">
                  <c:v>3364</c:v>
                </c:pt>
                <c:pt idx="26">
                  <c:v>7978</c:v>
                </c:pt>
                <c:pt idx="27">
                  <c:v>6560</c:v>
                </c:pt>
              </c:numCache>
            </c:numRef>
          </c:xVal>
          <c:yVal>
            <c:numRef>
              <c:f>'1 hr'!$E$6:$E$50</c:f>
              <c:numCache>
                <c:formatCode>General</c:formatCode>
                <c:ptCount val="45"/>
                <c:pt idx="0">
                  <c:v>112</c:v>
                </c:pt>
                <c:pt idx="1">
                  <c:v>197</c:v>
                </c:pt>
                <c:pt idx="2">
                  <c:v>178</c:v>
                </c:pt>
                <c:pt idx="3">
                  <c:v>211</c:v>
                </c:pt>
                <c:pt idx="4">
                  <c:v>204</c:v>
                </c:pt>
                <c:pt idx="5">
                  <c:v>168</c:v>
                </c:pt>
                <c:pt idx="6">
                  <c:v>340</c:v>
                </c:pt>
                <c:pt idx="7">
                  <c:v>148</c:v>
                </c:pt>
                <c:pt idx="8">
                  <c:v>94</c:v>
                </c:pt>
                <c:pt idx="9">
                  <c:v>371</c:v>
                </c:pt>
                <c:pt idx="10">
                  <c:v>349</c:v>
                </c:pt>
                <c:pt idx="11">
                  <c:v>50</c:v>
                </c:pt>
                <c:pt idx="12">
                  <c:v>169</c:v>
                </c:pt>
                <c:pt idx="13">
                  <c:v>35</c:v>
                </c:pt>
                <c:pt idx="14">
                  <c:v>169</c:v>
                </c:pt>
                <c:pt idx="15">
                  <c:v>1071</c:v>
                </c:pt>
                <c:pt idx="16">
                  <c:v>123</c:v>
                </c:pt>
                <c:pt idx="17">
                  <c:v>86</c:v>
                </c:pt>
                <c:pt idx="18">
                  <c:v>158</c:v>
                </c:pt>
                <c:pt idx="19">
                  <c:v>205</c:v>
                </c:pt>
                <c:pt idx="20">
                  <c:v>50</c:v>
                </c:pt>
                <c:pt idx="21">
                  <c:v>441</c:v>
                </c:pt>
                <c:pt idx="22">
                  <c:v>52</c:v>
                </c:pt>
                <c:pt idx="23">
                  <c:v>84</c:v>
                </c:pt>
                <c:pt idx="24">
                  <c:v>96</c:v>
                </c:pt>
                <c:pt idx="25">
                  <c:v>60</c:v>
                </c:pt>
                <c:pt idx="26">
                  <c:v>100</c:v>
                </c:pt>
                <c:pt idx="27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hr'!$C$6:$C$50</c:f>
              <c:numCache>
                <c:formatCode>General</c:formatCode>
                <c:ptCount val="45"/>
                <c:pt idx="0">
                  <c:v>10700</c:v>
                </c:pt>
                <c:pt idx="1">
                  <c:v>13100</c:v>
                </c:pt>
                <c:pt idx="2">
                  <c:v>12900</c:v>
                </c:pt>
                <c:pt idx="3">
                  <c:v>20700</c:v>
                </c:pt>
                <c:pt idx="4">
                  <c:v>15200</c:v>
                </c:pt>
                <c:pt idx="5">
                  <c:v>13900</c:v>
                </c:pt>
                <c:pt idx="6">
                  <c:v>24100</c:v>
                </c:pt>
                <c:pt idx="7">
                  <c:v>9906</c:v>
                </c:pt>
                <c:pt idx="8">
                  <c:v>12900</c:v>
                </c:pt>
                <c:pt idx="9">
                  <c:v>23800</c:v>
                </c:pt>
                <c:pt idx="10">
                  <c:v>12800</c:v>
                </c:pt>
                <c:pt idx="11">
                  <c:v>11400</c:v>
                </c:pt>
                <c:pt idx="12">
                  <c:v>12000</c:v>
                </c:pt>
                <c:pt idx="13">
                  <c:v>4453</c:v>
                </c:pt>
                <c:pt idx="14">
                  <c:v>15400</c:v>
                </c:pt>
                <c:pt idx="15">
                  <c:v>61700</c:v>
                </c:pt>
                <c:pt idx="16">
                  <c:v>6511</c:v>
                </c:pt>
                <c:pt idx="17">
                  <c:v>8725</c:v>
                </c:pt>
                <c:pt idx="18">
                  <c:v>10200</c:v>
                </c:pt>
                <c:pt idx="19">
                  <c:v>18000</c:v>
                </c:pt>
                <c:pt idx="20">
                  <c:v>4892</c:v>
                </c:pt>
                <c:pt idx="21">
                  <c:v>27700</c:v>
                </c:pt>
                <c:pt idx="22">
                  <c:v>5771</c:v>
                </c:pt>
                <c:pt idx="23">
                  <c:v>7797</c:v>
                </c:pt>
                <c:pt idx="24">
                  <c:v>5531</c:v>
                </c:pt>
                <c:pt idx="25">
                  <c:v>3364</c:v>
                </c:pt>
                <c:pt idx="26">
                  <c:v>7978</c:v>
                </c:pt>
                <c:pt idx="27">
                  <c:v>6560</c:v>
                </c:pt>
              </c:numCache>
            </c:numRef>
          </c:xVal>
          <c:yVal>
            <c:numRef>
              <c:f>'1 hr'!$F$6:$F$50</c:f>
              <c:numCache>
                <c:formatCode>General</c:formatCode>
                <c:ptCount val="45"/>
                <c:pt idx="0">
                  <c:v>411</c:v>
                </c:pt>
                <c:pt idx="1">
                  <c:v>370</c:v>
                </c:pt>
                <c:pt idx="2">
                  <c:v>535</c:v>
                </c:pt>
                <c:pt idx="3">
                  <c:v>679</c:v>
                </c:pt>
                <c:pt idx="4">
                  <c:v>648</c:v>
                </c:pt>
                <c:pt idx="5">
                  <c:v>643</c:v>
                </c:pt>
                <c:pt idx="6">
                  <c:v>997</c:v>
                </c:pt>
                <c:pt idx="7">
                  <c:v>330</c:v>
                </c:pt>
                <c:pt idx="8">
                  <c:v>393</c:v>
                </c:pt>
                <c:pt idx="9">
                  <c:v>1189</c:v>
                </c:pt>
                <c:pt idx="10">
                  <c:v>561</c:v>
                </c:pt>
                <c:pt idx="11">
                  <c:v>539</c:v>
                </c:pt>
                <c:pt idx="12">
                  <c:v>352</c:v>
                </c:pt>
                <c:pt idx="13">
                  <c:v>196</c:v>
                </c:pt>
                <c:pt idx="14">
                  <c:v>632</c:v>
                </c:pt>
                <c:pt idx="15">
                  <c:v>2412</c:v>
                </c:pt>
                <c:pt idx="16">
                  <c:v>263</c:v>
                </c:pt>
                <c:pt idx="17">
                  <c:v>324</c:v>
                </c:pt>
                <c:pt idx="18">
                  <c:v>437</c:v>
                </c:pt>
                <c:pt idx="19">
                  <c:v>686</c:v>
                </c:pt>
                <c:pt idx="20">
                  <c:v>186</c:v>
                </c:pt>
                <c:pt idx="21">
                  <c:v>1067</c:v>
                </c:pt>
                <c:pt idx="22">
                  <c:v>253</c:v>
                </c:pt>
                <c:pt idx="23">
                  <c:v>246</c:v>
                </c:pt>
                <c:pt idx="24">
                  <c:v>298</c:v>
                </c:pt>
                <c:pt idx="25">
                  <c:v>206</c:v>
                </c:pt>
                <c:pt idx="26">
                  <c:v>361</c:v>
                </c:pt>
                <c:pt idx="2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hr'!$X$76:$X$79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'1 hr'!$AB$76:$AB$79</c:f>
              <c:numCache>
                <c:formatCode>General</c:formatCode>
                <c:ptCount val="4"/>
                <c:pt idx="0">
                  <c:v>0.10143591195099858</c:v>
                </c:pt>
                <c:pt idx="1">
                  <c:v>0.13627220640748997</c:v>
                </c:pt>
                <c:pt idx="2">
                  <c:v>0.20800552322837854</c:v>
                </c:pt>
                <c:pt idx="3">
                  <c:v>0.45023105382129947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3F4-9E36-3B524C39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20095"/>
        <c:axId val="1080415775"/>
      </c:scatterChart>
      <c:valAx>
        <c:axId val="10804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5775"/>
        <c:crosses val="autoZero"/>
        <c:crossBetween val="midCat"/>
      </c:valAx>
      <c:valAx>
        <c:axId val="1080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55</xdr:row>
      <xdr:rowOff>76200</xdr:rowOff>
    </xdr:from>
    <xdr:to>
      <xdr:col>7</xdr:col>
      <xdr:colOff>490537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55</xdr:row>
      <xdr:rowOff>76200</xdr:rowOff>
    </xdr:from>
    <xdr:to>
      <xdr:col>23</xdr:col>
      <xdr:colOff>252412</xdr:colOff>
      <xdr:row>69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57150</xdr:rowOff>
    </xdr:from>
    <xdr:to>
      <xdr:col>15</xdr:col>
      <xdr:colOff>419100</xdr:colOff>
      <xdr:row>69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55</xdr:row>
      <xdr:rowOff>100012</xdr:rowOff>
    </xdr:from>
    <xdr:to>
      <xdr:col>31</xdr:col>
      <xdr:colOff>266700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557212</xdr:colOff>
      <xdr:row>70</xdr:row>
      <xdr:rowOff>109537</xdr:rowOff>
    </xdr:from>
    <xdr:to>
      <xdr:col>7</xdr:col>
      <xdr:colOff>481012</xdr:colOff>
      <xdr:row>84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70</xdr:row>
      <xdr:rowOff>100012</xdr:rowOff>
    </xdr:from>
    <xdr:to>
      <xdr:col>15</xdr:col>
      <xdr:colOff>409575</xdr:colOff>
      <xdr:row>84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604837</xdr:colOff>
      <xdr:row>80</xdr:row>
      <xdr:rowOff>138112</xdr:rowOff>
    </xdr:from>
    <xdr:to>
      <xdr:col>29</xdr:col>
      <xdr:colOff>166687</xdr:colOff>
      <xdr:row>95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1CA33-6046-8537-E17A-7F2E94F4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H84"/>
  <sheetViews>
    <sheetView tabSelected="1" topLeftCell="F1" workbookViewId="0">
      <selection activeCell="AE5" sqref="AE5:AH33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  <col min="31" max="31" width="12.5703125" customWidth="1"/>
    <col min="32" max="32" width="14.140625" customWidth="1"/>
    <col min="33" max="33" width="13.5703125" customWidth="1"/>
    <col min="34" max="34" width="12.28515625" customWidth="1"/>
  </cols>
  <sheetData>
    <row r="4" spans="1:34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34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  <c r="AE5" s="11" t="s">
        <v>43</v>
      </c>
      <c r="AF5" s="11" t="s">
        <v>44</v>
      </c>
      <c r="AG5" s="11" t="s">
        <v>42</v>
      </c>
      <c r="AH5" s="11" t="s">
        <v>45</v>
      </c>
    </row>
    <row r="6" spans="1:34" x14ac:dyDescent="0.25">
      <c r="A6" s="1" t="s">
        <v>20</v>
      </c>
      <c r="C6">
        <v>10700</v>
      </c>
      <c r="E6">
        <v>112</v>
      </c>
      <c r="F6">
        <v>411</v>
      </c>
      <c r="G6">
        <v>3.67</v>
      </c>
      <c r="H6">
        <v>0.30499999999999999</v>
      </c>
      <c r="I6">
        <v>0.40400000000000003</v>
      </c>
      <c r="J6">
        <v>0.63100000000000001</v>
      </c>
      <c r="K6">
        <v>2589</v>
      </c>
      <c r="M6">
        <v>64</v>
      </c>
      <c r="N6">
        <v>3.63</v>
      </c>
      <c r="O6">
        <v>5.67E-2</v>
      </c>
      <c r="P6">
        <v>0.23</v>
      </c>
      <c r="Q6">
        <v>0.71299999999999997</v>
      </c>
      <c r="R6">
        <v>0.85299999999999998</v>
      </c>
      <c r="S6">
        <v>7739</v>
      </c>
      <c r="U6">
        <v>539</v>
      </c>
      <c r="V6">
        <v>38.799999999999997</v>
      </c>
      <c r="W6">
        <v>7.1999999999999995E-2</v>
      </c>
      <c r="X6">
        <v>0.26600000000000001</v>
      </c>
      <c r="Y6">
        <v>0.69699999999999995</v>
      </c>
      <c r="Z6">
        <v>0.88100000000000001</v>
      </c>
      <c r="AA6">
        <v>1160</v>
      </c>
      <c r="AC6">
        <f t="shared" ref="AC6:AC33" si="0">M6/U6</f>
        <v>0.11873840445269017</v>
      </c>
      <c r="AE6">
        <f>U6/E6</f>
        <v>4.8125</v>
      </c>
      <c r="AF6">
        <f>M6/E6</f>
        <v>0.5714285714285714</v>
      </c>
      <c r="AG6">
        <f>U6/F6</f>
        <v>1.3114355231143553</v>
      </c>
      <c r="AH6">
        <f>M6/F6</f>
        <v>0.15571776155717762</v>
      </c>
    </row>
    <row r="7" spans="1:34" ht="14.25" customHeight="1" x14ac:dyDescent="0.25">
      <c r="A7" s="1" t="s">
        <v>21</v>
      </c>
      <c r="C7">
        <v>13100</v>
      </c>
      <c r="E7">
        <v>197</v>
      </c>
      <c r="F7">
        <v>370</v>
      </c>
      <c r="G7">
        <v>1.88</v>
      </c>
      <c r="H7">
        <v>0.32700000000000001</v>
      </c>
      <c r="I7">
        <v>0.40799999999999997</v>
      </c>
      <c r="J7">
        <v>0.65700000000000003</v>
      </c>
      <c r="K7">
        <v>3455</v>
      </c>
      <c r="M7">
        <v>60</v>
      </c>
      <c r="N7">
        <v>4.22</v>
      </c>
      <c r="O7">
        <v>7.0300000000000001E-2</v>
      </c>
      <c r="P7">
        <v>0.23100000000000001</v>
      </c>
      <c r="Q7">
        <v>0.73099999999999998</v>
      </c>
      <c r="R7">
        <v>0.86299999999999999</v>
      </c>
      <c r="S7">
        <v>7658</v>
      </c>
      <c r="U7">
        <v>622</v>
      </c>
      <c r="V7">
        <v>37.1</v>
      </c>
      <c r="W7">
        <v>5.9700000000000003E-2</v>
      </c>
      <c r="X7">
        <v>0.27200000000000002</v>
      </c>
      <c r="Y7">
        <v>0.69</v>
      </c>
      <c r="Z7">
        <v>0.88600000000000001</v>
      </c>
      <c r="AA7">
        <v>1443</v>
      </c>
      <c r="AC7">
        <f t="shared" si="0"/>
        <v>9.6463022508038579E-2</v>
      </c>
      <c r="AE7">
        <f t="shared" ref="AE7:AE33" si="1">U7/E7</f>
        <v>3.1573604060913705</v>
      </c>
      <c r="AF7">
        <f t="shared" ref="AF7:AF33" si="2">M7/E7</f>
        <v>0.30456852791878175</v>
      </c>
      <c r="AG7">
        <f t="shared" ref="AG7:AG33" si="3">U7/F7</f>
        <v>1.681081081081081</v>
      </c>
      <c r="AH7">
        <f t="shared" ref="AH7:AH33" si="4">M7/F7</f>
        <v>0.16216216216216217</v>
      </c>
    </row>
    <row r="8" spans="1:34" x14ac:dyDescent="0.25">
      <c r="A8" s="1" t="s">
        <v>22</v>
      </c>
      <c r="C8">
        <v>12900</v>
      </c>
      <c r="E8">
        <v>178</v>
      </c>
      <c r="F8">
        <v>535</v>
      </c>
      <c r="G8">
        <v>3.01</v>
      </c>
      <c r="H8">
        <v>0.26100000000000001</v>
      </c>
      <c r="I8">
        <v>0.42499999999999999</v>
      </c>
      <c r="J8">
        <v>0.621</v>
      </c>
      <c r="K8">
        <v>2597</v>
      </c>
      <c r="M8">
        <v>54</v>
      </c>
      <c r="N8">
        <v>4.34</v>
      </c>
      <c r="O8">
        <v>8.0399999999999999E-2</v>
      </c>
      <c r="P8">
        <v>0.20799999999999999</v>
      </c>
      <c r="Q8">
        <v>0.75900000000000001</v>
      </c>
      <c r="R8">
        <v>0.85199999999999998</v>
      </c>
      <c r="S8">
        <v>5717</v>
      </c>
      <c r="U8">
        <v>592</v>
      </c>
      <c r="V8">
        <v>38.700000000000003</v>
      </c>
      <c r="W8">
        <v>6.54E-2</v>
      </c>
      <c r="X8">
        <v>0.27</v>
      </c>
      <c r="Y8">
        <v>0.69199999999999995</v>
      </c>
      <c r="Z8">
        <v>0.88500000000000001</v>
      </c>
      <c r="AA8">
        <v>1202</v>
      </c>
      <c r="AC8">
        <f t="shared" si="0"/>
        <v>9.1216216216216214E-2</v>
      </c>
      <c r="AE8">
        <f t="shared" si="1"/>
        <v>3.3258426966292136</v>
      </c>
      <c r="AF8">
        <f t="shared" si="2"/>
        <v>0.30337078651685395</v>
      </c>
      <c r="AG8">
        <f t="shared" si="3"/>
        <v>1.1065420560747663</v>
      </c>
      <c r="AH8">
        <f t="shared" si="4"/>
        <v>0.10093457943925234</v>
      </c>
    </row>
    <row r="9" spans="1:34" x14ac:dyDescent="0.25">
      <c r="A9" s="1" t="s">
        <v>23</v>
      </c>
      <c r="C9">
        <v>20700</v>
      </c>
      <c r="E9">
        <v>211</v>
      </c>
      <c r="F9">
        <v>679</v>
      </c>
      <c r="G9">
        <v>3.22</v>
      </c>
      <c r="H9">
        <v>0.28799999999999998</v>
      </c>
      <c r="I9">
        <v>0.40200000000000002</v>
      </c>
      <c r="J9">
        <v>0.629</v>
      </c>
      <c r="K9">
        <v>2953</v>
      </c>
      <c r="M9">
        <v>96</v>
      </c>
      <c r="N9">
        <v>7.68</v>
      </c>
      <c r="O9">
        <v>0.08</v>
      </c>
      <c r="P9">
        <v>0.221</v>
      </c>
      <c r="Q9">
        <v>0.73499999999999999</v>
      </c>
      <c r="R9">
        <v>0.85399999999999998</v>
      </c>
      <c r="S9">
        <v>6497</v>
      </c>
      <c r="U9">
        <v>719</v>
      </c>
      <c r="V9">
        <v>43.3</v>
      </c>
      <c r="W9">
        <v>6.0199999999999997E-2</v>
      </c>
      <c r="X9">
        <v>0.26500000000000001</v>
      </c>
      <c r="Y9">
        <v>0.70399999999999996</v>
      </c>
      <c r="Z9">
        <v>0.88700000000000001</v>
      </c>
      <c r="AA9">
        <v>1128</v>
      </c>
      <c r="AC9">
        <f t="shared" si="0"/>
        <v>0.13351877607788595</v>
      </c>
      <c r="AE9">
        <f t="shared" si="1"/>
        <v>3.4075829383886256</v>
      </c>
      <c r="AF9">
        <f t="shared" si="2"/>
        <v>0.45497630331753552</v>
      </c>
      <c r="AG9">
        <f t="shared" si="3"/>
        <v>1.0589101620029455</v>
      </c>
      <c r="AH9">
        <f t="shared" si="4"/>
        <v>0.14138438880706922</v>
      </c>
    </row>
    <row r="10" spans="1:34" x14ac:dyDescent="0.25">
      <c r="A10" s="1" t="s">
        <v>24</v>
      </c>
      <c r="C10">
        <v>15200</v>
      </c>
      <c r="E10">
        <v>204</v>
      </c>
      <c r="F10">
        <v>648</v>
      </c>
      <c r="G10">
        <v>3.18</v>
      </c>
      <c r="H10">
        <v>0.26900000000000002</v>
      </c>
      <c r="I10">
        <v>0.42899999999999999</v>
      </c>
      <c r="J10">
        <v>0.60699999999999998</v>
      </c>
      <c r="K10">
        <v>3447</v>
      </c>
      <c r="M10">
        <v>117</v>
      </c>
      <c r="N10">
        <v>6.82</v>
      </c>
      <c r="O10">
        <v>5.8299999999999998E-2</v>
      </c>
      <c r="P10">
        <v>0.23499999999999999</v>
      </c>
      <c r="Q10">
        <v>0.72799999999999998</v>
      </c>
      <c r="R10">
        <v>0.86499999999999999</v>
      </c>
      <c r="S10">
        <v>8334</v>
      </c>
      <c r="U10">
        <v>819</v>
      </c>
      <c r="V10">
        <v>43.4</v>
      </c>
      <c r="W10">
        <v>5.2999999999999999E-2</v>
      </c>
      <c r="X10">
        <v>0.27500000000000002</v>
      </c>
      <c r="Y10">
        <v>0.68600000000000005</v>
      </c>
      <c r="Z10">
        <v>0.89600000000000002</v>
      </c>
      <c r="AA10">
        <v>1541</v>
      </c>
      <c r="AC10">
        <f t="shared" si="0"/>
        <v>0.14285714285714285</v>
      </c>
      <c r="AE10">
        <f t="shared" si="1"/>
        <v>4.0147058823529411</v>
      </c>
      <c r="AF10">
        <f t="shared" si="2"/>
        <v>0.57352941176470584</v>
      </c>
      <c r="AG10">
        <f t="shared" si="3"/>
        <v>1.2638888888888888</v>
      </c>
      <c r="AH10">
        <f t="shared" si="4"/>
        <v>0.18055555555555555</v>
      </c>
    </row>
    <row r="11" spans="1:34" x14ac:dyDescent="0.25">
      <c r="A11" s="1" t="s">
        <v>25</v>
      </c>
      <c r="C11">
        <v>13900</v>
      </c>
      <c r="E11">
        <v>168</v>
      </c>
      <c r="F11">
        <v>643</v>
      </c>
      <c r="G11">
        <v>3.83</v>
      </c>
      <c r="H11">
        <v>0.307</v>
      </c>
      <c r="I11">
        <v>0.36799999999999999</v>
      </c>
      <c r="J11">
        <v>0.622</v>
      </c>
      <c r="K11">
        <v>2902</v>
      </c>
      <c r="M11">
        <v>147</v>
      </c>
      <c r="N11">
        <v>11.4</v>
      </c>
      <c r="O11">
        <v>7.7700000000000005E-2</v>
      </c>
      <c r="P11">
        <v>0.219</v>
      </c>
      <c r="Q11">
        <v>0.72799999999999998</v>
      </c>
      <c r="R11">
        <v>0.84499999999999997</v>
      </c>
      <c r="S11">
        <v>5783</v>
      </c>
      <c r="U11">
        <v>827</v>
      </c>
      <c r="V11">
        <v>50.2</v>
      </c>
      <c r="W11">
        <v>6.0699999999999997E-2</v>
      </c>
      <c r="X11">
        <v>0.26800000000000002</v>
      </c>
      <c r="Y11">
        <v>0.69799999999999995</v>
      </c>
      <c r="Z11">
        <v>0.88800000000000001</v>
      </c>
      <c r="AA11">
        <v>1200</v>
      </c>
      <c r="AC11">
        <f t="shared" si="0"/>
        <v>0.1777509068923821</v>
      </c>
      <c r="AE11">
        <f t="shared" si="1"/>
        <v>4.9226190476190474</v>
      </c>
      <c r="AF11">
        <f t="shared" si="2"/>
        <v>0.875</v>
      </c>
      <c r="AG11">
        <f t="shared" si="3"/>
        <v>1.2861586314152411</v>
      </c>
      <c r="AH11">
        <f t="shared" si="4"/>
        <v>0.2286158631415241</v>
      </c>
    </row>
    <row r="12" spans="1:34" x14ac:dyDescent="0.25">
      <c r="A12" s="1" t="s">
        <v>26</v>
      </c>
      <c r="C12">
        <v>24100</v>
      </c>
      <c r="E12">
        <v>340</v>
      </c>
      <c r="F12">
        <v>997</v>
      </c>
      <c r="G12">
        <v>2.93</v>
      </c>
      <c r="H12">
        <v>0.28399999999999997</v>
      </c>
      <c r="I12">
        <v>0.42199999999999999</v>
      </c>
      <c r="J12">
        <v>0.64</v>
      </c>
      <c r="K12">
        <v>2754</v>
      </c>
      <c r="M12">
        <v>186</v>
      </c>
      <c r="N12">
        <v>14.8</v>
      </c>
      <c r="O12">
        <v>7.9299999999999995E-2</v>
      </c>
      <c r="P12">
        <v>0.23</v>
      </c>
      <c r="Q12">
        <v>0.71699999999999997</v>
      </c>
      <c r="R12">
        <v>0.85399999999999998</v>
      </c>
      <c r="S12">
        <v>6126</v>
      </c>
      <c r="U12">
        <v>1326</v>
      </c>
      <c r="V12">
        <v>91.2</v>
      </c>
      <c r="W12">
        <v>6.88E-2</v>
      </c>
      <c r="X12">
        <v>0.26900000000000002</v>
      </c>
      <c r="Y12">
        <v>0.69799999999999995</v>
      </c>
      <c r="Z12">
        <v>0.88800000000000001</v>
      </c>
      <c r="AA12">
        <v>1555</v>
      </c>
      <c r="AC12">
        <f t="shared" si="0"/>
        <v>0.14027149321266968</v>
      </c>
      <c r="AE12">
        <f t="shared" si="1"/>
        <v>3.9</v>
      </c>
      <c r="AF12">
        <f t="shared" si="2"/>
        <v>0.54705882352941182</v>
      </c>
      <c r="AG12">
        <f t="shared" si="3"/>
        <v>1.3299899699097293</v>
      </c>
      <c r="AH12">
        <f t="shared" si="4"/>
        <v>0.18655967903711135</v>
      </c>
    </row>
    <row r="13" spans="1:34" x14ac:dyDescent="0.25">
      <c r="A13" s="1" t="s">
        <v>14</v>
      </c>
      <c r="C13">
        <v>9906</v>
      </c>
      <c r="E13">
        <v>148</v>
      </c>
      <c r="F13">
        <v>330</v>
      </c>
      <c r="G13">
        <v>2.23</v>
      </c>
      <c r="H13">
        <v>0.255</v>
      </c>
      <c r="I13">
        <v>0.46300000000000002</v>
      </c>
      <c r="J13">
        <v>0.67300000000000004</v>
      </c>
      <c r="K13">
        <v>1960</v>
      </c>
      <c r="M13">
        <v>119</v>
      </c>
      <c r="N13">
        <v>6.73</v>
      </c>
      <c r="O13">
        <v>5.6599999999999998E-2</v>
      </c>
      <c r="P13">
        <v>0.23300000000000001</v>
      </c>
      <c r="Q13">
        <v>0.68899999999999995</v>
      </c>
      <c r="R13">
        <v>0.83199999999999996</v>
      </c>
      <c r="S13">
        <v>3951</v>
      </c>
      <c r="U13">
        <v>546</v>
      </c>
      <c r="V13">
        <v>37</v>
      </c>
      <c r="W13">
        <v>6.7799999999999999E-2</v>
      </c>
      <c r="X13">
        <v>0.26200000000000001</v>
      </c>
      <c r="Y13">
        <v>0.70399999999999996</v>
      </c>
      <c r="Z13">
        <v>0.88</v>
      </c>
      <c r="AA13">
        <v>710</v>
      </c>
      <c r="AC13">
        <f t="shared" si="0"/>
        <v>0.21794871794871795</v>
      </c>
      <c r="AE13">
        <f t="shared" si="1"/>
        <v>3.689189189189189</v>
      </c>
      <c r="AF13">
        <f t="shared" si="2"/>
        <v>0.80405405405405406</v>
      </c>
      <c r="AG13">
        <f t="shared" si="3"/>
        <v>1.6545454545454545</v>
      </c>
      <c r="AH13">
        <f t="shared" si="4"/>
        <v>0.3606060606060606</v>
      </c>
    </row>
    <row r="14" spans="1:34" x14ac:dyDescent="0.25">
      <c r="A14" s="1" t="s">
        <v>15</v>
      </c>
      <c r="C14">
        <v>12900</v>
      </c>
      <c r="E14">
        <v>94</v>
      </c>
      <c r="F14">
        <v>393</v>
      </c>
      <c r="G14">
        <v>4.1900000000000004</v>
      </c>
      <c r="H14">
        <v>0.307</v>
      </c>
      <c r="I14">
        <v>0.41299999999999998</v>
      </c>
      <c r="J14">
        <v>0.60599999999999998</v>
      </c>
      <c r="K14">
        <v>2103</v>
      </c>
      <c r="M14">
        <v>100</v>
      </c>
      <c r="N14">
        <v>8</v>
      </c>
      <c r="O14">
        <v>0.08</v>
      </c>
      <c r="P14">
        <v>0.22700000000000001</v>
      </c>
      <c r="Q14">
        <v>0.73499999999999999</v>
      </c>
      <c r="R14">
        <v>0.85899999999999999</v>
      </c>
      <c r="S14">
        <v>6702</v>
      </c>
      <c r="U14">
        <v>802</v>
      </c>
      <c r="V14">
        <v>55.9</v>
      </c>
      <c r="W14">
        <v>6.9699999999999998E-2</v>
      </c>
      <c r="X14">
        <v>0.27600000000000002</v>
      </c>
      <c r="Y14">
        <v>0.68700000000000006</v>
      </c>
      <c r="Z14">
        <v>0.88800000000000001</v>
      </c>
      <c r="AA14">
        <v>631</v>
      </c>
      <c r="AC14">
        <f t="shared" si="0"/>
        <v>0.12468827930174564</v>
      </c>
      <c r="AE14">
        <f t="shared" si="1"/>
        <v>8.5319148936170208</v>
      </c>
      <c r="AF14">
        <f t="shared" si="2"/>
        <v>1.0638297872340425</v>
      </c>
      <c r="AG14">
        <f t="shared" si="3"/>
        <v>2.0407124681933841</v>
      </c>
      <c r="AH14">
        <f t="shared" si="4"/>
        <v>0.2544529262086514</v>
      </c>
    </row>
    <row r="15" spans="1:34" x14ac:dyDescent="0.25">
      <c r="A15" s="1" t="s">
        <v>16</v>
      </c>
      <c r="C15">
        <v>23800</v>
      </c>
      <c r="E15">
        <v>371</v>
      </c>
      <c r="F15">
        <v>1189</v>
      </c>
      <c r="G15">
        <v>3.21</v>
      </c>
      <c r="H15">
        <v>0.29699999999999999</v>
      </c>
      <c r="I15">
        <v>0.40400000000000003</v>
      </c>
      <c r="J15">
        <v>0.63400000000000001</v>
      </c>
      <c r="K15">
        <v>1767</v>
      </c>
      <c r="M15">
        <v>148</v>
      </c>
      <c r="N15">
        <v>9.35</v>
      </c>
      <c r="O15">
        <v>6.3200000000000006E-2</v>
      </c>
      <c r="P15">
        <v>0.23</v>
      </c>
      <c r="Q15">
        <v>0.74099999999999999</v>
      </c>
      <c r="R15">
        <v>0.86099999999999999</v>
      </c>
      <c r="S15">
        <v>7627</v>
      </c>
      <c r="U15">
        <v>1403</v>
      </c>
      <c r="V15">
        <v>87</v>
      </c>
      <c r="W15">
        <v>6.2E-2</v>
      </c>
      <c r="X15">
        <v>0.27300000000000002</v>
      </c>
      <c r="Y15">
        <v>0.69299999999999995</v>
      </c>
      <c r="Z15">
        <v>0.89800000000000002</v>
      </c>
      <c r="AA15">
        <v>1155</v>
      </c>
      <c r="AC15">
        <f t="shared" si="0"/>
        <v>0.10548823948681398</v>
      </c>
      <c r="AE15">
        <f t="shared" si="1"/>
        <v>3.7816711590296497</v>
      </c>
      <c r="AF15">
        <f t="shared" si="2"/>
        <v>0.39892183288409705</v>
      </c>
      <c r="AG15">
        <f t="shared" si="3"/>
        <v>1.1799831791421362</v>
      </c>
      <c r="AH15">
        <f t="shared" si="4"/>
        <v>0.12447434819175777</v>
      </c>
    </row>
    <row r="16" spans="1:34" x14ac:dyDescent="0.25">
      <c r="A16" s="1" t="s">
        <v>17</v>
      </c>
      <c r="C16">
        <v>12800</v>
      </c>
      <c r="E16">
        <v>349</v>
      </c>
      <c r="F16">
        <v>561</v>
      </c>
      <c r="G16">
        <v>1.61</v>
      </c>
      <c r="H16">
        <v>0.28799999999999998</v>
      </c>
      <c r="I16">
        <v>0.41099999999999998</v>
      </c>
      <c r="J16">
        <v>0.65100000000000002</v>
      </c>
      <c r="K16">
        <v>1837</v>
      </c>
      <c r="M16">
        <v>83</v>
      </c>
      <c r="N16">
        <v>4.78</v>
      </c>
      <c r="O16">
        <v>5.7500000000000002E-2</v>
      </c>
      <c r="P16">
        <v>0.22700000000000001</v>
      </c>
      <c r="Q16">
        <v>0.73699999999999999</v>
      </c>
      <c r="R16">
        <v>0.86399999999999999</v>
      </c>
      <c r="S16">
        <v>7875</v>
      </c>
      <c r="U16">
        <v>875</v>
      </c>
      <c r="V16">
        <v>52.3</v>
      </c>
      <c r="W16">
        <v>5.9700000000000003E-2</v>
      </c>
      <c r="X16">
        <v>0.27600000000000002</v>
      </c>
      <c r="Y16">
        <v>0.68700000000000006</v>
      </c>
      <c r="Z16">
        <v>0.89400000000000002</v>
      </c>
      <c r="AA16">
        <v>1054</v>
      </c>
      <c r="AC16">
        <f t="shared" si="0"/>
        <v>9.4857142857142862E-2</v>
      </c>
      <c r="AE16">
        <f t="shared" si="1"/>
        <v>2.5071633237822351</v>
      </c>
      <c r="AF16">
        <f t="shared" si="2"/>
        <v>0.23782234957020057</v>
      </c>
      <c r="AG16">
        <f t="shared" si="3"/>
        <v>1.5597147950089127</v>
      </c>
      <c r="AH16">
        <f t="shared" si="4"/>
        <v>0.14795008912655971</v>
      </c>
    </row>
    <row r="17" spans="1:34" x14ac:dyDescent="0.25">
      <c r="A17" s="1" t="s">
        <v>18</v>
      </c>
      <c r="C17">
        <v>11400</v>
      </c>
      <c r="E17">
        <v>50</v>
      </c>
      <c r="F17">
        <v>539</v>
      </c>
      <c r="G17">
        <v>10.8</v>
      </c>
      <c r="H17">
        <v>0.23499999999999999</v>
      </c>
      <c r="I17">
        <v>0.44400000000000001</v>
      </c>
      <c r="J17">
        <v>0.61599999999999999</v>
      </c>
      <c r="K17">
        <v>1916</v>
      </c>
      <c r="M17">
        <v>73</v>
      </c>
      <c r="N17">
        <v>6.47</v>
      </c>
      <c r="O17">
        <v>8.8599999999999998E-2</v>
      </c>
      <c r="P17">
        <v>0.20799999999999999</v>
      </c>
      <c r="Q17">
        <v>0.76</v>
      </c>
      <c r="R17">
        <v>0.85399999999999998</v>
      </c>
      <c r="S17">
        <v>7364</v>
      </c>
      <c r="U17">
        <v>810</v>
      </c>
      <c r="V17">
        <v>37</v>
      </c>
      <c r="W17">
        <v>4.5699999999999998E-2</v>
      </c>
      <c r="X17">
        <v>0.27300000000000002</v>
      </c>
      <c r="Y17">
        <v>0.68799999999999994</v>
      </c>
      <c r="Z17">
        <v>0.88800000000000001</v>
      </c>
      <c r="AA17">
        <v>1098</v>
      </c>
      <c r="AC17">
        <f t="shared" si="0"/>
        <v>9.0123456790123457E-2</v>
      </c>
      <c r="AE17">
        <f t="shared" si="1"/>
        <v>16.2</v>
      </c>
      <c r="AF17">
        <f t="shared" si="2"/>
        <v>1.46</v>
      </c>
      <c r="AG17">
        <f t="shared" si="3"/>
        <v>1.5027829313543599</v>
      </c>
      <c r="AH17">
        <f t="shared" si="4"/>
        <v>0.13543599257884972</v>
      </c>
    </row>
    <row r="18" spans="1:34" x14ac:dyDescent="0.25">
      <c r="A18" s="1" t="s">
        <v>19</v>
      </c>
      <c r="C18">
        <v>12000</v>
      </c>
      <c r="E18">
        <v>169</v>
      </c>
      <c r="F18">
        <v>352</v>
      </c>
      <c r="G18">
        <v>2.08</v>
      </c>
      <c r="H18">
        <v>0.23300000000000001</v>
      </c>
      <c r="I18">
        <v>0.46899999999999997</v>
      </c>
      <c r="J18">
        <v>0.64</v>
      </c>
      <c r="K18">
        <v>2430</v>
      </c>
      <c r="M18">
        <v>86</v>
      </c>
      <c r="N18">
        <v>4.5</v>
      </c>
      <c r="O18">
        <v>5.2400000000000002E-2</v>
      </c>
      <c r="P18">
        <v>0.23799999999999999</v>
      </c>
      <c r="Q18">
        <v>0.70299999999999996</v>
      </c>
      <c r="R18">
        <v>0.85499999999999998</v>
      </c>
      <c r="S18">
        <v>5300</v>
      </c>
      <c r="U18">
        <v>763</v>
      </c>
      <c r="V18">
        <v>43.8</v>
      </c>
      <c r="W18">
        <v>5.74E-2</v>
      </c>
      <c r="X18">
        <v>0.26500000000000001</v>
      </c>
      <c r="Y18">
        <v>0.70299999999999996</v>
      </c>
      <c r="Z18">
        <v>0.88700000000000001</v>
      </c>
      <c r="AA18">
        <v>832</v>
      </c>
      <c r="AC18">
        <f t="shared" si="0"/>
        <v>0.1127129750982962</v>
      </c>
      <c r="AE18">
        <f t="shared" si="1"/>
        <v>4.5147928994082838</v>
      </c>
      <c r="AF18">
        <f t="shared" si="2"/>
        <v>0.50887573964497046</v>
      </c>
      <c r="AG18">
        <f t="shared" si="3"/>
        <v>2.1676136363636362</v>
      </c>
      <c r="AH18">
        <f t="shared" si="4"/>
        <v>0.24431818181818182</v>
      </c>
    </row>
    <row r="19" spans="1:34" x14ac:dyDescent="0.25">
      <c r="A19" s="1" t="s">
        <v>27</v>
      </c>
      <c r="C19">
        <v>4453</v>
      </c>
      <c r="E19">
        <v>35</v>
      </c>
      <c r="F19">
        <v>196</v>
      </c>
      <c r="G19">
        <v>5.59</v>
      </c>
      <c r="H19">
        <v>0.221</v>
      </c>
      <c r="I19">
        <v>0.46700000000000003</v>
      </c>
      <c r="J19">
        <v>0.61099999999999999</v>
      </c>
      <c r="K19">
        <v>3361</v>
      </c>
      <c r="M19">
        <v>57</v>
      </c>
      <c r="N19">
        <v>3.95</v>
      </c>
      <c r="O19">
        <v>6.9400000000000003E-2</v>
      </c>
      <c r="P19">
        <v>0.24399999999999999</v>
      </c>
      <c r="Q19">
        <v>0.70499999999999996</v>
      </c>
      <c r="R19">
        <v>0.85899999999999999</v>
      </c>
      <c r="S19">
        <v>5416</v>
      </c>
      <c r="U19">
        <v>351</v>
      </c>
      <c r="V19">
        <v>24.2</v>
      </c>
      <c r="W19">
        <v>6.9000000000000006E-2</v>
      </c>
      <c r="X19">
        <v>0.28299999999999997</v>
      </c>
      <c r="Y19">
        <v>0.67200000000000004</v>
      </c>
      <c r="Z19">
        <v>0.89300000000000002</v>
      </c>
      <c r="AA19">
        <v>1008</v>
      </c>
      <c r="AC19">
        <f t="shared" si="0"/>
        <v>0.1623931623931624</v>
      </c>
      <c r="AE19">
        <f t="shared" si="1"/>
        <v>10.028571428571428</v>
      </c>
      <c r="AF19">
        <f t="shared" si="2"/>
        <v>1.6285714285714286</v>
      </c>
      <c r="AG19">
        <f t="shared" si="3"/>
        <v>1.7908163265306123</v>
      </c>
      <c r="AH19">
        <f t="shared" si="4"/>
        <v>0.29081632653061223</v>
      </c>
    </row>
    <row r="20" spans="1:34" x14ac:dyDescent="0.25">
      <c r="A20" s="1" t="s">
        <v>28</v>
      </c>
      <c r="C20">
        <v>15400</v>
      </c>
      <c r="E20">
        <v>169</v>
      </c>
      <c r="F20">
        <v>632</v>
      </c>
      <c r="G20">
        <v>3.74</v>
      </c>
      <c r="H20">
        <v>0.28199999999999997</v>
      </c>
      <c r="I20">
        <v>0.41599999999999998</v>
      </c>
      <c r="J20">
        <v>0.65300000000000002</v>
      </c>
      <c r="K20">
        <v>2196</v>
      </c>
      <c r="M20">
        <v>81</v>
      </c>
      <c r="N20">
        <v>8.09</v>
      </c>
      <c r="O20">
        <v>9.9900000000000003E-2</v>
      </c>
      <c r="P20">
        <v>0.21299999999999999</v>
      </c>
      <c r="Q20">
        <v>0.74099999999999999</v>
      </c>
      <c r="R20">
        <v>0.84399999999999997</v>
      </c>
      <c r="S20">
        <v>4261</v>
      </c>
      <c r="U20">
        <v>889</v>
      </c>
      <c r="V20">
        <v>64.900000000000006</v>
      </c>
      <c r="W20">
        <v>7.2999999999999995E-2</v>
      </c>
      <c r="X20">
        <v>0.246</v>
      </c>
      <c r="Y20">
        <v>0.72599999999999998</v>
      </c>
      <c r="Z20">
        <v>0.86599999999999999</v>
      </c>
      <c r="AA20">
        <v>794</v>
      </c>
      <c r="AC20">
        <f t="shared" si="0"/>
        <v>9.1113610798650171E-2</v>
      </c>
      <c r="AE20">
        <f t="shared" si="1"/>
        <v>5.2603550295857993</v>
      </c>
      <c r="AF20">
        <f t="shared" si="2"/>
        <v>0.47928994082840237</v>
      </c>
      <c r="AG20">
        <f t="shared" si="3"/>
        <v>1.4066455696202531</v>
      </c>
      <c r="AH20">
        <f t="shared" si="4"/>
        <v>0.12816455696202531</v>
      </c>
    </row>
    <row r="21" spans="1:34" x14ac:dyDescent="0.25">
      <c r="A21" s="1" t="s">
        <v>29</v>
      </c>
      <c r="C21">
        <v>61700</v>
      </c>
      <c r="E21">
        <v>1071</v>
      </c>
      <c r="F21">
        <v>2412</v>
      </c>
      <c r="G21">
        <v>2.25</v>
      </c>
      <c r="H21">
        <v>0.29899999999999999</v>
      </c>
      <c r="I21">
        <v>0.42499999999999999</v>
      </c>
      <c r="J21">
        <v>0.67400000000000004</v>
      </c>
      <c r="K21">
        <v>2530</v>
      </c>
      <c r="M21">
        <v>168</v>
      </c>
      <c r="N21">
        <v>8.3000000000000007</v>
      </c>
      <c r="O21">
        <v>4.9399999999999999E-2</v>
      </c>
      <c r="P21">
        <v>0.23599999999999999</v>
      </c>
      <c r="Q21">
        <v>0.72399999999999998</v>
      </c>
      <c r="R21">
        <v>0.86199999999999999</v>
      </c>
      <c r="S21">
        <v>6880</v>
      </c>
      <c r="U21">
        <v>3834</v>
      </c>
      <c r="V21">
        <v>239</v>
      </c>
      <c r="W21">
        <v>6.2300000000000001E-2</v>
      </c>
      <c r="X21">
        <v>0.26200000000000001</v>
      </c>
      <c r="Y21">
        <v>0.70699999999999996</v>
      </c>
      <c r="Z21">
        <v>0.88800000000000001</v>
      </c>
      <c r="AA21">
        <v>1186</v>
      </c>
      <c r="AC21">
        <f t="shared" si="0"/>
        <v>4.3818466353677622E-2</v>
      </c>
      <c r="AE21">
        <f t="shared" si="1"/>
        <v>3.5798319327731094</v>
      </c>
      <c r="AF21">
        <f t="shared" si="2"/>
        <v>0.15686274509803921</v>
      </c>
      <c r="AG21">
        <f t="shared" si="3"/>
        <v>1.5895522388059702</v>
      </c>
      <c r="AH21">
        <f t="shared" si="4"/>
        <v>6.965174129353234E-2</v>
      </c>
    </row>
    <row r="22" spans="1:34" x14ac:dyDescent="0.25">
      <c r="A22" s="1" t="s">
        <v>30</v>
      </c>
      <c r="C22">
        <v>6511</v>
      </c>
      <c r="E22">
        <v>123</v>
      </c>
      <c r="F22">
        <v>263</v>
      </c>
      <c r="G22">
        <v>2.14</v>
      </c>
      <c r="H22">
        <v>0.26600000000000001</v>
      </c>
      <c r="I22">
        <v>0.436</v>
      </c>
      <c r="J22">
        <v>0.67100000000000004</v>
      </c>
      <c r="K22">
        <v>2637</v>
      </c>
      <c r="M22">
        <v>59</v>
      </c>
      <c r="N22">
        <v>4.0999999999999996</v>
      </c>
      <c r="O22">
        <v>6.9500000000000006E-2</v>
      </c>
      <c r="P22">
        <v>0.253</v>
      </c>
      <c r="Q22">
        <v>0.69699999999999995</v>
      </c>
      <c r="R22">
        <v>0.86</v>
      </c>
      <c r="S22">
        <v>4821</v>
      </c>
      <c r="U22">
        <v>420</v>
      </c>
      <c r="V22">
        <v>24.2</v>
      </c>
      <c r="W22">
        <v>5.7500000000000002E-2</v>
      </c>
      <c r="X22">
        <v>0.27</v>
      </c>
      <c r="Y22">
        <v>0.69599999999999995</v>
      </c>
      <c r="Z22">
        <v>0.89200000000000002</v>
      </c>
      <c r="AA22">
        <v>872</v>
      </c>
      <c r="AC22">
        <f t="shared" si="0"/>
        <v>0.14047619047619048</v>
      </c>
      <c r="AE22">
        <f t="shared" si="1"/>
        <v>3.4146341463414633</v>
      </c>
      <c r="AF22">
        <f t="shared" si="2"/>
        <v>0.47967479674796748</v>
      </c>
      <c r="AG22">
        <f t="shared" si="3"/>
        <v>1.5969581749049431</v>
      </c>
      <c r="AH22">
        <f t="shared" si="4"/>
        <v>0.22433460076045628</v>
      </c>
    </row>
    <row r="23" spans="1:34" x14ac:dyDescent="0.25">
      <c r="A23" s="1" t="s">
        <v>31</v>
      </c>
      <c r="C23">
        <v>8725</v>
      </c>
      <c r="E23">
        <v>86</v>
      </c>
      <c r="F23">
        <v>324</v>
      </c>
      <c r="G23">
        <v>3.76</v>
      </c>
      <c r="H23">
        <v>0.28399999999999997</v>
      </c>
      <c r="I23">
        <v>0.41499999999999998</v>
      </c>
      <c r="J23">
        <v>0.63700000000000001</v>
      </c>
      <c r="K23">
        <v>3265</v>
      </c>
      <c r="M23">
        <v>63</v>
      </c>
      <c r="N23">
        <v>3.38</v>
      </c>
      <c r="O23">
        <v>5.3699999999999998E-2</v>
      </c>
      <c r="P23">
        <v>0.23300000000000001</v>
      </c>
      <c r="Q23">
        <v>0.70499999999999996</v>
      </c>
      <c r="R23">
        <v>0.84799999999999998</v>
      </c>
      <c r="S23">
        <v>4124</v>
      </c>
      <c r="U23">
        <v>541</v>
      </c>
      <c r="V23">
        <v>40.9</v>
      </c>
      <c r="W23">
        <v>7.5600000000000001E-2</v>
      </c>
      <c r="X23">
        <v>0.26500000000000001</v>
      </c>
      <c r="Y23">
        <v>0.70199999999999996</v>
      </c>
      <c r="Z23">
        <v>0.89</v>
      </c>
      <c r="AA23">
        <v>994</v>
      </c>
      <c r="AC23">
        <f t="shared" si="0"/>
        <v>0.11645101663585952</v>
      </c>
      <c r="AE23">
        <f t="shared" si="1"/>
        <v>6.2906976744186043</v>
      </c>
      <c r="AF23">
        <f t="shared" si="2"/>
        <v>0.73255813953488369</v>
      </c>
      <c r="AG23">
        <f t="shared" si="3"/>
        <v>1.6697530864197532</v>
      </c>
      <c r="AH23">
        <f t="shared" si="4"/>
        <v>0.19444444444444445</v>
      </c>
    </row>
    <row r="24" spans="1:34" x14ac:dyDescent="0.25">
      <c r="A24" s="1" t="s">
        <v>32</v>
      </c>
      <c r="C24">
        <v>10200</v>
      </c>
      <c r="E24">
        <v>158</v>
      </c>
      <c r="F24">
        <v>437</v>
      </c>
      <c r="G24">
        <v>2.77</v>
      </c>
      <c r="H24">
        <v>0.313</v>
      </c>
      <c r="I24">
        <v>0.41099999999999998</v>
      </c>
      <c r="J24">
        <v>0.63600000000000001</v>
      </c>
      <c r="K24">
        <v>2873</v>
      </c>
      <c r="M24">
        <v>87</v>
      </c>
      <c r="N24">
        <v>4.6399999999999997</v>
      </c>
      <c r="O24">
        <v>5.3400000000000003E-2</v>
      </c>
      <c r="P24">
        <v>0.23599999999999999</v>
      </c>
      <c r="Q24">
        <v>0.70099999999999996</v>
      </c>
      <c r="R24">
        <v>0.84899999999999998</v>
      </c>
      <c r="S24">
        <v>4380</v>
      </c>
      <c r="U24">
        <v>641</v>
      </c>
      <c r="V24">
        <v>43.1</v>
      </c>
      <c r="W24">
        <v>6.7299999999999999E-2</v>
      </c>
      <c r="X24">
        <v>0.26</v>
      </c>
      <c r="Y24">
        <v>0.71199999999999997</v>
      </c>
      <c r="Z24">
        <v>0.88200000000000001</v>
      </c>
      <c r="AA24">
        <v>790</v>
      </c>
      <c r="AC24">
        <f t="shared" si="0"/>
        <v>0.1357254290171607</v>
      </c>
      <c r="AE24">
        <f t="shared" si="1"/>
        <v>4.056962025316456</v>
      </c>
      <c r="AF24">
        <f t="shared" si="2"/>
        <v>0.55063291139240511</v>
      </c>
      <c r="AG24">
        <f t="shared" si="3"/>
        <v>1.4668192219679634</v>
      </c>
      <c r="AH24">
        <f t="shared" si="4"/>
        <v>0.19908466819221968</v>
      </c>
    </row>
    <row r="25" spans="1:34" x14ac:dyDescent="0.25">
      <c r="A25" s="1" t="s">
        <v>33</v>
      </c>
      <c r="C25">
        <v>18000</v>
      </c>
      <c r="E25">
        <v>205</v>
      </c>
      <c r="F25">
        <v>686</v>
      </c>
      <c r="G25">
        <v>3.35</v>
      </c>
      <c r="H25">
        <v>0.27200000000000002</v>
      </c>
      <c r="I25">
        <v>0.45100000000000001</v>
      </c>
      <c r="J25">
        <v>0.66300000000000003</v>
      </c>
      <c r="K25">
        <v>4189</v>
      </c>
      <c r="M25">
        <v>113</v>
      </c>
      <c r="N25">
        <v>6.24</v>
      </c>
      <c r="O25">
        <v>5.5199999999999999E-2</v>
      </c>
      <c r="P25">
        <v>0.23400000000000001</v>
      </c>
      <c r="Q25">
        <v>0.73</v>
      </c>
      <c r="R25">
        <v>0.86299999999999999</v>
      </c>
      <c r="S25">
        <v>4031</v>
      </c>
      <c r="U25">
        <v>1420</v>
      </c>
      <c r="V25">
        <v>100</v>
      </c>
      <c r="W25">
        <v>7.0499999999999993E-2</v>
      </c>
      <c r="X25">
        <v>0.27</v>
      </c>
      <c r="Y25">
        <v>0.69199999999999995</v>
      </c>
      <c r="Z25">
        <v>0.877</v>
      </c>
      <c r="AA25">
        <v>854</v>
      </c>
      <c r="AC25">
        <f t="shared" si="0"/>
        <v>7.9577464788732399E-2</v>
      </c>
      <c r="AE25">
        <f t="shared" si="1"/>
        <v>6.9268292682926829</v>
      </c>
      <c r="AF25">
        <f t="shared" si="2"/>
        <v>0.551219512195122</v>
      </c>
      <c r="AG25">
        <f t="shared" si="3"/>
        <v>2.0699708454810497</v>
      </c>
      <c r="AH25">
        <f t="shared" si="4"/>
        <v>0.16472303206997085</v>
      </c>
    </row>
    <row r="26" spans="1:34" x14ac:dyDescent="0.25">
      <c r="A26" s="1" t="s">
        <v>34</v>
      </c>
      <c r="C26">
        <v>4892</v>
      </c>
      <c r="E26">
        <v>50</v>
      </c>
      <c r="F26">
        <v>186</v>
      </c>
      <c r="G26">
        <v>3.72</v>
      </c>
      <c r="H26">
        <v>0.25600000000000001</v>
      </c>
      <c r="I26">
        <v>0.48499999999999999</v>
      </c>
      <c r="J26">
        <v>0.66700000000000004</v>
      </c>
      <c r="K26">
        <v>4009</v>
      </c>
      <c r="M26">
        <v>30</v>
      </c>
      <c r="N26">
        <v>1.87</v>
      </c>
      <c r="O26">
        <v>6.25E-2</v>
      </c>
      <c r="P26">
        <v>0.24</v>
      </c>
      <c r="Q26">
        <v>0.70899999999999996</v>
      </c>
      <c r="R26">
        <v>0.85799999999999998</v>
      </c>
      <c r="S26">
        <v>3195</v>
      </c>
      <c r="U26">
        <v>438</v>
      </c>
      <c r="V26">
        <v>25.7</v>
      </c>
      <c r="W26">
        <v>5.8700000000000002E-2</v>
      </c>
      <c r="X26">
        <v>0.27800000000000002</v>
      </c>
      <c r="Y26">
        <v>0.67800000000000005</v>
      </c>
      <c r="Z26">
        <v>0.88300000000000001</v>
      </c>
      <c r="AA26">
        <v>1264</v>
      </c>
      <c r="AC26">
        <f t="shared" si="0"/>
        <v>6.8493150684931503E-2</v>
      </c>
      <c r="AE26">
        <f t="shared" si="1"/>
        <v>8.76</v>
      </c>
      <c r="AF26">
        <f t="shared" si="2"/>
        <v>0.6</v>
      </c>
      <c r="AG26">
        <f t="shared" si="3"/>
        <v>2.3548387096774195</v>
      </c>
      <c r="AH26">
        <f t="shared" si="4"/>
        <v>0.16129032258064516</v>
      </c>
    </row>
    <row r="27" spans="1:34" x14ac:dyDescent="0.25">
      <c r="A27" s="1" t="s">
        <v>35</v>
      </c>
      <c r="C27">
        <v>27700</v>
      </c>
      <c r="E27">
        <v>441</v>
      </c>
      <c r="F27">
        <v>1067</v>
      </c>
      <c r="G27">
        <v>2.42</v>
      </c>
      <c r="H27">
        <v>0.24</v>
      </c>
      <c r="I27">
        <v>0.47199999999999998</v>
      </c>
      <c r="J27">
        <v>0.64700000000000002</v>
      </c>
      <c r="K27">
        <v>4317</v>
      </c>
      <c r="M27">
        <v>184</v>
      </c>
      <c r="N27">
        <v>12.1</v>
      </c>
      <c r="O27">
        <v>6.59E-2</v>
      </c>
      <c r="P27">
        <v>0.22700000000000001</v>
      </c>
      <c r="Q27">
        <v>0.73199999999999998</v>
      </c>
      <c r="R27">
        <v>0.85699999999999998</v>
      </c>
      <c r="S27">
        <v>4265</v>
      </c>
      <c r="U27">
        <v>2345</v>
      </c>
      <c r="V27">
        <v>166</v>
      </c>
      <c r="W27">
        <v>7.0900000000000005E-2</v>
      </c>
      <c r="X27">
        <v>0.27600000000000002</v>
      </c>
      <c r="Y27">
        <v>0.68400000000000005</v>
      </c>
      <c r="Z27">
        <v>0.88600000000000001</v>
      </c>
      <c r="AA27">
        <v>1115</v>
      </c>
      <c r="AC27">
        <f t="shared" si="0"/>
        <v>7.8464818763326227E-2</v>
      </c>
      <c r="AE27">
        <f t="shared" si="1"/>
        <v>5.3174603174603172</v>
      </c>
      <c r="AF27">
        <f t="shared" si="2"/>
        <v>0.41723356009070295</v>
      </c>
      <c r="AG27">
        <f t="shared" si="3"/>
        <v>2.197750702905342</v>
      </c>
      <c r="AH27">
        <f t="shared" si="4"/>
        <v>0.17244611059044049</v>
      </c>
    </row>
    <row r="28" spans="1:34" x14ac:dyDescent="0.25">
      <c r="A28" s="1" t="s">
        <v>36</v>
      </c>
      <c r="C28">
        <v>5771</v>
      </c>
      <c r="E28">
        <v>52</v>
      </c>
      <c r="F28">
        <v>253</v>
      </c>
      <c r="G28">
        <v>4.87</v>
      </c>
      <c r="H28">
        <v>0.27300000000000002</v>
      </c>
      <c r="I28">
        <v>0.48899999999999999</v>
      </c>
      <c r="J28">
        <v>0.66</v>
      </c>
      <c r="K28">
        <v>4304</v>
      </c>
      <c r="M28">
        <v>19</v>
      </c>
      <c r="N28">
        <v>0.70599999999999996</v>
      </c>
      <c r="O28">
        <v>3.7199999999999997E-2</v>
      </c>
      <c r="P28">
        <v>0.22</v>
      </c>
      <c r="Q28">
        <v>0.73299999999999998</v>
      </c>
      <c r="R28">
        <v>0.84599999999999997</v>
      </c>
      <c r="S28">
        <v>4538</v>
      </c>
      <c r="U28">
        <v>582</v>
      </c>
      <c r="V28">
        <v>32.5</v>
      </c>
      <c r="W28">
        <v>5.5899999999999998E-2</v>
      </c>
      <c r="X28">
        <v>0.26500000000000001</v>
      </c>
      <c r="Y28">
        <v>0.7</v>
      </c>
      <c r="Z28">
        <v>0.88300000000000001</v>
      </c>
      <c r="AA28">
        <v>1050</v>
      </c>
      <c r="AC28">
        <f t="shared" si="0"/>
        <v>3.2646048109965638E-2</v>
      </c>
      <c r="AE28">
        <f t="shared" si="1"/>
        <v>11.192307692307692</v>
      </c>
      <c r="AF28">
        <f t="shared" si="2"/>
        <v>0.36538461538461536</v>
      </c>
      <c r="AG28">
        <f t="shared" si="3"/>
        <v>2.3003952569169961</v>
      </c>
      <c r="AH28">
        <f t="shared" si="4"/>
        <v>7.5098814229249009E-2</v>
      </c>
    </row>
    <row r="29" spans="1:34" x14ac:dyDescent="0.25">
      <c r="A29" s="1" t="s">
        <v>37</v>
      </c>
      <c r="C29">
        <v>7797</v>
      </c>
      <c r="E29">
        <v>84</v>
      </c>
      <c r="F29">
        <v>246</v>
      </c>
      <c r="G29">
        <v>2.93</v>
      </c>
      <c r="H29">
        <v>0.20300000000000001</v>
      </c>
      <c r="I29">
        <v>0.47899999999999998</v>
      </c>
      <c r="J29">
        <v>0.61499999999999999</v>
      </c>
      <c r="K29">
        <v>6150</v>
      </c>
      <c r="M29">
        <v>44</v>
      </c>
      <c r="N29">
        <v>2.0699999999999998</v>
      </c>
      <c r="O29">
        <v>4.7100000000000003E-2</v>
      </c>
      <c r="P29">
        <v>0.22</v>
      </c>
      <c r="Q29">
        <v>0.72699999999999998</v>
      </c>
      <c r="R29">
        <v>0.84599999999999997</v>
      </c>
      <c r="S29">
        <v>3760</v>
      </c>
      <c r="U29">
        <v>584</v>
      </c>
      <c r="V29">
        <v>27.3</v>
      </c>
      <c r="W29">
        <v>4.6699999999999998E-2</v>
      </c>
      <c r="X29">
        <v>0.27900000000000003</v>
      </c>
      <c r="Y29">
        <v>0.68</v>
      </c>
      <c r="Z29">
        <v>0.89300000000000002</v>
      </c>
      <c r="AA29">
        <v>1587</v>
      </c>
      <c r="AC29">
        <f t="shared" si="0"/>
        <v>7.5342465753424653E-2</v>
      </c>
      <c r="AE29">
        <f t="shared" si="1"/>
        <v>6.9523809523809526</v>
      </c>
      <c r="AF29">
        <f t="shared" si="2"/>
        <v>0.52380952380952384</v>
      </c>
      <c r="AG29">
        <f t="shared" si="3"/>
        <v>2.3739837398373984</v>
      </c>
      <c r="AH29">
        <f t="shared" si="4"/>
        <v>0.17886178861788618</v>
      </c>
    </row>
    <row r="30" spans="1:34" x14ac:dyDescent="0.25">
      <c r="A30" s="1" t="s">
        <v>38</v>
      </c>
      <c r="C30">
        <v>5531</v>
      </c>
      <c r="E30">
        <v>96</v>
      </c>
      <c r="F30">
        <v>298</v>
      </c>
      <c r="G30">
        <v>3.1</v>
      </c>
      <c r="H30">
        <v>0.32500000000000001</v>
      </c>
      <c r="I30">
        <v>0.38800000000000001</v>
      </c>
      <c r="J30">
        <v>0.69399999999999995</v>
      </c>
      <c r="K30">
        <v>3689</v>
      </c>
      <c r="M30">
        <v>27</v>
      </c>
      <c r="N30">
        <v>2.11</v>
      </c>
      <c r="O30">
        <v>7.8100000000000003E-2</v>
      </c>
      <c r="P30">
        <v>0.20899999999999999</v>
      </c>
      <c r="Q30">
        <v>0.74199999999999999</v>
      </c>
      <c r="R30">
        <v>0.84499999999999997</v>
      </c>
      <c r="S30">
        <v>2976</v>
      </c>
      <c r="U30">
        <v>496</v>
      </c>
      <c r="V30">
        <v>26.9</v>
      </c>
      <c r="W30">
        <v>5.4199999999999998E-2</v>
      </c>
      <c r="X30">
        <v>0.25600000000000001</v>
      </c>
      <c r="Y30">
        <v>0.71199999999999997</v>
      </c>
      <c r="Z30">
        <v>0.878</v>
      </c>
      <c r="AA30">
        <v>914</v>
      </c>
      <c r="AC30">
        <f t="shared" si="0"/>
        <v>5.4435483870967742E-2</v>
      </c>
      <c r="AE30">
        <f t="shared" si="1"/>
        <v>5.166666666666667</v>
      </c>
      <c r="AF30">
        <f t="shared" si="2"/>
        <v>0.28125</v>
      </c>
      <c r="AG30">
        <f t="shared" si="3"/>
        <v>1.6644295302013423</v>
      </c>
      <c r="AH30">
        <f t="shared" si="4"/>
        <v>9.0604026845637578E-2</v>
      </c>
    </row>
    <row r="31" spans="1:34" x14ac:dyDescent="0.25">
      <c r="A31" s="1" t="s">
        <v>39</v>
      </c>
      <c r="C31">
        <v>3364</v>
      </c>
      <c r="E31">
        <v>60</v>
      </c>
      <c r="F31">
        <v>206</v>
      </c>
      <c r="G31">
        <v>3.44</v>
      </c>
      <c r="H31">
        <v>0.26300000000000001</v>
      </c>
      <c r="I31">
        <v>0.436</v>
      </c>
      <c r="J31">
        <v>0.63200000000000001</v>
      </c>
      <c r="K31">
        <v>3555</v>
      </c>
      <c r="M31">
        <v>30</v>
      </c>
      <c r="N31">
        <v>2.54</v>
      </c>
      <c r="O31">
        <v>8.48E-2</v>
      </c>
      <c r="P31">
        <v>0.23</v>
      </c>
      <c r="Q31">
        <v>0.71899999999999997</v>
      </c>
      <c r="R31">
        <v>0.85699999999999998</v>
      </c>
      <c r="S31">
        <v>3718</v>
      </c>
      <c r="U31">
        <v>409</v>
      </c>
      <c r="V31">
        <v>23.7</v>
      </c>
      <c r="W31">
        <v>5.79E-2</v>
      </c>
      <c r="X31">
        <v>0.25700000000000001</v>
      </c>
      <c r="Y31">
        <v>0.71299999999999997</v>
      </c>
      <c r="Z31">
        <v>0.872</v>
      </c>
      <c r="AA31">
        <v>980</v>
      </c>
      <c r="AC31">
        <f t="shared" si="0"/>
        <v>7.3349633251833746E-2</v>
      </c>
      <c r="AE31">
        <f t="shared" si="1"/>
        <v>6.8166666666666664</v>
      </c>
      <c r="AF31">
        <f t="shared" si="2"/>
        <v>0.5</v>
      </c>
      <c r="AG31">
        <f t="shared" si="3"/>
        <v>1.9854368932038835</v>
      </c>
      <c r="AH31">
        <f t="shared" si="4"/>
        <v>0.14563106796116504</v>
      </c>
    </row>
    <row r="32" spans="1:34" x14ac:dyDescent="0.25">
      <c r="A32" s="1" t="s">
        <v>40</v>
      </c>
      <c r="C32">
        <v>7978</v>
      </c>
      <c r="E32">
        <v>100</v>
      </c>
      <c r="F32">
        <v>361</v>
      </c>
      <c r="G32">
        <v>3.61</v>
      </c>
      <c r="H32">
        <v>0.20200000000000001</v>
      </c>
      <c r="I32">
        <v>0.48199999999999998</v>
      </c>
      <c r="J32">
        <v>0.60199999999999998</v>
      </c>
      <c r="K32">
        <v>3729</v>
      </c>
      <c r="M32">
        <v>50</v>
      </c>
      <c r="N32">
        <v>4.45</v>
      </c>
      <c r="O32">
        <v>8.8900000000000007E-2</v>
      </c>
      <c r="P32">
        <v>0.216</v>
      </c>
      <c r="Q32">
        <v>0.76100000000000001</v>
      </c>
      <c r="R32">
        <v>0.86299999999999999</v>
      </c>
      <c r="S32">
        <v>4115</v>
      </c>
      <c r="U32">
        <v>576</v>
      </c>
      <c r="V32">
        <v>28.1</v>
      </c>
      <c r="W32">
        <v>4.87E-2</v>
      </c>
      <c r="X32">
        <v>0.27300000000000002</v>
      </c>
      <c r="Y32">
        <v>0.68799999999999994</v>
      </c>
      <c r="Z32">
        <v>0.88400000000000001</v>
      </c>
      <c r="AA32">
        <v>1272</v>
      </c>
      <c r="AC32">
        <f t="shared" si="0"/>
        <v>8.6805555555555552E-2</v>
      </c>
      <c r="AE32">
        <f t="shared" si="1"/>
        <v>5.76</v>
      </c>
      <c r="AF32">
        <f t="shared" si="2"/>
        <v>0.5</v>
      </c>
      <c r="AG32">
        <f t="shared" si="3"/>
        <v>1.5955678670360112</v>
      </c>
      <c r="AH32">
        <f t="shared" si="4"/>
        <v>0.13850415512465375</v>
      </c>
    </row>
    <row r="33" spans="1:34" x14ac:dyDescent="0.25">
      <c r="A33" s="1" t="s">
        <v>41</v>
      </c>
      <c r="C33">
        <v>6560</v>
      </c>
      <c r="D33" s="1"/>
      <c r="E33">
        <v>149</v>
      </c>
      <c r="F33">
        <v>367</v>
      </c>
      <c r="G33">
        <v>2.46</v>
      </c>
      <c r="H33">
        <v>0.28299999999999997</v>
      </c>
      <c r="I33">
        <v>0.436</v>
      </c>
      <c r="J33">
        <v>0.65500000000000003</v>
      </c>
      <c r="K33">
        <v>4130</v>
      </c>
      <c r="M33">
        <v>81</v>
      </c>
      <c r="N33">
        <v>5.51</v>
      </c>
      <c r="O33">
        <v>6.8000000000000005E-2</v>
      </c>
      <c r="P33">
        <v>0.23200000000000001</v>
      </c>
      <c r="Q33">
        <v>0.71299999999999997</v>
      </c>
      <c r="R33">
        <v>0.84699999999999998</v>
      </c>
      <c r="S33">
        <v>4352</v>
      </c>
      <c r="U33">
        <v>850</v>
      </c>
      <c r="V33">
        <v>43</v>
      </c>
      <c r="W33">
        <v>5.0599999999999999E-2</v>
      </c>
      <c r="X33">
        <v>0.28799999999999998</v>
      </c>
      <c r="Y33">
        <v>0.65800000000000003</v>
      </c>
      <c r="Z33">
        <v>0.89700000000000002</v>
      </c>
      <c r="AA33">
        <v>1317</v>
      </c>
      <c r="AC33">
        <f t="shared" si="0"/>
        <v>9.5294117647058821E-2</v>
      </c>
      <c r="AE33">
        <f t="shared" si="1"/>
        <v>5.7046979865771812</v>
      </c>
      <c r="AF33">
        <f t="shared" si="2"/>
        <v>0.5436241610738255</v>
      </c>
      <c r="AG33">
        <f t="shared" si="3"/>
        <v>2.3160762942779289</v>
      </c>
      <c r="AH33">
        <f t="shared" si="4"/>
        <v>0.22070844686648503</v>
      </c>
    </row>
    <row r="34" spans="1:34" x14ac:dyDescent="0.25">
      <c r="A34" s="1"/>
      <c r="D34" s="1"/>
    </row>
    <row r="35" spans="1:34" x14ac:dyDescent="0.25">
      <c r="A35" s="1"/>
      <c r="D35" s="1"/>
    </row>
    <row r="36" spans="1:34" x14ac:dyDescent="0.25">
      <c r="A36" s="1"/>
      <c r="D36" s="1"/>
    </row>
    <row r="37" spans="1:34" x14ac:dyDescent="0.25">
      <c r="A37" s="1"/>
    </row>
    <row r="38" spans="1:34" x14ac:dyDescent="0.25">
      <c r="A38" s="1"/>
    </row>
    <row r="39" spans="1:34" x14ac:dyDescent="0.25">
      <c r="A39" s="1"/>
      <c r="C39" s="15"/>
    </row>
    <row r="40" spans="1:34" x14ac:dyDescent="0.25">
      <c r="A40" s="1"/>
      <c r="C40" s="15"/>
    </row>
    <row r="41" spans="1:34" x14ac:dyDescent="0.25">
      <c r="A41" s="1"/>
      <c r="C41" s="15"/>
    </row>
    <row r="42" spans="1:34" x14ac:dyDescent="0.25">
      <c r="A42" s="1"/>
      <c r="C42" s="15"/>
      <c r="D42" s="1"/>
    </row>
    <row r="43" spans="1:34" x14ac:dyDescent="0.25">
      <c r="A43" s="1"/>
      <c r="C43" s="15"/>
      <c r="D43" s="1"/>
    </row>
    <row r="44" spans="1:34" x14ac:dyDescent="0.25">
      <c r="A44" s="1"/>
      <c r="C44" s="15"/>
      <c r="D44" s="1"/>
    </row>
    <row r="45" spans="1:34" x14ac:dyDescent="0.25">
      <c r="A45" s="1"/>
      <c r="C45" s="15"/>
    </row>
    <row r="46" spans="1:34" x14ac:dyDescent="0.25">
      <c r="A46" s="1"/>
      <c r="C46" s="15"/>
    </row>
    <row r="47" spans="1:34" x14ac:dyDescent="0.25">
      <c r="A47" s="1"/>
      <c r="C47" s="15"/>
    </row>
    <row r="48" spans="1:34" x14ac:dyDescent="0.25">
      <c r="A48" s="1"/>
      <c r="C48" s="15"/>
    </row>
    <row r="49" spans="1:34" x14ac:dyDescent="0.25">
      <c r="A49" s="1"/>
      <c r="C49" s="15"/>
      <c r="D49" s="1"/>
    </row>
    <row r="50" spans="1:34" x14ac:dyDescent="0.25">
      <c r="A50" s="1"/>
      <c r="C50" s="15"/>
      <c r="D50" s="1"/>
    </row>
    <row r="51" spans="1:34" x14ac:dyDescent="0.25">
      <c r="A51" s="1"/>
      <c r="C51" s="14"/>
      <c r="D51" s="1"/>
    </row>
    <row r="52" spans="1:34" x14ac:dyDescent="0.25">
      <c r="A52" s="1"/>
      <c r="C52" s="14"/>
      <c r="D52" s="1"/>
    </row>
    <row r="54" spans="1:34" x14ac:dyDescent="0.25">
      <c r="B54" s="5" t="s">
        <v>5</v>
      </c>
      <c r="C54" s="7">
        <f>AVERAGE(C6:C52)</f>
        <v>13856.714285714286</v>
      </c>
      <c r="D54" s="5"/>
      <c r="E54" s="6">
        <f>AVERAGE(E6:E52)</f>
        <v>195.35714285714286</v>
      </c>
      <c r="F54" s="6">
        <f t="shared" ref="F54:AH54" si="5">AVERAGE(F6:F52)</f>
        <v>556.46428571428567</v>
      </c>
      <c r="G54" s="6">
        <f t="shared" si="5"/>
        <v>3.4282142857142857</v>
      </c>
      <c r="H54" s="6">
        <f t="shared" si="5"/>
        <v>0.2727857142857143</v>
      </c>
      <c r="I54" s="6">
        <f t="shared" si="5"/>
        <v>0.43392857142857139</v>
      </c>
      <c r="J54" s="6">
        <f>AVERAGE(J6:J52)</f>
        <v>0.6408571428571429</v>
      </c>
      <c r="K54" s="6">
        <f>AVERAGE(K6:K52)</f>
        <v>3130.1428571428573</v>
      </c>
      <c r="L54" s="6"/>
      <c r="M54" s="6">
        <f t="shared" si="5"/>
        <v>86.642857142857139</v>
      </c>
      <c r="N54" s="6">
        <f t="shared" si="5"/>
        <v>5.8134285714285694</v>
      </c>
      <c r="O54" s="6">
        <f t="shared" si="5"/>
        <v>6.7285714285714282E-2</v>
      </c>
      <c r="P54" s="6">
        <f t="shared" si="5"/>
        <v>0.22785714285714284</v>
      </c>
      <c r="Q54" s="6">
        <f t="shared" si="5"/>
        <v>0.72553571428571417</v>
      </c>
      <c r="R54" s="6">
        <f t="shared" si="5"/>
        <v>0.85410714285714284</v>
      </c>
      <c r="S54" s="6">
        <f t="shared" si="5"/>
        <v>5410.8928571428569</v>
      </c>
      <c r="T54" s="6"/>
      <c r="U54" s="6">
        <f>AVERAGE(U6:U52)</f>
        <v>893.53571428571433</v>
      </c>
      <c r="V54" s="6">
        <f t="shared" si="5"/>
        <v>55.899999999999991</v>
      </c>
      <c r="W54" s="6">
        <f t="shared" si="5"/>
        <v>6.1460714285714278E-2</v>
      </c>
      <c r="X54" s="6">
        <f t="shared" si="5"/>
        <v>0.26921428571428568</v>
      </c>
      <c r="Y54" s="6">
        <f t="shared" si="5"/>
        <v>0.69453571428571437</v>
      </c>
      <c r="Z54" s="6">
        <f t="shared" si="5"/>
        <v>0.88607142857142851</v>
      </c>
      <c r="AA54" s="6">
        <f t="shared" si="5"/>
        <v>1096.6428571428571</v>
      </c>
      <c r="AB54" s="6"/>
      <c r="AC54" s="6">
        <f t="shared" si="5"/>
        <v>0.10646504956429866</v>
      </c>
      <c r="AD54" s="6"/>
      <c r="AE54" s="6">
        <f t="shared" si="5"/>
        <v>5.7854787222666628</v>
      </c>
      <c r="AF54" s="6">
        <f t="shared" si="5"/>
        <v>0.58619812580679065</v>
      </c>
      <c r="AG54" s="6">
        <f t="shared" si="5"/>
        <v>1.6972269012457772</v>
      </c>
      <c r="AH54" s="6">
        <f t="shared" si="5"/>
        <v>0.17419756040354775</v>
      </c>
    </row>
    <row r="58" spans="1:34" x14ac:dyDescent="0.25">
      <c r="L58">
        <f>79-17</f>
        <v>62</v>
      </c>
    </row>
    <row r="59" spans="1:34" x14ac:dyDescent="0.25">
      <c r="L59">
        <f>L58/25</f>
        <v>2.48</v>
      </c>
    </row>
    <row r="76" spans="17:33" x14ac:dyDescent="0.25">
      <c r="Q76">
        <v>1</v>
      </c>
      <c r="R76">
        <v>93.608695652173907</v>
      </c>
      <c r="S76">
        <v>89.151515151515156</v>
      </c>
      <c r="U76">
        <f>AVERAGE(R76:S76)</f>
        <v>91.380105401844531</v>
      </c>
      <c r="X76">
        <v>1</v>
      </c>
      <c r="Y76">
        <v>0.11209707028453049</v>
      </c>
      <c r="Z76">
        <v>9.0774753617466661E-2</v>
      </c>
      <c r="AB76">
        <f>AVERAGE(Y76:AA76)</f>
        <v>0.10143591195099858</v>
      </c>
    </row>
    <row r="77" spans="17:33" x14ac:dyDescent="0.25">
      <c r="Q77">
        <v>3</v>
      </c>
      <c r="R77">
        <v>103.25</v>
      </c>
      <c r="S77">
        <v>117.5</v>
      </c>
      <c r="U77">
        <f t="shared" ref="U77:U79" si="6">AVERAGE(R77:S77)</f>
        <v>110.375</v>
      </c>
      <c r="X77">
        <v>3</v>
      </c>
      <c r="Y77">
        <v>0.11625162312463783</v>
      </c>
      <c r="Z77">
        <v>0.1562927896903421</v>
      </c>
      <c r="AB77">
        <f t="shared" ref="AB77:AB79" si="7">AVERAGE(Y77:Z77)</f>
        <v>0.13627220640748997</v>
      </c>
    </row>
    <row r="78" spans="17:33" x14ac:dyDescent="0.25">
      <c r="Q78">
        <v>7</v>
      </c>
      <c r="R78">
        <v>182.58064516129033</v>
      </c>
      <c r="S78">
        <v>162.60869565217391</v>
      </c>
      <c r="U78">
        <f t="shared" si="6"/>
        <v>172.59467040673212</v>
      </c>
      <c r="X78">
        <v>7</v>
      </c>
      <c r="Y78">
        <v>0.20867003741877138</v>
      </c>
      <c r="Z78">
        <v>0.20734100903798569</v>
      </c>
      <c r="AB78">
        <f t="shared" si="7"/>
        <v>0.20800552322837854</v>
      </c>
    </row>
    <row r="79" spans="17:33" x14ac:dyDescent="0.25">
      <c r="Q79">
        <v>24</v>
      </c>
      <c r="R79">
        <v>425.77777777777777</v>
      </c>
      <c r="S79">
        <v>458.84615384615387</v>
      </c>
      <c r="U79">
        <f t="shared" si="6"/>
        <v>442.31196581196582</v>
      </c>
      <c r="X79">
        <v>24</v>
      </c>
      <c r="Y79">
        <v>0.45683704249902457</v>
      </c>
      <c r="Z79">
        <v>0.44362506514357436</v>
      </c>
      <c r="AB79">
        <f t="shared" si="7"/>
        <v>0.45023105382129947</v>
      </c>
    </row>
    <row r="80" spans="17:33" x14ac:dyDescent="0.25">
      <c r="AE80">
        <f>AB77-AB76</f>
        <v>3.483629445649139E-2</v>
      </c>
      <c r="AF80">
        <f>AB78-AB77</f>
        <v>7.1733316820888571E-2</v>
      </c>
      <c r="AG80">
        <f>AB79-AB78</f>
        <v>0.24222553059292093</v>
      </c>
    </row>
    <row r="81" spans="21:33" x14ac:dyDescent="0.25">
      <c r="AE81">
        <f>AE80/2</f>
        <v>1.7418147228245695E-2</v>
      </c>
      <c r="AF81">
        <f>AF80/4</f>
        <v>1.7933329205222143E-2</v>
      </c>
      <c r="AG81">
        <f>AG80/17</f>
        <v>1.4248560623112996E-2</v>
      </c>
    </row>
    <row r="83" spans="21:33" x14ac:dyDescent="0.25">
      <c r="U83">
        <f>U77-U76</f>
        <v>18.994894598155469</v>
      </c>
    </row>
    <row r="84" spans="21:33" x14ac:dyDescent="0.25">
      <c r="U84">
        <f>U83/2</f>
        <v>9.4974472990777343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2024-06-03T00:28:13Z</dcterms:modified>
</cp:coreProperties>
</file>