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06022024\N = 3 EdU Fibro\24 hr\"/>
    </mc:Choice>
  </mc:AlternateContent>
  <xr:revisionPtr revIDLastSave="0" documentId="13_ncr:1_{D5E8F009-7C2F-4D65-ACE8-5C04C08C5714}" xr6:coauthVersionLast="47" xr6:coauthVersionMax="47" xr10:uidLastSave="{00000000-0000-0000-0000-000000000000}"/>
  <bookViews>
    <workbookView xWindow="2280" yWindow="2640" windowWidth="36120" windowHeight="18960" xr2:uid="{00000000-000D-0000-FFFF-FFFF00000000}"/>
  </bookViews>
  <sheets>
    <sheet name="24 h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3" i="2" l="1"/>
  <c r="AF53" i="2"/>
  <c r="AG53" i="2"/>
  <c r="AH5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H33" i="2"/>
  <c r="AG33" i="2"/>
  <c r="AF33" i="2"/>
  <c r="AE33" i="2"/>
  <c r="AH32" i="2"/>
  <c r="AG32" i="2"/>
  <c r="AF32" i="2"/>
  <c r="AE32" i="2"/>
  <c r="AH31" i="2"/>
  <c r="AG31" i="2"/>
  <c r="AF31" i="2"/>
  <c r="AE31" i="2"/>
  <c r="AH30" i="2"/>
  <c r="AG30" i="2"/>
  <c r="AF30" i="2"/>
  <c r="AE30" i="2"/>
  <c r="AH29" i="2"/>
  <c r="AG29" i="2"/>
  <c r="AF29" i="2"/>
  <c r="AE29" i="2"/>
  <c r="AH28" i="2"/>
  <c r="AG28" i="2"/>
  <c r="AF28" i="2"/>
  <c r="AE28" i="2"/>
  <c r="AH27" i="2"/>
  <c r="AG27" i="2"/>
  <c r="AF27" i="2"/>
  <c r="AE27" i="2"/>
  <c r="AH26" i="2"/>
  <c r="AG26" i="2"/>
  <c r="AF26" i="2"/>
  <c r="AE26" i="2"/>
  <c r="AH25" i="2"/>
  <c r="AG25" i="2"/>
  <c r="AF25" i="2"/>
  <c r="AE25" i="2"/>
  <c r="AH24" i="2"/>
  <c r="AG24" i="2"/>
  <c r="AF24" i="2"/>
  <c r="AE24" i="2"/>
  <c r="AH23" i="2"/>
  <c r="AG23" i="2"/>
  <c r="AF23" i="2"/>
  <c r="AE23" i="2"/>
  <c r="AH22" i="2"/>
  <c r="AG22" i="2"/>
  <c r="AF22" i="2"/>
  <c r="AE22" i="2"/>
  <c r="AH21" i="2"/>
  <c r="AG21" i="2"/>
  <c r="AF21" i="2"/>
  <c r="AE21" i="2"/>
  <c r="AH20" i="2"/>
  <c r="AG20" i="2"/>
  <c r="AF20" i="2"/>
  <c r="AE20" i="2"/>
  <c r="AH19" i="2"/>
  <c r="AG19" i="2"/>
  <c r="AF19" i="2"/>
  <c r="AE19" i="2"/>
  <c r="AH18" i="2"/>
  <c r="AG18" i="2"/>
  <c r="AF18" i="2"/>
  <c r="AE18" i="2"/>
  <c r="AH17" i="2"/>
  <c r="AG17" i="2"/>
  <c r="AF17" i="2"/>
  <c r="AE17" i="2"/>
  <c r="AH16" i="2"/>
  <c r="AG16" i="2"/>
  <c r="AF16" i="2"/>
  <c r="AE16" i="2"/>
  <c r="AH15" i="2"/>
  <c r="AG15" i="2"/>
  <c r="AF15" i="2"/>
  <c r="AE15" i="2"/>
  <c r="AH14" i="2"/>
  <c r="AG14" i="2"/>
  <c r="AF14" i="2"/>
  <c r="AE14" i="2"/>
  <c r="AH13" i="2"/>
  <c r="AG13" i="2"/>
  <c r="AF13" i="2"/>
  <c r="AE13" i="2"/>
  <c r="AH12" i="2"/>
  <c r="AG12" i="2"/>
  <c r="AF12" i="2"/>
  <c r="AE12" i="2"/>
  <c r="AH11" i="2"/>
  <c r="AG11" i="2"/>
  <c r="AF11" i="2"/>
  <c r="AE11" i="2"/>
  <c r="AH10" i="2"/>
  <c r="AG10" i="2"/>
  <c r="AF10" i="2"/>
  <c r="AE10" i="2"/>
  <c r="AH9" i="2"/>
  <c r="AG9" i="2"/>
  <c r="AF9" i="2"/>
  <c r="AE9" i="2"/>
  <c r="AH8" i="2"/>
  <c r="AG8" i="2"/>
  <c r="AF8" i="2"/>
  <c r="AE8" i="2"/>
  <c r="AH7" i="2"/>
  <c r="AG7" i="2"/>
  <c r="AF7" i="2"/>
  <c r="AE7" i="2"/>
  <c r="AH6" i="2"/>
  <c r="AG6" i="2"/>
  <c r="AF6" i="2"/>
  <c r="AE6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 l="1"/>
  <c r="AC13" i="2"/>
  <c r="AC12" i="2"/>
  <c r="AC11" i="2"/>
  <c r="AC10" i="2"/>
  <c r="AC9" i="2"/>
  <c r="AC8" i="2"/>
  <c r="AC7" i="2"/>
  <c r="AB76" i="2"/>
  <c r="AE79" i="2" s="1"/>
  <c r="AE80" i="2" s="1"/>
  <c r="AB77" i="2"/>
  <c r="AF79" i="2" s="1"/>
  <c r="AF80" i="2" s="1"/>
  <c r="AB78" i="2"/>
  <c r="AG79" i="2" s="1"/>
  <c r="AG80" i="2" s="1"/>
  <c r="AB75" i="2"/>
  <c r="U76" i="2"/>
  <c r="U82" i="2" s="1"/>
  <c r="U83" i="2" s="1"/>
  <c r="U77" i="2"/>
  <c r="U78" i="2"/>
  <c r="U75" i="2"/>
  <c r="AA53" i="2" l="1"/>
  <c r="S53" i="2"/>
  <c r="K53" i="2"/>
  <c r="J53" i="2"/>
  <c r="U53" i="2"/>
  <c r="L57" i="2"/>
  <c r="L58" i="2" s="1"/>
  <c r="C53" i="2" l="1"/>
  <c r="AC6" i="2"/>
  <c r="F53" i="2"/>
  <c r="G53" i="2"/>
  <c r="H53" i="2"/>
  <c r="I53" i="2"/>
  <c r="M53" i="2"/>
  <c r="N53" i="2"/>
  <c r="O53" i="2"/>
  <c r="P53" i="2"/>
  <c r="Q53" i="2"/>
  <c r="R53" i="2"/>
  <c r="V53" i="2"/>
  <c r="W53" i="2"/>
  <c r="X53" i="2"/>
  <c r="Y53" i="2"/>
  <c r="Z53" i="2"/>
  <c r="E53" i="2"/>
  <c r="AC53" i="2" l="1"/>
</calcChain>
</file>

<file path=xl/sharedStrings.xml><?xml version="1.0" encoding="utf-8"?>
<sst xmlns="http://schemas.openxmlformats.org/spreadsheetml/2006/main" count="73" uniqueCount="59">
  <si>
    <t>count</t>
  </si>
  <si>
    <t>Cell name</t>
  </si>
  <si>
    <t>Mitochondria</t>
  </si>
  <si>
    <t>EdU</t>
  </si>
  <si>
    <t>DNA</t>
  </si>
  <si>
    <t>Ave</t>
  </si>
  <si>
    <t>EdU/DNA</t>
  </si>
  <si>
    <t>Cell volume</t>
  </si>
  <si>
    <t>total volume</t>
  </si>
  <si>
    <t xml:space="preserve">average volume </t>
  </si>
  <si>
    <t>ellipticity (oblate)</t>
  </si>
  <si>
    <t>ellipticity (prolate)</t>
  </si>
  <si>
    <t>sphericity</t>
  </si>
  <si>
    <t>Mean intensity</t>
  </si>
  <si>
    <t>04-1-1</t>
  </si>
  <si>
    <t>04-1-2</t>
  </si>
  <si>
    <t>04-1-3</t>
  </si>
  <si>
    <t>04-1-4</t>
  </si>
  <si>
    <t>04-1-5</t>
  </si>
  <si>
    <t>15-1-1</t>
  </si>
  <si>
    <t>15-1-2</t>
  </si>
  <si>
    <t>15-1-3</t>
  </si>
  <si>
    <t>15-1-4</t>
  </si>
  <si>
    <t>15-1-5</t>
  </si>
  <si>
    <t>15-1-6</t>
  </si>
  <si>
    <t>15-1-7</t>
  </si>
  <si>
    <t>15-1-8</t>
  </si>
  <si>
    <t>15-1-9</t>
  </si>
  <si>
    <t>15-1-10</t>
  </si>
  <si>
    <t>15-1-11</t>
  </si>
  <si>
    <t>15-1-12</t>
  </si>
  <si>
    <t>15-1-13</t>
  </si>
  <si>
    <t>37-1-1</t>
  </si>
  <si>
    <t>37-1-2</t>
  </si>
  <si>
    <t>37-1-3</t>
  </si>
  <si>
    <t>37-1-4</t>
  </si>
  <si>
    <t>37-1-5</t>
  </si>
  <si>
    <t>37-1-6</t>
  </si>
  <si>
    <t>37-1-7</t>
  </si>
  <si>
    <t>37-1-8</t>
  </si>
  <si>
    <t>37-1-9</t>
  </si>
  <si>
    <t>37-1-10</t>
  </si>
  <si>
    <t>37-1-11</t>
  </si>
  <si>
    <t>37-1-12</t>
  </si>
  <si>
    <t>37-1-13</t>
  </si>
  <si>
    <t>37-1-14</t>
  </si>
  <si>
    <t>37-1-15</t>
  </si>
  <si>
    <t>37-1-16</t>
  </si>
  <si>
    <t>37-1-17</t>
  </si>
  <si>
    <t>37-1-18</t>
  </si>
  <si>
    <t>56-1-1</t>
  </si>
  <si>
    <t>56-1-2</t>
  </si>
  <si>
    <t>56-1-3</t>
  </si>
  <si>
    <t>56-1-4</t>
  </si>
  <si>
    <t>56-1-5</t>
  </si>
  <si>
    <t>mtDNA/mito number</t>
  </si>
  <si>
    <t>EdU/mito number</t>
  </si>
  <si>
    <t>mtDNA/mito volume</t>
  </si>
  <si>
    <t>EdU/mito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</si>
</sst>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6">
    <xf numFmtId="0" fontId="0" fillId="0" borderId="0" xfId="0"/>
    <xf numFmtId="49" fontId="0" fillId="0" borderId="0" xfId="0" applyNumberFormat="1"/>
    <xf numFmtId="0" fontId="3" fillId="3" borderId="0" xfId="2" applyNumberFormat="1"/>
    <xf numFmtId="0" fontId="5" fillId="5" borderId="1" xfId="4" applyNumberFormat="1"/>
    <xf numFmtId="0" fontId="2" fillId="2" borderId="0" xfId="1" applyNumberFormat="1"/>
    <xf numFmtId="49" fontId="4" fillId="4" borderId="0" xfId="3" applyNumberFormat="1"/>
    <xf numFmtId="0" fontId="4" fillId="4" borderId="0" xfId="3" applyNumberFormat="1"/>
    <xf numFmtId="0" fontId="4" fillId="4" borderId="0" xfId="3"/>
    <xf numFmtId="0" fontId="0" fillId="0" borderId="0" xfId="0" applyAlignment="1">
      <alignment wrapText="1"/>
    </xf>
    <xf numFmtId="0" fontId="3" fillId="3" borderId="0" xfId="2" applyNumberFormat="1" applyAlignment="1">
      <alignment wrapText="1"/>
    </xf>
    <xf numFmtId="0" fontId="5" fillId="5" borderId="1" xfId="4" applyNumberFormat="1" applyAlignment="1">
      <alignment wrapText="1"/>
    </xf>
    <xf numFmtId="0" fontId="0" fillId="6" borderId="2" xfId="5" applyFont="1" applyAlignment="1">
      <alignment wrapText="1"/>
    </xf>
    <xf numFmtId="0" fontId="2" fillId="2" borderId="1" xfId="1" applyNumberFormat="1" applyBorder="1" applyAlignment="1">
      <alignment wrapText="1"/>
    </xf>
    <xf numFmtId="0" fontId="2" fillId="2" borderId="0" xfId="1" applyNumberFormat="1" applyBorder="1" applyAlignment="1">
      <alignment wrapText="1"/>
    </xf>
    <xf numFmtId="2" fontId="0" fillId="0" borderId="0" xfId="0" applyNumberFormat="1"/>
    <xf numFmtId="1" fontId="0" fillId="0" borderId="0" xfId="0" applyNumberFormat="1"/>
  </cellXfs>
  <cellStyles count="6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hr'!$C$6:$C$49</c:f>
              <c:numCache>
                <c:formatCode>General</c:formatCode>
                <c:ptCount val="44"/>
                <c:pt idx="0">
                  <c:v>11100</c:v>
                </c:pt>
                <c:pt idx="1">
                  <c:v>7387</c:v>
                </c:pt>
                <c:pt idx="2">
                  <c:v>6922</c:v>
                </c:pt>
                <c:pt idx="3">
                  <c:v>12200</c:v>
                </c:pt>
                <c:pt idx="4">
                  <c:v>9709</c:v>
                </c:pt>
                <c:pt idx="5">
                  <c:v>29200</c:v>
                </c:pt>
                <c:pt idx="6">
                  <c:v>11000</c:v>
                </c:pt>
                <c:pt idx="7">
                  <c:v>7769</c:v>
                </c:pt>
                <c:pt idx="8">
                  <c:v>2923</c:v>
                </c:pt>
                <c:pt idx="9">
                  <c:v>5607</c:v>
                </c:pt>
                <c:pt idx="10">
                  <c:v>11100</c:v>
                </c:pt>
                <c:pt idx="11">
                  <c:v>6087</c:v>
                </c:pt>
                <c:pt idx="12">
                  <c:v>18400</c:v>
                </c:pt>
                <c:pt idx="13">
                  <c:v>4890</c:v>
                </c:pt>
                <c:pt idx="14">
                  <c:v>2336</c:v>
                </c:pt>
                <c:pt idx="15">
                  <c:v>7559</c:v>
                </c:pt>
                <c:pt idx="16">
                  <c:v>10400</c:v>
                </c:pt>
                <c:pt idx="17">
                  <c:v>9914</c:v>
                </c:pt>
                <c:pt idx="18">
                  <c:v>8647</c:v>
                </c:pt>
                <c:pt idx="19">
                  <c:v>6501</c:v>
                </c:pt>
                <c:pt idx="20">
                  <c:v>7180</c:v>
                </c:pt>
                <c:pt idx="21">
                  <c:v>2927</c:v>
                </c:pt>
                <c:pt idx="22">
                  <c:v>4249</c:v>
                </c:pt>
                <c:pt idx="23">
                  <c:v>12000</c:v>
                </c:pt>
                <c:pt idx="24">
                  <c:v>13700</c:v>
                </c:pt>
                <c:pt idx="25">
                  <c:v>16500</c:v>
                </c:pt>
                <c:pt idx="26">
                  <c:v>8040</c:v>
                </c:pt>
                <c:pt idx="27">
                  <c:v>2641</c:v>
                </c:pt>
                <c:pt idx="28">
                  <c:v>6738</c:v>
                </c:pt>
                <c:pt idx="29">
                  <c:v>19700</c:v>
                </c:pt>
                <c:pt idx="30">
                  <c:v>5340</c:v>
                </c:pt>
                <c:pt idx="31">
                  <c:v>6612</c:v>
                </c:pt>
                <c:pt idx="32" formatCode="0">
                  <c:v>12600</c:v>
                </c:pt>
                <c:pt idx="33" formatCode="0">
                  <c:v>9356</c:v>
                </c:pt>
                <c:pt idx="34" formatCode="0">
                  <c:v>12400</c:v>
                </c:pt>
                <c:pt idx="35" formatCode="0">
                  <c:v>7017</c:v>
                </c:pt>
                <c:pt idx="36" formatCode="0">
                  <c:v>38800</c:v>
                </c:pt>
                <c:pt idx="37" formatCode="0">
                  <c:v>35400</c:v>
                </c:pt>
                <c:pt idx="38" formatCode="0">
                  <c:v>4009</c:v>
                </c:pt>
                <c:pt idx="39" formatCode="0">
                  <c:v>9615</c:v>
                </c:pt>
                <c:pt idx="40" formatCode="0">
                  <c:v>2237</c:v>
                </c:pt>
              </c:numCache>
            </c:numRef>
          </c:xVal>
          <c:yVal>
            <c:numRef>
              <c:f>'24 hr'!$U$6:$U$49</c:f>
              <c:numCache>
                <c:formatCode>General</c:formatCode>
                <c:ptCount val="44"/>
                <c:pt idx="0">
                  <c:v>1001</c:v>
                </c:pt>
                <c:pt idx="1">
                  <c:v>518</c:v>
                </c:pt>
                <c:pt idx="2">
                  <c:v>531</c:v>
                </c:pt>
                <c:pt idx="3">
                  <c:v>697</c:v>
                </c:pt>
                <c:pt idx="4">
                  <c:v>593</c:v>
                </c:pt>
                <c:pt idx="5">
                  <c:v>1694</c:v>
                </c:pt>
                <c:pt idx="6">
                  <c:v>659</c:v>
                </c:pt>
                <c:pt idx="7">
                  <c:v>878</c:v>
                </c:pt>
                <c:pt idx="8">
                  <c:v>368</c:v>
                </c:pt>
                <c:pt idx="9">
                  <c:v>592</c:v>
                </c:pt>
                <c:pt idx="10">
                  <c:v>729</c:v>
                </c:pt>
                <c:pt idx="11">
                  <c:v>441</c:v>
                </c:pt>
                <c:pt idx="12">
                  <c:v>1121</c:v>
                </c:pt>
                <c:pt idx="13">
                  <c:v>685</c:v>
                </c:pt>
                <c:pt idx="14">
                  <c:v>306</c:v>
                </c:pt>
                <c:pt idx="15">
                  <c:v>606</c:v>
                </c:pt>
                <c:pt idx="16">
                  <c:v>758</c:v>
                </c:pt>
                <c:pt idx="17">
                  <c:v>609</c:v>
                </c:pt>
                <c:pt idx="18">
                  <c:v>754</c:v>
                </c:pt>
                <c:pt idx="19">
                  <c:v>453</c:v>
                </c:pt>
                <c:pt idx="20">
                  <c:v>586</c:v>
                </c:pt>
                <c:pt idx="21">
                  <c:v>401</c:v>
                </c:pt>
                <c:pt idx="22">
                  <c:v>369</c:v>
                </c:pt>
                <c:pt idx="23">
                  <c:v>738</c:v>
                </c:pt>
                <c:pt idx="24">
                  <c:v>798</c:v>
                </c:pt>
                <c:pt idx="25">
                  <c:v>1022</c:v>
                </c:pt>
                <c:pt idx="26">
                  <c:v>768</c:v>
                </c:pt>
                <c:pt idx="27">
                  <c:v>322</c:v>
                </c:pt>
                <c:pt idx="28">
                  <c:v>540</c:v>
                </c:pt>
                <c:pt idx="29">
                  <c:v>1420</c:v>
                </c:pt>
                <c:pt idx="30">
                  <c:v>426</c:v>
                </c:pt>
                <c:pt idx="31">
                  <c:v>616</c:v>
                </c:pt>
                <c:pt idx="32">
                  <c:v>1053</c:v>
                </c:pt>
                <c:pt idx="33">
                  <c:v>721</c:v>
                </c:pt>
                <c:pt idx="34">
                  <c:v>663</c:v>
                </c:pt>
                <c:pt idx="35">
                  <c:v>522</c:v>
                </c:pt>
                <c:pt idx="36">
                  <c:v>1649</c:v>
                </c:pt>
                <c:pt idx="37">
                  <c:v>2585</c:v>
                </c:pt>
                <c:pt idx="38">
                  <c:v>818</c:v>
                </c:pt>
                <c:pt idx="39">
                  <c:v>1177</c:v>
                </c:pt>
                <c:pt idx="40">
                  <c:v>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84-4139-B957-D84DA0DDA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3984"/>
        <c:axId val="967212639"/>
      </c:scatterChart>
      <c:valAx>
        <c:axId val="20404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12639"/>
        <c:crosses val="autoZero"/>
        <c:crossBetween val="midCat"/>
      </c:valAx>
      <c:valAx>
        <c:axId val="9672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hr'!$F$6:$F$49</c:f>
              <c:numCache>
                <c:formatCode>General</c:formatCode>
                <c:ptCount val="44"/>
                <c:pt idx="0">
                  <c:v>706</c:v>
                </c:pt>
                <c:pt idx="1">
                  <c:v>366</c:v>
                </c:pt>
                <c:pt idx="2">
                  <c:v>332</c:v>
                </c:pt>
                <c:pt idx="3">
                  <c:v>431</c:v>
                </c:pt>
                <c:pt idx="4">
                  <c:v>357</c:v>
                </c:pt>
                <c:pt idx="5">
                  <c:v>1003</c:v>
                </c:pt>
                <c:pt idx="6">
                  <c:v>345</c:v>
                </c:pt>
                <c:pt idx="7">
                  <c:v>545</c:v>
                </c:pt>
                <c:pt idx="8">
                  <c:v>239</c:v>
                </c:pt>
                <c:pt idx="9">
                  <c:v>350</c:v>
                </c:pt>
                <c:pt idx="10">
                  <c:v>477</c:v>
                </c:pt>
                <c:pt idx="11">
                  <c:v>282</c:v>
                </c:pt>
                <c:pt idx="12">
                  <c:v>750</c:v>
                </c:pt>
                <c:pt idx="13">
                  <c:v>241</c:v>
                </c:pt>
                <c:pt idx="14">
                  <c:v>143</c:v>
                </c:pt>
                <c:pt idx="15">
                  <c:v>355</c:v>
                </c:pt>
                <c:pt idx="16">
                  <c:v>428</c:v>
                </c:pt>
                <c:pt idx="17">
                  <c:v>386</c:v>
                </c:pt>
                <c:pt idx="18">
                  <c:v>445</c:v>
                </c:pt>
                <c:pt idx="19">
                  <c:v>187</c:v>
                </c:pt>
                <c:pt idx="20">
                  <c:v>294</c:v>
                </c:pt>
                <c:pt idx="21">
                  <c:v>178</c:v>
                </c:pt>
                <c:pt idx="22">
                  <c:v>180</c:v>
                </c:pt>
                <c:pt idx="23">
                  <c:v>458</c:v>
                </c:pt>
                <c:pt idx="24">
                  <c:v>664</c:v>
                </c:pt>
                <c:pt idx="25">
                  <c:v>1031</c:v>
                </c:pt>
                <c:pt idx="26">
                  <c:v>378</c:v>
                </c:pt>
                <c:pt idx="27">
                  <c:v>136</c:v>
                </c:pt>
                <c:pt idx="28">
                  <c:v>358</c:v>
                </c:pt>
                <c:pt idx="29">
                  <c:v>801</c:v>
                </c:pt>
                <c:pt idx="30">
                  <c:v>212</c:v>
                </c:pt>
                <c:pt idx="31">
                  <c:v>352</c:v>
                </c:pt>
                <c:pt idx="32">
                  <c:v>526</c:v>
                </c:pt>
                <c:pt idx="33">
                  <c:v>365</c:v>
                </c:pt>
                <c:pt idx="34">
                  <c:v>373</c:v>
                </c:pt>
                <c:pt idx="35">
                  <c:v>228</c:v>
                </c:pt>
                <c:pt idx="36">
                  <c:v>1366</c:v>
                </c:pt>
                <c:pt idx="37">
                  <c:v>1646</c:v>
                </c:pt>
                <c:pt idx="38">
                  <c:v>443</c:v>
                </c:pt>
                <c:pt idx="39">
                  <c:v>546</c:v>
                </c:pt>
                <c:pt idx="40">
                  <c:v>157</c:v>
                </c:pt>
              </c:numCache>
            </c:numRef>
          </c:xVal>
          <c:yVal>
            <c:numRef>
              <c:f>'24 hr'!$U$6:$U$49</c:f>
              <c:numCache>
                <c:formatCode>General</c:formatCode>
                <c:ptCount val="44"/>
                <c:pt idx="0">
                  <c:v>1001</c:v>
                </c:pt>
                <c:pt idx="1">
                  <c:v>518</c:v>
                </c:pt>
                <c:pt idx="2">
                  <c:v>531</c:v>
                </c:pt>
                <c:pt idx="3">
                  <c:v>697</c:v>
                </c:pt>
                <c:pt idx="4">
                  <c:v>593</c:v>
                </c:pt>
                <c:pt idx="5">
                  <c:v>1694</c:v>
                </c:pt>
                <c:pt idx="6">
                  <c:v>659</c:v>
                </c:pt>
                <c:pt idx="7">
                  <c:v>878</c:v>
                </c:pt>
                <c:pt idx="8">
                  <c:v>368</c:v>
                </c:pt>
                <c:pt idx="9">
                  <c:v>592</c:v>
                </c:pt>
                <c:pt idx="10">
                  <c:v>729</c:v>
                </c:pt>
                <c:pt idx="11">
                  <c:v>441</c:v>
                </c:pt>
                <c:pt idx="12">
                  <c:v>1121</c:v>
                </c:pt>
                <c:pt idx="13">
                  <c:v>685</c:v>
                </c:pt>
                <c:pt idx="14">
                  <c:v>306</c:v>
                </c:pt>
                <c:pt idx="15">
                  <c:v>606</c:v>
                </c:pt>
                <c:pt idx="16">
                  <c:v>758</c:v>
                </c:pt>
                <c:pt idx="17">
                  <c:v>609</c:v>
                </c:pt>
                <c:pt idx="18">
                  <c:v>754</c:v>
                </c:pt>
                <c:pt idx="19">
                  <c:v>453</c:v>
                </c:pt>
                <c:pt idx="20">
                  <c:v>586</c:v>
                </c:pt>
                <c:pt idx="21">
                  <c:v>401</c:v>
                </c:pt>
                <c:pt idx="22">
                  <c:v>369</c:v>
                </c:pt>
                <c:pt idx="23">
                  <c:v>738</c:v>
                </c:pt>
                <c:pt idx="24">
                  <c:v>798</c:v>
                </c:pt>
                <c:pt idx="25">
                  <c:v>1022</c:v>
                </c:pt>
                <c:pt idx="26">
                  <c:v>768</c:v>
                </c:pt>
                <c:pt idx="27">
                  <c:v>322</c:v>
                </c:pt>
                <c:pt idx="28">
                  <c:v>540</c:v>
                </c:pt>
                <c:pt idx="29">
                  <c:v>1420</c:v>
                </c:pt>
                <c:pt idx="30">
                  <c:v>426</c:v>
                </c:pt>
                <c:pt idx="31">
                  <c:v>616</c:v>
                </c:pt>
                <c:pt idx="32">
                  <c:v>1053</c:v>
                </c:pt>
                <c:pt idx="33">
                  <c:v>721</c:v>
                </c:pt>
                <c:pt idx="34">
                  <c:v>663</c:v>
                </c:pt>
                <c:pt idx="35">
                  <c:v>522</c:v>
                </c:pt>
                <c:pt idx="36">
                  <c:v>1649</c:v>
                </c:pt>
                <c:pt idx="37">
                  <c:v>2585</c:v>
                </c:pt>
                <c:pt idx="38">
                  <c:v>818</c:v>
                </c:pt>
                <c:pt idx="39">
                  <c:v>1177</c:v>
                </c:pt>
                <c:pt idx="40">
                  <c:v>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4-443C-B067-A4219775F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126928"/>
        <c:axId val="967217103"/>
      </c:scatterChart>
      <c:valAx>
        <c:axId val="20491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17103"/>
        <c:crosses val="autoZero"/>
        <c:crossBetween val="midCat"/>
      </c:valAx>
      <c:valAx>
        <c:axId val="9672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hr'!$C$6:$C$49</c:f>
              <c:numCache>
                <c:formatCode>General</c:formatCode>
                <c:ptCount val="44"/>
                <c:pt idx="0">
                  <c:v>11100</c:v>
                </c:pt>
                <c:pt idx="1">
                  <c:v>7387</c:v>
                </c:pt>
                <c:pt idx="2">
                  <c:v>6922</c:v>
                </c:pt>
                <c:pt idx="3">
                  <c:v>12200</c:v>
                </c:pt>
                <c:pt idx="4">
                  <c:v>9709</c:v>
                </c:pt>
                <c:pt idx="5">
                  <c:v>29200</c:v>
                </c:pt>
                <c:pt idx="6">
                  <c:v>11000</c:v>
                </c:pt>
                <c:pt idx="7">
                  <c:v>7769</c:v>
                </c:pt>
                <c:pt idx="8">
                  <c:v>2923</c:v>
                </c:pt>
                <c:pt idx="9">
                  <c:v>5607</c:v>
                </c:pt>
                <c:pt idx="10">
                  <c:v>11100</c:v>
                </c:pt>
                <c:pt idx="11">
                  <c:v>6087</c:v>
                </c:pt>
                <c:pt idx="12">
                  <c:v>18400</c:v>
                </c:pt>
                <c:pt idx="13">
                  <c:v>4890</c:v>
                </c:pt>
                <c:pt idx="14">
                  <c:v>2336</c:v>
                </c:pt>
                <c:pt idx="15">
                  <c:v>7559</c:v>
                </c:pt>
                <c:pt idx="16">
                  <c:v>10400</c:v>
                </c:pt>
                <c:pt idx="17">
                  <c:v>9914</c:v>
                </c:pt>
                <c:pt idx="18">
                  <c:v>8647</c:v>
                </c:pt>
                <c:pt idx="19">
                  <c:v>6501</c:v>
                </c:pt>
                <c:pt idx="20">
                  <c:v>7180</c:v>
                </c:pt>
                <c:pt idx="21">
                  <c:v>2927</c:v>
                </c:pt>
                <c:pt idx="22">
                  <c:v>4249</c:v>
                </c:pt>
                <c:pt idx="23">
                  <c:v>12000</c:v>
                </c:pt>
                <c:pt idx="24">
                  <c:v>13700</c:v>
                </c:pt>
                <c:pt idx="25">
                  <c:v>16500</c:v>
                </c:pt>
                <c:pt idx="26">
                  <c:v>8040</c:v>
                </c:pt>
                <c:pt idx="27">
                  <c:v>2641</c:v>
                </c:pt>
                <c:pt idx="28">
                  <c:v>6738</c:v>
                </c:pt>
                <c:pt idx="29">
                  <c:v>19700</c:v>
                </c:pt>
                <c:pt idx="30">
                  <c:v>5340</c:v>
                </c:pt>
                <c:pt idx="31">
                  <c:v>6612</c:v>
                </c:pt>
                <c:pt idx="32" formatCode="0">
                  <c:v>12600</c:v>
                </c:pt>
                <c:pt idx="33" formatCode="0">
                  <c:v>9356</c:v>
                </c:pt>
                <c:pt idx="34" formatCode="0">
                  <c:v>12400</c:v>
                </c:pt>
                <c:pt idx="35" formatCode="0">
                  <c:v>7017</c:v>
                </c:pt>
                <c:pt idx="36" formatCode="0">
                  <c:v>38800</c:v>
                </c:pt>
                <c:pt idx="37" formatCode="0">
                  <c:v>35400</c:v>
                </c:pt>
                <c:pt idx="38" formatCode="0">
                  <c:v>4009</c:v>
                </c:pt>
                <c:pt idx="39" formatCode="0">
                  <c:v>9615</c:v>
                </c:pt>
                <c:pt idx="40" formatCode="0">
                  <c:v>2237</c:v>
                </c:pt>
              </c:numCache>
            </c:numRef>
          </c:xVal>
          <c:yVal>
            <c:numRef>
              <c:f>'24 hr'!$M$6:$M$49</c:f>
              <c:numCache>
                <c:formatCode>General</c:formatCode>
                <c:ptCount val="44"/>
                <c:pt idx="0">
                  <c:v>482</c:v>
                </c:pt>
                <c:pt idx="1">
                  <c:v>258</c:v>
                </c:pt>
                <c:pt idx="2">
                  <c:v>404</c:v>
                </c:pt>
                <c:pt idx="3">
                  <c:v>330</c:v>
                </c:pt>
                <c:pt idx="4">
                  <c:v>367</c:v>
                </c:pt>
                <c:pt idx="5">
                  <c:v>461</c:v>
                </c:pt>
                <c:pt idx="6">
                  <c:v>322</c:v>
                </c:pt>
                <c:pt idx="7">
                  <c:v>306</c:v>
                </c:pt>
                <c:pt idx="8">
                  <c:v>135</c:v>
                </c:pt>
                <c:pt idx="9">
                  <c:v>164</c:v>
                </c:pt>
                <c:pt idx="10">
                  <c:v>279</c:v>
                </c:pt>
                <c:pt idx="11">
                  <c:v>170</c:v>
                </c:pt>
                <c:pt idx="12">
                  <c:v>315</c:v>
                </c:pt>
                <c:pt idx="13">
                  <c:v>121</c:v>
                </c:pt>
                <c:pt idx="14">
                  <c:v>108</c:v>
                </c:pt>
                <c:pt idx="15">
                  <c:v>203</c:v>
                </c:pt>
                <c:pt idx="16">
                  <c:v>219</c:v>
                </c:pt>
                <c:pt idx="17">
                  <c:v>238</c:v>
                </c:pt>
                <c:pt idx="18">
                  <c:v>333</c:v>
                </c:pt>
                <c:pt idx="19">
                  <c:v>239</c:v>
                </c:pt>
                <c:pt idx="20">
                  <c:v>179</c:v>
                </c:pt>
                <c:pt idx="21">
                  <c:v>142</c:v>
                </c:pt>
                <c:pt idx="22">
                  <c:v>136</c:v>
                </c:pt>
                <c:pt idx="23">
                  <c:v>375</c:v>
                </c:pt>
                <c:pt idx="24">
                  <c:v>402</c:v>
                </c:pt>
                <c:pt idx="25">
                  <c:v>436</c:v>
                </c:pt>
                <c:pt idx="26">
                  <c:v>313</c:v>
                </c:pt>
                <c:pt idx="27">
                  <c:v>123</c:v>
                </c:pt>
                <c:pt idx="28">
                  <c:v>292</c:v>
                </c:pt>
                <c:pt idx="29">
                  <c:v>712</c:v>
                </c:pt>
                <c:pt idx="30">
                  <c:v>164</c:v>
                </c:pt>
                <c:pt idx="31">
                  <c:v>284</c:v>
                </c:pt>
                <c:pt idx="32">
                  <c:v>373</c:v>
                </c:pt>
                <c:pt idx="33">
                  <c:v>171</c:v>
                </c:pt>
                <c:pt idx="34">
                  <c:v>340</c:v>
                </c:pt>
                <c:pt idx="35">
                  <c:v>262</c:v>
                </c:pt>
                <c:pt idx="36">
                  <c:v>673</c:v>
                </c:pt>
                <c:pt idx="37">
                  <c:v>830</c:v>
                </c:pt>
                <c:pt idx="38">
                  <c:v>113</c:v>
                </c:pt>
                <c:pt idx="39">
                  <c:v>381</c:v>
                </c:pt>
                <c:pt idx="40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F-4D49-8B44-96524533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848367"/>
        <c:axId val="967209663"/>
      </c:scatterChart>
      <c:valAx>
        <c:axId val="95584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09663"/>
        <c:crosses val="autoZero"/>
        <c:crossBetween val="midCat"/>
      </c:valAx>
      <c:valAx>
        <c:axId val="9672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84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hr'!$F$6:$F$49</c:f>
              <c:numCache>
                <c:formatCode>General</c:formatCode>
                <c:ptCount val="44"/>
                <c:pt idx="0">
                  <c:v>706</c:v>
                </c:pt>
                <c:pt idx="1">
                  <c:v>366</c:v>
                </c:pt>
                <c:pt idx="2">
                  <c:v>332</c:v>
                </c:pt>
                <c:pt idx="3">
                  <c:v>431</c:v>
                </c:pt>
                <c:pt idx="4">
                  <c:v>357</c:v>
                </c:pt>
                <c:pt idx="5">
                  <c:v>1003</c:v>
                </c:pt>
                <c:pt idx="6">
                  <c:v>345</c:v>
                </c:pt>
                <c:pt idx="7">
                  <c:v>545</c:v>
                </c:pt>
                <c:pt idx="8">
                  <c:v>239</c:v>
                </c:pt>
                <c:pt idx="9">
                  <c:v>350</c:v>
                </c:pt>
                <c:pt idx="10">
                  <c:v>477</c:v>
                </c:pt>
                <c:pt idx="11">
                  <c:v>282</c:v>
                </c:pt>
                <c:pt idx="12">
                  <c:v>750</c:v>
                </c:pt>
                <c:pt idx="13">
                  <c:v>241</c:v>
                </c:pt>
                <c:pt idx="14">
                  <c:v>143</c:v>
                </c:pt>
                <c:pt idx="15">
                  <c:v>355</c:v>
                </c:pt>
                <c:pt idx="16">
                  <c:v>428</c:v>
                </c:pt>
                <c:pt idx="17">
                  <c:v>386</c:v>
                </c:pt>
                <c:pt idx="18">
                  <c:v>445</c:v>
                </c:pt>
                <c:pt idx="19">
                  <c:v>187</c:v>
                </c:pt>
                <c:pt idx="20">
                  <c:v>294</c:v>
                </c:pt>
                <c:pt idx="21">
                  <c:v>178</c:v>
                </c:pt>
                <c:pt idx="22">
                  <c:v>180</c:v>
                </c:pt>
                <c:pt idx="23">
                  <c:v>458</c:v>
                </c:pt>
                <c:pt idx="24">
                  <c:v>664</c:v>
                </c:pt>
                <c:pt idx="25">
                  <c:v>1031</c:v>
                </c:pt>
                <c:pt idx="26">
                  <c:v>378</c:v>
                </c:pt>
                <c:pt idx="27">
                  <c:v>136</c:v>
                </c:pt>
                <c:pt idx="28">
                  <c:v>358</c:v>
                </c:pt>
                <c:pt idx="29">
                  <c:v>801</c:v>
                </c:pt>
                <c:pt idx="30">
                  <c:v>212</c:v>
                </c:pt>
                <c:pt idx="31">
                  <c:v>352</c:v>
                </c:pt>
                <c:pt idx="32">
                  <c:v>526</c:v>
                </c:pt>
                <c:pt idx="33">
                  <c:v>365</c:v>
                </c:pt>
                <c:pt idx="34">
                  <c:v>373</c:v>
                </c:pt>
                <c:pt idx="35">
                  <c:v>228</c:v>
                </c:pt>
                <c:pt idx="36">
                  <c:v>1366</c:v>
                </c:pt>
                <c:pt idx="37">
                  <c:v>1646</c:v>
                </c:pt>
                <c:pt idx="38">
                  <c:v>443</c:v>
                </c:pt>
                <c:pt idx="39">
                  <c:v>546</c:v>
                </c:pt>
                <c:pt idx="40">
                  <c:v>157</c:v>
                </c:pt>
              </c:numCache>
            </c:numRef>
          </c:xVal>
          <c:yVal>
            <c:numRef>
              <c:f>'24 hr'!$M$6:$M$49</c:f>
              <c:numCache>
                <c:formatCode>General</c:formatCode>
                <c:ptCount val="44"/>
                <c:pt idx="0">
                  <c:v>482</c:v>
                </c:pt>
                <c:pt idx="1">
                  <c:v>258</c:v>
                </c:pt>
                <c:pt idx="2">
                  <c:v>404</c:v>
                </c:pt>
                <c:pt idx="3">
                  <c:v>330</c:v>
                </c:pt>
                <c:pt idx="4">
                  <c:v>367</c:v>
                </c:pt>
                <c:pt idx="5">
                  <c:v>461</c:v>
                </c:pt>
                <c:pt idx="6">
                  <c:v>322</c:v>
                </c:pt>
                <c:pt idx="7">
                  <c:v>306</c:v>
                </c:pt>
                <c:pt idx="8">
                  <c:v>135</c:v>
                </c:pt>
                <c:pt idx="9">
                  <c:v>164</c:v>
                </c:pt>
                <c:pt idx="10">
                  <c:v>279</c:v>
                </c:pt>
                <c:pt idx="11">
                  <c:v>170</c:v>
                </c:pt>
                <c:pt idx="12">
                  <c:v>315</c:v>
                </c:pt>
                <c:pt idx="13">
                  <c:v>121</c:v>
                </c:pt>
                <c:pt idx="14">
                  <c:v>108</c:v>
                </c:pt>
                <c:pt idx="15">
                  <c:v>203</c:v>
                </c:pt>
                <c:pt idx="16">
                  <c:v>219</c:v>
                </c:pt>
                <c:pt idx="17">
                  <c:v>238</c:v>
                </c:pt>
                <c:pt idx="18">
                  <c:v>333</c:v>
                </c:pt>
                <c:pt idx="19">
                  <c:v>239</c:v>
                </c:pt>
                <c:pt idx="20">
                  <c:v>179</c:v>
                </c:pt>
                <c:pt idx="21">
                  <c:v>142</c:v>
                </c:pt>
                <c:pt idx="22">
                  <c:v>136</c:v>
                </c:pt>
                <c:pt idx="23">
                  <c:v>375</c:v>
                </c:pt>
                <c:pt idx="24">
                  <c:v>402</c:v>
                </c:pt>
                <c:pt idx="25">
                  <c:v>436</c:v>
                </c:pt>
                <c:pt idx="26">
                  <c:v>313</c:v>
                </c:pt>
                <c:pt idx="27">
                  <c:v>123</c:v>
                </c:pt>
                <c:pt idx="28">
                  <c:v>292</c:v>
                </c:pt>
                <c:pt idx="29">
                  <c:v>712</c:v>
                </c:pt>
                <c:pt idx="30">
                  <c:v>164</c:v>
                </c:pt>
                <c:pt idx="31">
                  <c:v>284</c:v>
                </c:pt>
                <c:pt idx="32">
                  <c:v>373</c:v>
                </c:pt>
                <c:pt idx="33">
                  <c:v>171</c:v>
                </c:pt>
                <c:pt idx="34">
                  <c:v>340</c:v>
                </c:pt>
                <c:pt idx="35">
                  <c:v>262</c:v>
                </c:pt>
                <c:pt idx="36">
                  <c:v>673</c:v>
                </c:pt>
                <c:pt idx="37">
                  <c:v>830</c:v>
                </c:pt>
                <c:pt idx="38">
                  <c:v>113</c:v>
                </c:pt>
                <c:pt idx="39">
                  <c:v>381</c:v>
                </c:pt>
                <c:pt idx="40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9-4B73-9DFF-4D8E22A9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4944"/>
        <c:axId val="925463584"/>
      </c:scatterChart>
      <c:valAx>
        <c:axId val="204047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63584"/>
        <c:crosses val="autoZero"/>
        <c:crossBetween val="midCat"/>
      </c:valAx>
      <c:valAx>
        <c:axId val="9254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hr'!$C$6:$C$49</c:f>
              <c:numCache>
                <c:formatCode>General</c:formatCode>
                <c:ptCount val="44"/>
                <c:pt idx="0">
                  <c:v>11100</c:v>
                </c:pt>
                <c:pt idx="1">
                  <c:v>7387</c:v>
                </c:pt>
                <c:pt idx="2">
                  <c:v>6922</c:v>
                </c:pt>
                <c:pt idx="3">
                  <c:v>12200</c:v>
                </c:pt>
                <c:pt idx="4">
                  <c:v>9709</c:v>
                </c:pt>
                <c:pt idx="5">
                  <c:v>29200</c:v>
                </c:pt>
                <c:pt idx="6">
                  <c:v>11000</c:v>
                </c:pt>
                <c:pt idx="7">
                  <c:v>7769</c:v>
                </c:pt>
                <c:pt idx="8">
                  <c:v>2923</c:v>
                </c:pt>
                <c:pt idx="9">
                  <c:v>5607</c:v>
                </c:pt>
                <c:pt idx="10">
                  <c:v>11100</c:v>
                </c:pt>
                <c:pt idx="11">
                  <c:v>6087</c:v>
                </c:pt>
                <c:pt idx="12">
                  <c:v>18400</c:v>
                </c:pt>
                <c:pt idx="13">
                  <c:v>4890</c:v>
                </c:pt>
                <c:pt idx="14">
                  <c:v>2336</c:v>
                </c:pt>
                <c:pt idx="15">
                  <c:v>7559</c:v>
                </c:pt>
                <c:pt idx="16">
                  <c:v>10400</c:v>
                </c:pt>
                <c:pt idx="17">
                  <c:v>9914</c:v>
                </c:pt>
                <c:pt idx="18">
                  <c:v>8647</c:v>
                </c:pt>
                <c:pt idx="19">
                  <c:v>6501</c:v>
                </c:pt>
                <c:pt idx="20">
                  <c:v>7180</c:v>
                </c:pt>
                <c:pt idx="21">
                  <c:v>2927</c:v>
                </c:pt>
                <c:pt idx="22">
                  <c:v>4249</c:v>
                </c:pt>
                <c:pt idx="23">
                  <c:v>12000</c:v>
                </c:pt>
                <c:pt idx="24">
                  <c:v>13700</c:v>
                </c:pt>
                <c:pt idx="25">
                  <c:v>16500</c:v>
                </c:pt>
                <c:pt idx="26">
                  <c:v>8040</c:v>
                </c:pt>
                <c:pt idx="27">
                  <c:v>2641</c:v>
                </c:pt>
                <c:pt idx="28">
                  <c:v>6738</c:v>
                </c:pt>
                <c:pt idx="29">
                  <c:v>19700</c:v>
                </c:pt>
                <c:pt idx="30">
                  <c:v>5340</c:v>
                </c:pt>
                <c:pt idx="31">
                  <c:v>6612</c:v>
                </c:pt>
                <c:pt idx="32" formatCode="0">
                  <c:v>12600</c:v>
                </c:pt>
                <c:pt idx="33" formatCode="0">
                  <c:v>9356</c:v>
                </c:pt>
                <c:pt idx="34" formatCode="0">
                  <c:v>12400</c:v>
                </c:pt>
                <c:pt idx="35" formatCode="0">
                  <c:v>7017</c:v>
                </c:pt>
                <c:pt idx="36" formatCode="0">
                  <c:v>38800</c:v>
                </c:pt>
                <c:pt idx="37" formatCode="0">
                  <c:v>35400</c:v>
                </c:pt>
                <c:pt idx="38" formatCode="0">
                  <c:v>4009</c:v>
                </c:pt>
                <c:pt idx="39" formatCode="0">
                  <c:v>9615</c:v>
                </c:pt>
                <c:pt idx="40" formatCode="0">
                  <c:v>2237</c:v>
                </c:pt>
              </c:numCache>
            </c:numRef>
          </c:xVal>
          <c:yVal>
            <c:numRef>
              <c:f>'24 hr'!$E$6:$E$49</c:f>
              <c:numCache>
                <c:formatCode>General</c:formatCode>
                <c:ptCount val="44"/>
                <c:pt idx="0">
                  <c:v>139</c:v>
                </c:pt>
                <c:pt idx="1">
                  <c:v>100</c:v>
                </c:pt>
                <c:pt idx="2">
                  <c:v>89</c:v>
                </c:pt>
                <c:pt idx="3">
                  <c:v>122</c:v>
                </c:pt>
                <c:pt idx="4">
                  <c:v>144</c:v>
                </c:pt>
                <c:pt idx="5">
                  <c:v>821</c:v>
                </c:pt>
                <c:pt idx="6">
                  <c:v>98</c:v>
                </c:pt>
                <c:pt idx="7">
                  <c:v>151</c:v>
                </c:pt>
                <c:pt idx="8">
                  <c:v>79</c:v>
                </c:pt>
                <c:pt idx="9">
                  <c:v>133</c:v>
                </c:pt>
                <c:pt idx="10">
                  <c:v>230</c:v>
                </c:pt>
                <c:pt idx="11">
                  <c:v>113</c:v>
                </c:pt>
                <c:pt idx="12">
                  <c:v>429</c:v>
                </c:pt>
                <c:pt idx="13">
                  <c:v>143</c:v>
                </c:pt>
                <c:pt idx="14">
                  <c:v>45</c:v>
                </c:pt>
                <c:pt idx="15">
                  <c:v>169</c:v>
                </c:pt>
                <c:pt idx="16">
                  <c:v>178</c:v>
                </c:pt>
                <c:pt idx="17">
                  <c:v>198</c:v>
                </c:pt>
                <c:pt idx="18">
                  <c:v>155</c:v>
                </c:pt>
                <c:pt idx="19">
                  <c:v>120</c:v>
                </c:pt>
                <c:pt idx="20">
                  <c:v>137</c:v>
                </c:pt>
                <c:pt idx="21">
                  <c:v>48</c:v>
                </c:pt>
                <c:pt idx="22">
                  <c:v>96</c:v>
                </c:pt>
                <c:pt idx="23">
                  <c:v>140</c:v>
                </c:pt>
                <c:pt idx="24">
                  <c:v>271</c:v>
                </c:pt>
                <c:pt idx="25">
                  <c:v>195</c:v>
                </c:pt>
                <c:pt idx="26">
                  <c:v>118</c:v>
                </c:pt>
                <c:pt idx="27">
                  <c:v>50</c:v>
                </c:pt>
                <c:pt idx="28">
                  <c:v>114</c:v>
                </c:pt>
                <c:pt idx="29">
                  <c:v>324</c:v>
                </c:pt>
                <c:pt idx="30">
                  <c:v>118</c:v>
                </c:pt>
                <c:pt idx="31">
                  <c:v>112</c:v>
                </c:pt>
                <c:pt idx="32">
                  <c:v>118</c:v>
                </c:pt>
                <c:pt idx="33">
                  <c:v>168</c:v>
                </c:pt>
                <c:pt idx="34">
                  <c:v>164</c:v>
                </c:pt>
                <c:pt idx="35">
                  <c:v>98</c:v>
                </c:pt>
                <c:pt idx="36">
                  <c:v>853</c:v>
                </c:pt>
                <c:pt idx="37">
                  <c:v>810</c:v>
                </c:pt>
                <c:pt idx="38">
                  <c:v>92</c:v>
                </c:pt>
                <c:pt idx="39">
                  <c:v>375</c:v>
                </c:pt>
                <c:pt idx="4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B-428F-A0B0-ED2DF991A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1584"/>
        <c:axId val="925465568"/>
      </c:scatterChart>
      <c:valAx>
        <c:axId val="204047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65568"/>
        <c:crosses val="autoZero"/>
        <c:crossBetween val="midCat"/>
      </c:valAx>
      <c:valAx>
        <c:axId val="9254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5485564304461942E-4"/>
                  <c:y val="-9.50710848643919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hr'!$C$6:$C$49</c:f>
              <c:numCache>
                <c:formatCode>General</c:formatCode>
                <c:ptCount val="44"/>
                <c:pt idx="0">
                  <c:v>11100</c:v>
                </c:pt>
                <c:pt idx="1">
                  <c:v>7387</c:v>
                </c:pt>
                <c:pt idx="2">
                  <c:v>6922</c:v>
                </c:pt>
                <c:pt idx="3">
                  <c:v>12200</c:v>
                </c:pt>
                <c:pt idx="4">
                  <c:v>9709</c:v>
                </c:pt>
                <c:pt idx="5">
                  <c:v>29200</c:v>
                </c:pt>
                <c:pt idx="6">
                  <c:v>11000</c:v>
                </c:pt>
                <c:pt idx="7">
                  <c:v>7769</c:v>
                </c:pt>
                <c:pt idx="8">
                  <c:v>2923</c:v>
                </c:pt>
                <c:pt idx="9">
                  <c:v>5607</c:v>
                </c:pt>
                <c:pt idx="10">
                  <c:v>11100</c:v>
                </c:pt>
                <c:pt idx="11">
                  <c:v>6087</c:v>
                </c:pt>
                <c:pt idx="12">
                  <c:v>18400</c:v>
                </c:pt>
                <c:pt idx="13">
                  <c:v>4890</c:v>
                </c:pt>
                <c:pt idx="14">
                  <c:v>2336</c:v>
                </c:pt>
                <c:pt idx="15">
                  <c:v>7559</c:v>
                </c:pt>
                <c:pt idx="16">
                  <c:v>10400</c:v>
                </c:pt>
                <c:pt idx="17">
                  <c:v>9914</c:v>
                </c:pt>
                <c:pt idx="18">
                  <c:v>8647</c:v>
                </c:pt>
                <c:pt idx="19">
                  <c:v>6501</c:v>
                </c:pt>
                <c:pt idx="20">
                  <c:v>7180</c:v>
                </c:pt>
                <c:pt idx="21">
                  <c:v>2927</c:v>
                </c:pt>
                <c:pt idx="22">
                  <c:v>4249</c:v>
                </c:pt>
                <c:pt idx="23">
                  <c:v>12000</c:v>
                </c:pt>
                <c:pt idx="24">
                  <c:v>13700</c:v>
                </c:pt>
                <c:pt idx="25">
                  <c:v>16500</c:v>
                </c:pt>
                <c:pt idx="26">
                  <c:v>8040</c:v>
                </c:pt>
                <c:pt idx="27">
                  <c:v>2641</c:v>
                </c:pt>
                <c:pt idx="28">
                  <c:v>6738</c:v>
                </c:pt>
                <c:pt idx="29">
                  <c:v>19700</c:v>
                </c:pt>
                <c:pt idx="30">
                  <c:v>5340</c:v>
                </c:pt>
                <c:pt idx="31">
                  <c:v>6612</c:v>
                </c:pt>
                <c:pt idx="32" formatCode="0">
                  <c:v>12600</c:v>
                </c:pt>
                <c:pt idx="33" formatCode="0">
                  <c:v>9356</c:v>
                </c:pt>
                <c:pt idx="34" formatCode="0">
                  <c:v>12400</c:v>
                </c:pt>
                <c:pt idx="35" formatCode="0">
                  <c:v>7017</c:v>
                </c:pt>
                <c:pt idx="36" formatCode="0">
                  <c:v>38800</c:v>
                </c:pt>
                <c:pt idx="37" formatCode="0">
                  <c:v>35400</c:v>
                </c:pt>
                <c:pt idx="38" formatCode="0">
                  <c:v>4009</c:v>
                </c:pt>
                <c:pt idx="39" formatCode="0">
                  <c:v>9615</c:v>
                </c:pt>
                <c:pt idx="40" formatCode="0">
                  <c:v>2237</c:v>
                </c:pt>
              </c:numCache>
            </c:numRef>
          </c:xVal>
          <c:yVal>
            <c:numRef>
              <c:f>'24 hr'!$F$6:$F$49</c:f>
              <c:numCache>
                <c:formatCode>General</c:formatCode>
                <c:ptCount val="44"/>
                <c:pt idx="0">
                  <c:v>706</c:v>
                </c:pt>
                <c:pt idx="1">
                  <c:v>366</c:v>
                </c:pt>
                <c:pt idx="2">
                  <c:v>332</c:v>
                </c:pt>
                <c:pt idx="3">
                  <c:v>431</c:v>
                </c:pt>
                <c:pt idx="4">
                  <c:v>357</c:v>
                </c:pt>
                <c:pt idx="5">
                  <c:v>1003</c:v>
                </c:pt>
                <c:pt idx="6">
                  <c:v>345</c:v>
                </c:pt>
                <c:pt idx="7">
                  <c:v>545</c:v>
                </c:pt>
                <c:pt idx="8">
                  <c:v>239</c:v>
                </c:pt>
                <c:pt idx="9">
                  <c:v>350</c:v>
                </c:pt>
                <c:pt idx="10">
                  <c:v>477</c:v>
                </c:pt>
                <c:pt idx="11">
                  <c:v>282</c:v>
                </c:pt>
                <c:pt idx="12">
                  <c:v>750</c:v>
                </c:pt>
                <c:pt idx="13">
                  <c:v>241</c:v>
                </c:pt>
                <c:pt idx="14">
                  <c:v>143</c:v>
                </c:pt>
                <c:pt idx="15">
                  <c:v>355</c:v>
                </c:pt>
                <c:pt idx="16">
                  <c:v>428</c:v>
                </c:pt>
                <c:pt idx="17">
                  <c:v>386</c:v>
                </c:pt>
                <c:pt idx="18">
                  <c:v>445</c:v>
                </c:pt>
                <c:pt idx="19">
                  <c:v>187</c:v>
                </c:pt>
                <c:pt idx="20">
                  <c:v>294</c:v>
                </c:pt>
                <c:pt idx="21">
                  <c:v>178</c:v>
                </c:pt>
                <c:pt idx="22">
                  <c:v>180</c:v>
                </c:pt>
                <c:pt idx="23">
                  <c:v>458</c:v>
                </c:pt>
                <c:pt idx="24">
                  <c:v>664</c:v>
                </c:pt>
                <c:pt idx="25">
                  <c:v>1031</c:v>
                </c:pt>
                <c:pt idx="26">
                  <c:v>378</c:v>
                </c:pt>
                <c:pt idx="27">
                  <c:v>136</c:v>
                </c:pt>
                <c:pt idx="28">
                  <c:v>358</c:v>
                </c:pt>
                <c:pt idx="29">
                  <c:v>801</c:v>
                </c:pt>
                <c:pt idx="30">
                  <c:v>212</c:v>
                </c:pt>
                <c:pt idx="31">
                  <c:v>352</c:v>
                </c:pt>
                <c:pt idx="32">
                  <c:v>526</c:v>
                </c:pt>
                <c:pt idx="33">
                  <c:v>365</c:v>
                </c:pt>
                <c:pt idx="34">
                  <c:v>373</c:v>
                </c:pt>
                <c:pt idx="35">
                  <c:v>228</c:v>
                </c:pt>
                <c:pt idx="36">
                  <c:v>1366</c:v>
                </c:pt>
                <c:pt idx="37">
                  <c:v>1646</c:v>
                </c:pt>
                <c:pt idx="38">
                  <c:v>443</c:v>
                </c:pt>
                <c:pt idx="39">
                  <c:v>546</c:v>
                </c:pt>
                <c:pt idx="40">
                  <c:v>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9-48D2-BAAB-A555EE426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875728"/>
        <c:axId val="2052471536"/>
      </c:scatterChart>
      <c:valAx>
        <c:axId val="20498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71536"/>
        <c:crosses val="autoZero"/>
        <c:crossBetween val="midCat"/>
      </c:valAx>
      <c:valAx>
        <c:axId val="20524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 hr'!$X$75:$X$78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24</c:v>
                </c:pt>
              </c:numCache>
            </c:numRef>
          </c:xVal>
          <c:yVal>
            <c:numRef>
              <c:f>'24 hr'!$AB$75:$AB$78</c:f>
              <c:numCache>
                <c:formatCode>General</c:formatCode>
                <c:ptCount val="4"/>
                <c:pt idx="0">
                  <c:v>0.10143591195099858</c:v>
                </c:pt>
                <c:pt idx="1">
                  <c:v>0.13627220640748997</c:v>
                </c:pt>
                <c:pt idx="2">
                  <c:v>0.20800552322837854</c:v>
                </c:pt>
                <c:pt idx="3">
                  <c:v>0.45023105382129947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2-43F4-9E36-3B524C392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420095"/>
        <c:axId val="1080415775"/>
      </c:scatterChart>
      <c:valAx>
        <c:axId val="108042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15775"/>
        <c:crosses val="autoZero"/>
        <c:crossBetween val="midCat"/>
      </c:valAx>
      <c:valAx>
        <c:axId val="108041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2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566737</xdr:colOff>
      <xdr:row>54</xdr:row>
      <xdr:rowOff>76200</xdr:rowOff>
    </xdr:from>
    <xdr:to>
      <xdr:col>7</xdr:col>
      <xdr:colOff>490537</xdr:colOff>
      <xdr:row>68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AE58B2-AD57-6F9D-9404-215B65422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80962</xdr:colOff>
      <xdr:row>54</xdr:row>
      <xdr:rowOff>76200</xdr:rowOff>
    </xdr:from>
    <xdr:to>
      <xdr:col>23</xdr:col>
      <xdr:colOff>252412</xdr:colOff>
      <xdr:row>68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FC2D3B-1079-31B7-FF70-2235E7540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54</xdr:row>
      <xdr:rowOff>57150</xdr:rowOff>
    </xdr:from>
    <xdr:to>
      <xdr:col>15</xdr:col>
      <xdr:colOff>419100</xdr:colOff>
      <xdr:row>68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3C2305-E636-3055-5C9E-ED1919C9A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95250</xdr:colOff>
      <xdr:row>54</xdr:row>
      <xdr:rowOff>100012</xdr:rowOff>
    </xdr:from>
    <xdr:to>
      <xdr:col>31</xdr:col>
      <xdr:colOff>266700</xdr:colOff>
      <xdr:row>68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F5EFB1-D557-7F3F-71AA-539B8CF93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557212</xdr:colOff>
      <xdr:row>69</xdr:row>
      <xdr:rowOff>109537</xdr:rowOff>
    </xdr:from>
    <xdr:to>
      <xdr:col>7</xdr:col>
      <xdr:colOff>481012</xdr:colOff>
      <xdr:row>83</xdr:row>
      <xdr:rowOff>185737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9BF05A-BC0D-C875-B120-B8D19B1B1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295275</xdr:colOff>
      <xdr:row>69</xdr:row>
      <xdr:rowOff>100012</xdr:rowOff>
    </xdr:from>
    <xdr:to>
      <xdr:col>15</xdr:col>
      <xdr:colOff>409575</xdr:colOff>
      <xdr:row>83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834D15-51CD-F160-A2B1-8E974B31D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604837</xdr:colOff>
      <xdr:row>79</xdr:row>
      <xdr:rowOff>138112</xdr:rowOff>
    </xdr:from>
    <xdr:to>
      <xdr:col>29</xdr:col>
      <xdr:colOff>166687</xdr:colOff>
      <xdr:row>94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71CA33-6046-8537-E17A-7F2E94F43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0819-4CB6-426A-A1F0-A387C88A55A6}">
  <dimension ref="A4:AH83"/>
  <sheetViews>
    <sheetView tabSelected="1" topLeftCell="A14" workbookViewId="0">
      <selection activeCell="AE53" sqref="AE53:AH53"/>
    </sheetView>
  </sheetViews>
  <sheetFormatPr defaultRowHeight="15" x14ac:dyDescent="0.25"/>
  <cols>
    <col min="6" max="6" width="13" customWidth="1"/>
    <col min="7" max="7" width="11" customWidth="1"/>
    <col min="10" max="11" width="10.5703125" customWidth="1"/>
    <col min="18" max="19" width="10.140625" customWidth="1"/>
    <col min="26" max="27" width="10.140625" customWidth="1"/>
  </cols>
  <sheetData>
    <row r="4" spans="1:34" x14ac:dyDescent="0.25">
      <c r="E4" s="2" t="s">
        <v>2</v>
      </c>
      <c r="F4" s="2"/>
      <c r="G4" s="2"/>
      <c r="H4" s="2"/>
      <c r="I4" s="2"/>
      <c r="J4" s="2"/>
      <c r="K4" s="2"/>
      <c r="M4" s="3" t="s">
        <v>3</v>
      </c>
      <c r="N4" s="3"/>
      <c r="O4" s="3"/>
      <c r="P4" s="3"/>
      <c r="Q4" s="3"/>
      <c r="R4" s="3"/>
      <c r="S4" s="3"/>
      <c r="U4" s="4" t="s">
        <v>4</v>
      </c>
      <c r="V4" s="4"/>
      <c r="W4" s="4"/>
      <c r="X4" s="4"/>
      <c r="Y4" s="4"/>
      <c r="Z4" s="4"/>
      <c r="AA4" s="4"/>
    </row>
    <row r="5" spans="1:34" s="8" customFormat="1" ht="31.5" customHeight="1" x14ac:dyDescent="0.25">
      <c r="A5" s="8" t="s">
        <v>1</v>
      </c>
      <c r="C5" s="8" t="s">
        <v>7</v>
      </c>
      <c r="E5" s="9" t="s">
        <v>0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M5" s="10" t="s">
        <v>0</v>
      </c>
      <c r="N5" s="10" t="s">
        <v>8</v>
      </c>
      <c r="O5" s="10" t="s">
        <v>9</v>
      </c>
      <c r="P5" s="10" t="s">
        <v>10</v>
      </c>
      <c r="Q5" s="10" t="s">
        <v>11</v>
      </c>
      <c r="R5" s="10" t="s">
        <v>12</v>
      </c>
      <c r="S5" s="10" t="s">
        <v>13</v>
      </c>
      <c r="U5" s="12" t="s">
        <v>0</v>
      </c>
      <c r="V5" s="12" t="s">
        <v>8</v>
      </c>
      <c r="W5" s="12" t="s">
        <v>9</v>
      </c>
      <c r="X5" s="12" t="s">
        <v>10</v>
      </c>
      <c r="Y5" s="12" t="s">
        <v>11</v>
      </c>
      <c r="Z5" s="12" t="s">
        <v>12</v>
      </c>
      <c r="AA5" s="13" t="s">
        <v>13</v>
      </c>
      <c r="AC5" s="11" t="s">
        <v>6</v>
      </c>
      <c r="AE5" s="11" t="s">
        <v>55</v>
      </c>
      <c r="AF5" s="11" t="s">
        <v>56</v>
      </c>
      <c r="AG5" s="11" t="s">
        <v>57</v>
      </c>
      <c r="AH5" s="11" t="s">
        <v>58</v>
      </c>
    </row>
    <row r="6" spans="1:34" x14ac:dyDescent="0.25">
      <c r="A6" s="1" t="s">
        <v>14</v>
      </c>
      <c r="C6">
        <v>11100</v>
      </c>
      <c r="E6">
        <v>139</v>
      </c>
      <c r="F6">
        <v>706</v>
      </c>
      <c r="G6">
        <v>5.08</v>
      </c>
      <c r="H6">
        <v>0.27700000000000002</v>
      </c>
      <c r="I6">
        <v>0.39500000000000002</v>
      </c>
      <c r="J6">
        <v>0.60499999999999998</v>
      </c>
      <c r="K6">
        <v>399</v>
      </c>
      <c r="M6">
        <v>482</v>
      </c>
      <c r="N6">
        <v>48.3</v>
      </c>
      <c r="O6">
        <v>0.1</v>
      </c>
      <c r="P6">
        <v>0.245</v>
      </c>
      <c r="Q6">
        <v>0.73499999999999999</v>
      </c>
      <c r="R6">
        <v>0.88600000000000001</v>
      </c>
      <c r="S6">
        <v>5282</v>
      </c>
      <c r="U6">
        <v>1001</v>
      </c>
      <c r="V6">
        <v>42.3</v>
      </c>
      <c r="W6">
        <v>4.2299999999999997E-2</v>
      </c>
      <c r="X6">
        <v>0.27900000000000003</v>
      </c>
      <c r="Y6">
        <v>0.68</v>
      </c>
      <c r="Z6">
        <v>0.89300000000000002</v>
      </c>
      <c r="AA6">
        <v>1665</v>
      </c>
      <c r="AC6">
        <f t="shared" ref="AC6:AC46" si="0">M6/U6</f>
        <v>0.48151848151848153</v>
      </c>
      <c r="AE6">
        <f>U6/E6</f>
        <v>7.2014388489208629</v>
      </c>
      <c r="AF6">
        <f>M6/E6</f>
        <v>3.4676258992805757</v>
      </c>
      <c r="AG6">
        <f>U6/F6</f>
        <v>1.4178470254957507</v>
      </c>
      <c r="AH6">
        <f>M6/F6</f>
        <v>0.68271954674220958</v>
      </c>
    </row>
    <row r="7" spans="1:34" x14ac:dyDescent="0.25">
      <c r="A7" s="1" t="s">
        <v>15</v>
      </c>
      <c r="C7">
        <v>7387</v>
      </c>
      <c r="E7">
        <v>100</v>
      </c>
      <c r="F7">
        <v>366</v>
      </c>
      <c r="G7">
        <v>3.66</v>
      </c>
      <c r="H7">
        <v>0.254</v>
      </c>
      <c r="I7">
        <v>0.44500000000000001</v>
      </c>
      <c r="J7">
        <v>0.60099999999999998</v>
      </c>
      <c r="K7">
        <v>389</v>
      </c>
      <c r="M7">
        <v>258</v>
      </c>
      <c r="N7">
        <v>27.1</v>
      </c>
      <c r="O7">
        <v>0.105</v>
      </c>
      <c r="P7">
        <v>0.247</v>
      </c>
      <c r="Q7">
        <v>0.73099999999999998</v>
      </c>
      <c r="R7">
        <v>0.88200000000000001</v>
      </c>
      <c r="S7">
        <v>6468</v>
      </c>
      <c r="U7">
        <v>518</v>
      </c>
      <c r="V7">
        <v>27.5</v>
      </c>
      <c r="W7">
        <v>5.3100000000000001E-2</v>
      </c>
      <c r="X7">
        <v>0.28199999999999997</v>
      </c>
      <c r="Y7">
        <v>0.67700000000000005</v>
      </c>
      <c r="Z7">
        <v>0.89500000000000002</v>
      </c>
      <c r="AA7">
        <v>1215</v>
      </c>
      <c r="AC7">
        <f t="shared" si="0"/>
        <v>0.49806949806949807</v>
      </c>
      <c r="AE7">
        <f t="shared" ref="AE7:AE46" si="1">U7/E7</f>
        <v>5.18</v>
      </c>
      <c r="AF7">
        <f t="shared" ref="AF7:AF46" si="2">M7/E7</f>
        <v>2.58</v>
      </c>
      <c r="AG7">
        <f t="shared" ref="AG7:AG46" si="3">U7/F7</f>
        <v>1.4153005464480874</v>
      </c>
      <c r="AH7">
        <f t="shared" ref="AH7:AH46" si="4">M7/F7</f>
        <v>0.70491803278688525</v>
      </c>
    </row>
    <row r="8" spans="1:34" x14ac:dyDescent="0.25">
      <c r="A8" s="1" t="s">
        <v>16</v>
      </c>
      <c r="C8">
        <v>6922</v>
      </c>
      <c r="E8">
        <v>89</v>
      </c>
      <c r="F8">
        <v>332</v>
      </c>
      <c r="G8">
        <v>3.73</v>
      </c>
      <c r="H8">
        <v>0.31</v>
      </c>
      <c r="I8">
        <v>0.40500000000000003</v>
      </c>
      <c r="J8">
        <v>0.66600000000000004</v>
      </c>
      <c r="K8">
        <v>371</v>
      </c>
      <c r="M8">
        <v>404</v>
      </c>
      <c r="N8">
        <v>54.1</v>
      </c>
      <c r="O8">
        <v>0.13400000000000001</v>
      </c>
      <c r="P8">
        <v>0.23799999999999999</v>
      </c>
      <c r="Q8">
        <v>0.73399999999999999</v>
      </c>
      <c r="R8">
        <v>0.86199999999999999</v>
      </c>
      <c r="S8">
        <v>4238</v>
      </c>
      <c r="U8">
        <v>531</v>
      </c>
      <c r="V8">
        <v>22.5</v>
      </c>
      <c r="W8">
        <v>4.24E-2</v>
      </c>
      <c r="X8">
        <v>0.26900000000000002</v>
      </c>
      <c r="Y8">
        <v>0.69599999999999995</v>
      </c>
      <c r="Z8">
        <v>0.88700000000000001</v>
      </c>
      <c r="AA8">
        <v>1112</v>
      </c>
      <c r="AC8">
        <f t="shared" si="0"/>
        <v>0.76082862523540484</v>
      </c>
      <c r="AE8">
        <f t="shared" si="1"/>
        <v>5.9662921348314608</v>
      </c>
      <c r="AF8">
        <f t="shared" si="2"/>
        <v>4.5393258426966296</v>
      </c>
      <c r="AG8">
        <f t="shared" si="3"/>
        <v>1.5993975903614457</v>
      </c>
      <c r="AH8">
        <f t="shared" si="4"/>
        <v>1.2168674698795181</v>
      </c>
    </row>
    <row r="9" spans="1:34" x14ac:dyDescent="0.25">
      <c r="A9" s="1" t="s">
        <v>17</v>
      </c>
      <c r="C9">
        <v>12200</v>
      </c>
      <c r="E9">
        <v>122</v>
      </c>
      <c r="F9">
        <v>431</v>
      </c>
      <c r="G9">
        <v>3.53</v>
      </c>
      <c r="H9">
        <v>0.30399999999999999</v>
      </c>
      <c r="I9">
        <v>0.39400000000000002</v>
      </c>
      <c r="J9">
        <v>0.63800000000000001</v>
      </c>
      <c r="K9">
        <v>380</v>
      </c>
      <c r="M9">
        <v>330</v>
      </c>
      <c r="N9">
        <v>50</v>
      </c>
      <c r="O9">
        <v>0.152</v>
      </c>
      <c r="P9">
        <v>0.23</v>
      </c>
      <c r="Q9">
        <v>0.74099999999999999</v>
      </c>
      <c r="R9">
        <v>0.85599999999999998</v>
      </c>
      <c r="S9">
        <v>3643</v>
      </c>
      <c r="U9">
        <v>697</v>
      </c>
      <c r="V9">
        <v>38.9</v>
      </c>
      <c r="W9">
        <v>5.5800000000000002E-2</v>
      </c>
      <c r="X9">
        <v>0.27400000000000002</v>
      </c>
      <c r="Y9">
        <v>0.69</v>
      </c>
      <c r="Z9">
        <v>0.89600000000000002</v>
      </c>
      <c r="AA9">
        <v>1384</v>
      </c>
      <c r="AC9">
        <f t="shared" si="0"/>
        <v>0.47345767575322811</v>
      </c>
      <c r="AE9">
        <f t="shared" si="1"/>
        <v>5.7131147540983607</v>
      </c>
      <c r="AF9">
        <f t="shared" si="2"/>
        <v>2.7049180327868854</v>
      </c>
      <c r="AG9">
        <f t="shared" si="3"/>
        <v>1.617169373549884</v>
      </c>
      <c r="AH9">
        <f t="shared" si="4"/>
        <v>0.76566125290023201</v>
      </c>
    </row>
    <row r="10" spans="1:34" x14ac:dyDescent="0.25">
      <c r="A10" s="1" t="s">
        <v>18</v>
      </c>
      <c r="C10">
        <v>9709</v>
      </c>
      <c r="E10">
        <v>144</v>
      </c>
      <c r="F10">
        <v>357</v>
      </c>
      <c r="G10">
        <v>2.48</v>
      </c>
      <c r="H10">
        <v>0.28899999999999998</v>
      </c>
      <c r="I10">
        <v>0.38600000000000001</v>
      </c>
      <c r="J10">
        <v>0.61499999999999999</v>
      </c>
      <c r="K10">
        <v>456</v>
      </c>
      <c r="M10">
        <v>367</v>
      </c>
      <c r="N10">
        <v>57.5</v>
      </c>
      <c r="O10">
        <v>0.157</v>
      </c>
      <c r="P10">
        <v>0.222</v>
      </c>
      <c r="Q10">
        <v>0.746</v>
      </c>
      <c r="R10">
        <v>0.84899999999999998</v>
      </c>
      <c r="S10">
        <v>3723</v>
      </c>
      <c r="U10">
        <v>593</v>
      </c>
      <c r="V10">
        <v>33.4</v>
      </c>
      <c r="W10">
        <v>5.6300000000000003E-2</v>
      </c>
      <c r="X10">
        <v>0.27</v>
      </c>
      <c r="Y10">
        <v>0.69299999999999995</v>
      </c>
      <c r="Z10">
        <v>0.88300000000000001</v>
      </c>
      <c r="AA10">
        <v>1028</v>
      </c>
      <c r="AC10">
        <f t="shared" si="0"/>
        <v>0.61888701517706579</v>
      </c>
      <c r="AE10">
        <f t="shared" si="1"/>
        <v>4.1180555555555554</v>
      </c>
      <c r="AF10">
        <f t="shared" si="2"/>
        <v>2.5486111111111112</v>
      </c>
      <c r="AG10">
        <f t="shared" si="3"/>
        <v>1.6610644257703082</v>
      </c>
      <c r="AH10">
        <f t="shared" si="4"/>
        <v>1.0280112044817926</v>
      </c>
    </row>
    <row r="11" spans="1:34" x14ac:dyDescent="0.25">
      <c r="A11" s="1" t="s">
        <v>19</v>
      </c>
      <c r="C11">
        <v>29200</v>
      </c>
      <c r="E11">
        <v>821</v>
      </c>
      <c r="F11">
        <v>1003</v>
      </c>
      <c r="G11">
        <v>1.22</v>
      </c>
      <c r="H11">
        <v>0.32400000000000001</v>
      </c>
      <c r="I11">
        <v>0.39200000000000002</v>
      </c>
      <c r="J11">
        <v>0.64700000000000002</v>
      </c>
      <c r="K11">
        <v>3066</v>
      </c>
      <c r="M11">
        <v>461</v>
      </c>
      <c r="N11">
        <v>69.900000000000006</v>
      </c>
      <c r="O11">
        <v>0.152</v>
      </c>
      <c r="P11">
        <v>0.219</v>
      </c>
      <c r="Q11">
        <v>0.75600000000000001</v>
      </c>
      <c r="R11">
        <v>0.84799999999999998</v>
      </c>
      <c r="S11">
        <v>2764</v>
      </c>
      <c r="U11">
        <v>1694</v>
      </c>
      <c r="V11">
        <v>88.5</v>
      </c>
      <c r="W11">
        <v>5.2200000000000003E-2</v>
      </c>
      <c r="X11">
        <v>0.253</v>
      </c>
      <c r="Y11">
        <v>0.71899999999999997</v>
      </c>
      <c r="Z11">
        <v>0.873</v>
      </c>
      <c r="AA11">
        <v>1118</v>
      </c>
      <c r="AC11">
        <f t="shared" si="0"/>
        <v>0.27213695395513576</v>
      </c>
      <c r="AE11">
        <f t="shared" si="1"/>
        <v>2.0633373934226551</v>
      </c>
      <c r="AF11">
        <f t="shared" si="2"/>
        <v>0.56151035322777099</v>
      </c>
      <c r="AG11">
        <f t="shared" si="3"/>
        <v>1.6889332003988036</v>
      </c>
      <c r="AH11">
        <f t="shared" si="4"/>
        <v>0.4596211365902293</v>
      </c>
    </row>
    <row r="12" spans="1:34" x14ac:dyDescent="0.25">
      <c r="A12" s="1" t="s">
        <v>20</v>
      </c>
      <c r="C12">
        <v>11000</v>
      </c>
      <c r="E12">
        <v>98</v>
      </c>
      <c r="F12">
        <v>345</v>
      </c>
      <c r="G12">
        <v>3.52</v>
      </c>
      <c r="H12">
        <v>0.34899999999999998</v>
      </c>
      <c r="I12">
        <v>0.39800000000000002</v>
      </c>
      <c r="J12">
        <v>0.63400000000000001</v>
      </c>
      <c r="K12">
        <v>2890</v>
      </c>
      <c r="M12">
        <v>322</v>
      </c>
      <c r="N12">
        <v>37.5</v>
      </c>
      <c r="O12">
        <v>0.11600000000000001</v>
      </c>
      <c r="P12">
        <v>0.23499999999999999</v>
      </c>
      <c r="Q12">
        <v>0.747</v>
      </c>
      <c r="R12">
        <v>0.872</v>
      </c>
      <c r="S12">
        <v>5314</v>
      </c>
      <c r="U12">
        <v>659</v>
      </c>
      <c r="V12">
        <v>34.5</v>
      </c>
      <c r="W12">
        <v>5.2400000000000002E-2</v>
      </c>
      <c r="X12">
        <v>0.27700000000000002</v>
      </c>
      <c r="Y12">
        <v>0.68300000000000005</v>
      </c>
      <c r="Z12">
        <v>0.88400000000000001</v>
      </c>
      <c r="AA12">
        <v>639</v>
      </c>
      <c r="AC12">
        <f t="shared" si="0"/>
        <v>0.48861911987860396</v>
      </c>
      <c r="AE12">
        <f t="shared" si="1"/>
        <v>6.7244897959183669</v>
      </c>
      <c r="AF12">
        <f t="shared" si="2"/>
        <v>3.2857142857142856</v>
      </c>
      <c r="AG12">
        <f t="shared" si="3"/>
        <v>1.9101449275362319</v>
      </c>
      <c r="AH12">
        <f t="shared" si="4"/>
        <v>0.93333333333333335</v>
      </c>
    </row>
    <row r="13" spans="1:34" x14ac:dyDescent="0.25">
      <c r="A13" s="1" t="s">
        <v>21</v>
      </c>
      <c r="C13">
        <v>7769</v>
      </c>
      <c r="E13">
        <v>151</v>
      </c>
      <c r="F13">
        <v>545</v>
      </c>
      <c r="G13">
        <v>3.61</v>
      </c>
      <c r="H13">
        <v>0.34799999999999998</v>
      </c>
      <c r="I13">
        <v>0.41899999999999998</v>
      </c>
      <c r="J13">
        <v>0.66100000000000003</v>
      </c>
      <c r="K13">
        <v>2539</v>
      </c>
      <c r="M13">
        <v>306</v>
      </c>
      <c r="N13">
        <v>35.9</v>
      </c>
      <c r="O13">
        <v>0.11700000000000001</v>
      </c>
      <c r="P13">
        <v>0.22600000000000001</v>
      </c>
      <c r="Q13">
        <v>0.76100000000000001</v>
      </c>
      <c r="R13">
        <v>0.87</v>
      </c>
      <c r="S13">
        <v>3805</v>
      </c>
      <c r="U13">
        <v>878</v>
      </c>
      <c r="V13">
        <v>57.7</v>
      </c>
      <c r="W13">
        <v>6.5699999999999995E-2</v>
      </c>
      <c r="X13">
        <v>0.24299999999999999</v>
      </c>
      <c r="Y13">
        <v>0.72299999999999998</v>
      </c>
      <c r="Z13">
        <v>0.85299999999999998</v>
      </c>
      <c r="AA13">
        <v>499</v>
      </c>
      <c r="AC13">
        <f t="shared" si="0"/>
        <v>0.34851936218678814</v>
      </c>
      <c r="AE13">
        <f t="shared" si="1"/>
        <v>5.814569536423841</v>
      </c>
      <c r="AF13">
        <f t="shared" si="2"/>
        <v>2.0264900662251657</v>
      </c>
      <c r="AG13">
        <f t="shared" si="3"/>
        <v>1.6110091743119266</v>
      </c>
      <c r="AH13">
        <f t="shared" si="4"/>
        <v>0.56146788990825691</v>
      </c>
    </row>
    <row r="14" spans="1:34" x14ac:dyDescent="0.25">
      <c r="A14" s="1" t="s">
        <v>22</v>
      </c>
      <c r="C14">
        <v>2923</v>
      </c>
      <c r="E14">
        <v>79</v>
      </c>
      <c r="F14">
        <v>239</v>
      </c>
      <c r="G14">
        <v>3.02</v>
      </c>
      <c r="H14">
        <v>0.36799999999999999</v>
      </c>
      <c r="I14">
        <v>0.40699999999999997</v>
      </c>
      <c r="J14">
        <v>0.67400000000000004</v>
      </c>
      <c r="K14">
        <v>2135</v>
      </c>
      <c r="M14">
        <v>135</v>
      </c>
      <c r="N14">
        <v>17</v>
      </c>
      <c r="O14">
        <v>0.126</v>
      </c>
      <c r="P14">
        <v>0.22900000000000001</v>
      </c>
      <c r="Q14">
        <v>0.755</v>
      </c>
      <c r="R14">
        <v>0.872</v>
      </c>
      <c r="S14">
        <v>3905</v>
      </c>
      <c r="U14">
        <v>368</v>
      </c>
      <c r="V14">
        <v>21.9</v>
      </c>
      <c r="W14">
        <v>5.96E-2</v>
      </c>
      <c r="X14">
        <v>0.24299999999999999</v>
      </c>
      <c r="Y14">
        <v>0.71199999999999997</v>
      </c>
      <c r="Z14">
        <v>0.85199999999999998</v>
      </c>
      <c r="AA14">
        <v>484</v>
      </c>
      <c r="AC14">
        <f t="shared" si="0"/>
        <v>0.36684782608695654</v>
      </c>
      <c r="AE14">
        <f t="shared" si="1"/>
        <v>4.6582278481012658</v>
      </c>
      <c r="AF14">
        <f t="shared" si="2"/>
        <v>1.7088607594936709</v>
      </c>
      <c r="AG14">
        <f t="shared" si="3"/>
        <v>1.5397489539748954</v>
      </c>
      <c r="AH14">
        <f t="shared" si="4"/>
        <v>0.56485355648535562</v>
      </c>
    </row>
    <row r="15" spans="1:34" x14ac:dyDescent="0.25">
      <c r="A15" s="1" t="s">
        <v>23</v>
      </c>
      <c r="C15">
        <v>5607</v>
      </c>
      <c r="E15">
        <v>133</v>
      </c>
      <c r="F15">
        <v>350</v>
      </c>
      <c r="G15">
        <v>2.63</v>
      </c>
      <c r="H15">
        <v>0.28699999999999998</v>
      </c>
      <c r="I15">
        <v>0.41499999999999998</v>
      </c>
      <c r="J15">
        <v>0.63700000000000001</v>
      </c>
      <c r="K15">
        <v>2934</v>
      </c>
      <c r="M15">
        <v>164</v>
      </c>
      <c r="N15">
        <v>19.100000000000001</v>
      </c>
      <c r="O15">
        <v>0.11700000000000001</v>
      </c>
      <c r="P15">
        <v>0.23</v>
      </c>
      <c r="Q15">
        <v>0.754</v>
      </c>
      <c r="R15">
        <v>0.87</v>
      </c>
      <c r="S15">
        <v>4206</v>
      </c>
      <c r="U15">
        <v>592</v>
      </c>
      <c r="V15">
        <v>32.200000000000003</v>
      </c>
      <c r="W15">
        <v>5.4399999999999997E-2</v>
      </c>
      <c r="X15">
        <v>0.26</v>
      </c>
      <c r="Y15">
        <v>0.70799999999999996</v>
      </c>
      <c r="Z15">
        <v>0.875</v>
      </c>
      <c r="AA15">
        <v>780</v>
      </c>
      <c r="AC15">
        <f t="shared" si="0"/>
        <v>0.27702702702702703</v>
      </c>
      <c r="AE15">
        <f t="shared" si="1"/>
        <v>4.4511278195488719</v>
      </c>
      <c r="AF15">
        <f t="shared" si="2"/>
        <v>1.2330827067669172</v>
      </c>
      <c r="AG15">
        <f t="shared" si="3"/>
        <v>1.6914285714285715</v>
      </c>
      <c r="AH15">
        <f t="shared" si="4"/>
        <v>0.46857142857142858</v>
      </c>
    </row>
    <row r="16" spans="1:34" x14ac:dyDescent="0.25">
      <c r="A16" s="1" t="s">
        <v>24</v>
      </c>
      <c r="C16">
        <v>11100</v>
      </c>
      <c r="E16">
        <v>230</v>
      </c>
      <c r="F16">
        <v>477</v>
      </c>
      <c r="G16">
        <v>2.0699999999999998</v>
      </c>
      <c r="H16">
        <v>0.313</v>
      </c>
      <c r="I16">
        <v>0.39600000000000002</v>
      </c>
      <c r="J16">
        <v>0.61199999999999999</v>
      </c>
      <c r="K16">
        <v>2157</v>
      </c>
      <c r="M16">
        <v>279</v>
      </c>
      <c r="N16">
        <v>44.8</v>
      </c>
      <c r="O16">
        <v>0.161</v>
      </c>
      <c r="P16">
        <v>0.21299999999999999</v>
      </c>
      <c r="Q16">
        <v>0.77600000000000002</v>
      </c>
      <c r="R16">
        <v>0.84799999999999998</v>
      </c>
      <c r="S16">
        <v>3776</v>
      </c>
      <c r="U16">
        <v>729</v>
      </c>
      <c r="V16">
        <v>54.3</v>
      </c>
      <c r="W16">
        <v>7.4499999999999997E-2</v>
      </c>
      <c r="X16">
        <v>0.246</v>
      </c>
      <c r="Y16">
        <v>0.72699999999999998</v>
      </c>
      <c r="Z16">
        <v>0.86</v>
      </c>
      <c r="AA16">
        <v>556</v>
      </c>
      <c r="AC16">
        <f t="shared" si="0"/>
        <v>0.38271604938271603</v>
      </c>
      <c r="AE16">
        <f t="shared" si="1"/>
        <v>3.1695652173913045</v>
      </c>
      <c r="AF16">
        <f t="shared" si="2"/>
        <v>1.2130434782608697</v>
      </c>
      <c r="AG16">
        <f t="shared" si="3"/>
        <v>1.5283018867924529</v>
      </c>
      <c r="AH16">
        <f t="shared" si="4"/>
        <v>0.58490566037735847</v>
      </c>
    </row>
    <row r="17" spans="1:34" x14ac:dyDescent="0.25">
      <c r="A17" s="1" t="s">
        <v>25</v>
      </c>
      <c r="C17">
        <v>6087</v>
      </c>
      <c r="E17">
        <v>113</v>
      </c>
      <c r="F17">
        <v>282</v>
      </c>
      <c r="G17">
        <v>2.5</v>
      </c>
      <c r="H17">
        <v>0.27200000000000002</v>
      </c>
      <c r="I17">
        <v>0.46200000000000002</v>
      </c>
      <c r="J17">
        <v>0.64100000000000001</v>
      </c>
      <c r="K17">
        <v>2440</v>
      </c>
      <c r="M17">
        <v>170</v>
      </c>
      <c r="N17">
        <v>23.9</v>
      </c>
      <c r="O17">
        <v>0.14099999999999999</v>
      </c>
      <c r="P17">
        <v>0.223</v>
      </c>
      <c r="Q17">
        <v>0.754</v>
      </c>
      <c r="R17">
        <v>0.86299999999999999</v>
      </c>
      <c r="S17">
        <v>4476</v>
      </c>
      <c r="U17">
        <v>441</v>
      </c>
      <c r="V17">
        <v>27.8</v>
      </c>
      <c r="W17">
        <v>6.3100000000000003E-2</v>
      </c>
      <c r="X17">
        <v>0.26500000000000001</v>
      </c>
      <c r="Y17">
        <v>0.7</v>
      </c>
      <c r="Z17">
        <v>0.88800000000000001</v>
      </c>
      <c r="AA17">
        <v>801</v>
      </c>
      <c r="AC17">
        <f t="shared" si="0"/>
        <v>0.3854875283446712</v>
      </c>
      <c r="AE17">
        <f t="shared" si="1"/>
        <v>3.9026548672566372</v>
      </c>
      <c r="AF17">
        <f t="shared" si="2"/>
        <v>1.5044247787610618</v>
      </c>
      <c r="AG17">
        <f t="shared" si="3"/>
        <v>1.5638297872340425</v>
      </c>
      <c r="AH17">
        <f t="shared" si="4"/>
        <v>0.6028368794326241</v>
      </c>
    </row>
    <row r="18" spans="1:34" x14ac:dyDescent="0.25">
      <c r="A18" s="1" t="s">
        <v>26</v>
      </c>
      <c r="C18">
        <v>18400</v>
      </c>
      <c r="E18">
        <v>429</v>
      </c>
      <c r="F18">
        <v>750</v>
      </c>
      <c r="G18">
        <v>1.75</v>
      </c>
      <c r="H18">
        <v>0.29599999999999999</v>
      </c>
      <c r="I18">
        <v>0.44700000000000001</v>
      </c>
      <c r="J18">
        <v>0.65400000000000003</v>
      </c>
      <c r="K18">
        <v>2627</v>
      </c>
      <c r="M18">
        <v>315</v>
      </c>
      <c r="N18">
        <v>45.7</v>
      </c>
      <c r="O18">
        <v>0.14499999999999999</v>
      </c>
      <c r="P18">
        <v>0.224</v>
      </c>
      <c r="Q18">
        <v>0.752</v>
      </c>
      <c r="R18">
        <v>0.85399999999999998</v>
      </c>
      <c r="S18">
        <v>3417</v>
      </c>
      <c r="U18">
        <v>1121</v>
      </c>
      <c r="V18">
        <v>104</v>
      </c>
      <c r="W18">
        <v>9.3100000000000002E-2</v>
      </c>
      <c r="X18">
        <v>0.23499999999999999</v>
      </c>
      <c r="Y18">
        <v>0.74099999999999999</v>
      </c>
      <c r="Z18">
        <v>0.84799999999999998</v>
      </c>
      <c r="AA18">
        <v>785</v>
      </c>
      <c r="AC18">
        <f t="shared" si="0"/>
        <v>0.28099910793933985</v>
      </c>
      <c r="AE18">
        <f t="shared" si="1"/>
        <v>2.6130536130536131</v>
      </c>
      <c r="AF18">
        <f t="shared" si="2"/>
        <v>0.73426573426573427</v>
      </c>
      <c r="AG18">
        <f t="shared" si="3"/>
        <v>1.4946666666666666</v>
      </c>
      <c r="AH18">
        <f t="shared" si="4"/>
        <v>0.42</v>
      </c>
    </row>
    <row r="19" spans="1:34" x14ac:dyDescent="0.25">
      <c r="A19" s="1" t="s">
        <v>27</v>
      </c>
      <c r="C19">
        <v>4890</v>
      </c>
      <c r="E19">
        <v>143</v>
      </c>
      <c r="F19">
        <v>241</v>
      </c>
      <c r="G19">
        <v>1.69</v>
      </c>
      <c r="H19">
        <v>0.32300000000000001</v>
      </c>
      <c r="I19">
        <v>0.41799999999999998</v>
      </c>
      <c r="J19">
        <v>0.67300000000000004</v>
      </c>
      <c r="K19">
        <v>3654</v>
      </c>
      <c r="M19">
        <v>121</v>
      </c>
      <c r="N19">
        <v>16.100000000000001</v>
      </c>
      <c r="O19">
        <v>0.13300000000000001</v>
      </c>
      <c r="P19">
        <v>0.24099999999999999</v>
      </c>
      <c r="Q19">
        <v>0.72399999999999998</v>
      </c>
      <c r="R19">
        <v>0.85499999999999998</v>
      </c>
      <c r="S19">
        <v>3692</v>
      </c>
      <c r="U19">
        <v>685</v>
      </c>
      <c r="V19">
        <v>39.200000000000003</v>
      </c>
      <c r="W19">
        <v>5.7200000000000001E-2</v>
      </c>
      <c r="X19">
        <v>0.27800000000000002</v>
      </c>
      <c r="Y19">
        <v>0.68</v>
      </c>
      <c r="Z19">
        <v>0.88900000000000001</v>
      </c>
      <c r="AA19">
        <v>1052</v>
      </c>
      <c r="AC19">
        <f t="shared" si="0"/>
        <v>0.17664233576642335</v>
      </c>
      <c r="AE19">
        <f t="shared" si="1"/>
        <v>4.79020979020979</v>
      </c>
      <c r="AF19">
        <f t="shared" si="2"/>
        <v>0.84615384615384615</v>
      </c>
      <c r="AG19">
        <f t="shared" si="3"/>
        <v>2.8423236514522823</v>
      </c>
      <c r="AH19">
        <f t="shared" si="4"/>
        <v>0.50207468879668049</v>
      </c>
    </row>
    <row r="20" spans="1:34" x14ac:dyDescent="0.25">
      <c r="A20" s="1" t="s">
        <v>28</v>
      </c>
      <c r="C20">
        <v>2336</v>
      </c>
      <c r="E20">
        <v>45</v>
      </c>
      <c r="F20">
        <v>143</v>
      </c>
      <c r="G20">
        <v>3.18</v>
      </c>
      <c r="H20">
        <v>0.311</v>
      </c>
      <c r="I20">
        <v>0.39800000000000002</v>
      </c>
      <c r="J20">
        <v>0.629</v>
      </c>
      <c r="K20">
        <v>3585</v>
      </c>
      <c r="M20">
        <v>108</v>
      </c>
      <c r="N20">
        <v>10.8</v>
      </c>
      <c r="O20">
        <v>0.1</v>
      </c>
      <c r="P20">
        <v>0.24299999999999999</v>
      </c>
      <c r="Q20">
        <v>0.73799999999999999</v>
      </c>
      <c r="R20">
        <v>0.878</v>
      </c>
      <c r="S20">
        <v>4764</v>
      </c>
      <c r="U20">
        <v>306</v>
      </c>
      <c r="V20">
        <v>20.7</v>
      </c>
      <c r="W20">
        <v>6.7799999999999999E-2</v>
      </c>
      <c r="X20">
        <v>0.26600000000000001</v>
      </c>
      <c r="Y20">
        <v>0.69799999999999995</v>
      </c>
      <c r="Z20">
        <v>0.875</v>
      </c>
      <c r="AA20">
        <v>806</v>
      </c>
      <c r="AC20">
        <f t="shared" si="0"/>
        <v>0.35294117647058826</v>
      </c>
      <c r="AE20">
        <f t="shared" si="1"/>
        <v>6.8</v>
      </c>
      <c r="AF20">
        <f t="shared" si="2"/>
        <v>2.4</v>
      </c>
      <c r="AG20">
        <f t="shared" si="3"/>
        <v>2.13986013986014</v>
      </c>
      <c r="AH20">
        <f t="shared" si="4"/>
        <v>0.75524475524475521</v>
      </c>
    </row>
    <row r="21" spans="1:34" x14ac:dyDescent="0.25">
      <c r="A21" s="1" t="s">
        <v>29</v>
      </c>
      <c r="C21">
        <v>7559</v>
      </c>
      <c r="E21">
        <v>169</v>
      </c>
      <c r="F21">
        <v>355</v>
      </c>
      <c r="G21">
        <v>2.1</v>
      </c>
      <c r="H21">
        <v>0.29599999999999999</v>
      </c>
      <c r="I21">
        <v>0.40699999999999997</v>
      </c>
      <c r="J21">
        <v>0.63200000000000001</v>
      </c>
      <c r="K21">
        <v>2998</v>
      </c>
      <c r="M21">
        <v>203</v>
      </c>
      <c r="N21">
        <v>21.8</v>
      </c>
      <c r="O21">
        <v>0.108</v>
      </c>
      <c r="P21">
        <v>0.23200000000000001</v>
      </c>
      <c r="Q21">
        <v>0.75</v>
      </c>
      <c r="R21">
        <v>0.879</v>
      </c>
      <c r="S21">
        <v>4969</v>
      </c>
      <c r="U21">
        <v>606</v>
      </c>
      <c r="V21">
        <v>29.4</v>
      </c>
      <c r="W21">
        <v>4.8500000000000001E-2</v>
      </c>
      <c r="X21">
        <v>0.26900000000000002</v>
      </c>
      <c r="Y21">
        <v>0.69699999999999995</v>
      </c>
      <c r="Z21">
        <v>0.88500000000000001</v>
      </c>
      <c r="AA21">
        <v>813</v>
      </c>
      <c r="AC21">
        <f t="shared" si="0"/>
        <v>0.33498349834983498</v>
      </c>
      <c r="AE21">
        <f t="shared" si="1"/>
        <v>3.5857988165680474</v>
      </c>
      <c r="AF21">
        <f t="shared" si="2"/>
        <v>1.2011834319526626</v>
      </c>
      <c r="AG21">
        <f t="shared" si="3"/>
        <v>1.7070422535211267</v>
      </c>
      <c r="AH21">
        <f t="shared" si="4"/>
        <v>0.57183098591549297</v>
      </c>
    </row>
    <row r="22" spans="1:34" x14ac:dyDescent="0.25">
      <c r="A22" s="1" t="s">
        <v>30</v>
      </c>
      <c r="C22">
        <v>10400</v>
      </c>
      <c r="E22">
        <v>178</v>
      </c>
      <c r="F22">
        <v>428</v>
      </c>
      <c r="G22">
        <v>2.41</v>
      </c>
      <c r="H22">
        <v>0.29799999999999999</v>
      </c>
      <c r="I22">
        <v>0.42299999999999999</v>
      </c>
      <c r="J22">
        <v>0.63200000000000001</v>
      </c>
      <c r="K22">
        <v>2936</v>
      </c>
      <c r="M22">
        <v>219</v>
      </c>
      <c r="N22">
        <v>23.9</v>
      </c>
      <c r="O22">
        <v>0.109</v>
      </c>
      <c r="P22">
        <v>0.23499999999999999</v>
      </c>
      <c r="Q22">
        <v>0.748</v>
      </c>
      <c r="R22">
        <v>0.879</v>
      </c>
      <c r="S22">
        <v>5297</v>
      </c>
      <c r="U22">
        <v>758</v>
      </c>
      <c r="V22">
        <v>39.1</v>
      </c>
      <c r="W22">
        <v>5.1499999999999997E-2</v>
      </c>
      <c r="X22">
        <v>0.27600000000000002</v>
      </c>
      <c r="Y22">
        <v>0.68600000000000005</v>
      </c>
      <c r="Z22">
        <v>0.89300000000000002</v>
      </c>
      <c r="AA22">
        <v>832</v>
      </c>
      <c r="AC22">
        <f t="shared" si="0"/>
        <v>0.28891820580474936</v>
      </c>
      <c r="AE22">
        <f t="shared" si="1"/>
        <v>4.2584269662921352</v>
      </c>
      <c r="AF22">
        <f t="shared" si="2"/>
        <v>1.2303370786516854</v>
      </c>
      <c r="AG22">
        <f t="shared" si="3"/>
        <v>1.7710280373831775</v>
      </c>
      <c r="AH22">
        <f t="shared" si="4"/>
        <v>0.51168224299065423</v>
      </c>
    </row>
    <row r="23" spans="1:34" x14ac:dyDescent="0.25">
      <c r="A23" s="1" t="s">
        <v>31</v>
      </c>
      <c r="C23">
        <v>9914</v>
      </c>
      <c r="E23">
        <v>198</v>
      </c>
      <c r="F23">
        <v>386</v>
      </c>
      <c r="G23">
        <v>1.95</v>
      </c>
      <c r="H23">
        <v>0.34499999999999997</v>
      </c>
      <c r="I23">
        <v>0.40600000000000003</v>
      </c>
      <c r="J23">
        <v>0.64200000000000002</v>
      </c>
      <c r="K23">
        <v>2824</v>
      </c>
      <c r="M23">
        <v>238</v>
      </c>
      <c r="N23">
        <v>26.2</v>
      </c>
      <c r="O23">
        <v>0.11</v>
      </c>
      <c r="P23">
        <v>0.24199999999999999</v>
      </c>
      <c r="Q23">
        <v>0.73699999999999999</v>
      </c>
      <c r="R23">
        <v>0.878</v>
      </c>
      <c r="S23">
        <v>4959</v>
      </c>
      <c r="U23">
        <v>609</v>
      </c>
      <c r="V23">
        <v>34.799999999999997</v>
      </c>
      <c r="W23">
        <v>5.7099999999999998E-2</v>
      </c>
      <c r="X23">
        <v>0.25900000000000001</v>
      </c>
      <c r="Y23">
        <v>0.71</v>
      </c>
      <c r="Z23">
        <v>0.874</v>
      </c>
      <c r="AA23">
        <v>565</v>
      </c>
      <c r="AC23">
        <f t="shared" si="0"/>
        <v>0.39080459770114945</v>
      </c>
      <c r="AE23">
        <f t="shared" si="1"/>
        <v>3.0757575757575757</v>
      </c>
      <c r="AF23">
        <f t="shared" si="2"/>
        <v>1.202020202020202</v>
      </c>
      <c r="AG23">
        <f t="shared" si="3"/>
        <v>1.5777202072538861</v>
      </c>
      <c r="AH23">
        <f t="shared" si="4"/>
        <v>0.61658031088082899</v>
      </c>
    </row>
    <row r="24" spans="1:34" x14ac:dyDescent="0.25">
      <c r="A24" s="1" t="s">
        <v>32</v>
      </c>
      <c r="C24">
        <v>8647</v>
      </c>
      <c r="E24">
        <v>155</v>
      </c>
      <c r="F24">
        <v>445</v>
      </c>
      <c r="G24">
        <v>2.87</v>
      </c>
      <c r="H24">
        <v>0.27200000000000002</v>
      </c>
      <c r="I24">
        <v>0.435</v>
      </c>
      <c r="J24">
        <v>0.629</v>
      </c>
      <c r="K24">
        <v>4162</v>
      </c>
      <c r="M24">
        <v>333</v>
      </c>
      <c r="N24">
        <v>29.3</v>
      </c>
      <c r="O24">
        <v>8.8099999999999998E-2</v>
      </c>
      <c r="P24">
        <v>0.24199999999999999</v>
      </c>
      <c r="Q24">
        <v>0.73799999999999999</v>
      </c>
      <c r="R24">
        <v>0.88400000000000001</v>
      </c>
      <c r="S24">
        <v>4922</v>
      </c>
      <c r="U24">
        <v>754</v>
      </c>
      <c r="V24">
        <v>45.3</v>
      </c>
      <c r="W24">
        <v>0.06</v>
      </c>
      <c r="X24">
        <v>0.26500000000000001</v>
      </c>
      <c r="Y24">
        <v>0.69899999999999995</v>
      </c>
      <c r="Z24">
        <v>0.88700000000000001</v>
      </c>
      <c r="AA24">
        <v>1102</v>
      </c>
      <c r="AC24">
        <f t="shared" si="0"/>
        <v>0.44164456233421751</v>
      </c>
      <c r="AE24">
        <f t="shared" si="1"/>
        <v>4.8645161290322578</v>
      </c>
      <c r="AF24">
        <f t="shared" si="2"/>
        <v>2.1483870967741936</v>
      </c>
      <c r="AG24">
        <f t="shared" si="3"/>
        <v>1.6943820224719102</v>
      </c>
      <c r="AH24">
        <f t="shared" si="4"/>
        <v>0.74831460674157302</v>
      </c>
    </row>
    <row r="25" spans="1:34" x14ac:dyDescent="0.25">
      <c r="A25" s="1" t="s">
        <v>33</v>
      </c>
      <c r="C25">
        <v>6501</v>
      </c>
      <c r="E25">
        <v>120</v>
      </c>
      <c r="F25">
        <v>187</v>
      </c>
      <c r="G25">
        <v>1.56</v>
      </c>
      <c r="H25">
        <v>0.29399999999999998</v>
      </c>
      <c r="I25">
        <v>0.46</v>
      </c>
      <c r="J25">
        <v>0.67600000000000005</v>
      </c>
      <c r="K25">
        <v>3989</v>
      </c>
      <c r="M25">
        <v>239</v>
      </c>
      <c r="N25">
        <v>27.5</v>
      </c>
      <c r="O25">
        <v>0.115</v>
      </c>
      <c r="P25">
        <v>0.246</v>
      </c>
      <c r="Q25">
        <v>0.73099999999999998</v>
      </c>
      <c r="R25">
        <v>0.878</v>
      </c>
      <c r="S25">
        <v>4934</v>
      </c>
      <c r="U25">
        <v>453</v>
      </c>
      <c r="V25">
        <v>28.5</v>
      </c>
      <c r="W25">
        <v>6.3E-2</v>
      </c>
      <c r="X25">
        <v>0.25700000000000001</v>
      </c>
      <c r="Y25">
        <v>0.70799999999999996</v>
      </c>
      <c r="Z25">
        <v>0.86499999999999999</v>
      </c>
      <c r="AA25">
        <v>755</v>
      </c>
      <c r="AC25">
        <f t="shared" si="0"/>
        <v>0.52759381898454749</v>
      </c>
      <c r="AE25">
        <f t="shared" si="1"/>
        <v>3.7749999999999999</v>
      </c>
      <c r="AF25">
        <f t="shared" si="2"/>
        <v>1.9916666666666667</v>
      </c>
      <c r="AG25">
        <f t="shared" si="3"/>
        <v>2.4224598930481283</v>
      </c>
      <c r="AH25">
        <f t="shared" si="4"/>
        <v>1.2780748663101604</v>
      </c>
    </row>
    <row r="26" spans="1:34" x14ac:dyDescent="0.25">
      <c r="A26" s="1" t="s">
        <v>34</v>
      </c>
      <c r="C26">
        <v>7180</v>
      </c>
      <c r="E26">
        <v>137</v>
      </c>
      <c r="F26">
        <v>294</v>
      </c>
      <c r="G26">
        <v>2.14</v>
      </c>
      <c r="H26">
        <v>0.24399999999999999</v>
      </c>
      <c r="I26">
        <v>0.44600000000000001</v>
      </c>
      <c r="J26">
        <v>0.63</v>
      </c>
      <c r="K26">
        <v>4520</v>
      </c>
      <c r="M26">
        <v>179</v>
      </c>
      <c r="N26">
        <v>20.399999999999999</v>
      </c>
      <c r="O26">
        <v>0.114</v>
      </c>
      <c r="P26">
        <v>0.23300000000000001</v>
      </c>
      <c r="Q26">
        <v>0.752</v>
      </c>
      <c r="R26">
        <v>0.88</v>
      </c>
      <c r="S26">
        <v>3737</v>
      </c>
      <c r="U26">
        <v>586</v>
      </c>
      <c r="V26">
        <v>35.6</v>
      </c>
      <c r="W26">
        <v>6.0699999999999997E-2</v>
      </c>
      <c r="X26">
        <v>0.255</v>
      </c>
      <c r="Y26">
        <v>0.71499999999999997</v>
      </c>
      <c r="Z26">
        <v>0.877</v>
      </c>
      <c r="AA26">
        <v>919</v>
      </c>
      <c r="AC26">
        <f t="shared" si="0"/>
        <v>0.30546075085324231</v>
      </c>
      <c r="AE26">
        <f t="shared" si="1"/>
        <v>4.2773722627737225</v>
      </c>
      <c r="AF26">
        <f t="shared" si="2"/>
        <v>1.3065693430656935</v>
      </c>
      <c r="AG26">
        <f t="shared" si="3"/>
        <v>1.9931972789115646</v>
      </c>
      <c r="AH26">
        <f t="shared" si="4"/>
        <v>0.608843537414966</v>
      </c>
    </row>
    <row r="27" spans="1:34" x14ac:dyDescent="0.25">
      <c r="A27" s="1" t="s">
        <v>35</v>
      </c>
      <c r="C27">
        <v>2927</v>
      </c>
      <c r="E27">
        <v>48</v>
      </c>
      <c r="F27">
        <v>178</v>
      </c>
      <c r="G27">
        <v>3.7</v>
      </c>
      <c r="H27">
        <v>0.28599999999999998</v>
      </c>
      <c r="I27">
        <v>0.44</v>
      </c>
      <c r="J27">
        <v>0.67500000000000004</v>
      </c>
      <c r="K27">
        <v>4800</v>
      </c>
      <c r="M27">
        <v>142</v>
      </c>
      <c r="N27">
        <v>15.2</v>
      </c>
      <c r="O27">
        <v>0.107</v>
      </c>
      <c r="P27">
        <v>0.247</v>
      </c>
      <c r="Q27">
        <v>0.73</v>
      </c>
      <c r="R27">
        <v>0.88500000000000001</v>
      </c>
      <c r="S27">
        <v>5571</v>
      </c>
      <c r="U27">
        <v>401</v>
      </c>
      <c r="V27">
        <v>22</v>
      </c>
      <c r="W27">
        <v>5.4800000000000001E-2</v>
      </c>
      <c r="X27">
        <v>0.26900000000000002</v>
      </c>
      <c r="Y27">
        <v>0.69499999999999995</v>
      </c>
      <c r="Z27">
        <v>0.88500000000000001</v>
      </c>
      <c r="AA27">
        <v>1144</v>
      </c>
      <c r="AC27">
        <f t="shared" si="0"/>
        <v>0.35411471321695759</v>
      </c>
      <c r="AE27">
        <f t="shared" si="1"/>
        <v>8.3541666666666661</v>
      </c>
      <c r="AF27">
        <f t="shared" si="2"/>
        <v>2.9583333333333335</v>
      </c>
      <c r="AG27">
        <f t="shared" si="3"/>
        <v>2.2528089887640448</v>
      </c>
      <c r="AH27">
        <f t="shared" si="4"/>
        <v>0.797752808988764</v>
      </c>
    </row>
    <row r="28" spans="1:34" x14ac:dyDescent="0.25">
      <c r="A28" s="1" t="s">
        <v>36</v>
      </c>
      <c r="C28">
        <v>4249</v>
      </c>
      <c r="E28">
        <v>96</v>
      </c>
      <c r="F28">
        <v>180</v>
      </c>
      <c r="G28">
        <v>1.88</v>
      </c>
      <c r="H28">
        <v>0.216</v>
      </c>
      <c r="I28">
        <v>0.46400000000000002</v>
      </c>
      <c r="J28">
        <v>0.63100000000000001</v>
      </c>
      <c r="K28">
        <v>5457</v>
      </c>
      <c r="M28">
        <v>136</v>
      </c>
      <c r="N28">
        <v>15.4</v>
      </c>
      <c r="O28">
        <v>0.113</v>
      </c>
      <c r="P28">
        <v>0.246</v>
      </c>
      <c r="Q28">
        <v>0.73</v>
      </c>
      <c r="R28">
        <v>0.879</v>
      </c>
      <c r="S28">
        <v>5074</v>
      </c>
      <c r="U28">
        <v>369</v>
      </c>
      <c r="V28">
        <v>17.7</v>
      </c>
      <c r="W28">
        <v>4.7899999999999998E-2</v>
      </c>
      <c r="X28">
        <v>0.27100000000000002</v>
      </c>
      <c r="Y28">
        <v>0.69199999999999995</v>
      </c>
      <c r="Z28">
        <v>0.88200000000000001</v>
      </c>
      <c r="AA28">
        <v>1425</v>
      </c>
      <c r="AC28">
        <f t="shared" si="0"/>
        <v>0.36856368563685638</v>
      </c>
      <c r="AE28">
        <f t="shared" si="1"/>
        <v>3.84375</v>
      </c>
      <c r="AF28">
        <f t="shared" si="2"/>
        <v>1.4166666666666667</v>
      </c>
      <c r="AG28">
        <f t="shared" si="3"/>
        <v>2.0499999999999998</v>
      </c>
      <c r="AH28">
        <f t="shared" si="4"/>
        <v>0.75555555555555554</v>
      </c>
    </row>
    <row r="29" spans="1:34" x14ac:dyDescent="0.25">
      <c r="A29" s="1" t="s">
        <v>37</v>
      </c>
      <c r="C29">
        <v>12000</v>
      </c>
      <c r="E29">
        <v>140</v>
      </c>
      <c r="F29">
        <v>458</v>
      </c>
      <c r="G29">
        <v>3.27</v>
      </c>
      <c r="H29">
        <v>0.24399999999999999</v>
      </c>
      <c r="I29">
        <v>0.45400000000000001</v>
      </c>
      <c r="J29">
        <v>0.61799999999999999</v>
      </c>
      <c r="K29">
        <v>4017</v>
      </c>
      <c r="M29">
        <v>375</v>
      </c>
      <c r="N29">
        <v>47.3</v>
      </c>
      <c r="O29">
        <v>0.126</v>
      </c>
      <c r="P29">
        <v>0.23599999999999999</v>
      </c>
      <c r="Q29">
        <v>0.73899999999999999</v>
      </c>
      <c r="R29">
        <v>0.871</v>
      </c>
      <c r="S29">
        <v>4487</v>
      </c>
      <c r="U29">
        <v>738</v>
      </c>
      <c r="V29">
        <v>38.4</v>
      </c>
      <c r="W29">
        <v>5.21E-2</v>
      </c>
      <c r="X29">
        <v>0.26700000000000002</v>
      </c>
      <c r="Y29">
        <v>0.7</v>
      </c>
      <c r="Z29">
        <v>0.88300000000000001</v>
      </c>
      <c r="AA29">
        <v>1287</v>
      </c>
      <c r="AC29">
        <f t="shared" si="0"/>
        <v>0.50813008130081305</v>
      </c>
      <c r="AE29">
        <f t="shared" si="1"/>
        <v>5.2714285714285714</v>
      </c>
      <c r="AF29">
        <f t="shared" si="2"/>
        <v>2.6785714285714284</v>
      </c>
      <c r="AG29">
        <f t="shared" si="3"/>
        <v>1.6113537117903931</v>
      </c>
      <c r="AH29">
        <f t="shared" si="4"/>
        <v>0.81877729257641918</v>
      </c>
    </row>
    <row r="30" spans="1:34" x14ac:dyDescent="0.25">
      <c r="A30" s="1" t="s">
        <v>38</v>
      </c>
      <c r="C30">
        <v>13700</v>
      </c>
      <c r="E30">
        <v>271</v>
      </c>
      <c r="F30">
        <v>664</v>
      </c>
      <c r="G30">
        <v>2.4500000000000002</v>
      </c>
      <c r="H30">
        <v>0.27500000000000002</v>
      </c>
      <c r="I30">
        <v>0.47599999999999998</v>
      </c>
      <c r="J30">
        <v>0.65400000000000003</v>
      </c>
      <c r="K30">
        <v>2895</v>
      </c>
      <c r="M30">
        <v>402</v>
      </c>
      <c r="N30">
        <v>50</v>
      </c>
      <c r="O30">
        <v>0.124</v>
      </c>
      <c r="P30">
        <v>0.24299999999999999</v>
      </c>
      <c r="Q30">
        <v>0.73199999999999998</v>
      </c>
      <c r="R30">
        <v>0.876</v>
      </c>
      <c r="S30">
        <v>3744</v>
      </c>
      <c r="U30">
        <v>798</v>
      </c>
      <c r="V30">
        <v>46.6</v>
      </c>
      <c r="W30">
        <v>5.8400000000000001E-2</v>
      </c>
      <c r="X30">
        <v>0.26200000000000001</v>
      </c>
      <c r="Y30">
        <v>0.70399999999999996</v>
      </c>
      <c r="Z30">
        <v>0.876</v>
      </c>
      <c r="AA30">
        <v>1003</v>
      </c>
      <c r="AC30">
        <f t="shared" si="0"/>
        <v>0.50375939849624063</v>
      </c>
      <c r="AE30">
        <f t="shared" si="1"/>
        <v>2.944649446494465</v>
      </c>
      <c r="AF30">
        <f t="shared" si="2"/>
        <v>1.4833948339483394</v>
      </c>
      <c r="AG30">
        <f t="shared" si="3"/>
        <v>1.2018072289156627</v>
      </c>
      <c r="AH30">
        <f t="shared" si="4"/>
        <v>0.60542168674698793</v>
      </c>
    </row>
    <row r="31" spans="1:34" x14ac:dyDescent="0.25">
      <c r="A31" s="1" t="s">
        <v>39</v>
      </c>
      <c r="C31">
        <v>16500</v>
      </c>
      <c r="E31">
        <v>195</v>
      </c>
      <c r="F31">
        <v>1031</v>
      </c>
      <c r="G31">
        <v>5.29</v>
      </c>
      <c r="H31">
        <v>0.30499999999999999</v>
      </c>
      <c r="I31">
        <v>0.40899999999999997</v>
      </c>
      <c r="J31">
        <v>0.61799999999999999</v>
      </c>
      <c r="K31">
        <v>2877</v>
      </c>
      <c r="M31">
        <v>436</v>
      </c>
      <c r="N31">
        <v>46</v>
      </c>
      <c r="O31">
        <v>0.106</v>
      </c>
      <c r="P31">
        <v>0.248</v>
      </c>
      <c r="Q31">
        <v>0.72699999999999998</v>
      </c>
      <c r="R31">
        <v>0.88500000000000001</v>
      </c>
      <c r="S31">
        <v>5072</v>
      </c>
      <c r="U31">
        <v>1022</v>
      </c>
      <c r="V31">
        <v>46.4</v>
      </c>
      <c r="W31">
        <v>4.5400000000000003E-2</v>
      </c>
      <c r="X31">
        <v>0.26800000000000002</v>
      </c>
      <c r="Y31">
        <v>0.69899999999999995</v>
      </c>
      <c r="Z31">
        <v>0.89300000000000002</v>
      </c>
      <c r="AA31">
        <v>1344</v>
      </c>
      <c r="AC31">
        <f t="shared" si="0"/>
        <v>0.42661448140900193</v>
      </c>
      <c r="AE31">
        <f t="shared" si="1"/>
        <v>5.2410256410256411</v>
      </c>
      <c r="AF31">
        <f t="shared" si="2"/>
        <v>2.2358974358974359</v>
      </c>
      <c r="AG31">
        <f t="shared" si="3"/>
        <v>0.99127061105722603</v>
      </c>
      <c r="AH31">
        <f t="shared" si="4"/>
        <v>0.42289039767216297</v>
      </c>
    </row>
    <row r="32" spans="1:34" x14ac:dyDescent="0.25">
      <c r="A32" s="1" t="s">
        <v>40</v>
      </c>
      <c r="C32">
        <v>8040</v>
      </c>
      <c r="D32" s="1"/>
      <c r="E32">
        <v>118</v>
      </c>
      <c r="F32">
        <v>378</v>
      </c>
      <c r="G32">
        <v>3.2</v>
      </c>
      <c r="H32">
        <v>0.25800000000000001</v>
      </c>
      <c r="I32">
        <v>0.46100000000000002</v>
      </c>
      <c r="J32">
        <v>0.66</v>
      </c>
      <c r="K32">
        <v>4458</v>
      </c>
      <c r="M32">
        <v>313</v>
      </c>
      <c r="N32">
        <v>36.200000000000003</v>
      </c>
      <c r="O32">
        <v>0.11600000000000001</v>
      </c>
      <c r="P32">
        <v>0.23899999999999999</v>
      </c>
      <c r="Q32">
        <v>0.73899999999999999</v>
      </c>
      <c r="R32">
        <v>0.876</v>
      </c>
      <c r="S32">
        <v>5101</v>
      </c>
      <c r="U32">
        <v>768</v>
      </c>
      <c r="V32">
        <v>36.200000000000003</v>
      </c>
      <c r="W32">
        <v>4.7199999999999999E-2</v>
      </c>
      <c r="X32">
        <v>0.27800000000000002</v>
      </c>
      <c r="Y32">
        <v>0.68100000000000005</v>
      </c>
      <c r="Z32">
        <v>0.88700000000000001</v>
      </c>
      <c r="AA32">
        <v>1418</v>
      </c>
      <c r="AC32">
        <f t="shared" si="0"/>
        <v>0.40755208333333331</v>
      </c>
      <c r="AE32">
        <f t="shared" si="1"/>
        <v>6.5084745762711869</v>
      </c>
      <c r="AF32">
        <f t="shared" si="2"/>
        <v>2.652542372881356</v>
      </c>
      <c r="AG32">
        <f t="shared" si="3"/>
        <v>2.0317460317460316</v>
      </c>
      <c r="AH32">
        <f t="shared" si="4"/>
        <v>0.82804232804232802</v>
      </c>
    </row>
    <row r="33" spans="1:34" x14ac:dyDescent="0.25">
      <c r="A33" s="1" t="s">
        <v>41</v>
      </c>
      <c r="C33">
        <v>2641</v>
      </c>
      <c r="D33" s="1"/>
      <c r="E33">
        <v>50</v>
      </c>
      <c r="F33">
        <v>136</v>
      </c>
      <c r="G33">
        <v>2.72</v>
      </c>
      <c r="H33">
        <v>0.28299999999999997</v>
      </c>
      <c r="I33">
        <v>0.44</v>
      </c>
      <c r="J33">
        <v>0.64600000000000002</v>
      </c>
      <c r="K33">
        <v>3940</v>
      </c>
      <c r="M33">
        <v>123</v>
      </c>
      <c r="N33">
        <v>13.6</v>
      </c>
      <c r="O33">
        <v>0.111</v>
      </c>
      <c r="P33">
        <v>0.24099999999999999</v>
      </c>
      <c r="Q33">
        <v>0.73499999999999999</v>
      </c>
      <c r="R33">
        <v>0.873</v>
      </c>
      <c r="S33">
        <v>4200</v>
      </c>
      <c r="U33">
        <v>322</v>
      </c>
      <c r="V33">
        <v>18.600000000000001</v>
      </c>
      <c r="W33">
        <v>5.7700000000000001E-2</v>
      </c>
      <c r="X33">
        <v>0.26400000000000001</v>
      </c>
      <c r="Y33">
        <v>0.7</v>
      </c>
      <c r="Z33">
        <v>0.874</v>
      </c>
      <c r="AA33">
        <v>1030</v>
      </c>
      <c r="AC33">
        <f t="shared" si="0"/>
        <v>0.38198757763975155</v>
      </c>
      <c r="AE33">
        <f t="shared" si="1"/>
        <v>6.44</v>
      </c>
      <c r="AF33">
        <f t="shared" si="2"/>
        <v>2.46</v>
      </c>
      <c r="AG33">
        <f t="shared" si="3"/>
        <v>2.3676470588235294</v>
      </c>
      <c r="AH33">
        <f t="shared" si="4"/>
        <v>0.90441176470588236</v>
      </c>
    </row>
    <row r="34" spans="1:34" x14ac:dyDescent="0.25">
      <c r="A34" s="1" t="s">
        <v>42</v>
      </c>
      <c r="C34">
        <v>6738</v>
      </c>
      <c r="D34" s="1"/>
      <c r="E34">
        <v>114</v>
      </c>
      <c r="F34">
        <v>358</v>
      </c>
      <c r="G34">
        <v>3.14</v>
      </c>
      <c r="H34">
        <v>0.32700000000000001</v>
      </c>
      <c r="I34">
        <v>0.39</v>
      </c>
      <c r="J34">
        <v>0.64700000000000002</v>
      </c>
      <c r="K34">
        <v>4136</v>
      </c>
      <c r="M34">
        <v>292</v>
      </c>
      <c r="N34">
        <v>35</v>
      </c>
      <c r="O34">
        <v>0.12</v>
      </c>
      <c r="P34">
        <v>0.24099999999999999</v>
      </c>
      <c r="Q34">
        <v>0.73299999999999998</v>
      </c>
      <c r="R34">
        <v>0.871</v>
      </c>
      <c r="S34">
        <v>3761</v>
      </c>
      <c r="U34">
        <v>540</v>
      </c>
      <c r="V34">
        <v>27.2</v>
      </c>
      <c r="W34">
        <v>5.0299999999999997E-2</v>
      </c>
      <c r="X34">
        <v>0.27</v>
      </c>
      <c r="Y34">
        <v>0.69399999999999995</v>
      </c>
      <c r="Z34">
        <v>0.88500000000000001</v>
      </c>
      <c r="AA34">
        <v>1260</v>
      </c>
      <c r="AC34">
        <f t="shared" si="0"/>
        <v>0.54074074074074074</v>
      </c>
      <c r="AE34">
        <f t="shared" si="1"/>
        <v>4.7368421052631575</v>
      </c>
      <c r="AF34">
        <f t="shared" si="2"/>
        <v>2.5614035087719298</v>
      </c>
      <c r="AG34">
        <f t="shared" si="3"/>
        <v>1.5083798882681565</v>
      </c>
      <c r="AH34">
        <f t="shared" si="4"/>
        <v>0.81564245810055869</v>
      </c>
    </row>
    <row r="35" spans="1:34" x14ac:dyDescent="0.25">
      <c r="A35" s="1" t="s">
        <v>43</v>
      </c>
      <c r="C35">
        <v>19700</v>
      </c>
      <c r="D35" s="1"/>
      <c r="E35">
        <v>324</v>
      </c>
      <c r="F35">
        <v>801</v>
      </c>
      <c r="G35">
        <v>2.4700000000000002</v>
      </c>
      <c r="H35">
        <v>0.29599999999999999</v>
      </c>
      <c r="I35">
        <v>0.42099999999999999</v>
      </c>
      <c r="J35">
        <v>0.64</v>
      </c>
      <c r="K35">
        <v>3788</v>
      </c>
      <c r="M35">
        <v>712</v>
      </c>
      <c r="N35">
        <v>105</v>
      </c>
      <c r="O35">
        <v>0.14699999999999999</v>
      </c>
      <c r="P35">
        <v>0.23100000000000001</v>
      </c>
      <c r="Q35">
        <v>0.745</v>
      </c>
      <c r="R35">
        <v>0.86099999999999999</v>
      </c>
      <c r="S35">
        <v>3347</v>
      </c>
      <c r="U35">
        <v>1420</v>
      </c>
      <c r="V35">
        <v>77.7</v>
      </c>
      <c r="W35">
        <v>5.4699999999999999E-2</v>
      </c>
      <c r="X35">
        <v>0.26500000000000001</v>
      </c>
      <c r="Y35">
        <v>0.70199999999999996</v>
      </c>
      <c r="Z35">
        <v>0.879</v>
      </c>
      <c r="AA35">
        <v>1010</v>
      </c>
      <c r="AC35">
        <f t="shared" si="0"/>
        <v>0.50140845070422535</v>
      </c>
      <c r="AE35">
        <f t="shared" si="1"/>
        <v>4.382716049382716</v>
      </c>
      <c r="AF35">
        <f t="shared" si="2"/>
        <v>2.1975308641975309</v>
      </c>
      <c r="AG35">
        <f t="shared" si="3"/>
        <v>1.7727840199750311</v>
      </c>
      <c r="AH35">
        <f t="shared" si="4"/>
        <v>0.88888888888888884</v>
      </c>
    </row>
    <row r="36" spans="1:34" x14ac:dyDescent="0.25">
      <c r="A36" s="1" t="s">
        <v>44</v>
      </c>
      <c r="C36">
        <v>5340</v>
      </c>
      <c r="E36">
        <v>118</v>
      </c>
      <c r="F36">
        <v>212</v>
      </c>
      <c r="G36">
        <v>1.79</v>
      </c>
      <c r="H36">
        <v>0.317</v>
      </c>
      <c r="I36">
        <v>0.44600000000000001</v>
      </c>
      <c r="J36">
        <v>0.66800000000000004</v>
      </c>
      <c r="K36">
        <v>3892</v>
      </c>
      <c r="M36">
        <v>164</v>
      </c>
      <c r="N36">
        <v>15.1</v>
      </c>
      <c r="O36">
        <v>9.2100000000000001E-2</v>
      </c>
      <c r="P36">
        <v>0.24099999999999999</v>
      </c>
      <c r="Q36">
        <v>0.74099999999999999</v>
      </c>
      <c r="R36">
        <v>0.88300000000000001</v>
      </c>
      <c r="S36">
        <v>5142</v>
      </c>
      <c r="U36">
        <v>426</v>
      </c>
      <c r="V36">
        <v>26.5</v>
      </c>
      <c r="W36">
        <v>6.2300000000000001E-2</v>
      </c>
      <c r="X36">
        <v>0.253</v>
      </c>
      <c r="Y36">
        <v>0.71399999999999997</v>
      </c>
      <c r="Z36">
        <v>0.86599999999999999</v>
      </c>
      <c r="AA36">
        <v>753</v>
      </c>
      <c r="AC36">
        <f t="shared" si="0"/>
        <v>0.38497652582159625</v>
      </c>
      <c r="AE36">
        <f t="shared" si="1"/>
        <v>3.6101694915254239</v>
      </c>
      <c r="AF36">
        <f t="shared" si="2"/>
        <v>1.3898305084745763</v>
      </c>
      <c r="AG36">
        <f t="shared" si="3"/>
        <v>2.0094339622641511</v>
      </c>
      <c r="AH36">
        <f t="shared" si="4"/>
        <v>0.77358490566037741</v>
      </c>
    </row>
    <row r="37" spans="1:34" x14ac:dyDescent="0.25">
      <c r="A37" s="1" t="s">
        <v>45</v>
      </c>
      <c r="C37">
        <v>6612</v>
      </c>
      <c r="E37">
        <v>112</v>
      </c>
      <c r="F37">
        <v>352</v>
      </c>
      <c r="G37">
        <v>3.14</v>
      </c>
      <c r="H37">
        <v>0.32500000000000001</v>
      </c>
      <c r="I37">
        <v>0.4</v>
      </c>
      <c r="J37">
        <v>0.67</v>
      </c>
      <c r="K37">
        <v>4644</v>
      </c>
      <c r="M37">
        <v>284</v>
      </c>
      <c r="N37">
        <v>25.4</v>
      </c>
      <c r="O37">
        <v>8.9499999999999996E-2</v>
      </c>
      <c r="P37">
        <v>0.248</v>
      </c>
      <c r="Q37">
        <v>0.73299999999999998</v>
      </c>
      <c r="R37">
        <v>0.88600000000000001</v>
      </c>
      <c r="S37">
        <v>5565</v>
      </c>
      <c r="U37">
        <v>616</v>
      </c>
      <c r="V37">
        <v>34.5</v>
      </c>
      <c r="W37">
        <v>5.5899999999999998E-2</v>
      </c>
      <c r="X37">
        <v>0.26600000000000001</v>
      </c>
      <c r="Y37">
        <v>0.70299999999999996</v>
      </c>
      <c r="Z37">
        <v>0.89</v>
      </c>
      <c r="AA37">
        <v>1069</v>
      </c>
      <c r="AC37">
        <f t="shared" si="0"/>
        <v>0.46103896103896103</v>
      </c>
      <c r="AE37">
        <f t="shared" si="1"/>
        <v>5.5</v>
      </c>
      <c r="AF37">
        <f t="shared" si="2"/>
        <v>2.5357142857142856</v>
      </c>
      <c r="AG37">
        <f t="shared" si="3"/>
        <v>1.75</v>
      </c>
      <c r="AH37">
        <f t="shared" si="4"/>
        <v>0.80681818181818177</v>
      </c>
    </row>
    <row r="38" spans="1:34" x14ac:dyDescent="0.25">
      <c r="A38" s="1" t="s">
        <v>46</v>
      </c>
      <c r="C38" s="15">
        <v>12600</v>
      </c>
      <c r="E38">
        <v>118</v>
      </c>
      <c r="F38">
        <v>526</v>
      </c>
      <c r="G38">
        <v>4.45</v>
      </c>
      <c r="H38">
        <v>0.28999999999999998</v>
      </c>
      <c r="I38">
        <v>0.45300000000000001</v>
      </c>
      <c r="J38">
        <v>0.71</v>
      </c>
      <c r="K38">
        <v>4006</v>
      </c>
      <c r="M38">
        <v>373</v>
      </c>
      <c r="N38">
        <v>39.200000000000003</v>
      </c>
      <c r="O38">
        <v>0.105</v>
      </c>
      <c r="P38">
        <v>0.253</v>
      </c>
      <c r="Q38">
        <v>0.72</v>
      </c>
      <c r="R38">
        <v>0.88300000000000001</v>
      </c>
      <c r="S38">
        <v>5904</v>
      </c>
      <c r="U38">
        <v>1053</v>
      </c>
      <c r="V38">
        <v>50</v>
      </c>
      <c r="W38">
        <v>4.7399999999999998E-2</v>
      </c>
      <c r="X38">
        <v>0.28100000000000003</v>
      </c>
      <c r="Y38">
        <v>0.67800000000000005</v>
      </c>
      <c r="Z38">
        <v>0.89</v>
      </c>
      <c r="AA38">
        <v>1587</v>
      </c>
      <c r="AC38">
        <f t="shared" si="0"/>
        <v>0.35422602089268757</v>
      </c>
      <c r="AE38">
        <f t="shared" si="1"/>
        <v>8.9237288135593218</v>
      </c>
      <c r="AF38">
        <f t="shared" si="2"/>
        <v>3.1610169491525424</v>
      </c>
      <c r="AG38">
        <f t="shared" si="3"/>
        <v>2.0019011406844105</v>
      </c>
      <c r="AH38">
        <f t="shared" si="4"/>
        <v>0.70912547528517111</v>
      </c>
    </row>
    <row r="39" spans="1:34" x14ac:dyDescent="0.25">
      <c r="A39" s="1" t="s">
        <v>47</v>
      </c>
      <c r="C39" s="15">
        <v>9356</v>
      </c>
      <c r="E39">
        <v>168</v>
      </c>
      <c r="F39">
        <v>365</v>
      </c>
      <c r="G39">
        <v>2.17</v>
      </c>
      <c r="H39">
        <v>0.26900000000000002</v>
      </c>
      <c r="I39">
        <v>0.41499999999999998</v>
      </c>
      <c r="J39">
        <v>0.64100000000000001</v>
      </c>
      <c r="K39">
        <v>4866</v>
      </c>
      <c r="M39">
        <v>171</v>
      </c>
      <c r="N39">
        <v>13.1</v>
      </c>
      <c r="O39">
        <v>7.6799999999999993E-2</v>
      </c>
      <c r="P39">
        <v>0.251</v>
      </c>
      <c r="Q39">
        <v>0.72299999999999998</v>
      </c>
      <c r="R39">
        <v>0.88900000000000001</v>
      </c>
      <c r="S39">
        <v>5704</v>
      </c>
      <c r="U39">
        <v>721</v>
      </c>
      <c r="V39">
        <v>46.5</v>
      </c>
      <c r="W39">
        <v>6.4500000000000002E-2</v>
      </c>
      <c r="X39">
        <v>0.25700000000000001</v>
      </c>
      <c r="Y39">
        <v>0.71099999999999997</v>
      </c>
      <c r="Z39">
        <v>0.872</v>
      </c>
      <c r="AA39">
        <v>1051</v>
      </c>
      <c r="AC39">
        <f t="shared" si="0"/>
        <v>0.23717059639389737</v>
      </c>
      <c r="AE39">
        <f t="shared" si="1"/>
        <v>4.291666666666667</v>
      </c>
      <c r="AF39">
        <f t="shared" si="2"/>
        <v>1.0178571428571428</v>
      </c>
      <c r="AG39">
        <f t="shared" si="3"/>
        <v>1.9753424657534246</v>
      </c>
      <c r="AH39">
        <f t="shared" si="4"/>
        <v>0.46849315068493153</v>
      </c>
    </row>
    <row r="40" spans="1:34" x14ac:dyDescent="0.25">
      <c r="A40" s="1" t="s">
        <v>48</v>
      </c>
      <c r="C40" s="15">
        <v>12400</v>
      </c>
      <c r="E40">
        <v>164</v>
      </c>
      <c r="F40">
        <v>373</v>
      </c>
      <c r="G40">
        <v>2.27</v>
      </c>
      <c r="H40">
        <v>0.24199999999999999</v>
      </c>
      <c r="I40">
        <v>0.44800000000000001</v>
      </c>
      <c r="J40">
        <v>0.63200000000000001</v>
      </c>
      <c r="K40">
        <v>4085</v>
      </c>
      <c r="M40">
        <v>340</v>
      </c>
      <c r="N40">
        <v>32.200000000000003</v>
      </c>
      <c r="O40">
        <v>9.4700000000000006E-2</v>
      </c>
      <c r="P40">
        <v>0.247</v>
      </c>
      <c r="Q40">
        <v>0.72899999999999998</v>
      </c>
      <c r="R40">
        <v>0.88700000000000001</v>
      </c>
      <c r="S40">
        <v>5646</v>
      </c>
      <c r="U40">
        <v>663</v>
      </c>
      <c r="V40">
        <v>43.2</v>
      </c>
      <c r="W40">
        <v>6.5199999999999994E-2</v>
      </c>
      <c r="X40">
        <v>0.26300000000000001</v>
      </c>
      <c r="Y40">
        <v>0.69899999999999995</v>
      </c>
      <c r="Z40">
        <v>0.877</v>
      </c>
      <c r="AA40">
        <v>936</v>
      </c>
      <c r="AC40">
        <f t="shared" si="0"/>
        <v>0.51282051282051277</v>
      </c>
      <c r="AE40">
        <f t="shared" si="1"/>
        <v>4.0426829268292686</v>
      </c>
      <c r="AF40">
        <f t="shared" si="2"/>
        <v>2.0731707317073171</v>
      </c>
      <c r="AG40">
        <f t="shared" si="3"/>
        <v>1.7774798927613942</v>
      </c>
      <c r="AH40">
        <f t="shared" si="4"/>
        <v>0.91152815013404831</v>
      </c>
    </row>
    <row r="41" spans="1:34" x14ac:dyDescent="0.25">
      <c r="A41" s="1" t="s">
        <v>49</v>
      </c>
      <c r="C41" s="15">
        <v>7017</v>
      </c>
      <c r="D41" s="1"/>
      <c r="E41">
        <v>98</v>
      </c>
      <c r="F41">
        <v>228</v>
      </c>
      <c r="G41">
        <v>2.3199999999999998</v>
      </c>
      <c r="H41">
        <v>0.245</v>
      </c>
      <c r="I41">
        <v>0.41699999999999998</v>
      </c>
      <c r="J41">
        <v>0.60799999999999998</v>
      </c>
      <c r="K41">
        <v>4390</v>
      </c>
      <c r="M41">
        <v>262</v>
      </c>
      <c r="N41">
        <v>26.2</v>
      </c>
      <c r="O41">
        <v>0.1</v>
      </c>
      <c r="P41">
        <v>0.251</v>
      </c>
      <c r="Q41">
        <v>0.72299999999999998</v>
      </c>
      <c r="R41">
        <v>0.88300000000000001</v>
      </c>
      <c r="S41">
        <v>5674</v>
      </c>
      <c r="U41">
        <v>522</v>
      </c>
      <c r="V41">
        <v>25.9</v>
      </c>
      <c r="W41">
        <v>4.9700000000000001E-2</v>
      </c>
      <c r="X41">
        <v>0.27800000000000002</v>
      </c>
      <c r="Y41">
        <v>0.68100000000000005</v>
      </c>
      <c r="Z41">
        <v>0.88800000000000001</v>
      </c>
      <c r="AA41">
        <v>1300</v>
      </c>
      <c r="AC41">
        <f t="shared" si="0"/>
        <v>0.50191570881226055</v>
      </c>
      <c r="AE41">
        <f t="shared" si="1"/>
        <v>5.3265306122448983</v>
      </c>
      <c r="AF41">
        <f t="shared" si="2"/>
        <v>2.6734693877551021</v>
      </c>
      <c r="AG41">
        <f t="shared" si="3"/>
        <v>2.2894736842105261</v>
      </c>
      <c r="AH41">
        <f t="shared" si="4"/>
        <v>1.1491228070175439</v>
      </c>
    </row>
    <row r="42" spans="1:34" x14ac:dyDescent="0.25">
      <c r="A42" s="1" t="s">
        <v>50</v>
      </c>
      <c r="C42" s="15">
        <v>38800</v>
      </c>
      <c r="D42" s="1"/>
      <c r="E42">
        <v>853</v>
      </c>
      <c r="F42">
        <v>1366</v>
      </c>
      <c r="G42">
        <v>1.6</v>
      </c>
      <c r="H42">
        <v>0.313</v>
      </c>
      <c r="I42">
        <v>0.39300000000000002</v>
      </c>
      <c r="J42">
        <v>0.63500000000000001</v>
      </c>
      <c r="K42">
        <v>312</v>
      </c>
      <c r="M42">
        <v>673</v>
      </c>
      <c r="N42">
        <v>83.9</v>
      </c>
      <c r="O42">
        <v>0.125</v>
      </c>
      <c r="P42">
        <v>0.247</v>
      </c>
      <c r="Q42">
        <v>0.72799999999999998</v>
      </c>
      <c r="R42">
        <v>0.88200000000000001</v>
      </c>
      <c r="S42">
        <v>3921</v>
      </c>
      <c r="U42">
        <v>1649</v>
      </c>
      <c r="V42">
        <v>123</v>
      </c>
      <c r="W42">
        <v>7.4399999999999994E-2</v>
      </c>
      <c r="X42">
        <v>0.24199999999999999</v>
      </c>
      <c r="Y42">
        <v>0.73399999999999999</v>
      </c>
      <c r="Z42">
        <v>0.85899999999999999</v>
      </c>
      <c r="AA42">
        <v>982</v>
      </c>
      <c r="AC42">
        <f t="shared" si="0"/>
        <v>0.40812613705275924</v>
      </c>
      <c r="AE42">
        <f t="shared" si="1"/>
        <v>1.9331770222743259</v>
      </c>
      <c r="AF42">
        <f t="shared" si="2"/>
        <v>0.78898007033997652</v>
      </c>
      <c r="AG42">
        <f t="shared" si="3"/>
        <v>1.2071742313323572</v>
      </c>
      <c r="AH42">
        <f t="shared" si="4"/>
        <v>0.49267935578330896</v>
      </c>
    </row>
    <row r="43" spans="1:34" x14ac:dyDescent="0.25">
      <c r="A43" s="1" t="s">
        <v>51</v>
      </c>
      <c r="C43" s="15">
        <v>35400</v>
      </c>
      <c r="D43" s="1"/>
      <c r="E43">
        <v>810</v>
      </c>
      <c r="F43">
        <v>1646</v>
      </c>
      <c r="G43">
        <v>2.0299999999999998</v>
      </c>
      <c r="H43">
        <v>0.33700000000000002</v>
      </c>
      <c r="I43">
        <v>0.39300000000000002</v>
      </c>
      <c r="J43">
        <v>0.65800000000000003</v>
      </c>
      <c r="K43">
        <v>366</v>
      </c>
      <c r="M43">
        <v>830</v>
      </c>
      <c r="N43">
        <v>79.3</v>
      </c>
      <c r="O43">
        <v>9.5600000000000004E-2</v>
      </c>
      <c r="P43">
        <v>0.247</v>
      </c>
      <c r="Q43">
        <v>0.73199999999999998</v>
      </c>
      <c r="R43">
        <v>0.88800000000000001</v>
      </c>
      <c r="S43">
        <v>4779</v>
      </c>
      <c r="U43">
        <v>2585</v>
      </c>
      <c r="V43">
        <v>179</v>
      </c>
      <c r="W43">
        <v>6.9099999999999995E-2</v>
      </c>
      <c r="X43">
        <v>0.26</v>
      </c>
      <c r="Y43">
        <v>0.71</v>
      </c>
      <c r="Z43">
        <v>0.88100000000000001</v>
      </c>
      <c r="AA43">
        <v>991</v>
      </c>
      <c r="AC43">
        <f t="shared" si="0"/>
        <v>0.32108317214700194</v>
      </c>
      <c r="AE43">
        <f t="shared" si="1"/>
        <v>3.191358024691358</v>
      </c>
      <c r="AF43">
        <f t="shared" si="2"/>
        <v>1.0246913580246915</v>
      </c>
      <c r="AG43">
        <f t="shared" si="3"/>
        <v>1.5704738760631836</v>
      </c>
      <c r="AH43">
        <f t="shared" si="4"/>
        <v>0.50425273390036451</v>
      </c>
    </row>
    <row r="44" spans="1:34" x14ac:dyDescent="0.25">
      <c r="A44" s="1" t="s">
        <v>52</v>
      </c>
      <c r="C44" s="15">
        <v>4009</v>
      </c>
      <c r="E44">
        <v>92</v>
      </c>
      <c r="F44">
        <v>443</v>
      </c>
      <c r="G44">
        <v>4.8099999999999996</v>
      </c>
      <c r="H44">
        <v>0.34200000000000003</v>
      </c>
      <c r="I44">
        <v>0.42299999999999999</v>
      </c>
      <c r="J44">
        <v>0.70799999999999996</v>
      </c>
      <c r="K44">
        <v>347</v>
      </c>
      <c r="M44">
        <v>113</v>
      </c>
      <c r="N44">
        <v>11.7</v>
      </c>
      <c r="O44">
        <v>0.104</v>
      </c>
      <c r="P44">
        <v>0.23799999999999999</v>
      </c>
      <c r="Q44">
        <v>0.751</v>
      </c>
      <c r="R44">
        <v>0.89100000000000001</v>
      </c>
      <c r="S44">
        <v>3795</v>
      </c>
      <c r="U44">
        <v>818</v>
      </c>
      <c r="V44">
        <v>60.9</v>
      </c>
      <c r="W44">
        <v>7.4399999999999994E-2</v>
      </c>
      <c r="X44">
        <v>0.255</v>
      </c>
      <c r="Y44">
        <v>0.70899999999999996</v>
      </c>
      <c r="Z44">
        <v>0.86099999999999999</v>
      </c>
      <c r="AA44">
        <v>739</v>
      </c>
      <c r="AC44">
        <f t="shared" si="0"/>
        <v>0.13814180929095354</v>
      </c>
      <c r="AE44">
        <f t="shared" si="1"/>
        <v>8.8913043478260878</v>
      </c>
      <c r="AF44">
        <f t="shared" si="2"/>
        <v>1.2282608695652173</v>
      </c>
      <c r="AG44">
        <f t="shared" si="3"/>
        <v>1.8465011286681716</v>
      </c>
      <c r="AH44">
        <f t="shared" si="4"/>
        <v>0.25507900677200901</v>
      </c>
    </row>
    <row r="45" spans="1:34" x14ac:dyDescent="0.25">
      <c r="A45" s="1" t="s">
        <v>53</v>
      </c>
      <c r="C45" s="15">
        <v>9615</v>
      </c>
      <c r="E45">
        <v>375</v>
      </c>
      <c r="F45">
        <v>546</v>
      </c>
      <c r="G45">
        <v>1.46</v>
      </c>
      <c r="H45">
        <v>0.32500000000000001</v>
      </c>
      <c r="I45">
        <v>0.41</v>
      </c>
      <c r="J45">
        <v>0.68500000000000005</v>
      </c>
      <c r="K45">
        <v>310</v>
      </c>
      <c r="M45">
        <v>381</v>
      </c>
      <c r="N45">
        <v>34.700000000000003</v>
      </c>
      <c r="O45">
        <v>9.0999999999999998E-2</v>
      </c>
      <c r="P45">
        <v>0.25700000000000001</v>
      </c>
      <c r="Q45">
        <v>0.71799999999999997</v>
      </c>
      <c r="R45">
        <v>0.88900000000000001</v>
      </c>
      <c r="S45">
        <v>4360</v>
      </c>
      <c r="U45">
        <v>1177</v>
      </c>
      <c r="V45">
        <v>55.7</v>
      </c>
      <c r="W45">
        <v>4.7300000000000002E-2</v>
      </c>
      <c r="X45">
        <v>0.26300000000000001</v>
      </c>
      <c r="Y45">
        <v>0.70399999999999996</v>
      </c>
      <c r="Z45">
        <v>0.88100000000000001</v>
      </c>
      <c r="AA45">
        <v>1142</v>
      </c>
      <c r="AC45">
        <f t="shared" si="0"/>
        <v>0.32370433305012747</v>
      </c>
      <c r="AE45">
        <f t="shared" si="1"/>
        <v>3.1386666666666665</v>
      </c>
      <c r="AF45">
        <f t="shared" si="2"/>
        <v>1.016</v>
      </c>
      <c r="AG45">
        <f t="shared" si="3"/>
        <v>2.1556776556776556</v>
      </c>
      <c r="AH45">
        <f t="shared" si="4"/>
        <v>0.69780219780219777</v>
      </c>
    </row>
    <row r="46" spans="1:34" x14ac:dyDescent="0.25">
      <c r="A46" s="1" t="s">
        <v>54</v>
      </c>
      <c r="C46" s="15">
        <v>2237</v>
      </c>
      <c r="E46">
        <v>60</v>
      </c>
      <c r="F46">
        <v>157</v>
      </c>
      <c r="G46">
        <v>2.62</v>
      </c>
      <c r="H46">
        <v>0.309</v>
      </c>
      <c r="I46">
        <v>0.436</v>
      </c>
      <c r="J46">
        <v>0.65500000000000003</v>
      </c>
      <c r="K46">
        <v>424</v>
      </c>
      <c r="M46">
        <v>97</v>
      </c>
      <c r="N46">
        <v>11.9</v>
      </c>
      <c r="O46">
        <v>0.123</v>
      </c>
      <c r="P46">
        <v>0.23899999999999999</v>
      </c>
      <c r="Q46">
        <v>0.73599999999999999</v>
      </c>
      <c r="R46">
        <v>0.871</v>
      </c>
      <c r="S46">
        <v>2780</v>
      </c>
      <c r="U46">
        <v>321</v>
      </c>
      <c r="V46">
        <v>18</v>
      </c>
      <c r="W46">
        <v>5.6000000000000001E-2</v>
      </c>
      <c r="X46">
        <v>0.26400000000000001</v>
      </c>
      <c r="Y46">
        <v>0.69299999999999995</v>
      </c>
      <c r="Z46">
        <v>0.871</v>
      </c>
      <c r="AA46">
        <v>951</v>
      </c>
      <c r="AC46">
        <f t="shared" si="0"/>
        <v>0.30218068535825543</v>
      </c>
      <c r="AE46">
        <f t="shared" si="1"/>
        <v>5.35</v>
      </c>
      <c r="AF46">
        <f t="shared" si="2"/>
        <v>1.6166666666666667</v>
      </c>
      <c r="AG46">
        <f t="shared" si="3"/>
        <v>2.0445859872611467</v>
      </c>
      <c r="AH46">
        <f t="shared" si="4"/>
        <v>0.61783439490445857</v>
      </c>
    </row>
    <row r="47" spans="1:34" x14ac:dyDescent="0.25">
      <c r="A47" s="1"/>
      <c r="C47" s="15"/>
    </row>
    <row r="48" spans="1:34" x14ac:dyDescent="0.25">
      <c r="A48" s="1"/>
      <c r="C48" s="15"/>
      <c r="D48" s="1"/>
    </row>
    <row r="49" spans="1:34" x14ac:dyDescent="0.25">
      <c r="A49" s="1"/>
      <c r="C49" s="15"/>
      <c r="D49" s="1"/>
    </row>
    <row r="50" spans="1:34" x14ac:dyDescent="0.25">
      <c r="A50" s="1"/>
      <c r="C50" s="14"/>
      <c r="D50" s="1"/>
    </row>
    <row r="51" spans="1:34" x14ac:dyDescent="0.25">
      <c r="A51" s="1"/>
      <c r="C51" s="14"/>
      <c r="D51" s="1"/>
    </row>
    <row r="53" spans="1:34" x14ac:dyDescent="0.25">
      <c r="B53" s="5" t="s">
        <v>5</v>
      </c>
      <c r="C53" s="7">
        <f>AVERAGE(C6:C51)</f>
        <v>10407.609756097561</v>
      </c>
      <c r="D53" s="5"/>
      <c r="E53" s="6">
        <f t="shared" ref="E53:K53" si="5">AVERAGE(E6:E51)</f>
        <v>197.97560975609755</v>
      </c>
      <c r="F53" s="6">
        <f t="shared" si="5"/>
        <v>464.8780487804878</v>
      </c>
      <c r="G53" s="6">
        <f t="shared" si="5"/>
        <v>2.7678048780487807</v>
      </c>
      <c r="H53" s="6">
        <f t="shared" si="5"/>
        <v>0.29702439024390237</v>
      </c>
      <c r="I53" s="6">
        <f t="shared" si="5"/>
        <v>0.42299999999999999</v>
      </c>
      <c r="J53" s="6">
        <f t="shared" si="5"/>
        <v>0.64602439024390246</v>
      </c>
      <c r="K53" s="6">
        <f t="shared" si="5"/>
        <v>2816.1219512195121</v>
      </c>
      <c r="L53" s="6"/>
      <c r="M53" s="6">
        <f t="shared" ref="M53:S53" si="6">AVERAGE(M6:M51)</f>
        <v>298.82926829268291</v>
      </c>
      <c r="N53" s="6">
        <f t="shared" si="6"/>
        <v>35.20000000000001</v>
      </c>
      <c r="O53" s="6">
        <f t="shared" si="6"/>
        <v>0.11626341463414638</v>
      </c>
      <c r="P53" s="6">
        <f t="shared" si="6"/>
        <v>0.23868292682926823</v>
      </c>
      <c r="Q53" s="6">
        <f t="shared" si="6"/>
        <v>0.7391219512195123</v>
      </c>
      <c r="R53" s="6">
        <f t="shared" si="6"/>
        <v>0.87443902439024401</v>
      </c>
      <c r="S53" s="6">
        <f t="shared" si="6"/>
        <v>4534.5853658536589</v>
      </c>
      <c r="T53" s="6"/>
      <c r="U53" s="6">
        <f t="shared" ref="U53:AA53" si="7">AVERAGE(U6:U51)</f>
        <v>768.48780487804879</v>
      </c>
      <c r="V53" s="6">
        <f t="shared" si="7"/>
        <v>45.173170731707323</v>
      </c>
      <c r="W53" s="6">
        <f t="shared" si="7"/>
        <v>5.7692682926829261E-2</v>
      </c>
      <c r="X53" s="6">
        <f t="shared" si="7"/>
        <v>0.26382926829268288</v>
      </c>
      <c r="Y53" s="6">
        <f t="shared" si="7"/>
        <v>0.70109756097560982</v>
      </c>
      <c r="Z53" s="6">
        <f t="shared" si="7"/>
        <v>0.87834146341463437</v>
      </c>
      <c r="AA53" s="6">
        <f t="shared" si="7"/>
        <v>1008.0975609756098</v>
      </c>
      <c r="AB53" s="6"/>
      <c r="AC53" s="6">
        <f>AVERAGE(AC6:AC51)</f>
        <v>0.39981363151162452</v>
      </c>
      <c r="AD53" s="6"/>
      <c r="AE53" s="6">
        <f t="shared" ref="AD53:AH53" si="8">AVERAGE(AE6:AE51)</f>
        <v>4.8518377208286037</v>
      </c>
      <c r="AF53" s="6">
        <f t="shared" si="8"/>
        <v>1.9415655884975895</v>
      </c>
      <c r="AG53" s="6">
        <f t="shared" si="8"/>
        <v>1.7878706628753114</v>
      </c>
      <c r="AH53" s="6">
        <f t="shared" si="8"/>
        <v>0.70268577870303617</v>
      </c>
    </row>
    <row r="57" spans="1:34" x14ac:dyDescent="0.25">
      <c r="L57">
        <f>79-17</f>
        <v>62</v>
      </c>
    </row>
    <row r="58" spans="1:34" x14ac:dyDescent="0.25">
      <c r="L58">
        <f>L57/25</f>
        <v>2.48</v>
      </c>
    </row>
    <row r="75" spans="17:33" x14ac:dyDescent="0.25">
      <c r="Q75">
        <v>1</v>
      </c>
      <c r="R75">
        <v>93.608695652173907</v>
      </c>
      <c r="S75">
        <v>89.151515151515156</v>
      </c>
      <c r="U75">
        <f>AVERAGE(R75:S75)</f>
        <v>91.380105401844531</v>
      </c>
      <c r="X75">
        <v>1</v>
      </c>
      <c r="Y75">
        <v>0.11209707028453049</v>
      </c>
      <c r="Z75">
        <v>9.0774753617466661E-2</v>
      </c>
      <c r="AB75">
        <f>AVERAGE(Y75:Z75)</f>
        <v>0.10143591195099858</v>
      </c>
    </row>
    <row r="76" spans="17:33" x14ac:dyDescent="0.25">
      <c r="Q76">
        <v>3</v>
      </c>
      <c r="R76">
        <v>103.25</v>
      </c>
      <c r="S76">
        <v>117.5</v>
      </c>
      <c r="U76">
        <f t="shared" ref="U76:U78" si="9">AVERAGE(R76:S76)</f>
        <v>110.375</v>
      </c>
      <c r="X76">
        <v>3</v>
      </c>
      <c r="Y76">
        <v>0.11625162312463783</v>
      </c>
      <c r="Z76">
        <v>0.1562927896903421</v>
      </c>
      <c r="AB76">
        <f t="shared" ref="AB76:AB78" si="10">AVERAGE(Y76:Z76)</f>
        <v>0.13627220640748997</v>
      </c>
    </row>
    <row r="77" spans="17:33" x14ac:dyDescent="0.25">
      <c r="Q77">
        <v>7</v>
      </c>
      <c r="R77">
        <v>182.58064516129033</v>
      </c>
      <c r="S77">
        <v>162.60869565217391</v>
      </c>
      <c r="U77">
        <f t="shared" si="9"/>
        <v>172.59467040673212</v>
      </c>
      <c r="X77">
        <v>7</v>
      </c>
      <c r="Y77">
        <v>0.20867003741877138</v>
      </c>
      <c r="Z77">
        <v>0.20734100903798569</v>
      </c>
      <c r="AB77">
        <f t="shared" si="10"/>
        <v>0.20800552322837854</v>
      </c>
    </row>
    <row r="78" spans="17:33" x14ac:dyDescent="0.25">
      <c r="Q78">
        <v>24</v>
      </c>
      <c r="R78">
        <v>425.77777777777777</v>
      </c>
      <c r="S78">
        <v>458.84615384615387</v>
      </c>
      <c r="U78">
        <f t="shared" si="9"/>
        <v>442.31196581196582</v>
      </c>
      <c r="X78">
        <v>24</v>
      </c>
      <c r="Y78">
        <v>0.45683704249902457</v>
      </c>
      <c r="Z78">
        <v>0.44362506514357436</v>
      </c>
      <c r="AB78">
        <f t="shared" si="10"/>
        <v>0.45023105382129947</v>
      </c>
    </row>
    <row r="79" spans="17:33" x14ac:dyDescent="0.25">
      <c r="AE79">
        <f>AB76-AB75</f>
        <v>3.483629445649139E-2</v>
      </c>
      <c r="AF79">
        <f>AB77-AB76</f>
        <v>7.1733316820888571E-2</v>
      </c>
      <c r="AG79">
        <f>AB78-AB77</f>
        <v>0.24222553059292093</v>
      </c>
    </row>
    <row r="80" spans="17:33" x14ac:dyDescent="0.25">
      <c r="AE80">
        <f>AE79/2</f>
        <v>1.7418147228245695E-2</v>
      </c>
      <c r="AF80">
        <f>AF79/4</f>
        <v>1.7933329205222143E-2</v>
      </c>
      <c r="AG80">
        <f>AG79/17</f>
        <v>1.4248560623112996E-2</v>
      </c>
    </row>
    <row r="82" spans="21:21" x14ac:dyDescent="0.25">
      <c r="U82">
        <f>U76-U75</f>
        <v>18.994894598155469</v>
      </c>
    </row>
    <row r="83" spans="21:21" x14ac:dyDescent="0.25">
      <c r="U83">
        <f>U82/2</f>
        <v>9.4974472990777343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Wolf</dc:creator>
  <cp:lastModifiedBy>Dane Michael Wolf</cp:lastModifiedBy>
  <dcterms:created xsi:type="dcterms:W3CDTF">2015-06-05T18:17:20Z</dcterms:created>
  <dcterms:modified xsi:type="dcterms:W3CDTF">2024-06-03T00:28:27Z</dcterms:modified>
</cp:coreProperties>
</file>