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F:\06022024\N = 3 EdU Fibro\3 hr\"/>
    </mc:Choice>
  </mc:AlternateContent>
  <xr:revisionPtr revIDLastSave="0" documentId="13_ncr:1_{3BA184E1-3CE7-4858-8969-20C4E916CB32}" xr6:coauthVersionLast="47" xr6:coauthVersionMax="47" xr10:uidLastSave="{00000000-0000-0000-0000-000000000000}"/>
  <bookViews>
    <workbookView xWindow="2280" yWindow="2340" windowWidth="36120" windowHeight="18960" xr2:uid="{00000000-000D-0000-FFFF-FFFF00000000}"/>
  </bookViews>
  <sheets>
    <sheet name="3 hr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54" i="2" l="1"/>
  <c r="AF54" i="2"/>
  <c r="AG54" i="2"/>
  <c r="AH54" i="2"/>
  <c r="AH34" i="2"/>
  <c r="AH35" i="2"/>
  <c r="AH36" i="2"/>
  <c r="AH37" i="2"/>
  <c r="AH38" i="2"/>
  <c r="AG34" i="2"/>
  <c r="AG35" i="2"/>
  <c r="AG36" i="2"/>
  <c r="AG37" i="2"/>
  <c r="AG38" i="2"/>
  <c r="AF34" i="2"/>
  <c r="AF35" i="2"/>
  <c r="AF36" i="2"/>
  <c r="AF37" i="2"/>
  <c r="AF38" i="2"/>
  <c r="AE34" i="2"/>
  <c r="AE35" i="2"/>
  <c r="AE36" i="2"/>
  <c r="AE37" i="2"/>
  <c r="AE38" i="2"/>
  <c r="AH33" i="2"/>
  <c r="AG33" i="2"/>
  <c r="AF33" i="2"/>
  <c r="AE33" i="2"/>
  <c r="AH32" i="2"/>
  <c r="AG32" i="2"/>
  <c r="AF32" i="2"/>
  <c r="AE32" i="2"/>
  <c r="AH31" i="2"/>
  <c r="AG31" i="2"/>
  <c r="AF31" i="2"/>
  <c r="AE31" i="2"/>
  <c r="AH30" i="2"/>
  <c r="AG30" i="2"/>
  <c r="AF30" i="2"/>
  <c r="AE30" i="2"/>
  <c r="AH29" i="2"/>
  <c r="AG29" i="2"/>
  <c r="AF29" i="2"/>
  <c r="AE29" i="2"/>
  <c r="AH28" i="2"/>
  <c r="AG28" i="2"/>
  <c r="AF28" i="2"/>
  <c r="AE28" i="2"/>
  <c r="AH27" i="2"/>
  <c r="AG27" i="2"/>
  <c r="AF27" i="2"/>
  <c r="AE27" i="2"/>
  <c r="AH26" i="2"/>
  <c r="AG26" i="2"/>
  <c r="AF26" i="2"/>
  <c r="AE26" i="2"/>
  <c r="AH25" i="2"/>
  <c r="AG25" i="2"/>
  <c r="AF25" i="2"/>
  <c r="AE25" i="2"/>
  <c r="AH24" i="2"/>
  <c r="AG24" i="2"/>
  <c r="AF24" i="2"/>
  <c r="AE24" i="2"/>
  <c r="AH23" i="2"/>
  <c r="AG23" i="2"/>
  <c r="AF23" i="2"/>
  <c r="AE23" i="2"/>
  <c r="AH22" i="2"/>
  <c r="AG22" i="2"/>
  <c r="AF22" i="2"/>
  <c r="AE22" i="2"/>
  <c r="AH21" i="2"/>
  <c r="AG21" i="2"/>
  <c r="AF21" i="2"/>
  <c r="AE21" i="2"/>
  <c r="AH20" i="2"/>
  <c r="AG20" i="2"/>
  <c r="AF20" i="2"/>
  <c r="AE20" i="2"/>
  <c r="AH19" i="2"/>
  <c r="AG19" i="2"/>
  <c r="AF19" i="2"/>
  <c r="AE19" i="2"/>
  <c r="AH18" i="2"/>
  <c r="AG18" i="2"/>
  <c r="AF18" i="2"/>
  <c r="AE18" i="2"/>
  <c r="AH17" i="2"/>
  <c r="AG17" i="2"/>
  <c r="AF17" i="2"/>
  <c r="AE17" i="2"/>
  <c r="AH16" i="2"/>
  <c r="AG16" i="2"/>
  <c r="AF16" i="2"/>
  <c r="AE16" i="2"/>
  <c r="AH15" i="2"/>
  <c r="AG15" i="2"/>
  <c r="AF15" i="2"/>
  <c r="AE15" i="2"/>
  <c r="AH14" i="2"/>
  <c r="AG14" i="2"/>
  <c r="AF14" i="2"/>
  <c r="AE14" i="2"/>
  <c r="AH13" i="2"/>
  <c r="AG13" i="2"/>
  <c r="AF13" i="2"/>
  <c r="AE13" i="2"/>
  <c r="AH12" i="2"/>
  <c r="AG12" i="2"/>
  <c r="AF12" i="2"/>
  <c r="AE12" i="2"/>
  <c r="AH11" i="2"/>
  <c r="AG11" i="2"/>
  <c r="AF11" i="2"/>
  <c r="AE11" i="2"/>
  <c r="AH10" i="2"/>
  <c r="AG10" i="2"/>
  <c r="AF10" i="2"/>
  <c r="AE10" i="2"/>
  <c r="AH9" i="2"/>
  <c r="AG9" i="2"/>
  <c r="AF9" i="2"/>
  <c r="AE9" i="2"/>
  <c r="AH8" i="2"/>
  <c r="AG8" i="2"/>
  <c r="AF8" i="2"/>
  <c r="AE8" i="2"/>
  <c r="AH7" i="2"/>
  <c r="AG7" i="2"/>
  <c r="AF7" i="2"/>
  <c r="AE7" i="2"/>
  <c r="AH6" i="2"/>
  <c r="AG6" i="2"/>
  <c r="AF6" i="2"/>
  <c r="AE6" i="2"/>
  <c r="AE81" i="2"/>
  <c r="AB77" i="2"/>
  <c r="AB76" i="2"/>
  <c r="U77" i="2"/>
  <c r="U76" i="2"/>
  <c r="AC38" i="2" l="1"/>
  <c r="AC37" i="2"/>
  <c r="AC36" i="2"/>
  <c r="AC35" i="2"/>
  <c r="AC34" i="2"/>
  <c r="AC33" i="2"/>
  <c r="AC32" i="2"/>
  <c r="AC31" i="2"/>
  <c r="AC30" i="2"/>
  <c r="AC29" i="2"/>
  <c r="AC28" i="2"/>
  <c r="AC27" i="2"/>
  <c r="AC26" i="2" l="1"/>
  <c r="AC25" i="2"/>
  <c r="AC24" i="2"/>
  <c r="AC23" i="2"/>
  <c r="AC22" i="2"/>
  <c r="AC21" i="2"/>
  <c r="AC20" i="2"/>
  <c r="AC19" i="2"/>
  <c r="AC18" i="2"/>
  <c r="AC17" i="2"/>
  <c r="AC16" i="2"/>
  <c r="U83" i="2"/>
  <c r="U84" i="2" s="1"/>
  <c r="AC15" i="2"/>
  <c r="AC14" i="2"/>
  <c r="AC13" i="2"/>
  <c r="AC12" i="2"/>
  <c r="AC11" i="2"/>
  <c r="AC10" i="2"/>
  <c r="AC9" i="2"/>
  <c r="AC8" i="2"/>
  <c r="AC7" i="2"/>
  <c r="AG81" i="2"/>
  <c r="AG80" i="2"/>
  <c r="AF81" i="2"/>
  <c r="AF80" i="2"/>
  <c r="AE80" i="2"/>
  <c r="AB78" i="2"/>
  <c r="AB79" i="2"/>
  <c r="U78" i="2"/>
  <c r="U79" i="2"/>
  <c r="AA54" i="2" l="1"/>
  <c r="S54" i="2"/>
  <c r="K54" i="2"/>
  <c r="J54" i="2"/>
  <c r="U54" i="2"/>
  <c r="L58" i="2"/>
  <c r="L59" i="2" s="1"/>
  <c r="C54" i="2" l="1"/>
  <c r="AC6" i="2"/>
  <c r="F54" i="2"/>
  <c r="G54" i="2"/>
  <c r="H54" i="2"/>
  <c r="I54" i="2"/>
  <c r="M54" i="2"/>
  <c r="N54" i="2"/>
  <c r="O54" i="2"/>
  <c r="P54" i="2"/>
  <c r="Q54" i="2"/>
  <c r="R54" i="2"/>
  <c r="V54" i="2"/>
  <c r="W54" i="2"/>
  <c r="X54" i="2"/>
  <c r="Y54" i="2"/>
  <c r="Z54" i="2"/>
  <c r="E54" i="2"/>
  <c r="AC54" i="2" l="1"/>
</calcChain>
</file>

<file path=xl/sharedStrings.xml><?xml version="1.0" encoding="utf-8"?>
<sst xmlns="http://schemas.openxmlformats.org/spreadsheetml/2006/main" count="65" uniqueCount="51">
  <si>
    <t>count</t>
  </si>
  <si>
    <t>Cell name</t>
  </si>
  <si>
    <t>Mitochondria</t>
  </si>
  <si>
    <t>EdU</t>
  </si>
  <si>
    <t>DNA</t>
  </si>
  <si>
    <t>Ave</t>
  </si>
  <si>
    <t>EdU/DNA</t>
  </si>
  <si>
    <t>Cell volume</t>
  </si>
  <si>
    <t>total volume</t>
  </si>
  <si>
    <t xml:space="preserve">average volume </t>
  </si>
  <si>
    <t>ellipticity (oblate)</t>
  </si>
  <si>
    <t>ellipticity (prolate)</t>
  </si>
  <si>
    <t>sphericity</t>
  </si>
  <si>
    <t>Mean intensity</t>
  </si>
  <si>
    <t>25-1-1</t>
  </si>
  <si>
    <t>25-1-2</t>
  </si>
  <si>
    <t>25-1-3</t>
  </si>
  <si>
    <t>25-1-4</t>
  </si>
  <si>
    <t>25-1-5</t>
  </si>
  <si>
    <t>25-1-6</t>
  </si>
  <si>
    <t>25-1-7</t>
  </si>
  <si>
    <t>46-1-1</t>
  </si>
  <si>
    <t>46-1-2</t>
  </si>
  <si>
    <t>46-1-3</t>
  </si>
  <si>
    <t>46-1-4</t>
  </si>
  <si>
    <t>46-1-5</t>
  </si>
  <si>
    <t>46-1-6</t>
  </si>
  <si>
    <t>46-1-7</t>
  </si>
  <si>
    <t>49-25-1-1</t>
  </si>
  <si>
    <t>49-25-1-2</t>
  </si>
  <si>
    <t>49-25-1-3</t>
  </si>
  <si>
    <t>49-25-1-4</t>
  </si>
  <si>
    <t>49-25-1-5</t>
  </si>
  <si>
    <t>49-25-1-6</t>
  </si>
  <si>
    <t>49-25-1-7</t>
  </si>
  <si>
    <t>49-25-1-8</t>
  </si>
  <si>
    <t>49-25-1-9</t>
  </si>
  <si>
    <t>49-25-1-10</t>
  </si>
  <si>
    <t>49-25-1-11</t>
  </si>
  <si>
    <t>46-58-1-1</t>
  </si>
  <si>
    <t>46-58-1-2</t>
  </si>
  <si>
    <t>46-58-1-3</t>
  </si>
  <si>
    <t>46-58-1-4</t>
  </si>
  <si>
    <t>46-58-1-5</t>
  </si>
  <si>
    <t>46-58-1-6</t>
  </si>
  <si>
    <t>46-58-1-7</t>
  </si>
  <si>
    <t>46-58-1-8</t>
  </si>
  <si>
    <t>mtDNA/mito number</t>
  </si>
  <si>
    <t>EdU/mito number</t>
  </si>
  <si>
    <t>mtDNA/mito volume</t>
  </si>
  <si>
    <t>EdU/mito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</si>
</sst>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2" applyNumberFormat="0" applyFont="0" applyAlignment="0" applyProtection="0"/>
  </cellStyleXfs>
  <cellXfs count="16">
    <xf numFmtId="0" fontId="0" fillId="0" borderId="0" xfId="0"/>
    <xf numFmtId="49" fontId="0" fillId="0" borderId="0" xfId="0" applyNumberFormat="1"/>
    <xf numFmtId="0" fontId="3" fillId="3" borderId="0" xfId="2" applyNumberFormat="1"/>
    <xf numFmtId="0" fontId="5" fillId="5" borderId="1" xfId="4" applyNumberFormat="1"/>
    <xf numFmtId="0" fontId="2" fillId="2" borderId="0" xfId="1" applyNumberFormat="1"/>
    <xf numFmtId="49" fontId="4" fillId="4" borderId="0" xfId="3" applyNumberFormat="1"/>
    <xf numFmtId="0" fontId="4" fillId="4" borderId="0" xfId="3" applyNumberFormat="1"/>
    <xf numFmtId="0" fontId="4" fillId="4" borderId="0" xfId="3"/>
    <xf numFmtId="0" fontId="0" fillId="0" borderId="0" xfId="0" applyAlignment="1">
      <alignment wrapText="1"/>
    </xf>
    <xf numFmtId="0" fontId="3" fillId="3" borderId="0" xfId="2" applyNumberFormat="1" applyAlignment="1">
      <alignment wrapText="1"/>
    </xf>
    <xf numFmtId="0" fontId="5" fillId="5" borderId="1" xfId="4" applyNumberFormat="1" applyAlignment="1">
      <alignment wrapText="1"/>
    </xf>
    <xf numFmtId="0" fontId="0" fillId="6" borderId="2" xfId="5" applyFont="1" applyAlignment="1">
      <alignment wrapText="1"/>
    </xf>
    <xf numFmtId="0" fontId="2" fillId="2" borderId="1" xfId="1" applyNumberFormat="1" applyBorder="1" applyAlignment="1">
      <alignment wrapText="1"/>
    </xf>
    <xf numFmtId="0" fontId="2" fillId="2" borderId="0" xfId="1" applyNumberFormat="1" applyBorder="1" applyAlignment="1">
      <alignment wrapText="1"/>
    </xf>
    <xf numFmtId="2" fontId="0" fillId="0" borderId="0" xfId="0" applyNumberFormat="1"/>
    <xf numFmtId="1" fontId="0" fillId="0" borderId="0" xfId="0" applyNumberFormat="1"/>
  </cellXfs>
  <cellStyles count="6">
    <cellStyle name="Bad" xfId="2" builtinId="27"/>
    <cellStyle name="Calculation" xfId="4" builtinId="22"/>
    <cellStyle name="Good" xfId="1" builtinId="26"/>
    <cellStyle name="Neutral" xfId="3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 hr'!$C$6:$C$50</c:f>
              <c:numCache>
                <c:formatCode>General</c:formatCode>
                <c:ptCount val="45"/>
                <c:pt idx="0">
                  <c:v>21900</c:v>
                </c:pt>
                <c:pt idx="1">
                  <c:v>12400</c:v>
                </c:pt>
                <c:pt idx="2">
                  <c:v>22200</c:v>
                </c:pt>
                <c:pt idx="3">
                  <c:v>53900</c:v>
                </c:pt>
                <c:pt idx="4">
                  <c:v>6269</c:v>
                </c:pt>
                <c:pt idx="5">
                  <c:v>7724</c:v>
                </c:pt>
                <c:pt idx="6">
                  <c:v>7052</c:v>
                </c:pt>
                <c:pt idx="7">
                  <c:v>10800</c:v>
                </c:pt>
                <c:pt idx="8">
                  <c:v>7482</c:v>
                </c:pt>
                <c:pt idx="9">
                  <c:v>17500</c:v>
                </c:pt>
                <c:pt idx="10">
                  <c:v>43400</c:v>
                </c:pt>
                <c:pt idx="11">
                  <c:v>18900</c:v>
                </c:pt>
                <c:pt idx="12">
                  <c:v>23600</c:v>
                </c:pt>
                <c:pt idx="13">
                  <c:v>68800</c:v>
                </c:pt>
                <c:pt idx="14">
                  <c:v>8765</c:v>
                </c:pt>
                <c:pt idx="15">
                  <c:v>15800</c:v>
                </c:pt>
                <c:pt idx="16">
                  <c:v>9833</c:v>
                </c:pt>
                <c:pt idx="17">
                  <c:v>10800</c:v>
                </c:pt>
                <c:pt idx="18">
                  <c:v>11400</c:v>
                </c:pt>
                <c:pt idx="19">
                  <c:v>14800</c:v>
                </c:pt>
                <c:pt idx="20">
                  <c:v>35200</c:v>
                </c:pt>
                <c:pt idx="21">
                  <c:v>11200</c:v>
                </c:pt>
                <c:pt idx="22">
                  <c:v>7271</c:v>
                </c:pt>
                <c:pt idx="23">
                  <c:v>17400</c:v>
                </c:pt>
                <c:pt idx="24">
                  <c:v>6601</c:v>
                </c:pt>
                <c:pt idx="25">
                  <c:v>12100</c:v>
                </c:pt>
                <c:pt idx="26">
                  <c:v>59800</c:v>
                </c:pt>
                <c:pt idx="27">
                  <c:v>14300</c:v>
                </c:pt>
                <c:pt idx="28">
                  <c:v>11800</c:v>
                </c:pt>
                <c:pt idx="29">
                  <c:v>6596</c:v>
                </c:pt>
                <c:pt idx="30">
                  <c:v>5948</c:v>
                </c:pt>
                <c:pt idx="31">
                  <c:v>7811</c:v>
                </c:pt>
                <c:pt idx="32">
                  <c:v>13600</c:v>
                </c:pt>
              </c:numCache>
            </c:numRef>
          </c:xVal>
          <c:yVal>
            <c:numRef>
              <c:f>'3 hr'!$U$6:$U$50</c:f>
              <c:numCache>
                <c:formatCode>General</c:formatCode>
                <c:ptCount val="45"/>
                <c:pt idx="0">
                  <c:v>1017</c:v>
                </c:pt>
                <c:pt idx="1">
                  <c:v>689</c:v>
                </c:pt>
                <c:pt idx="2">
                  <c:v>1214</c:v>
                </c:pt>
                <c:pt idx="3">
                  <c:v>1613</c:v>
                </c:pt>
                <c:pt idx="4">
                  <c:v>376</c:v>
                </c:pt>
                <c:pt idx="5">
                  <c:v>329</c:v>
                </c:pt>
                <c:pt idx="6">
                  <c:v>391</c:v>
                </c:pt>
                <c:pt idx="7">
                  <c:v>707</c:v>
                </c:pt>
                <c:pt idx="8">
                  <c:v>456</c:v>
                </c:pt>
                <c:pt idx="9">
                  <c:v>707</c:v>
                </c:pt>
                <c:pt idx="10">
                  <c:v>1264</c:v>
                </c:pt>
                <c:pt idx="11">
                  <c:v>1372</c:v>
                </c:pt>
                <c:pt idx="12">
                  <c:v>1007</c:v>
                </c:pt>
                <c:pt idx="13">
                  <c:v>1429</c:v>
                </c:pt>
                <c:pt idx="14">
                  <c:v>827</c:v>
                </c:pt>
                <c:pt idx="15">
                  <c:v>720</c:v>
                </c:pt>
                <c:pt idx="16">
                  <c:v>769</c:v>
                </c:pt>
                <c:pt idx="17">
                  <c:v>764</c:v>
                </c:pt>
                <c:pt idx="18">
                  <c:v>663</c:v>
                </c:pt>
                <c:pt idx="19">
                  <c:v>1041</c:v>
                </c:pt>
                <c:pt idx="20">
                  <c:v>1954</c:v>
                </c:pt>
                <c:pt idx="21">
                  <c:v>703</c:v>
                </c:pt>
                <c:pt idx="22">
                  <c:v>589</c:v>
                </c:pt>
                <c:pt idx="23">
                  <c:v>710</c:v>
                </c:pt>
                <c:pt idx="24">
                  <c:v>431</c:v>
                </c:pt>
                <c:pt idx="25">
                  <c:v>436</c:v>
                </c:pt>
                <c:pt idx="26">
                  <c:v>1984</c:v>
                </c:pt>
                <c:pt idx="27">
                  <c:v>592</c:v>
                </c:pt>
                <c:pt idx="28">
                  <c:v>660</c:v>
                </c:pt>
                <c:pt idx="29">
                  <c:v>527</c:v>
                </c:pt>
                <c:pt idx="30">
                  <c:v>309</c:v>
                </c:pt>
                <c:pt idx="31">
                  <c:v>608</c:v>
                </c:pt>
                <c:pt idx="32">
                  <c:v>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4-4139-B957-D84DA0DDA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3984"/>
        <c:axId val="967212639"/>
      </c:scatterChart>
      <c:valAx>
        <c:axId val="204047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2639"/>
        <c:crosses val="autoZero"/>
        <c:crossBetween val="midCat"/>
      </c:valAx>
      <c:valAx>
        <c:axId val="96721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 hr'!$F$6:$F$50</c:f>
              <c:numCache>
                <c:formatCode>General</c:formatCode>
                <c:ptCount val="45"/>
                <c:pt idx="0">
                  <c:v>602</c:v>
                </c:pt>
                <c:pt idx="1">
                  <c:v>454</c:v>
                </c:pt>
                <c:pt idx="2">
                  <c:v>747</c:v>
                </c:pt>
                <c:pt idx="3">
                  <c:v>1357</c:v>
                </c:pt>
                <c:pt idx="4">
                  <c:v>234</c:v>
                </c:pt>
                <c:pt idx="5">
                  <c:v>208</c:v>
                </c:pt>
                <c:pt idx="6">
                  <c:v>212</c:v>
                </c:pt>
                <c:pt idx="7">
                  <c:v>556</c:v>
                </c:pt>
                <c:pt idx="8">
                  <c:v>331</c:v>
                </c:pt>
                <c:pt idx="9">
                  <c:v>428</c:v>
                </c:pt>
                <c:pt idx="10">
                  <c:v>840</c:v>
                </c:pt>
                <c:pt idx="11">
                  <c:v>1149</c:v>
                </c:pt>
                <c:pt idx="12">
                  <c:v>646</c:v>
                </c:pt>
                <c:pt idx="13">
                  <c:v>1498</c:v>
                </c:pt>
                <c:pt idx="14">
                  <c:v>593</c:v>
                </c:pt>
                <c:pt idx="15">
                  <c:v>408</c:v>
                </c:pt>
                <c:pt idx="16">
                  <c:v>350</c:v>
                </c:pt>
                <c:pt idx="17">
                  <c:v>452</c:v>
                </c:pt>
                <c:pt idx="18">
                  <c:v>510</c:v>
                </c:pt>
                <c:pt idx="19">
                  <c:v>684</c:v>
                </c:pt>
                <c:pt idx="20">
                  <c:v>1396</c:v>
                </c:pt>
                <c:pt idx="21">
                  <c:v>460</c:v>
                </c:pt>
                <c:pt idx="22">
                  <c:v>336</c:v>
                </c:pt>
                <c:pt idx="23">
                  <c:v>403</c:v>
                </c:pt>
                <c:pt idx="24">
                  <c:v>218</c:v>
                </c:pt>
                <c:pt idx="25">
                  <c:v>299</c:v>
                </c:pt>
                <c:pt idx="26">
                  <c:v>1625</c:v>
                </c:pt>
                <c:pt idx="27">
                  <c:v>489</c:v>
                </c:pt>
                <c:pt idx="28">
                  <c:v>478</c:v>
                </c:pt>
                <c:pt idx="29">
                  <c:v>281</c:v>
                </c:pt>
                <c:pt idx="30">
                  <c:v>234</c:v>
                </c:pt>
                <c:pt idx="31">
                  <c:v>292</c:v>
                </c:pt>
                <c:pt idx="32">
                  <c:v>358</c:v>
                </c:pt>
              </c:numCache>
            </c:numRef>
          </c:xVal>
          <c:yVal>
            <c:numRef>
              <c:f>'3 hr'!$U$6:$U$50</c:f>
              <c:numCache>
                <c:formatCode>General</c:formatCode>
                <c:ptCount val="45"/>
                <c:pt idx="0">
                  <c:v>1017</c:v>
                </c:pt>
                <c:pt idx="1">
                  <c:v>689</c:v>
                </c:pt>
                <c:pt idx="2">
                  <c:v>1214</c:v>
                </c:pt>
                <c:pt idx="3">
                  <c:v>1613</c:v>
                </c:pt>
                <c:pt idx="4">
                  <c:v>376</c:v>
                </c:pt>
                <c:pt idx="5">
                  <c:v>329</c:v>
                </c:pt>
                <c:pt idx="6">
                  <c:v>391</c:v>
                </c:pt>
                <c:pt idx="7">
                  <c:v>707</c:v>
                </c:pt>
                <c:pt idx="8">
                  <c:v>456</c:v>
                </c:pt>
                <c:pt idx="9">
                  <c:v>707</c:v>
                </c:pt>
                <c:pt idx="10">
                  <c:v>1264</c:v>
                </c:pt>
                <c:pt idx="11">
                  <c:v>1372</c:v>
                </c:pt>
                <c:pt idx="12">
                  <c:v>1007</c:v>
                </c:pt>
                <c:pt idx="13">
                  <c:v>1429</c:v>
                </c:pt>
                <c:pt idx="14">
                  <c:v>827</c:v>
                </c:pt>
                <c:pt idx="15">
                  <c:v>720</c:v>
                </c:pt>
                <c:pt idx="16">
                  <c:v>769</c:v>
                </c:pt>
                <c:pt idx="17">
                  <c:v>764</c:v>
                </c:pt>
                <c:pt idx="18">
                  <c:v>663</c:v>
                </c:pt>
                <c:pt idx="19">
                  <c:v>1041</c:v>
                </c:pt>
                <c:pt idx="20">
                  <c:v>1954</c:v>
                </c:pt>
                <c:pt idx="21">
                  <c:v>703</c:v>
                </c:pt>
                <c:pt idx="22">
                  <c:v>589</c:v>
                </c:pt>
                <c:pt idx="23">
                  <c:v>710</c:v>
                </c:pt>
                <c:pt idx="24">
                  <c:v>431</c:v>
                </c:pt>
                <c:pt idx="25">
                  <c:v>436</c:v>
                </c:pt>
                <c:pt idx="26">
                  <c:v>1984</c:v>
                </c:pt>
                <c:pt idx="27">
                  <c:v>592</c:v>
                </c:pt>
                <c:pt idx="28">
                  <c:v>660</c:v>
                </c:pt>
                <c:pt idx="29">
                  <c:v>527</c:v>
                </c:pt>
                <c:pt idx="30">
                  <c:v>309</c:v>
                </c:pt>
                <c:pt idx="31">
                  <c:v>608</c:v>
                </c:pt>
                <c:pt idx="32">
                  <c:v>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64-443C-B067-A4219775F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126928"/>
        <c:axId val="967217103"/>
      </c:scatterChart>
      <c:valAx>
        <c:axId val="20491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7103"/>
        <c:crosses val="autoZero"/>
        <c:crossBetween val="midCat"/>
      </c:valAx>
      <c:valAx>
        <c:axId val="96721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12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 hr'!$C$6:$C$50</c:f>
              <c:numCache>
                <c:formatCode>General</c:formatCode>
                <c:ptCount val="45"/>
                <c:pt idx="0">
                  <c:v>21900</c:v>
                </c:pt>
                <c:pt idx="1">
                  <c:v>12400</c:v>
                </c:pt>
                <c:pt idx="2">
                  <c:v>22200</c:v>
                </c:pt>
                <c:pt idx="3">
                  <c:v>53900</c:v>
                </c:pt>
                <c:pt idx="4">
                  <c:v>6269</c:v>
                </c:pt>
                <c:pt idx="5">
                  <c:v>7724</c:v>
                </c:pt>
                <c:pt idx="6">
                  <c:v>7052</c:v>
                </c:pt>
                <c:pt idx="7">
                  <c:v>10800</c:v>
                </c:pt>
                <c:pt idx="8">
                  <c:v>7482</c:v>
                </c:pt>
                <c:pt idx="9">
                  <c:v>17500</c:v>
                </c:pt>
                <c:pt idx="10">
                  <c:v>43400</c:v>
                </c:pt>
                <c:pt idx="11">
                  <c:v>18900</c:v>
                </c:pt>
                <c:pt idx="12">
                  <c:v>23600</c:v>
                </c:pt>
                <c:pt idx="13">
                  <c:v>68800</c:v>
                </c:pt>
                <c:pt idx="14">
                  <c:v>8765</c:v>
                </c:pt>
                <c:pt idx="15">
                  <c:v>15800</c:v>
                </c:pt>
                <c:pt idx="16">
                  <c:v>9833</c:v>
                </c:pt>
                <c:pt idx="17">
                  <c:v>10800</c:v>
                </c:pt>
                <c:pt idx="18">
                  <c:v>11400</c:v>
                </c:pt>
                <c:pt idx="19">
                  <c:v>14800</c:v>
                </c:pt>
                <c:pt idx="20">
                  <c:v>35200</c:v>
                </c:pt>
                <c:pt idx="21">
                  <c:v>11200</c:v>
                </c:pt>
                <c:pt idx="22">
                  <c:v>7271</c:v>
                </c:pt>
                <c:pt idx="23">
                  <c:v>17400</c:v>
                </c:pt>
                <c:pt idx="24">
                  <c:v>6601</c:v>
                </c:pt>
                <c:pt idx="25">
                  <c:v>12100</c:v>
                </c:pt>
                <c:pt idx="26">
                  <c:v>59800</c:v>
                </c:pt>
                <c:pt idx="27">
                  <c:v>14300</c:v>
                </c:pt>
                <c:pt idx="28">
                  <c:v>11800</c:v>
                </c:pt>
                <c:pt idx="29">
                  <c:v>6596</c:v>
                </c:pt>
                <c:pt idx="30">
                  <c:v>5948</c:v>
                </c:pt>
                <c:pt idx="31">
                  <c:v>7811</c:v>
                </c:pt>
                <c:pt idx="32">
                  <c:v>13600</c:v>
                </c:pt>
              </c:numCache>
            </c:numRef>
          </c:xVal>
          <c:yVal>
            <c:numRef>
              <c:f>'3 hr'!$M$6:$M$50</c:f>
              <c:numCache>
                <c:formatCode>General</c:formatCode>
                <c:ptCount val="45"/>
                <c:pt idx="0">
                  <c:v>180</c:v>
                </c:pt>
                <c:pt idx="1">
                  <c:v>137</c:v>
                </c:pt>
                <c:pt idx="2">
                  <c:v>195</c:v>
                </c:pt>
                <c:pt idx="3">
                  <c:v>121</c:v>
                </c:pt>
                <c:pt idx="4">
                  <c:v>73</c:v>
                </c:pt>
                <c:pt idx="5">
                  <c:v>47</c:v>
                </c:pt>
                <c:pt idx="6">
                  <c:v>32</c:v>
                </c:pt>
                <c:pt idx="7">
                  <c:v>175</c:v>
                </c:pt>
                <c:pt idx="8">
                  <c:v>81</c:v>
                </c:pt>
                <c:pt idx="9">
                  <c:v>44</c:v>
                </c:pt>
                <c:pt idx="10">
                  <c:v>218</c:v>
                </c:pt>
                <c:pt idx="11">
                  <c:v>245</c:v>
                </c:pt>
                <c:pt idx="12">
                  <c:v>209</c:v>
                </c:pt>
                <c:pt idx="13">
                  <c:v>200</c:v>
                </c:pt>
                <c:pt idx="14">
                  <c:v>180</c:v>
                </c:pt>
                <c:pt idx="15">
                  <c:v>124</c:v>
                </c:pt>
                <c:pt idx="16">
                  <c:v>131</c:v>
                </c:pt>
                <c:pt idx="17">
                  <c:v>164</c:v>
                </c:pt>
                <c:pt idx="18">
                  <c:v>135</c:v>
                </c:pt>
                <c:pt idx="19">
                  <c:v>129</c:v>
                </c:pt>
                <c:pt idx="20">
                  <c:v>243</c:v>
                </c:pt>
                <c:pt idx="21">
                  <c:v>55</c:v>
                </c:pt>
                <c:pt idx="22">
                  <c:v>31</c:v>
                </c:pt>
                <c:pt idx="23">
                  <c:v>96</c:v>
                </c:pt>
                <c:pt idx="24">
                  <c:v>39</c:v>
                </c:pt>
                <c:pt idx="25">
                  <c:v>54</c:v>
                </c:pt>
                <c:pt idx="26">
                  <c:v>204</c:v>
                </c:pt>
                <c:pt idx="27">
                  <c:v>84</c:v>
                </c:pt>
                <c:pt idx="28">
                  <c:v>82</c:v>
                </c:pt>
                <c:pt idx="29">
                  <c:v>78</c:v>
                </c:pt>
                <c:pt idx="30">
                  <c:v>93</c:v>
                </c:pt>
                <c:pt idx="31">
                  <c:v>140</c:v>
                </c:pt>
                <c:pt idx="32">
                  <c:v>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F-4D49-8B44-96524533E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848367"/>
        <c:axId val="967209663"/>
      </c:scatterChart>
      <c:valAx>
        <c:axId val="95584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09663"/>
        <c:crosses val="autoZero"/>
        <c:crossBetween val="midCat"/>
      </c:valAx>
      <c:valAx>
        <c:axId val="96720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84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 hr'!$F$6:$F$50</c:f>
              <c:numCache>
                <c:formatCode>General</c:formatCode>
                <c:ptCount val="45"/>
                <c:pt idx="0">
                  <c:v>602</c:v>
                </c:pt>
                <c:pt idx="1">
                  <c:v>454</c:v>
                </c:pt>
                <c:pt idx="2">
                  <c:v>747</c:v>
                </c:pt>
                <c:pt idx="3">
                  <c:v>1357</c:v>
                </c:pt>
                <c:pt idx="4">
                  <c:v>234</c:v>
                </c:pt>
                <c:pt idx="5">
                  <c:v>208</c:v>
                </c:pt>
                <c:pt idx="6">
                  <c:v>212</c:v>
                </c:pt>
                <c:pt idx="7">
                  <c:v>556</c:v>
                </c:pt>
                <c:pt idx="8">
                  <c:v>331</c:v>
                </c:pt>
                <c:pt idx="9">
                  <c:v>428</c:v>
                </c:pt>
                <c:pt idx="10">
                  <c:v>840</c:v>
                </c:pt>
                <c:pt idx="11">
                  <c:v>1149</c:v>
                </c:pt>
                <c:pt idx="12">
                  <c:v>646</c:v>
                </c:pt>
                <c:pt idx="13">
                  <c:v>1498</c:v>
                </c:pt>
                <c:pt idx="14">
                  <c:v>593</c:v>
                </c:pt>
                <c:pt idx="15">
                  <c:v>408</c:v>
                </c:pt>
                <c:pt idx="16">
                  <c:v>350</c:v>
                </c:pt>
                <c:pt idx="17">
                  <c:v>452</c:v>
                </c:pt>
                <c:pt idx="18">
                  <c:v>510</c:v>
                </c:pt>
                <c:pt idx="19">
                  <c:v>684</c:v>
                </c:pt>
                <c:pt idx="20">
                  <c:v>1396</c:v>
                </c:pt>
                <c:pt idx="21">
                  <c:v>460</c:v>
                </c:pt>
                <c:pt idx="22">
                  <c:v>336</c:v>
                </c:pt>
                <c:pt idx="23">
                  <c:v>403</c:v>
                </c:pt>
                <c:pt idx="24">
                  <c:v>218</c:v>
                </c:pt>
                <c:pt idx="25">
                  <c:v>299</c:v>
                </c:pt>
                <c:pt idx="26">
                  <c:v>1625</c:v>
                </c:pt>
                <c:pt idx="27">
                  <c:v>489</c:v>
                </c:pt>
                <c:pt idx="28">
                  <c:v>478</c:v>
                </c:pt>
                <c:pt idx="29">
                  <c:v>281</c:v>
                </c:pt>
                <c:pt idx="30">
                  <c:v>234</c:v>
                </c:pt>
                <c:pt idx="31">
                  <c:v>292</c:v>
                </c:pt>
                <c:pt idx="32">
                  <c:v>358</c:v>
                </c:pt>
              </c:numCache>
            </c:numRef>
          </c:xVal>
          <c:yVal>
            <c:numRef>
              <c:f>'3 hr'!$M$6:$M$50</c:f>
              <c:numCache>
                <c:formatCode>General</c:formatCode>
                <c:ptCount val="45"/>
                <c:pt idx="0">
                  <c:v>180</c:v>
                </c:pt>
                <c:pt idx="1">
                  <c:v>137</c:v>
                </c:pt>
                <c:pt idx="2">
                  <c:v>195</c:v>
                </c:pt>
                <c:pt idx="3">
                  <c:v>121</c:v>
                </c:pt>
                <c:pt idx="4">
                  <c:v>73</c:v>
                </c:pt>
                <c:pt idx="5">
                  <c:v>47</c:v>
                </c:pt>
                <c:pt idx="6">
                  <c:v>32</c:v>
                </c:pt>
                <c:pt idx="7">
                  <c:v>175</c:v>
                </c:pt>
                <c:pt idx="8">
                  <c:v>81</c:v>
                </c:pt>
                <c:pt idx="9">
                  <c:v>44</c:v>
                </c:pt>
                <c:pt idx="10">
                  <c:v>218</c:v>
                </c:pt>
                <c:pt idx="11">
                  <c:v>245</c:v>
                </c:pt>
                <c:pt idx="12">
                  <c:v>209</c:v>
                </c:pt>
                <c:pt idx="13">
                  <c:v>200</c:v>
                </c:pt>
                <c:pt idx="14">
                  <c:v>180</c:v>
                </c:pt>
                <c:pt idx="15">
                  <c:v>124</c:v>
                </c:pt>
                <c:pt idx="16">
                  <c:v>131</c:v>
                </c:pt>
                <c:pt idx="17">
                  <c:v>164</c:v>
                </c:pt>
                <c:pt idx="18">
                  <c:v>135</c:v>
                </c:pt>
                <c:pt idx="19">
                  <c:v>129</c:v>
                </c:pt>
                <c:pt idx="20">
                  <c:v>243</c:v>
                </c:pt>
                <c:pt idx="21">
                  <c:v>55</c:v>
                </c:pt>
                <c:pt idx="22">
                  <c:v>31</c:v>
                </c:pt>
                <c:pt idx="23">
                  <c:v>96</c:v>
                </c:pt>
                <c:pt idx="24">
                  <c:v>39</c:v>
                </c:pt>
                <c:pt idx="25">
                  <c:v>54</c:v>
                </c:pt>
                <c:pt idx="26">
                  <c:v>204</c:v>
                </c:pt>
                <c:pt idx="27">
                  <c:v>84</c:v>
                </c:pt>
                <c:pt idx="28">
                  <c:v>82</c:v>
                </c:pt>
                <c:pt idx="29">
                  <c:v>78</c:v>
                </c:pt>
                <c:pt idx="30">
                  <c:v>93</c:v>
                </c:pt>
                <c:pt idx="31">
                  <c:v>140</c:v>
                </c:pt>
                <c:pt idx="32">
                  <c:v>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9-4B73-9DFF-4D8E22A98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4944"/>
        <c:axId val="925463584"/>
      </c:scatterChart>
      <c:valAx>
        <c:axId val="204047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3584"/>
        <c:crosses val="autoZero"/>
        <c:crossBetween val="midCat"/>
      </c:valAx>
      <c:valAx>
        <c:axId val="92546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 hr'!$C$6:$C$50</c:f>
              <c:numCache>
                <c:formatCode>General</c:formatCode>
                <c:ptCount val="45"/>
                <c:pt idx="0">
                  <c:v>21900</c:v>
                </c:pt>
                <c:pt idx="1">
                  <c:v>12400</c:v>
                </c:pt>
                <c:pt idx="2">
                  <c:v>22200</c:v>
                </c:pt>
                <c:pt idx="3">
                  <c:v>53900</c:v>
                </c:pt>
                <c:pt idx="4">
                  <c:v>6269</c:v>
                </c:pt>
                <c:pt idx="5">
                  <c:v>7724</c:v>
                </c:pt>
                <c:pt idx="6">
                  <c:v>7052</c:v>
                </c:pt>
                <c:pt idx="7">
                  <c:v>10800</c:v>
                </c:pt>
                <c:pt idx="8">
                  <c:v>7482</c:v>
                </c:pt>
                <c:pt idx="9">
                  <c:v>17500</c:v>
                </c:pt>
                <c:pt idx="10">
                  <c:v>43400</c:v>
                </c:pt>
                <c:pt idx="11">
                  <c:v>18900</c:v>
                </c:pt>
                <c:pt idx="12">
                  <c:v>23600</c:v>
                </c:pt>
                <c:pt idx="13">
                  <c:v>68800</c:v>
                </c:pt>
                <c:pt idx="14">
                  <c:v>8765</c:v>
                </c:pt>
                <c:pt idx="15">
                  <c:v>15800</c:v>
                </c:pt>
                <c:pt idx="16">
                  <c:v>9833</c:v>
                </c:pt>
                <c:pt idx="17">
                  <c:v>10800</c:v>
                </c:pt>
                <c:pt idx="18">
                  <c:v>11400</c:v>
                </c:pt>
                <c:pt idx="19">
                  <c:v>14800</c:v>
                </c:pt>
                <c:pt idx="20">
                  <c:v>35200</c:v>
                </c:pt>
                <c:pt idx="21">
                  <c:v>11200</c:v>
                </c:pt>
                <c:pt idx="22">
                  <c:v>7271</c:v>
                </c:pt>
                <c:pt idx="23">
                  <c:v>17400</c:v>
                </c:pt>
                <c:pt idx="24">
                  <c:v>6601</c:v>
                </c:pt>
                <c:pt idx="25">
                  <c:v>12100</c:v>
                </c:pt>
                <c:pt idx="26">
                  <c:v>59800</c:v>
                </c:pt>
                <c:pt idx="27">
                  <c:v>14300</c:v>
                </c:pt>
                <c:pt idx="28">
                  <c:v>11800</c:v>
                </c:pt>
                <c:pt idx="29">
                  <c:v>6596</c:v>
                </c:pt>
                <c:pt idx="30">
                  <c:v>5948</c:v>
                </c:pt>
                <c:pt idx="31">
                  <c:v>7811</c:v>
                </c:pt>
                <c:pt idx="32">
                  <c:v>13600</c:v>
                </c:pt>
              </c:numCache>
            </c:numRef>
          </c:xVal>
          <c:yVal>
            <c:numRef>
              <c:f>'3 hr'!$E$6:$E$50</c:f>
              <c:numCache>
                <c:formatCode>General</c:formatCode>
                <c:ptCount val="45"/>
                <c:pt idx="0">
                  <c:v>131</c:v>
                </c:pt>
                <c:pt idx="1">
                  <c:v>108</c:v>
                </c:pt>
                <c:pt idx="2">
                  <c:v>166</c:v>
                </c:pt>
                <c:pt idx="3">
                  <c:v>330</c:v>
                </c:pt>
                <c:pt idx="4">
                  <c:v>72</c:v>
                </c:pt>
                <c:pt idx="5">
                  <c:v>45</c:v>
                </c:pt>
                <c:pt idx="6">
                  <c:v>53</c:v>
                </c:pt>
                <c:pt idx="7">
                  <c:v>148</c:v>
                </c:pt>
                <c:pt idx="8">
                  <c:v>82</c:v>
                </c:pt>
                <c:pt idx="9">
                  <c:v>93</c:v>
                </c:pt>
                <c:pt idx="10">
                  <c:v>294</c:v>
                </c:pt>
                <c:pt idx="11">
                  <c:v>191</c:v>
                </c:pt>
                <c:pt idx="12">
                  <c:v>190</c:v>
                </c:pt>
                <c:pt idx="13">
                  <c:v>318</c:v>
                </c:pt>
                <c:pt idx="14">
                  <c:v>133</c:v>
                </c:pt>
                <c:pt idx="15">
                  <c:v>149</c:v>
                </c:pt>
                <c:pt idx="16">
                  <c:v>106</c:v>
                </c:pt>
                <c:pt idx="17">
                  <c:v>135</c:v>
                </c:pt>
                <c:pt idx="18">
                  <c:v>199</c:v>
                </c:pt>
                <c:pt idx="19">
                  <c:v>186</c:v>
                </c:pt>
                <c:pt idx="20">
                  <c:v>301</c:v>
                </c:pt>
                <c:pt idx="21">
                  <c:v>118</c:v>
                </c:pt>
                <c:pt idx="22">
                  <c:v>62</c:v>
                </c:pt>
                <c:pt idx="23">
                  <c:v>239</c:v>
                </c:pt>
                <c:pt idx="24">
                  <c:v>46</c:v>
                </c:pt>
                <c:pt idx="25">
                  <c:v>50</c:v>
                </c:pt>
                <c:pt idx="26">
                  <c:v>487</c:v>
                </c:pt>
                <c:pt idx="27">
                  <c:v>131</c:v>
                </c:pt>
                <c:pt idx="28">
                  <c:v>103</c:v>
                </c:pt>
                <c:pt idx="29">
                  <c:v>71</c:v>
                </c:pt>
                <c:pt idx="30">
                  <c:v>97</c:v>
                </c:pt>
                <c:pt idx="31">
                  <c:v>62</c:v>
                </c:pt>
                <c:pt idx="32">
                  <c:v>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B-428F-A0B0-ED2DF991A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1584"/>
        <c:axId val="925465568"/>
      </c:scatterChart>
      <c:valAx>
        <c:axId val="204047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5568"/>
        <c:crosses val="autoZero"/>
        <c:crossBetween val="midCat"/>
      </c:valAx>
      <c:valAx>
        <c:axId val="9254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5485564304461942E-4"/>
                  <c:y val="-9.50710848643919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 hr'!$C$6:$C$50</c:f>
              <c:numCache>
                <c:formatCode>General</c:formatCode>
                <c:ptCount val="45"/>
                <c:pt idx="0">
                  <c:v>21900</c:v>
                </c:pt>
                <c:pt idx="1">
                  <c:v>12400</c:v>
                </c:pt>
                <c:pt idx="2">
                  <c:v>22200</c:v>
                </c:pt>
                <c:pt idx="3">
                  <c:v>53900</c:v>
                </c:pt>
                <c:pt idx="4">
                  <c:v>6269</c:v>
                </c:pt>
                <c:pt idx="5">
                  <c:v>7724</c:v>
                </c:pt>
                <c:pt idx="6">
                  <c:v>7052</c:v>
                </c:pt>
                <c:pt idx="7">
                  <c:v>10800</c:v>
                </c:pt>
                <c:pt idx="8">
                  <c:v>7482</c:v>
                </c:pt>
                <c:pt idx="9">
                  <c:v>17500</c:v>
                </c:pt>
                <c:pt idx="10">
                  <c:v>43400</c:v>
                </c:pt>
                <c:pt idx="11">
                  <c:v>18900</c:v>
                </c:pt>
                <c:pt idx="12">
                  <c:v>23600</c:v>
                </c:pt>
                <c:pt idx="13">
                  <c:v>68800</c:v>
                </c:pt>
                <c:pt idx="14">
                  <c:v>8765</c:v>
                </c:pt>
                <c:pt idx="15">
                  <c:v>15800</c:v>
                </c:pt>
                <c:pt idx="16">
                  <c:v>9833</c:v>
                </c:pt>
                <c:pt idx="17">
                  <c:v>10800</c:v>
                </c:pt>
                <c:pt idx="18">
                  <c:v>11400</c:v>
                </c:pt>
                <c:pt idx="19">
                  <c:v>14800</c:v>
                </c:pt>
                <c:pt idx="20">
                  <c:v>35200</c:v>
                </c:pt>
                <c:pt idx="21">
                  <c:v>11200</c:v>
                </c:pt>
                <c:pt idx="22">
                  <c:v>7271</c:v>
                </c:pt>
                <c:pt idx="23">
                  <c:v>17400</c:v>
                </c:pt>
                <c:pt idx="24">
                  <c:v>6601</c:v>
                </c:pt>
                <c:pt idx="25">
                  <c:v>12100</c:v>
                </c:pt>
                <c:pt idx="26">
                  <c:v>59800</c:v>
                </c:pt>
                <c:pt idx="27">
                  <c:v>14300</c:v>
                </c:pt>
                <c:pt idx="28">
                  <c:v>11800</c:v>
                </c:pt>
                <c:pt idx="29">
                  <c:v>6596</c:v>
                </c:pt>
                <c:pt idx="30">
                  <c:v>5948</c:v>
                </c:pt>
                <c:pt idx="31">
                  <c:v>7811</c:v>
                </c:pt>
                <c:pt idx="32">
                  <c:v>13600</c:v>
                </c:pt>
              </c:numCache>
            </c:numRef>
          </c:xVal>
          <c:yVal>
            <c:numRef>
              <c:f>'3 hr'!$F$6:$F$50</c:f>
              <c:numCache>
                <c:formatCode>General</c:formatCode>
                <c:ptCount val="45"/>
                <c:pt idx="0">
                  <c:v>602</c:v>
                </c:pt>
                <c:pt idx="1">
                  <c:v>454</c:v>
                </c:pt>
                <c:pt idx="2">
                  <c:v>747</c:v>
                </c:pt>
                <c:pt idx="3">
                  <c:v>1357</c:v>
                </c:pt>
                <c:pt idx="4">
                  <c:v>234</c:v>
                </c:pt>
                <c:pt idx="5">
                  <c:v>208</c:v>
                </c:pt>
                <c:pt idx="6">
                  <c:v>212</c:v>
                </c:pt>
                <c:pt idx="7">
                  <c:v>556</c:v>
                </c:pt>
                <c:pt idx="8">
                  <c:v>331</c:v>
                </c:pt>
                <c:pt idx="9">
                  <c:v>428</c:v>
                </c:pt>
                <c:pt idx="10">
                  <c:v>840</c:v>
                </c:pt>
                <c:pt idx="11">
                  <c:v>1149</c:v>
                </c:pt>
                <c:pt idx="12">
                  <c:v>646</c:v>
                </c:pt>
                <c:pt idx="13">
                  <c:v>1498</c:v>
                </c:pt>
                <c:pt idx="14">
                  <c:v>593</c:v>
                </c:pt>
                <c:pt idx="15">
                  <c:v>408</c:v>
                </c:pt>
                <c:pt idx="16">
                  <c:v>350</c:v>
                </c:pt>
                <c:pt idx="17">
                  <c:v>452</c:v>
                </c:pt>
                <c:pt idx="18">
                  <c:v>510</c:v>
                </c:pt>
                <c:pt idx="19">
                  <c:v>684</c:v>
                </c:pt>
                <c:pt idx="20">
                  <c:v>1396</c:v>
                </c:pt>
                <c:pt idx="21">
                  <c:v>460</c:v>
                </c:pt>
                <c:pt idx="22">
                  <c:v>336</c:v>
                </c:pt>
                <c:pt idx="23">
                  <c:v>403</c:v>
                </c:pt>
                <c:pt idx="24">
                  <c:v>218</c:v>
                </c:pt>
                <c:pt idx="25">
                  <c:v>299</c:v>
                </c:pt>
                <c:pt idx="26">
                  <c:v>1625</c:v>
                </c:pt>
                <c:pt idx="27">
                  <c:v>489</c:v>
                </c:pt>
                <c:pt idx="28">
                  <c:v>478</c:v>
                </c:pt>
                <c:pt idx="29">
                  <c:v>281</c:v>
                </c:pt>
                <c:pt idx="30">
                  <c:v>234</c:v>
                </c:pt>
                <c:pt idx="31">
                  <c:v>292</c:v>
                </c:pt>
                <c:pt idx="32">
                  <c:v>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E9-48D2-BAAB-A555EE426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875728"/>
        <c:axId val="2052471536"/>
      </c:scatterChart>
      <c:valAx>
        <c:axId val="20498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471536"/>
        <c:crosses val="autoZero"/>
        <c:crossBetween val="midCat"/>
      </c:valAx>
      <c:valAx>
        <c:axId val="20524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8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 hr'!$X$76:$X$79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24</c:v>
                </c:pt>
              </c:numCache>
            </c:numRef>
          </c:xVal>
          <c:yVal>
            <c:numRef>
              <c:f>'3 hr'!$AB$76:$AB$79</c:f>
              <c:numCache>
                <c:formatCode>General</c:formatCode>
                <c:ptCount val="4"/>
                <c:pt idx="0">
                  <c:v>0.10311229115543193</c:v>
                </c:pt>
                <c:pt idx="1">
                  <c:v>0.14350408593282049</c:v>
                </c:pt>
                <c:pt idx="2">
                  <c:v>0.20800552322837854</c:v>
                </c:pt>
                <c:pt idx="3">
                  <c:v>0.45023105382129947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2-43F4-9E36-3B524C392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420095"/>
        <c:axId val="1080415775"/>
      </c:scatterChart>
      <c:valAx>
        <c:axId val="108042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415775"/>
        <c:crosses val="autoZero"/>
        <c:crossBetween val="midCat"/>
      </c:valAx>
      <c:valAx>
        <c:axId val="108041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42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566737</xdr:colOff>
      <xdr:row>55</xdr:row>
      <xdr:rowOff>76200</xdr:rowOff>
    </xdr:from>
    <xdr:to>
      <xdr:col>7</xdr:col>
      <xdr:colOff>490537</xdr:colOff>
      <xdr:row>69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AE58B2-AD57-6F9D-9404-215B65422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80962</xdr:colOff>
      <xdr:row>55</xdr:row>
      <xdr:rowOff>76200</xdr:rowOff>
    </xdr:from>
    <xdr:to>
      <xdr:col>23</xdr:col>
      <xdr:colOff>252412</xdr:colOff>
      <xdr:row>69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FC2D3B-1079-31B7-FF70-2235E7540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304800</xdr:colOff>
      <xdr:row>55</xdr:row>
      <xdr:rowOff>57150</xdr:rowOff>
    </xdr:from>
    <xdr:to>
      <xdr:col>15</xdr:col>
      <xdr:colOff>419100</xdr:colOff>
      <xdr:row>69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3C2305-E636-3055-5C9E-ED1919C9A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95250</xdr:colOff>
      <xdr:row>55</xdr:row>
      <xdr:rowOff>100012</xdr:rowOff>
    </xdr:from>
    <xdr:to>
      <xdr:col>31</xdr:col>
      <xdr:colOff>266700</xdr:colOff>
      <xdr:row>69</xdr:row>
      <xdr:rowOff>176212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F5EFB1-D557-7F3F-71AA-539B8CF93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557212</xdr:colOff>
      <xdr:row>70</xdr:row>
      <xdr:rowOff>109537</xdr:rowOff>
    </xdr:from>
    <xdr:to>
      <xdr:col>7</xdr:col>
      <xdr:colOff>481012</xdr:colOff>
      <xdr:row>84</xdr:row>
      <xdr:rowOff>185737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A9BF05A-BC0D-C875-B120-B8D19B1B1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295275</xdr:colOff>
      <xdr:row>70</xdr:row>
      <xdr:rowOff>100012</xdr:rowOff>
    </xdr:from>
    <xdr:to>
      <xdr:col>15</xdr:col>
      <xdr:colOff>409575</xdr:colOff>
      <xdr:row>84</xdr:row>
      <xdr:rowOff>176212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8834D15-51CD-F160-A2B1-8E974B31D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604837</xdr:colOff>
      <xdr:row>80</xdr:row>
      <xdr:rowOff>138112</xdr:rowOff>
    </xdr:from>
    <xdr:to>
      <xdr:col>29</xdr:col>
      <xdr:colOff>166687</xdr:colOff>
      <xdr:row>95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71CA33-6046-8537-E17A-7F2E94F43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70819-4CB6-426A-A1F0-A387C88A55A6}">
  <sheetPr codeName="Sheet1"/>
  <dimension ref="A4:AH84"/>
  <sheetViews>
    <sheetView tabSelected="1" topLeftCell="D8" workbookViewId="0">
      <selection activeCell="AE54" sqref="AE54:AH54"/>
    </sheetView>
  </sheetViews>
  <sheetFormatPr defaultRowHeight="15" x14ac:dyDescent="0.25"/>
  <cols>
    <col min="6" max="6" width="13" customWidth="1"/>
    <col min="7" max="7" width="11" customWidth="1"/>
    <col min="10" max="11" width="10.5703125" customWidth="1"/>
    <col min="18" max="19" width="10.140625" customWidth="1"/>
    <col min="26" max="27" width="10.140625" customWidth="1"/>
  </cols>
  <sheetData>
    <row r="4" spans="1:34" x14ac:dyDescent="0.25">
      <c r="E4" s="2" t="s">
        <v>2</v>
      </c>
      <c r="F4" s="2"/>
      <c r="G4" s="2"/>
      <c r="H4" s="2"/>
      <c r="I4" s="2"/>
      <c r="J4" s="2"/>
      <c r="K4" s="2"/>
      <c r="M4" s="3" t="s">
        <v>3</v>
      </c>
      <c r="N4" s="3"/>
      <c r="O4" s="3"/>
      <c r="P4" s="3"/>
      <c r="Q4" s="3"/>
      <c r="R4" s="3"/>
      <c r="S4" s="3"/>
      <c r="U4" s="4" t="s">
        <v>4</v>
      </c>
      <c r="V4" s="4"/>
      <c r="W4" s="4"/>
      <c r="X4" s="4"/>
      <c r="Y4" s="4"/>
      <c r="Z4" s="4"/>
      <c r="AA4" s="4"/>
    </row>
    <row r="5" spans="1:34" s="8" customFormat="1" ht="31.5" customHeight="1" x14ac:dyDescent="0.25">
      <c r="A5" s="8" t="s">
        <v>1</v>
      </c>
      <c r="C5" s="8" t="s">
        <v>7</v>
      </c>
      <c r="E5" s="9" t="s">
        <v>0</v>
      </c>
      <c r="F5" s="9" t="s">
        <v>8</v>
      </c>
      <c r="G5" s="9" t="s">
        <v>9</v>
      </c>
      <c r="H5" s="9" t="s">
        <v>10</v>
      </c>
      <c r="I5" s="9" t="s">
        <v>11</v>
      </c>
      <c r="J5" s="9" t="s">
        <v>12</v>
      </c>
      <c r="K5" s="9" t="s">
        <v>13</v>
      </c>
      <c r="M5" s="10" t="s">
        <v>0</v>
      </c>
      <c r="N5" s="10" t="s">
        <v>8</v>
      </c>
      <c r="O5" s="10" t="s">
        <v>9</v>
      </c>
      <c r="P5" s="10" t="s">
        <v>10</v>
      </c>
      <c r="Q5" s="10" t="s">
        <v>11</v>
      </c>
      <c r="R5" s="10" t="s">
        <v>12</v>
      </c>
      <c r="S5" s="10" t="s">
        <v>13</v>
      </c>
      <c r="U5" s="12" t="s">
        <v>0</v>
      </c>
      <c r="V5" s="12" t="s">
        <v>8</v>
      </c>
      <c r="W5" s="12" t="s">
        <v>9</v>
      </c>
      <c r="X5" s="12" t="s">
        <v>10</v>
      </c>
      <c r="Y5" s="12" t="s">
        <v>11</v>
      </c>
      <c r="Z5" s="12" t="s">
        <v>12</v>
      </c>
      <c r="AA5" s="13" t="s">
        <v>13</v>
      </c>
      <c r="AC5" s="11" t="s">
        <v>6</v>
      </c>
      <c r="AE5" s="11" t="s">
        <v>47</v>
      </c>
      <c r="AF5" s="11" t="s">
        <v>48</v>
      </c>
      <c r="AG5" s="11" t="s">
        <v>49</v>
      </c>
      <c r="AH5" s="11" t="s">
        <v>50</v>
      </c>
    </row>
    <row r="6" spans="1:34" x14ac:dyDescent="0.25">
      <c r="A6" s="1" t="s">
        <v>14</v>
      </c>
      <c r="C6">
        <v>21900</v>
      </c>
      <c r="E6">
        <v>131</v>
      </c>
      <c r="F6">
        <v>602</v>
      </c>
      <c r="G6">
        <v>4.59</v>
      </c>
      <c r="H6">
        <v>0.28000000000000003</v>
      </c>
      <c r="I6">
        <v>0.42799999999999999</v>
      </c>
      <c r="J6">
        <v>0.64500000000000002</v>
      </c>
      <c r="K6">
        <v>2411</v>
      </c>
      <c r="M6">
        <v>180</v>
      </c>
      <c r="N6">
        <v>16.600000000000001</v>
      </c>
      <c r="O6">
        <v>9.2299999999999993E-2</v>
      </c>
      <c r="P6">
        <v>0.218</v>
      </c>
      <c r="Q6">
        <v>0.76700000000000002</v>
      </c>
      <c r="R6">
        <v>0.86399999999999999</v>
      </c>
      <c r="S6">
        <v>6274</v>
      </c>
      <c r="U6">
        <v>1017</v>
      </c>
      <c r="V6">
        <v>61.4</v>
      </c>
      <c r="W6">
        <v>6.0299999999999999E-2</v>
      </c>
      <c r="X6">
        <v>0.25800000000000001</v>
      </c>
      <c r="Y6">
        <v>0.71199999999999997</v>
      </c>
      <c r="Z6">
        <v>0.88400000000000001</v>
      </c>
      <c r="AA6">
        <v>1190</v>
      </c>
      <c r="AC6">
        <f t="shared" ref="AC6:AC38" si="0">M6/U6</f>
        <v>0.17699115044247787</v>
      </c>
      <c r="AE6">
        <f>U6/E6</f>
        <v>7.7633587786259541</v>
      </c>
      <c r="AF6">
        <f>M6/E6</f>
        <v>1.3740458015267176</v>
      </c>
      <c r="AG6">
        <f>U6/F6</f>
        <v>1.6893687707641196</v>
      </c>
      <c r="AH6">
        <f>M6/F6</f>
        <v>0.29900332225913623</v>
      </c>
    </row>
    <row r="7" spans="1:34" ht="14.25" customHeight="1" x14ac:dyDescent="0.25">
      <c r="A7" s="1" t="s">
        <v>15</v>
      </c>
      <c r="C7">
        <v>12400</v>
      </c>
      <c r="E7">
        <v>108</v>
      </c>
      <c r="F7">
        <v>454</v>
      </c>
      <c r="G7">
        <v>4.2</v>
      </c>
      <c r="H7">
        <v>0.254</v>
      </c>
      <c r="I7">
        <v>0.42299999999999999</v>
      </c>
      <c r="J7">
        <v>0.61099999999999999</v>
      </c>
      <c r="K7">
        <v>2014</v>
      </c>
      <c r="M7">
        <v>137</v>
      </c>
      <c r="N7">
        <v>12.1</v>
      </c>
      <c r="O7">
        <v>8.7999999999999995E-2</v>
      </c>
      <c r="P7">
        <v>0.223</v>
      </c>
      <c r="Q7">
        <v>0.75</v>
      </c>
      <c r="R7">
        <v>0.86399999999999999</v>
      </c>
      <c r="S7">
        <v>3925</v>
      </c>
      <c r="U7">
        <v>689</v>
      </c>
      <c r="V7">
        <v>45</v>
      </c>
      <c r="W7">
        <v>6.5299999999999997E-2</v>
      </c>
      <c r="X7">
        <v>0.25800000000000001</v>
      </c>
      <c r="Y7">
        <v>0.71699999999999997</v>
      </c>
      <c r="Z7">
        <v>0.88500000000000001</v>
      </c>
      <c r="AA7">
        <v>1049</v>
      </c>
      <c r="AC7">
        <f t="shared" si="0"/>
        <v>0.19883889695210449</v>
      </c>
      <c r="AE7">
        <f t="shared" ref="AE7:AE38" si="1">U7/E7</f>
        <v>6.3796296296296298</v>
      </c>
      <c r="AF7">
        <f t="shared" ref="AF7:AF38" si="2">M7/E7</f>
        <v>1.2685185185185186</v>
      </c>
      <c r="AG7">
        <f t="shared" ref="AG7:AG38" si="3">U7/F7</f>
        <v>1.5176211453744493</v>
      </c>
      <c r="AH7">
        <f t="shared" ref="AH7:AH38" si="4">M7/F7</f>
        <v>0.30176211453744495</v>
      </c>
    </row>
    <row r="8" spans="1:34" x14ac:dyDescent="0.25">
      <c r="A8" s="1" t="s">
        <v>16</v>
      </c>
      <c r="C8">
        <v>22200</v>
      </c>
      <c r="E8">
        <v>166</v>
      </c>
      <c r="F8">
        <v>747</v>
      </c>
      <c r="G8">
        <v>4.5</v>
      </c>
      <c r="H8">
        <v>0.25600000000000001</v>
      </c>
      <c r="I8">
        <v>0.41399999999999998</v>
      </c>
      <c r="J8">
        <v>0.58699999999999997</v>
      </c>
      <c r="K8">
        <v>2212</v>
      </c>
      <c r="M8">
        <v>195</v>
      </c>
      <c r="N8">
        <v>18.100000000000001</v>
      </c>
      <c r="O8">
        <v>9.2600000000000002E-2</v>
      </c>
      <c r="P8">
        <v>0.21299999999999999</v>
      </c>
      <c r="Q8">
        <v>0.76700000000000002</v>
      </c>
      <c r="R8">
        <v>0.85699999999999998</v>
      </c>
      <c r="S8">
        <v>5489</v>
      </c>
      <c r="U8">
        <v>1214</v>
      </c>
      <c r="V8">
        <v>84.8</v>
      </c>
      <c r="W8">
        <v>6.9900000000000004E-2</v>
      </c>
      <c r="X8">
        <v>0.251</v>
      </c>
      <c r="Y8">
        <v>0.72199999999999998</v>
      </c>
      <c r="Z8">
        <v>0.874</v>
      </c>
      <c r="AA8">
        <v>911</v>
      </c>
      <c r="AC8">
        <f t="shared" si="0"/>
        <v>0.16062602965403625</v>
      </c>
      <c r="AE8">
        <f t="shared" si="1"/>
        <v>7.3132530120481931</v>
      </c>
      <c r="AF8">
        <f t="shared" si="2"/>
        <v>1.1746987951807228</v>
      </c>
      <c r="AG8">
        <f t="shared" si="3"/>
        <v>1.6251673360107095</v>
      </c>
      <c r="AH8">
        <f t="shared" si="4"/>
        <v>0.26104417670682734</v>
      </c>
    </row>
    <row r="9" spans="1:34" x14ac:dyDescent="0.25">
      <c r="A9" s="1" t="s">
        <v>17</v>
      </c>
      <c r="C9">
        <v>53900</v>
      </c>
      <c r="E9">
        <v>330</v>
      </c>
      <c r="F9">
        <v>1357</v>
      </c>
      <c r="G9">
        <v>4.1100000000000003</v>
      </c>
      <c r="H9">
        <v>0.245</v>
      </c>
      <c r="I9">
        <v>0.45</v>
      </c>
      <c r="J9">
        <v>0.622</v>
      </c>
      <c r="K9">
        <v>2047</v>
      </c>
      <c r="M9">
        <v>121</v>
      </c>
      <c r="N9">
        <v>10.199999999999999</v>
      </c>
      <c r="O9">
        <v>8.4099999999999994E-2</v>
      </c>
      <c r="P9">
        <v>0.251</v>
      </c>
      <c r="Q9">
        <v>0.78100000000000003</v>
      </c>
      <c r="R9">
        <v>0.874</v>
      </c>
      <c r="S9">
        <v>8095</v>
      </c>
      <c r="U9">
        <v>1613</v>
      </c>
      <c r="V9">
        <v>92.8</v>
      </c>
      <c r="W9">
        <v>5.7500000000000002E-2</v>
      </c>
      <c r="X9">
        <v>0.26400000000000001</v>
      </c>
      <c r="Y9">
        <v>0.70599999999999996</v>
      </c>
      <c r="Z9">
        <v>0.89</v>
      </c>
      <c r="AA9">
        <v>1334</v>
      </c>
      <c r="AC9">
        <f t="shared" si="0"/>
        <v>7.5015499070055794E-2</v>
      </c>
      <c r="AE9">
        <f t="shared" si="1"/>
        <v>4.8878787878787877</v>
      </c>
      <c r="AF9">
        <f t="shared" si="2"/>
        <v>0.36666666666666664</v>
      </c>
      <c r="AG9">
        <f t="shared" si="3"/>
        <v>1.1886514369933676</v>
      </c>
      <c r="AH9">
        <f t="shared" si="4"/>
        <v>8.9167280766396462E-2</v>
      </c>
    </row>
    <row r="10" spans="1:34" x14ac:dyDescent="0.25">
      <c r="A10" s="1" t="s">
        <v>18</v>
      </c>
      <c r="C10">
        <v>6269</v>
      </c>
      <c r="E10">
        <v>72</v>
      </c>
      <c r="F10">
        <v>234</v>
      </c>
      <c r="G10">
        <v>3.25</v>
      </c>
      <c r="H10">
        <v>0.3</v>
      </c>
      <c r="I10">
        <v>0.436</v>
      </c>
      <c r="J10">
        <v>0.65700000000000003</v>
      </c>
      <c r="K10">
        <v>2299</v>
      </c>
      <c r="M10">
        <v>73</v>
      </c>
      <c r="N10">
        <v>5.63</v>
      </c>
      <c r="O10">
        <v>7.7100000000000002E-2</v>
      </c>
      <c r="P10">
        <v>0.23599999999999999</v>
      </c>
      <c r="Q10">
        <v>0.65</v>
      </c>
      <c r="R10">
        <v>0.86199999999999999</v>
      </c>
      <c r="S10">
        <v>3176</v>
      </c>
      <c r="U10">
        <v>376</v>
      </c>
      <c r="V10">
        <v>21.8</v>
      </c>
      <c r="W10">
        <v>5.8000000000000003E-2</v>
      </c>
      <c r="X10">
        <v>0.25800000000000001</v>
      </c>
      <c r="Y10">
        <v>0.71199999999999997</v>
      </c>
      <c r="Z10">
        <v>0.88100000000000001</v>
      </c>
      <c r="AA10">
        <v>1039</v>
      </c>
      <c r="AC10">
        <f t="shared" si="0"/>
        <v>0.19414893617021275</v>
      </c>
      <c r="AE10">
        <f t="shared" si="1"/>
        <v>5.2222222222222223</v>
      </c>
      <c r="AF10">
        <f t="shared" si="2"/>
        <v>1.0138888888888888</v>
      </c>
      <c r="AG10">
        <f t="shared" si="3"/>
        <v>1.6068376068376069</v>
      </c>
      <c r="AH10">
        <f t="shared" si="4"/>
        <v>0.31196581196581197</v>
      </c>
    </row>
    <row r="11" spans="1:34" x14ac:dyDescent="0.25">
      <c r="A11" s="1" t="s">
        <v>19</v>
      </c>
      <c r="C11">
        <v>7724</v>
      </c>
      <c r="E11">
        <v>45</v>
      </c>
      <c r="F11">
        <v>208</v>
      </c>
      <c r="G11">
        <v>4.6100000000000003</v>
      </c>
      <c r="H11">
        <v>0.20699999999999999</v>
      </c>
      <c r="I11">
        <v>0.45800000000000002</v>
      </c>
      <c r="J11">
        <v>0.59199999999999997</v>
      </c>
      <c r="K11">
        <v>2353</v>
      </c>
      <c r="M11">
        <v>47</v>
      </c>
      <c r="N11">
        <v>4.16</v>
      </c>
      <c r="O11">
        <v>8.8400000000000006E-2</v>
      </c>
      <c r="P11">
        <v>0.216</v>
      </c>
      <c r="Q11">
        <v>0.749</v>
      </c>
      <c r="R11">
        <v>0.85399999999999998</v>
      </c>
      <c r="S11">
        <v>3678</v>
      </c>
      <c r="U11">
        <v>329</v>
      </c>
      <c r="V11">
        <v>18.8</v>
      </c>
      <c r="W11">
        <v>5.7200000000000001E-2</v>
      </c>
      <c r="X11">
        <v>0.27100000000000002</v>
      </c>
      <c r="Y11">
        <v>0.69199999999999995</v>
      </c>
      <c r="Z11">
        <v>0.88900000000000001</v>
      </c>
      <c r="AA11">
        <v>1125</v>
      </c>
      <c r="AC11">
        <f t="shared" si="0"/>
        <v>0.14285714285714285</v>
      </c>
      <c r="AE11">
        <f t="shared" si="1"/>
        <v>7.3111111111111109</v>
      </c>
      <c r="AF11">
        <f t="shared" si="2"/>
        <v>1.0444444444444445</v>
      </c>
      <c r="AG11">
        <f t="shared" si="3"/>
        <v>1.5817307692307692</v>
      </c>
      <c r="AH11">
        <f t="shared" si="4"/>
        <v>0.22596153846153846</v>
      </c>
    </row>
    <row r="12" spans="1:34" x14ac:dyDescent="0.25">
      <c r="A12" s="1" t="s">
        <v>20</v>
      </c>
      <c r="C12">
        <v>7052</v>
      </c>
      <c r="E12">
        <v>53</v>
      </c>
      <c r="F12">
        <v>212</v>
      </c>
      <c r="G12">
        <v>4</v>
      </c>
      <c r="H12">
        <v>0.24299999999999999</v>
      </c>
      <c r="I12">
        <v>0.45700000000000002</v>
      </c>
      <c r="J12">
        <v>0.64500000000000002</v>
      </c>
      <c r="K12">
        <v>2954</v>
      </c>
      <c r="M12">
        <v>32</v>
      </c>
      <c r="N12">
        <v>2.89</v>
      </c>
      <c r="O12">
        <v>9.0300000000000005E-2</v>
      </c>
      <c r="P12">
        <v>0.21299999999999999</v>
      </c>
      <c r="Q12">
        <v>0.78</v>
      </c>
      <c r="R12">
        <v>0.86699999999999999</v>
      </c>
      <c r="S12">
        <v>7608</v>
      </c>
      <c r="U12">
        <v>391</v>
      </c>
      <c r="V12">
        <v>22.1</v>
      </c>
      <c r="W12">
        <v>5.6500000000000002E-2</v>
      </c>
      <c r="X12">
        <v>0.26600000000000001</v>
      </c>
      <c r="Y12">
        <v>0.69899999999999995</v>
      </c>
      <c r="Z12">
        <v>0.88500000000000001</v>
      </c>
      <c r="AA12">
        <v>1378</v>
      </c>
      <c r="AC12">
        <f t="shared" si="0"/>
        <v>8.1841432225063945E-2</v>
      </c>
      <c r="AE12">
        <f t="shared" si="1"/>
        <v>7.3773584905660377</v>
      </c>
      <c r="AF12">
        <f t="shared" si="2"/>
        <v>0.60377358490566035</v>
      </c>
      <c r="AG12">
        <f t="shared" si="3"/>
        <v>1.8443396226415094</v>
      </c>
      <c r="AH12">
        <f t="shared" si="4"/>
        <v>0.15094339622641509</v>
      </c>
    </row>
    <row r="13" spans="1:34" x14ac:dyDescent="0.25">
      <c r="A13" s="1" t="s">
        <v>21</v>
      </c>
      <c r="C13">
        <v>10800</v>
      </c>
      <c r="E13">
        <v>148</v>
      </c>
      <c r="F13">
        <v>556</v>
      </c>
      <c r="G13">
        <v>3.76</v>
      </c>
      <c r="H13">
        <v>0.30299999999999999</v>
      </c>
      <c r="I13">
        <v>0.42499999999999999</v>
      </c>
      <c r="J13">
        <v>0.65900000000000003</v>
      </c>
      <c r="K13">
        <v>2186</v>
      </c>
      <c r="M13">
        <v>175</v>
      </c>
      <c r="N13">
        <v>13.3</v>
      </c>
      <c r="O13">
        <v>7.5899999999999995E-2</v>
      </c>
      <c r="P13">
        <v>0.224</v>
      </c>
      <c r="Q13">
        <v>0.72099999999999997</v>
      </c>
      <c r="R13">
        <v>0.84199999999999997</v>
      </c>
      <c r="S13">
        <v>2868</v>
      </c>
      <c r="U13">
        <v>707</v>
      </c>
      <c r="V13">
        <v>44.3</v>
      </c>
      <c r="W13">
        <v>6.2700000000000006E-2</v>
      </c>
      <c r="X13">
        <v>0.247</v>
      </c>
      <c r="Y13">
        <v>0.72799999999999998</v>
      </c>
      <c r="Z13">
        <v>0.872</v>
      </c>
      <c r="AA13">
        <v>706</v>
      </c>
      <c r="AC13">
        <f t="shared" si="0"/>
        <v>0.24752475247524752</v>
      </c>
      <c r="AE13">
        <f t="shared" si="1"/>
        <v>4.7770270270270272</v>
      </c>
      <c r="AF13">
        <f t="shared" si="2"/>
        <v>1.1824324324324325</v>
      </c>
      <c r="AG13">
        <f t="shared" si="3"/>
        <v>1.2715827338129497</v>
      </c>
      <c r="AH13">
        <f t="shared" si="4"/>
        <v>0.31474820143884891</v>
      </c>
    </row>
    <row r="14" spans="1:34" x14ac:dyDescent="0.25">
      <c r="A14" s="1" t="s">
        <v>22</v>
      </c>
      <c r="C14">
        <v>7482</v>
      </c>
      <c r="E14">
        <v>82</v>
      </c>
      <c r="F14">
        <v>331</v>
      </c>
      <c r="G14">
        <v>4.04</v>
      </c>
      <c r="H14">
        <v>0.17799999999999999</v>
      </c>
      <c r="I14">
        <v>0.47199999999999998</v>
      </c>
      <c r="J14">
        <v>0.58499999999999996</v>
      </c>
      <c r="K14">
        <v>2521</v>
      </c>
      <c r="M14">
        <v>81</v>
      </c>
      <c r="N14">
        <v>8.68</v>
      </c>
      <c r="O14">
        <v>0.107</v>
      </c>
      <c r="P14">
        <v>0.215</v>
      </c>
      <c r="Q14">
        <v>0.76100000000000001</v>
      </c>
      <c r="R14">
        <v>0.86</v>
      </c>
      <c r="S14">
        <v>6582</v>
      </c>
      <c r="U14">
        <v>456</v>
      </c>
      <c r="V14">
        <v>25.4</v>
      </c>
      <c r="W14">
        <v>5.57E-2</v>
      </c>
      <c r="X14">
        <v>0.26500000000000001</v>
      </c>
      <c r="Y14">
        <v>0.70499999999999996</v>
      </c>
      <c r="Z14">
        <v>0.88800000000000001</v>
      </c>
      <c r="AA14">
        <v>1172</v>
      </c>
      <c r="AC14">
        <f t="shared" si="0"/>
        <v>0.17763157894736842</v>
      </c>
      <c r="AE14">
        <f t="shared" si="1"/>
        <v>5.5609756097560972</v>
      </c>
      <c r="AF14">
        <f t="shared" si="2"/>
        <v>0.98780487804878048</v>
      </c>
      <c r="AG14">
        <f t="shared" si="3"/>
        <v>1.3776435045317221</v>
      </c>
      <c r="AH14">
        <f t="shared" si="4"/>
        <v>0.24471299093655588</v>
      </c>
    </row>
    <row r="15" spans="1:34" x14ac:dyDescent="0.25">
      <c r="A15" s="1" t="s">
        <v>23</v>
      </c>
      <c r="C15">
        <v>17500</v>
      </c>
      <c r="E15">
        <v>93</v>
      </c>
      <c r="F15">
        <v>428</v>
      </c>
      <c r="G15">
        <v>4.6100000000000003</v>
      </c>
      <c r="H15">
        <v>0.27100000000000002</v>
      </c>
      <c r="I15">
        <v>0.40400000000000003</v>
      </c>
      <c r="J15">
        <v>0.65400000000000003</v>
      </c>
      <c r="K15">
        <v>2355</v>
      </c>
      <c r="M15">
        <v>44</v>
      </c>
      <c r="N15">
        <v>3.94</v>
      </c>
      <c r="O15">
        <v>8.9599999999999999E-2</v>
      </c>
      <c r="P15">
        <v>0.21</v>
      </c>
      <c r="Q15">
        <v>0.77100000000000002</v>
      </c>
      <c r="R15">
        <v>0.85799999999999998</v>
      </c>
      <c r="S15">
        <v>5335</v>
      </c>
      <c r="U15">
        <v>707</v>
      </c>
      <c r="V15">
        <v>49</v>
      </c>
      <c r="W15">
        <v>6.93E-2</v>
      </c>
      <c r="X15">
        <v>0.249</v>
      </c>
      <c r="Y15">
        <v>0.72199999999999998</v>
      </c>
      <c r="Z15">
        <v>0.86699999999999999</v>
      </c>
      <c r="AA15">
        <v>666</v>
      </c>
      <c r="AC15">
        <f t="shared" si="0"/>
        <v>6.2234794908062233E-2</v>
      </c>
      <c r="AE15">
        <f t="shared" si="1"/>
        <v>7.602150537634409</v>
      </c>
      <c r="AF15">
        <f t="shared" si="2"/>
        <v>0.4731182795698925</v>
      </c>
      <c r="AG15">
        <f t="shared" si="3"/>
        <v>1.6518691588785046</v>
      </c>
      <c r="AH15">
        <f t="shared" si="4"/>
        <v>0.10280373831775701</v>
      </c>
    </row>
    <row r="16" spans="1:34" x14ac:dyDescent="0.25">
      <c r="A16" s="1" t="s">
        <v>24</v>
      </c>
      <c r="C16">
        <v>43400</v>
      </c>
      <c r="E16">
        <v>294</v>
      </c>
      <c r="F16">
        <v>840</v>
      </c>
      <c r="G16">
        <v>2.86</v>
      </c>
      <c r="H16">
        <v>0.31</v>
      </c>
      <c r="I16">
        <v>0.39800000000000002</v>
      </c>
      <c r="J16">
        <v>0.66200000000000003</v>
      </c>
      <c r="K16">
        <v>2437</v>
      </c>
      <c r="M16">
        <v>218</v>
      </c>
      <c r="N16">
        <v>18.399999999999999</v>
      </c>
      <c r="O16">
        <v>8.43E-2</v>
      </c>
      <c r="P16">
        <v>0.223</v>
      </c>
      <c r="Q16">
        <v>0.755</v>
      </c>
      <c r="R16">
        <v>0.86699999999999999</v>
      </c>
      <c r="S16">
        <v>6157</v>
      </c>
      <c r="U16">
        <v>1264</v>
      </c>
      <c r="V16">
        <v>70</v>
      </c>
      <c r="W16">
        <v>5.5399999999999998E-2</v>
      </c>
      <c r="X16">
        <v>0.26100000000000001</v>
      </c>
      <c r="Y16">
        <v>0.71</v>
      </c>
      <c r="Z16">
        <v>0.88900000000000001</v>
      </c>
      <c r="AA16">
        <v>1448</v>
      </c>
      <c r="AC16">
        <f t="shared" si="0"/>
        <v>0.17246835443037975</v>
      </c>
      <c r="AE16">
        <f t="shared" si="1"/>
        <v>4.2993197278911568</v>
      </c>
      <c r="AF16">
        <f t="shared" si="2"/>
        <v>0.74149659863945583</v>
      </c>
      <c r="AG16">
        <f t="shared" si="3"/>
        <v>1.5047619047619047</v>
      </c>
      <c r="AH16">
        <f t="shared" si="4"/>
        <v>0.25952380952380955</v>
      </c>
    </row>
    <row r="17" spans="1:34" x14ac:dyDescent="0.25">
      <c r="A17" s="1" t="s">
        <v>25</v>
      </c>
      <c r="C17">
        <v>18900</v>
      </c>
      <c r="E17">
        <v>191</v>
      </c>
      <c r="F17">
        <v>1149</v>
      </c>
      <c r="G17">
        <v>6.02</v>
      </c>
      <c r="H17">
        <v>0.28799999999999998</v>
      </c>
      <c r="I17">
        <v>0.42799999999999999</v>
      </c>
      <c r="J17">
        <v>0.63500000000000001</v>
      </c>
      <c r="K17">
        <v>2255</v>
      </c>
      <c r="M17">
        <v>245</v>
      </c>
      <c r="N17">
        <v>20</v>
      </c>
      <c r="O17">
        <v>8.1699999999999995E-2</v>
      </c>
      <c r="P17">
        <v>0.224</v>
      </c>
      <c r="Q17">
        <v>0.73499999999999999</v>
      </c>
      <c r="R17">
        <v>0.85199999999999998</v>
      </c>
      <c r="S17">
        <v>3731</v>
      </c>
      <c r="U17">
        <v>1372</v>
      </c>
      <c r="V17">
        <v>79.5</v>
      </c>
      <c r="W17">
        <v>5.79E-2</v>
      </c>
      <c r="X17">
        <v>0.25900000000000001</v>
      </c>
      <c r="Y17">
        <v>0.71</v>
      </c>
      <c r="Z17">
        <v>0.88300000000000001</v>
      </c>
      <c r="AA17">
        <v>864</v>
      </c>
      <c r="AC17">
        <f t="shared" si="0"/>
        <v>0.17857142857142858</v>
      </c>
      <c r="AE17">
        <f t="shared" si="1"/>
        <v>7.1832460732984291</v>
      </c>
      <c r="AF17">
        <f t="shared" si="2"/>
        <v>1.2827225130890052</v>
      </c>
      <c r="AG17">
        <f t="shared" si="3"/>
        <v>1.1940818102697999</v>
      </c>
      <c r="AH17">
        <f t="shared" si="4"/>
        <v>0.21322889469103568</v>
      </c>
    </row>
    <row r="18" spans="1:34" x14ac:dyDescent="0.25">
      <c r="A18" s="1" t="s">
        <v>26</v>
      </c>
      <c r="C18">
        <v>23600</v>
      </c>
      <c r="E18">
        <v>190</v>
      </c>
      <c r="F18">
        <v>646</v>
      </c>
      <c r="G18">
        <v>3.4</v>
      </c>
      <c r="H18">
        <v>0.22700000000000001</v>
      </c>
      <c r="I18">
        <v>0.49</v>
      </c>
      <c r="J18">
        <v>0.63600000000000001</v>
      </c>
      <c r="K18">
        <v>2997</v>
      </c>
      <c r="M18">
        <v>209</v>
      </c>
      <c r="N18">
        <v>22.4</v>
      </c>
      <c r="O18">
        <v>0.107</v>
      </c>
      <c r="P18">
        <v>0.218</v>
      </c>
      <c r="Q18">
        <v>0.75</v>
      </c>
      <c r="R18">
        <v>0.85299999999999998</v>
      </c>
      <c r="S18">
        <v>5504</v>
      </c>
      <c r="U18">
        <v>1007</v>
      </c>
      <c r="V18">
        <v>45.7</v>
      </c>
      <c r="W18">
        <v>4.5400000000000003E-2</v>
      </c>
      <c r="X18">
        <v>0.26500000000000001</v>
      </c>
      <c r="Y18">
        <v>0.70199999999999996</v>
      </c>
      <c r="Z18">
        <v>0.89100000000000001</v>
      </c>
      <c r="AA18">
        <v>1449</v>
      </c>
      <c r="AC18">
        <f t="shared" si="0"/>
        <v>0.20754716981132076</v>
      </c>
      <c r="AE18">
        <f t="shared" si="1"/>
        <v>5.3</v>
      </c>
      <c r="AF18">
        <f t="shared" si="2"/>
        <v>1.1000000000000001</v>
      </c>
      <c r="AG18">
        <f t="shared" si="3"/>
        <v>1.5588235294117647</v>
      </c>
      <c r="AH18">
        <f t="shared" si="4"/>
        <v>0.3235294117647059</v>
      </c>
    </row>
    <row r="19" spans="1:34" x14ac:dyDescent="0.25">
      <c r="A19" s="1" t="s">
        <v>27</v>
      </c>
      <c r="C19">
        <v>68800</v>
      </c>
      <c r="E19">
        <v>318</v>
      </c>
      <c r="F19">
        <v>1498</v>
      </c>
      <c r="G19">
        <v>4.71</v>
      </c>
      <c r="H19">
        <v>0.27800000000000002</v>
      </c>
      <c r="I19">
        <v>0.45100000000000001</v>
      </c>
      <c r="J19">
        <v>0.65300000000000002</v>
      </c>
      <c r="K19">
        <v>2096</v>
      </c>
      <c r="M19">
        <v>200</v>
      </c>
      <c r="N19">
        <v>10.7</v>
      </c>
      <c r="O19">
        <v>5.33E-2</v>
      </c>
      <c r="P19">
        <v>0.23400000000000001</v>
      </c>
      <c r="Q19">
        <v>0.72299999999999998</v>
      </c>
      <c r="R19">
        <v>0.85699999999999998</v>
      </c>
      <c r="S19">
        <v>3807</v>
      </c>
      <c r="U19">
        <v>1429</v>
      </c>
      <c r="V19">
        <v>74.7</v>
      </c>
      <c r="W19">
        <v>5.2299999999999999E-2</v>
      </c>
      <c r="X19">
        <v>0.26600000000000001</v>
      </c>
      <c r="Y19">
        <v>0.70199999999999996</v>
      </c>
      <c r="Z19">
        <v>0.89</v>
      </c>
      <c r="AA19">
        <v>1181</v>
      </c>
      <c r="AC19">
        <f t="shared" si="0"/>
        <v>0.13995801259622112</v>
      </c>
      <c r="AE19">
        <f t="shared" si="1"/>
        <v>4.4937106918238996</v>
      </c>
      <c r="AF19">
        <f t="shared" si="2"/>
        <v>0.62893081761006286</v>
      </c>
      <c r="AG19">
        <f t="shared" si="3"/>
        <v>0.95393858477970628</v>
      </c>
      <c r="AH19">
        <f t="shared" si="4"/>
        <v>0.13351134846461948</v>
      </c>
    </row>
    <row r="20" spans="1:34" x14ac:dyDescent="0.25">
      <c r="A20" s="1" t="s">
        <v>28</v>
      </c>
      <c r="C20">
        <v>8765</v>
      </c>
      <c r="E20">
        <v>133</v>
      </c>
      <c r="F20">
        <v>593</v>
      </c>
      <c r="G20">
        <v>4.46</v>
      </c>
      <c r="H20">
        <v>0.32600000000000001</v>
      </c>
      <c r="I20">
        <v>0.35299999999999998</v>
      </c>
      <c r="J20">
        <v>0.61399999999999999</v>
      </c>
      <c r="K20">
        <v>1964</v>
      </c>
      <c r="M20">
        <v>180</v>
      </c>
      <c r="N20">
        <v>17.399999999999999</v>
      </c>
      <c r="O20">
        <v>9.6799999999999997E-2</v>
      </c>
      <c r="P20">
        <v>0.21199999999999999</v>
      </c>
      <c r="Q20">
        <v>0.76100000000000001</v>
      </c>
      <c r="R20">
        <v>0.85399999999999998</v>
      </c>
      <c r="S20">
        <v>4199</v>
      </c>
      <c r="U20">
        <v>827</v>
      </c>
      <c r="V20">
        <v>51.8</v>
      </c>
      <c r="W20">
        <v>6.2600000000000003E-2</v>
      </c>
      <c r="X20">
        <v>0.247</v>
      </c>
      <c r="Y20">
        <v>0.72499999999999998</v>
      </c>
      <c r="Z20">
        <v>0.86299999999999999</v>
      </c>
      <c r="AA20">
        <v>938</v>
      </c>
      <c r="AC20">
        <f t="shared" si="0"/>
        <v>0.21765417170495768</v>
      </c>
      <c r="AE20">
        <f t="shared" si="1"/>
        <v>6.2180451127819545</v>
      </c>
      <c r="AF20">
        <f t="shared" si="2"/>
        <v>1.3533834586466165</v>
      </c>
      <c r="AG20">
        <f t="shared" si="3"/>
        <v>1.3946037099494097</v>
      </c>
      <c r="AH20">
        <f t="shared" si="4"/>
        <v>0.30354131534569984</v>
      </c>
    </row>
    <row r="21" spans="1:34" x14ac:dyDescent="0.25">
      <c r="A21" s="1" t="s">
        <v>29</v>
      </c>
      <c r="C21">
        <v>15800</v>
      </c>
      <c r="E21">
        <v>149</v>
      </c>
      <c r="F21">
        <v>408</v>
      </c>
      <c r="G21">
        <v>2.74</v>
      </c>
      <c r="H21">
        <v>0.27</v>
      </c>
      <c r="I21">
        <v>0.41499999999999998</v>
      </c>
      <c r="J21">
        <v>0.61599999999999999</v>
      </c>
      <c r="K21">
        <v>2665</v>
      </c>
      <c r="M21">
        <v>124</v>
      </c>
      <c r="N21">
        <v>14.4</v>
      </c>
      <c r="O21">
        <v>0.11700000000000001</v>
      </c>
      <c r="P21">
        <v>0.216</v>
      </c>
      <c r="Q21">
        <v>0.74299999999999999</v>
      </c>
      <c r="R21">
        <v>0.84699999999999998</v>
      </c>
      <c r="S21">
        <v>4040</v>
      </c>
      <c r="U21">
        <v>720</v>
      </c>
      <c r="V21">
        <v>37.5</v>
      </c>
      <c r="W21">
        <v>5.21E-2</v>
      </c>
      <c r="X21">
        <v>0.27200000000000002</v>
      </c>
      <c r="Y21">
        <v>0.69399999999999995</v>
      </c>
      <c r="Z21">
        <v>0.89100000000000001</v>
      </c>
      <c r="AA21">
        <v>1324</v>
      </c>
      <c r="AC21">
        <f t="shared" si="0"/>
        <v>0.17222222222222222</v>
      </c>
      <c r="AE21">
        <f t="shared" si="1"/>
        <v>4.8322147651006713</v>
      </c>
      <c r="AF21">
        <f t="shared" si="2"/>
        <v>0.83221476510067116</v>
      </c>
      <c r="AG21">
        <f t="shared" si="3"/>
        <v>1.7647058823529411</v>
      </c>
      <c r="AH21">
        <f t="shared" si="4"/>
        <v>0.30392156862745096</v>
      </c>
    </row>
    <row r="22" spans="1:34" x14ac:dyDescent="0.25">
      <c r="A22" s="1" t="s">
        <v>30</v>
      </c>
      <c r="C22">
        <v>9833</v>
      </c>
      <c r="E22">
        <v>106</v>
      </c>
      <c r="F22">
        <v>350</v>
      </c>
      <c r="G22">
        <v>3.31</v>
      </c>
      <c r="H22">
        <v>0.27800000000000002</v>
      </c>
      <c r="I22">
        <v>0.45400000000000001</v>
      </c>
      <c r="J22">
        <v>0.64600000000000002</v>
      </c>
      <c r="K22">
        <v>3341</v>
      </c>
      <c r="M22">
        <v>131</v>
      </c>
      <c r="N22">
        <v>10.3</v>
      </c>
      <c r="O22">
        <v>7.8299999999999995E-2</v>
      </c>
      <c r="P22">
        <v>0.22600000000000001</v>
      </c>
      <c r="Q22">
        <v>0.73699999999999999</v>
      </c>
      <c r="R22">
        <v>0.85799999999999998</v>
      </c>
      <c r="S22">
        <v>4343</v>
      </c>
      <c r="U22">
        <v>769</v>
      </c>
      <c r="V22">
        <v>44.1</v>
      </c>
      <c r="W22">
        <v>5.74E-2</v>
      </c>
      <c r="X22">
        <v>0.27200000000000002</v>
      </c>
      <c r="Y22">
        <v>0.69399999999999995</v>
      </c>
      <c r="Z22">
        <v>0.89500000000000002</v>
      </c>
      <c r="AA22">
        <v>1267</v>
      </c>
      <c r="AC22">
        <f t="shared" si="0"/>
        <v>0.17035110533159947</v>
      </c>
      <c r="AE22">
        <f t="shared" si="1"/>
        <v>7.2547169811320753</v>
      </c>
      <c r="AF22">
        <f t="shared" si="2"/>
        <v>1.2358490566037736</v>
      </c>
      <c r="AG22">
        <f t="shared" si="3"/>
        <v>2.1971428571428571</v>
      </c>
      <c r="AH22">
        <f t="shared" si="4"/>
        <v>0.37428571428571428</v>
      </c>
    </row>
    <row r="23" spans="1:34" x14ac:dyDescent="0.25">
      <c r="A23" s="1" t="s">
        <v>31</v>
      </c>
      <c r="C23">
        <v>10800</v>
      </c>
      <c r="E23">
        <v>135</v>
      </c>
      <c r="F23">
        <v>452</v>
      </c>
      <c r="G23">
        <v>3.35</v>
      </c>
      <c r="H23">
        <v>0.30299999999999999</v>
      </c>
      <c r="I23">
        <v>0.42699999999999999</v>
      </c>
      <c r="J23">
        <v>0.65</v>
      </c>
      <c r="K23">
        <v>1926</v>
      </c>
      <c r="M23">
        <v>164</v>
      </c>
      <c r="N23">
        <v>15.8</v>
      </c>
      <c r="O23">
        <v>9.6500000000000002E-2</v>
      </c>
      <c r="P23">
        <v>0.219</v>
      </c>
      <c r="Q23">
        <v>0.76100000000000001</v>
      </c>
      <c r="R23">
        <v>0.86699999999999999</v>
      </c>
      <c r="S23">
        <v>5255</v>
      </c>
      <c r="U23">
        <v>764</v>
      </c>
      <c r="V23">
        <v>58.6</v>
      </c>
      <c r="W23">
        <v>7.6799999999999993E-2</v>
      </c>
      <c r="X23">
        <v>0.249</v>
      </c>
      <c r="Y23">
        <v>0.72699999999999998</v>
      </c>
      <c r="Z23">
        <v>0.86899999999999999</v>
      </c>
      <c r="AA23">
        <v>883</v>
      </c>
      <c r="AC23">
        <f t="shared" si="0"/>
        <v>0.21465968586387435</v>
      </c>
      <c r="AE23">
        <f t="shared" si="1"/>
        <v>5.659259259259259</v>
      </c>
      <c r="AF23">
        <f t="shared" si="2"/>
        <v>1.2148148148148148</v>
      </c>
      <c r="AG23">
        <f t="shared" si="3"/>
        <v>1.6902654867256637</v>
      </c>
      <c r="AH23">
        <f t="shared" si="4"/>
        <v>0.36283185840707965</v>
      </c>
    </row>
    <row r="24" spans="1:34" x14ac:dyDescent="0.25">
      <c r="A24" s="1" t="s">
        <v>32</v>
      </c>
      <c r="C24">
        <v>11400</v>
      </c>
      <c r="E24">
        <v>199</v>
      </c>
      <c r="F24">
        <v>510</v>
      </c>
      <c r="G24">
        <v>2.56</v>
      </c>
      <c r="H24">
        <v>0.29399999999999998</v>
      </c>
      <c r="I24">
        <v>0.40100000000000002</v>
      </c>
      <c r="J24">
        <v>0.63500000000000001</v>
      </c>
      <c r="K24">
        <v>2027</v>
      </c>
      <c r="M24">
        <v>135</v>
      </c>
      <c r="N24">
        <v>12.7</v>
      </c>
      <c r="O24">
        <v>9.3899999999999997E-2</v>
      </c>
      <c r="P24">
        <v>0.216</v>
      </c>
      <c r="Q24">
        <v>0.754</v>
      </c>
      <c r="R24">
        <v>0.85699999999999998</v>
      </c>
      <c r="S24">
        <v>4284</v>
      </c>
      <c r="U24">
        <v>663</v>
      </c>
      <c r="V24">
        <v>41.7</v>
      </c>
      <c r="W24">
        <v>6.2899999999999998E-2</v>
      </c>
      <c r="X24">
        <v>0.25900000000000001</v>
      </c>
      <c r="Y24">
        <v>0.71299999999999997</v>
      </c>
      <c r="Z24">
        <v>0.88200000000000001</v>
      </c>
      <c r="AA24">
        <v>824</v>
      </c>
      <c r="AC24">
        <f t="shared" si="0"/>
        <v>0.20361990950226244</v>
      </c>
      <c r="AE24">
        <f t="shared" si="1"/>
        <v>3.3316582914572863</v>
      </c>
      <c r="AF24">
        <f t="shared" si="2"/>
        <v>0.67839195979899503</v>
      </c>
      <c r="AG24">
        <f t="shared" si="3"/>
        <v>1.3</v>
      </c>
      <c r="AH24">
        <f t="shared" si="4"/>
        <v>0.26470588235294118</v>
      </c>
    </row>
    <row r="25" spans="1:34" x14ac:dyDescent="0.25">
      <c r="A25" s="1" t="s">
        <v>33</v>
      </c>
      <c r="C25">
        <v>14800</v>
      </c>
      <c r="E25">
        <v>186</v>
      </c>
      <c r="F25">
        <v>684</v>
      </c>
      <c r="G25">
        <v>3.68</v>
      </c>
      <c r="H25">
        <v>0.28699999999999998</v>
      </c>
      <c r="I25">
        <v>0.39100000000000001</v>
      </c>
      <c r="J25">
        <v>0.63100000000000001</v>
      </c>
      <c r="K25">
        <v>2559</v>
      </c>
      <c r="M25">
        <v>129</v>
      </c>
      <c r="N25">
        <v>12</v>
      </c>
      <c r="O25">
        <v>9.2999999999999999E-2</v>
      </c>
      <c r="P25">
        <v>0.221</v>
      </c>
      <c r="Q25">
        <v>0.75800000000000001</v>
      </c>
      <c r="R25">
        <v>0.86399999999999999</v>
      </c>
      <c r="S25">
        <v>6094</v>
      </c>
      <c r="U25">
        <v>1041</v>
      </c>
      <c r="V25">
        <v>70.2</v>
      </c>
      <c r="W25">
        <v>6.7400000000000002E-2</v>
      </c>
      <c r="X25">
        <v>0.26600000000000001</v>
      </c>
      <c r="Y25">
        <v>0.70399999999999996</v>
      </c>
      <c r="Z25">
        <v>0.88900000000000001</v>
      </c>
      <c r="AA25">
        <v>1250</v>
      </c>
      <c r="AC25">
        <f t="shared" si="0"/>
        <v>0.1239193083573487</v>
      </c>
      <c r="AE25">
        <f t="shared" si="1"/>
        <v>5.596774193548387</v>
      </c>
      <c r="AF25">
        <f t="shared" si="2"/>
        <v>0.69354838709677424</v>
      </c>
      <c r="AG25">
        <f t="shared" si="3"/>
        <v>1.5219298245614035</v>
      </c>
      <c r="AH25">
        <f t="shared" si="4"/>
        <v>0.18859649122807018</v>
      </c>
    </row>
    <row r="26" spans="1:34" x14ac:dyDescent="0.25">
      <c r="A26" s="1" t="s">
        <v>34</v>
      </c>
      <c r="C26">
        <v>35200</v>
      </c>
      <c r="E26">
        <v>301</v>
      </c>
      <c r="F26">
        <v>1396</v>
      </c>
      <c r="G26">
        <v>4.6399999999999997</v>
      </c>
      <c r="H26">
        <v>0.29799999999999999</v>
      </c>
      <c r="I26">
        <v>0.42399999999999999</v>
      </c>
      <c r="J26">
        <v>0.64800000000000002</v>
      </c>
      <c r="K26">
        <v>1924</v>
      </c>
      <c r="M26">
        <v>243</v>
      </c>
      <c r="N26">
        <v>22.8</v>
      </c>
      <c r="O26">
        <v>9.3700000000000006E-2</v>
      </c>
      <c r="P26">
        <v>0.22</v>
      </c>
      <c r="Q26">
        <v>0.755</v>
      </c>
      <c r="R26">
        <v>0.86199999999999999</v>
      </c>
      <c r="S26">
        <v>5577</v>
      </c>
      <c r="U26">
        <v>1954</v>
      </c>
      <c r="V26">
        <v>107</v>
      </c>
      <c r="W26">
        <v>5.4600000000000003E-2</v>
      </c>
      <c r="X26">
        <v>0.26700000000000002</v>
      </c>
      <c r="Y26">
        <v>0.69899999999999995</v>
      </c>
      <c r="Z26">
        <v>0.88800000000000001</v>
      </c>
      <c r="AA26">
        <v>1183</v>
      </c>
      <c r="AC26">
        <f t="shared" si="0"/>
        <v>0.12436028659160696</v>
      </c>
      <c r="AE26">
        <f t="shared" si="1"/>
        <v>6.4916943521594686</v>
      </c>
      <c r="AF26">
        <f t="shared" si="2"/>
        <v>0.80730897009966773</v>
      </c>
      <c r="AG26">
        <f t="shared" si="3"/>
        <v>1.3997134670487106</v>
      </c>
      <c r="AH26">
        <f t="shared" si="4"/>
        <v>0.17406876790830947</v>
      </c>
    </row>
    <row r="27" spans="1:34" x14ac:dyDescent="0.25">
      <c r="A27" s="1" t="s">
        <v>35</v>
      </c>
      <c r="C27">
        <v>11200</v>
      </c>
      <c r="E27">
        <v>118</v>
      </c>
      <c r="F27">
        <v>460</v>
      </c>
      <c r="G27">
        <v>3.9</v>
      </c>
      <c r="H27">
        <v>0.219</v>
      </c>
      <c r="I27">
        <v>0.45200000000000001</v>
      </c>
      <c r="J27">
        <v>0.58399999999999996</v>
      </c>
      <c r="K27">
        <v>2273</v>
      </c>
      <c r="M27">
        <v>55</v>
      </c>
      <c r="N27">
        <v>4.79</v>
      </c>
      <c r="O27">
        <v>8.6999999999999994E-2</v>
      </c>
      <c r="P27">
        <v>0.223</v>
      </c>
      <c r="Q27">
        <v>0.73599999999999999</v>
      </c>
      <c r="R27">
        <v>0.85599999999999998</v>
      </c>
      <c r="S27">
        <v>3670</v>
      </c>
      <c r="U27">
        <v>703</v>
      </c>
      <c r="V27">
        <v>52</v>
      </c>
      <c r="W27">
        <v>7.3899999999999993E-2</v>
      </c>
      <c r="X27">
        <v>0.25800000000000001</v>
      </c>
      <c r="Y27">
        <v>0.71</v>
      </c>
      <c r="Z27">
        <v>0.879</v>
      </c>
      <c r="AA27">
        <v>733</v>
      </c>
      <c r="AC27">
        <f t="shared" si="0"/>
        <v>7.8236130867709822E-2</v>
      </c>
      <c r="AE27">
        <f t="shared" si="1"/>
        <v>5.9576271186440675</v>
      </c>
      <c r="AF27">
        <f t="shared" si="2"/>
        <v>0.46610169491525422</v>
      </c>
      <c r="AG27">
        <f t="shared" si="3"/>
        <v>1.5282608695652173</v>
      </c>
      <c r="AH27">
        <f t="shared" si="4"/>
        <v>0.11956521739130435</v>
      </c>
    </row>
    <row r="28" spans="1:34" x14ac:dyDescent="0.25">
      <c r="A28" s="1" t="s">
        <v>36</v>
      </c>
      <c r="C28">
        <v>7271</v>
      </c>
      <c r="E28">
        <v>62</v>
      </c>
      <c r="F28">
        <v>336</v>
      </c>
      <c r="G28">
        <v>5.43</v>
      </c>
      <c r="H28">
        <v>0.20300000000000001</v>
      </c>
      <c r="I28">
        <v>0.48599999999999999</v>
      </c>
      <c r="J28">
        <v>0.65200000000000002</v>
      </c>
      <c r="K28">
        <v>2437</v>
      </c>
      <c r="M28">
        <v>31</v>
      </c>
      <c r="N28">
        <v>2.23</v>
      </c>
      <c r="O28">
        <v>7.2099999999999997E-2</v>
      </c>
      <c r="P28">
        <v>0.22900000000000001</v>
      </c>
      <c r="Q28">
        <v>0.74299999999999999</v>
      </c>
      <c r="R28">
        <v>0.86499999999999999</v>
      </c>
      <c r="S28">
        <v>5855</v>
      </c>
      <c r="U28">
        <v>589</v>
      </c>
      <c r="V28">
        <v>30</v>
      </c>
      <c r="W28">
        <v>5.0999999999999997E-2</v>
      </c>
      <c r="X28">
        <v>0.26600000000000001</v>
      </c>
      <c r="Y28">
        <v>0.70199999999999996</v>
      </c>
      <c r="Z28">
        <v>0.89100000000000001</v>
      </c>
      <c r="AA28">
        <v>1215</v>
      </c>
      <c r="AC28">
        <f t="shared" si="0"/>
        <v>5.2631578947368418E-2</v>
      </c>
      <c r="AE28">
        <f t="shared" si="1"/>
        <v>9.5</v>
      </c>
      <c r="AF28">
        <f t="shared" si="2"/>
        <v>0.5</v>
      </c>
      <c r="AG28">
        <f t="shared" si="3"/>
        <v>1.7529761904761905</v>
      </c>
      <c r="AH28">
        <f t="shared" si="4"/>
        <v>9.2261904761904767E-2</v>
      </c>
    </row>
    <row r="29" spans="1:34" x14ac:dyDescent="0.25">
      <c r="A29" s="1" t="s">
        <v>37</v>
      </c>
      <c r="C29">
        <v>17400</v>
      </c>
      <c r="E29">
        <v>239</v>
      </c>
      <c r="F29">
        <v>403</v>
      </c>
      <c r="G29">
        <v>1.69</v>
      </c>
      <c r="H29">
        <v>0.245</v>
      </c>
      <c r="I29">
        <v>0.48</v>
      </c>
      <c r="J29">
        <v>0.65900000000000003</v>
      </c>
      <c r="K29">
        <v>2204</v>
      </c>
      <c r="M29">
        <v>96</v>
      </c>
      <c r="N29">
        <v>9.8699999999999992</v>
      </c>
      <c r="O29">
        <v>0.10299999999999999</v>
      </c>
      <c r="P29">
        <v>0.222</v>
      </c>
      <c r="Q29">
        <v>0.74399999999999999</v>
      </c>
      <c r="R29">
        <v>0.85799999999999998</v>
      </c>
      <c r="S29">
        <v>4531</v>
      </c>
      <c r="U29">
        <v>710</v>
      </c>
      <c r="V29">
        <v>41</v>
      </c>
      <c r="W29">
        <v>5.7700000000000001E-2</v>
      </c>
      <c r="X29">
        <v>0.28000000000000003</v>
      </c>
      <c r="Y29">
        <v>0.67600000000000005</v>
      </c>
      <c r="Z29">
        <v>0.89300000000000002</v>
      </c>
      <c r="AA29">
        <v>1408</v>
      </c>
      <c r="AC29">
        <f t="shared" si="0"/>
        <v>0.13521126760563379</v>
      </c>
      <c r="AE29">
        <f t="shared" si="1"/>
        <v>2.9707112970711296</v>
      </c>
      <c r="AF29">
        <f t="shared" si="2"/>
        <v>0.40167364016736401</v>
      </c>
      <c r="AG29">
        <f t="shared" si="3"/>
        <v>1.7617866004962779</v>
      </c>
      <c r="AH29">
        <f t="shared" si="4"/>
        <v>0.23821339950372208</v>
      </c>
    </row>
    <row r="30" spans="1:34" x14ac:dyDescent="0.25">
      <c r="A30" s="1" t="s">
        <v>38</v>
      </c>
      <c r="C30">
        <v>6601</v>
      </c>
      <c r="E30">
        <v>46</v>
      </c>
      <c r="F30">
        <v>218</v>
      </c>
      <c r="G30">
        <v>4.75</v>
      </c>
      <c r="H30">
        <v>0.19</v>
      </c>
      <c r="I30">
        <v>0.44400000000000001</v>
      </c>
      <c r="J30">
        <v>0.60599999999999998</v>
      </c>
      <c r="K30">
        <v>3113</v>
      </c>
      <c r="M30">
        <v>39</v>
      </c>
      <c r="N30">
        <v>3.43</v>
      </c>
      <c r="O30">
        <v>8.7999999999999995E-2</v>
      </c>
      <c r="P30">
        <v>0.21099999999999999</v>
      </c>
      <c r="Q30">
        <v>0.78500000000000003</v>
      </c>
      <c r="R30">
        <v>0.87</v>
      </c>
      <c r="S30">
        <v>8016</v>
      </c>
      <c r="U30">
        <v>431</v>
      </c>
      <c r="V30">
        <v>26</v>
      </c>
      <c r="W30">
        <v>6.0299999999999999E-2</v>
      </c>
      <c r="X30">
        <v>0.25700000000000001</v>
      </c>
      <c r="Y30">
        <v>0.71199999999999997</v>
      </c>
      <c r="Z30">
        <v>0.875</v>
      </c>
      <c r="AA30">
        <v>884</v>
      </c>
      <c r="AC30">
        <f t="shared" si="0"/>
        <v>9.0487238979118326E-2</v>
      </c>
      <c r="AE30">
        <f t="shared" si="1"/>
        <v>9.3695652173913047</v>
      </c>
      <c r="AF30">
        <f t="shared" si="2"/>
        <v>0.84782608695652173</v>
      </c>
      <c r="AG30">
        <f t="shared" si="3"/>
        <v>1.9770642201834863</v>
      </c>
      <c r="AH30">
        <f t="shared" si="4"/>
        <v>0.17889908256880735</v>
      </c>
    </row>
    <row r="31" spans="1:34" x14ac:dyDescent="0.25">
      <c r="A31" s="1" t="s">
        <v>39</v>
      </c>
      <c r="C31">
        <v>12100</v>
      </c>
      <c r="E31">
        <v>50</v>
      </c>
      <c r="F31">
        <v>299</v>
      </c>
      <c r="G31">
        <v>5.98</v>
      </c>
      <c r="H31">
        <v>0.29499999999999998</v>
      </c>
      <c r="I31">
        <v>0.39100000000000001</v>
      </c>
      <c r="J31">
        <v>0.59</v>
      </c>
      <c r="K31">
        <v>119</v>
      </c>
      <c r="M31">
        <v>54</v>
      </c>
      <c r="N31">
        <v>4.12</v>
      </c>
      <c r="O31">
        <v>7.6300000000000007E-2</v>
      </c>
      <c r="P31">
        <v>0.218</v>
      </c>
      <c r="Q31">
        <v>0.72899999999999998</v>
      </c>
      <c r="R31">
        <v>0.83599999999999997</v>
      </c>
      <c r="S31">
        <v>3138</v>
      </c>
      <c r="U31">
        <v>436</v>
      </c>
      <c r="V31">
        <v>25.8</v>
      </c>
      <c r="W31">
        <v>5.9299999999999999E-2</v>
      </c>
      <c r="X31">
        <v>0.24199999999999999</v>
      </c>
      <c r="Y31">
        <v>0.72499999999999998</v>
      </c>
      <c r="Z31">
        <v>0.85</v>
      </c>
      <c r="AA31">
        <v>268</v>
      </c>
      <c r="AC31">
        <f t="shared" si="0"/>
        <v>0.12385321100917432</v>
      </c>
      <c r="AE31">
        <f t="shared" si="1"/>
        <v>8.7200000000000006</v>
      </c>
      <c r="AF31">
        <f t="shared" si="2"/>
        <v>1.08</v>
      </c>
      <c r="AG31">
        <f t="shared" si="3"/>
        <v>1.4581939799331103</v>
      </c>
      <c r="AH31">
        <f t="shared" si="4"/>
        <v>0.1806020066889632</v>
      </c>
    </row>
    <row r="32" spans="1:34" x14ac:dyDescent="0.25">
      <c r="A32" s="1" t="s">
        <v>40</v>
      </c>
      <c r="C32">
        <v>59800</v>
      </c>
      <c r="E32">
        <v>487</v>
      </c>
      <c r="F32">
        <v>1625</v>
      </c>
      <c r="G32">
        <v>3.34</v>
      </c>
      <c r="H32">
        <v>0.28499999999999998</v>
      </c>
      <c r="I32">
        <v>0.41199999999999998</v>
      </c>
      <c r="J32">
        <v>0.63600000000000001</v>
      </c>
      <c r="K32">
        <v>146</v>
      </c>
      <c r="M32">
        <v>204</v>
      </c>
      <c r="N32">
        <v>22.5</v>
      </c>
      <c r="O32">
        <v>0.11</v>
      </c>
      <c r="P32">
        <v>0.20899999999999999</v>
      </c>
      <c r="Q32">
        <v>0.75700000000000001</v>
      </c>
      <c r="R32">
        <v>0.84099999999999997</v>
      </c>
      <c r="S32">
        <v>5224</v>
      </c>
      <c r="U32">
        <v>1984</v>
      </c>
      <c r="V32">
        <v>126</v>
      </c>
      <c r="W32">
        <v>6.3399999999999998E-2</v>
      </c>
      <c r="X32">
        <v>0.24099999999999999</v>
      </c>
      <c r="Y32">
        <v>0.73199999999999998</v>
      </c>
      <c r="Z32">
        <v>0.85899999999999999</v>
      </c>
      <c r="AA32">
        <v>487</v>
      </c>
      <c r="AC32">
        <f t="shared" si="0"/>
        <v>0.1028225806451613</v>
      </c>
      <c r="AE32">
        <f t="shared" si="1"/>
        <v>4.0739219712525667</v>
      </c>
      <c r="AF32">
        <f t="shared" si="2"/>
        <v>0.41889117043121149</v>
      </c>
      <c r="AG32">
        <f t="shared" si="3"/>
        <v>1.220923076923077</v>
      </c>
      <c r="AH32">
        <f t="shared" si="4"/>
        <v>0.12553846153846154</v>
      </c>
    </row>
    <row r="33" spans="1:34" x14ac:dyDescent="0.25">
      <c r="A33" s="1" t="s">
        <v>41</v>
      </c>
      <c r="C33">
        <v>14300</v>
      </c>
      <c r="D33" s="1"/>
      <c r="E33">
        <v>131</v>
      </c>
      <c r="F33">
        <v>489</v>
      </c>
      <c r="G33">
        <v>3.73</v>
      </c>
      <c r="H33">
        <v>0.29599999999999999</v>
      </c>
      <c r="I33">
        <v>0.36599999999999999</v>
      </c>
      <c r="J33">
        <v>0.59499999999999997</v>
      </c>
      <c r="K33">
        <v>150</v>
      </c>
      <c r="M33">
        <v>84</v>
      </c>
      <c r="N33">
        <v>9.2200000000000006</v>
      </c>
      <c r="O33">
        <v>0.11</v>
      </c>
      <c r="P33">
        <v>0.2</v>
      </c>
      <c r="Q33">
        <v>0.75700000000000001</v>
      </c>
      <c r="R33">
        <v>0.83299999999999996</v>
      </c>
      <c r="S33">
        <v>4054</v>
      </c>
      <c r="U33">
        <v>592</v>
      </c>
      <c r="V33">
        <v>33.299999999999997</v>
      </c>
      <c r="W33">
        <v>5.62E-2</v>
      </c>
      <c r="X33">
        <v>0.24199999999999999</v>
      </c>
      <c r="Y33">
        <v>0.72599999999999998</v>
      </c>
      <c r="Z33">
        <v>0.85399999999999998</v>
      </c>
      <c r="AA33">
        <v>408</v>
      </c>
      <c r="AC33">
        <f t="shared" si="0"/>
        <v>0.14189189189189189</v>
      </c>
      <c r="AE33">
        <f t="shared" si="1"/>
        <v>4.5190839694656493</v>
      </c>
      <c r="AF33">
        <f t="shared" si="2"/>
        <v>0.64122137404580148</v>
      </c>
      <c r="AG33">
        <f t="shared" si="3"/>
        <v>1.2106339468302658</v>
      </c>
      <c r="AH33">
        <f t="shared" si="4"/>
        <v>0.17177914110429449</v>
      </c>
    </row>
    <row r="34" spans="1:34" x14ac:dyDescent="0.25">
      <c r="A34" s="1" t="s">
        <v>42</v>
      </c>
      <c r="C34">
        <v>11800</v>
      </c>
      <c r="D34" s="1"/>
      <c r="E34">
        <v>103</v>
      </c>
      <c r="F34">
        <v>478</v>
      </c>
      <c r="G34">
        <v>4.6399999999999997</v>
      </c>
      <c r="H34">
        <v>0.27500000000000002</v>
      </c>
      <c r="I34">
        <v>0.40500000000000003</v>
      </c>
      <c r="J34">
        <v>0.59299999999999997</v>
      </c>
      <c r="K34">
        <v>148</v>
      </c>
      <c r="M34">
        <v>82</v>
      </c>
      <c r="N34">
        <v>7.76</v>
      </c>
      <c r="O34">
        <v>9.4600000000000004E-2</v>
      </c>
      <c r="P34">
        <v>0.216</v>
      </c>
      <c r="Q34">
        <v>0.75</v>
      </c>
      <c r="R34">
        <v>0.84799999999999998</v>
      </c>
      <c r="S34">
        <v>4126</v>
      </c>
      <c r="U34">
        <v>660</v>
      </c>
      <c r="V34">
        <v>42.3</v>
      </c>
      <c r="W34">
        <v>6.4000000000000001E-2</v>
      </c>
      <c r="X34">
        <v>0.23899999999999999</v>
      </c>
      <c r="Y34">
        <v>0.72799999999999998</v>
      </c>
      <c r="Z34">
        <v>0.84899999999999998</v>
      </c>
      <c r="AA34">
        <v>308</v>
      </c>
      <c r="AC34">
        <f t="shared" si="0"/>
        <v>0.12424242424242424</v>
      </c>
      <c r="AE34">
        <f t="shared" si="1"/>
        <v>6.407766990291262</v>
      </c>
      <c r="AF34">
        <f t="shared" si="2"/>
        <v>0.79611650485436891</v>
      </c>
      <c r="AG34">
        <f t="shared" si="3"/>
        <v>1.3807531380753137</v>
      </c>
      <c r="AH34">
        <f t="shared" si="4"/>
        <v>0.17154811715481172</v>
      </c>
    </row>
    <row r="35" spans="1:34" x14ac:dyDescent="0.25">
      <c r="A35" s="1" t="s">
        <v>43</v>
      </c>
      <c r="C35">
        <v>6596</v>
      </c>
      <c r="D35" s="1"/>
      <c r="E35">
        <v>71</v>
      </c>
      <c r="F35">
        <v>281</v>
      </c>
      <c r="G35">
        <v>3.96</v>
      </c>
      <c r="H35">
        <v>0.30599999999999999</v>
      </c>
      <c r="I35">
        <v>0.38100000000000001</v>
      </c>
      <c r="J35">
        <v>0.63900000000000001</v>
      </c>
      <c r="K35">
        <v>200</v>
      </c>
      <c r="M35">
        <v>78</v>
      </c>
      <c r="N35">
        <v>5.98</v>
      </c>
      <c r="O35">
        <v>7.6700000000000004E-2</v>
      </c>
      <c r="P35">
        <v>0.224</v>
      </c>
      <c r="Q35">
        <v>0.72399999999999998</v>
      </c>
      <c r="R35">
        <v>0.84299999999999997</v>
      </c>
      <c r="S35">
        <v>4034</v>
      </c>
      <c r="U35">
        <v>527</v>
      </c>
      <c r="V35">
        <v>26.3</v>
      </c>
      <c r="W35">
        <v>4.99E-2</v>
      </c>
      <c r="X35">
        <v>0.245</v>
      </c>
      <c r="Y35">
        <v>0.71699999999999997</v>
      </c>
      <c r="Z35">
        <v>0.85399999999999998</v>
      </c>
      <c r="AA35">
        <v>393</v>
      </c>
      <c r="AC35">
        <f t="shared" si="0"/>
        <v>0.14800759013282733</v>
      </c>
      <c r="AE35">
        <f t="shared" si="1"/>
        <v>7.422535211267606</v>
      </c>
      <c r="AF35">
        <f t="shared" si="2"/>
        <v>1.0985915492957747</v>
      </c>
      <c r="AG35">
        <f t="shared" si="3"/>
        <v>1.8754448398576513</v>
      </c>
      <c r="AH35">
        <f t="shared" si="4"/>
        <v>0.27758007117437722</v>
      </c>
    </row>
    <row r="36" spans="1:34" x14ac:dyDescent="0.25">
      <c r="A36" s="1" t="s">
        <v>44</v>
      </c>
      <c r="C36">
        <v>5948</v>
      </c>
      <c r="D36" s="1"/>
      <c r="E36">
        <v>97</v>
      </c>
      <c r="F36">
        <v>234</v>
      </c>
      <c r="G36">
        <v>2.41</v>
      </c>
      <c r="H36">
        <v>0.24299999999999999</v>
      </c>
      <c r="I36">
        <v>0.38300000000000001</v>
      </c>
      <c r="J36">
        <v>0.58699999999999997</v>
      </c>
      <c r="K36">
        <v>154</v>
      </c>
      <c r="M36">
        <v>93</v>
      </c>
      <c r="N36">
        <v>10.3</v>
      </c>
      <c r="O36">
        <v>0.11</v>
      </c>
      <c r="P36">
        <v>0.21</v>
      </c>
      <c r="Q36">
        <v>0.72099999999999997</v>
      </c>
      <c r="R36">
        <v>0.82299999999999995</v>
      </c>
      <c r="S36">
        <v>2624</v>
      </c>
      <c r="U36">
        <v>309</v>
      </c>
      <c r="V36">
        <v>14.5</v>
      </c>
      <c r="W36">
        <v>4.6899999999999997E-2</v>
      </c>
      <c r="X36">
        <v>0.23300000000000001</v>
      </c>
      <c r="Y36">
        <v>0.73399999999999999</v>
      </c>
      <c r="Z36">
        <v>0.84799999999999998</v>
      </c>
      <c r="AA36">
        <v>367</v>
      </c>
      <c r="AC36">
        <f t="shared" si="0"/>
        <v>0.30097087378640774</v>
      </c>
      <c r="AE36">
        <f t="shared" si="1"/>
        <v>3.1855670103092781</v>
      </c>
      <c r="AF36">
        <f t="shared" si="2"/>
        <v>0.95876288659793818</v>
      </c>
      <c r="AG36">
        <f t="shared" si="3"/>
        <v>1.3205128205128205</v>
      </c>
      <c r="AH36">
        <f t="shared" si="4"/>
        <v>0.39743589743589741</v>
      </c>
    </row>
    <row r="37" spans="1:34" x14ac:dyDescent="0.25">
      <c r="A37" s="1" t="s">
        <v>45</v>
      </c>
      <c r="C37">
        <v>7811</v>
      </c>
      <c r="E37">
        <v>62</v>
      </c>
      <c r="F37">
        <v>292</v>
      </c>
      <c r="G37">
        <v>4.72</v>
      </c>
      <c r="H37">
        <v>0.21</v>
      </c>
      <c r="I37">
        <v>0.42599999999999999</v>
      </c>
      <c r="J37">
        <v>0.61</v>
      </c>
      <c r="K37">
        <v>246</v>
      </c>
      <c r="M37">
        <v>140</v>
      </c>
      <c r="N37">
        <v>12.9</v>
      </c>
      <c r="O37">
        <v>9.1899999999999996E-2</v>
      </c>
      <c r="P37">
        <v>0.22</v>
      </c>
      <c r="Q37">
        <v>0.73299999999999998</v>
      </c>
      <c r="R37">
        <v>0.84399999999999997</v>
      </c>
      <c r="S37">
        <v>3968</v>
      </c>
      <c r="U37">
        <v>608</v>
      </c>
      <c r="V37">
        <v>24.4</v>
      </c>
      <c r="W37">
        <v>4.0099999999999997E-2</v>
      </c>
      <c r="X37">
        <v>0.26800000000000002</v>
      </c>
      <c r="Y37">
        <v>0.69199999999999995</v>
      </c>
      <c r="Z37">
        <v>0.874</v>
      </c>
      <c r="AA37">
        <v>667</v>
      </c>
      <c r="AC37">
        <f t="shared" si="0"/>
        <v>0.23026315789473684</v>
      </c>
      <c r="AE37">
        <f t="shared" si="1"/>
        <v>9.806451612903226</v>
      </c>
      <c r="AF37">
        <f t="shared" si="2"/>
        <v>2.2580645161290325</v>
      </c>
      <c r="AG37">
        <f t="shared" si="3"/>
        <v>2.0821917808219177</v>
      </c>
      <c r="AH37">
        <f t="shared" si="4"/>
        <v>0.47945205479452052</v>
      </c>
    </row>
    <row r="38" spans="1:34" x14ac:dyDescent="0.25">
      <c r="A38" s="1" t="s">
        <v>46</v>
      </c>
      <c r="C38">
        <v>13600</v>
      </c>
      <c r="E38">
        <v>121</v>
      </c>
      <c r="F38">
        <v>358</v>
      </c>
      <c r="G38">
        <v>2.96</v>
      </c>
      <c r="H38">
        <v>0.221</v>
      </c>
      <c r="I38">
        <v>0.46100000000000002</v>
      </c>
      <c r="J38">
        <v>0.622</v>
      </c>
      <c r="K38">
        <v>188</v>
      </c>
      <c r="M38">
        <v>166</v>
      </c>
      <c r="N38">
        <v>16.5</v>
      </c>
      <c r="O38">
        <v>9.9299999999999999E-2</v>
      </c>
      <c r="P38">
        <v>0.215</v>
      </c>
      <c r="Q38">
        <v>0.75</v>
      </c>
      <c r="R38">
        <v>0.85099999999999998</v>
      </c>
      <c r="S38">
        <v>4432</v>
      </c>
      <c r="U38">
        <v>688</v>
      </c>
      <c r="V38">
        <v>32.9</v>
      </c>
      <c r="W38">
        <v>4.7800000000000002E-2</v>
      </c>
      <c r="X38">
        <v>0.255</v>
      </c>
      <c r="Y38">
        <v>0.70699999999999996</v>
      </c>
      <c r="Z38">
        <v>0.86399999999999999</v>
      </c>
      <c r="AA38">
        <v>503</v>
      </c>
      <c r="AC38">
        <f t="shared" si="0"/>
        <v>0.24127906976744187</v>
      </c>
      <c r="AE38">
        <f t="shared" si="1"/>
        <v>5.6859504132231402</v>
      </c>
      <c r="AF38">
        <f t="shared" si="2"/>
        <v>1.3719008264462811</v>
      </c>
      <c r="AG38">
        <f t="shared" si="3"/>
        <v>1.9217877094972067</v>
      </c>
      <c r="AH38">
        <f t="shared" si="4"/>
        <v>0.46368715083798884</v>
      </c>
    </row>
    <row r="39" spans="1:34" x14ac:dyDescent="0.25">
      <c r="A39" s="1"/>
      <c r="C39" s="15"/>
    </row>
    <row r="40" spans="1:34" x14ac:dyDescent="0.25">
      <c r="A40" s="1"/>
      <c r="C40" s="15"/>
    </row>
    <row r="41" spans="1:34" x14ac:dyDescent="0.25">
      <c r="A41" s="1"/>
      <c r="C41" s="15"/>
    </row>
    <row r="42" spans="1:34" x14ac:dyDescent="0.25">
      <c r="A42" s="1"/>
      <c r="C42" s="15"/>
      <c r="D42" s="1"/>
    </row>
    <row r="43" spans="1:34" x14ac:dyDescent="0.25">
      <c r="A43" s="1"/>
      <c r="C43" s="15"/>
      <c r="D43" s="1"/>
    </row>
    <row r="44" spans="1:34" x14ac:dyDescent="0.25">
      <c r="A44" s="1"/>
      <c r="C44" s="15"/>
      <c r="D44" s="1"/>
    </row>
    <row r="45" spans="1:34" x14ac:dyDescent="0.25">
      <c r="A45" s="1"/>
      <c r="C45" s="15"/>
    </row>
    <row r="46" spans="1:34" x14ac:dyDescent="0.25">
      <c r="A46" s="1"/>
      <c r="C46" s="15"/>
    </row>
    <row r="47" spans="1:34" x14ac:dyDescent="0.25">
      <c r="A47" s="1"/>
      <c r="C47" s="15"/>
    </row>
    <row r="48" spans="1:34" x14ac:dyDescent="0.25">
      <c r="A48" s="1"/>
      <c r="C48" s="15"/>
    </row>
    <row r="49" spans="1:34" x14ac:dyDescent="0.25">
      <c r="A49" s="1"/>
      <c r="C49" s="15"/>
      <c r="D49" s="1"/>
    </row>
    <row r="50" spans="1:34" x14ac:dyDescent="0.25">
      <c r="A50" s="1"/>
      <c r="C50" s="15"/>
      <c r="D50" s="1"/>
    </row>
    <row r="51" spans="1:34" x14ac:dyDescent="0.25">
      <c r="A51" s="1"/>
      <c r="C51" s="14"/>
      <c r="D51" s="1"/>
    </row>
    <row r="52" spans="1:34" x14ac:dyDescent="0.25">
      <c r="A52" s="1"/>
      <c r="C52" s="14"/>
      <c r="D52" s="1"/>
    </row>
    <row r="54" spans="1:34" x14ac:dyDescent="0.25">
      <c r="B54" s="5" t="s">
        <v>5</v>
      </c>
      <c r="C54" s="7">
        <f>AVERAGE(C6:C52)</f>
        <v>18271.272727272728</v>
      </c>
      <c r="D54" s="5"/>
      <c r="E54" s="6">
        <f>AVERAGE(E6:E52)</f>
        <v>152.03030303030303</v>
      </c>
      <c r="F54" s="6">
        <f t="shared" ref="F54:AH54" si="5">AVERAGE(F6:F52)</f>
        <v>579.63636363636363</v>
      </c>
      <c r="G54" s="6">
        <f t="shared" si="5"/>
        <v>3.9669696969696977</v>
      </c>
      <c r="H54" s="6">
        <f t="shared" si="5"/>
        <v>0.26315151515151519</v>
      </c>
      <c r="I54" s="6">
        <f t="shared" si="5"/>
        <v>0.42684848484848492</v>
      </c>
      <c r="J54" s="6">
        <f>AVERAGE(J6:J52)</f>
        <v>0.62593939393939391</v>
      </c>
      <c r="K54" s="6">
        <f>AVERAGE(K6:K52)</f>
        <v>1846.090909090909</v>
      </c>
      <c r="L54" s="6"/>
      <c r="M54" s="6">
        <f t="shared" si="5"/>
        <v>126.81818181818181</v>
      </c>
      <c r="N54" s="6">
        <f t="shared" si="5"/>
        <v>11.578787878787882</v>
      </c>
      <c r="O54" s="6">
        <f t="shared" si="5"/>
        <v>9.0899999999999981E-2</v>
      </c>
      <c r="P54" s="6">
        <f t="shared" si="5"/>
        <v>0.21954545454545454</v>
      </c>
      <c r="Q54" s="6">
        <f t="shared" si="5"/>
        <v>0.74721212121212122</v>
      </c>
      <c r="R54" s="6">
        <f t="shared" si="5"/>
        <v>0.85478787878787876</v>
      </c>
      <c r="S54" s="6">
        <f t="shared" si="5"/>
        <v>4839.181818181818</v>
      </c>
      <c r="T54" s="6"/>
      <c r="U54" s="6">
        <f>AVERAGE(U6:U52)</f>
        <v>834.72727272727275</v>
      </c>
      <c r="V54" s="6">
        <f t="shared" si="5"/>
        <v>49.112121212121224</v>
      </c>
      <c r="W54" s="6">
        <f t="shared" si="5"/>
        <v>5.8415151515151517E-2</v>
      </c>
      <c r="X54" s="6">
        <f t="shared" si="5"/>
        <v>0.25745454545454549</v>
      </c>
      <c r="Y54" s="6">
        <f t="shared" si="5"/>
        <v>0.71078787878787886</v>
      </c>
      <c r="Z54" s="6">
        <f t="shared" si="5"/>
        <v>0.87681818181818194</v>
      </c>
      <c r="AA54" s="6">
        <f t="shared" si="5"/>
        <v>934</v>
      </c>
      <c r="AB54" s="6"/>
      <c r="AC54" s="6">
        <f t="shared" si="5"/>
        <v>0.15796784498348157</v>
      </c>
      <c r="AD54" s="6"/>
      <c r="AE54" s="6">
        <f t="shared" si="5"/>
        <v>6.1355995595991297</v>
      </c>
      <c r="AF54" s="6">
        <f t="shared" si="5"/>
        <v>0.93627890550067006</v>
      </c>
      <c r="AG54" s="6">
        <f t="shared" si="5"/>
        <v>1.5553123731894669</v>
      </c>
      <c r="AH54" s="6">
        <f t="shared" si="5"/>
        <v>0.24546727694458248</v>
      </c>
    </row>
    <row r="58" spans="1:34" x14ac:dyDescent="0.25">
      <c r="L58">
        <f>79-17</f>
        <v>62</v>
      </c>
    </row>
    <row r="59" spans="1:34" x14ac:dyDescent="0.25">
      <c r="L59">
        <f>L58/25</f>
        <v>2.48</v>
      </c>
    </row>
    <row r="76" spans="17:33" x14ac:dyDescent="0.25">
      <c r="Q76">
        <v>1</v>
      </c>
      <c r="R76">
        <v>93.608695652173907</v>
      </c>
      <c r="S76">
        <v>89.151515151515156</v>
      </c>
      <c r="T76">
        <v>86.642857142857139</v>
      </c>
      <c r="U76">
        <f>AVERAGE(R76:T76)</f>
        <v>89.801022648848743</v>
      </c>
      <c r="X76">
        <v>1</v>
      </c>
      <c r="Y76">
        <v>0.11209707028453049</v>
      </c>
      <c r="Z76">
        <v>9.0774753617466661E-2</v>
      </c>
      <c r="AA76">
        <v>0.10646504956429866</v>
      </c>
      <c r="AB76">
        <f>AVERAGE(Y76:AA76)</f>
        <v>0.10311229115543193</v>
      </c>
    </row>
    <row r="77" spans="17:33" x14ac:dyDescent="0.25">
      <c r="Q77">
        <v>3</v>
      </c>
      <c r="R77">
        <v>103.25</v>
      </c>
      <c r="S77">
        <v>117.5</v>
      </c>
      <c r="T77">
        <v>126.81818181818181</v>
      </c>
      <c r="U77">
        <f>AVERAGE(R77:T77)</f>
        <v>115.85606060606061</v>
      </c>
      <c r="X77">
        <v>3</v>
      </c>
      <c r="Y77">
        <v>0.11625162312463783</v>
      </c>
      <c r="Z77">
        <v>0.1562927896903421</v>
      </c>
      <c r="AA77">
        <v>0.15796784498348157</v>
      </c>
      <c r="AB77">
        <f>AVERAGE(Y77:AA77)</f>
        <v>0.14350408593282049</v>
      </c>
    </row>
    <row r="78" spans="17:33" x14ac:dyDescent="0.25">
      <c r="Q78">
        <v>7</v>
      </c>
      <c r="R78">
        <v>182.58064516129033</v>
      </c>
      <c r="S78">
        <v>162.60869565217391</v>
      </c>
      <c r="U78">
        <f t="shared" ref="U78:U79" si="6">AVERAGE(R78:S78)</f>
        <v>172.59467040673212</v>
      </c>
      <c r="X78">
        <v>7</v>
      </c>
      <c r="Y78">
        <v>0.20867003741877138</v>
      </c>
      <c r="Z78">
        <v>0.20734100903798569</v>
      </c>
      <c r="AB78">
        <f t="shared" ref="AB78:AB79" si="7">AVERAGE(Y78:Z78)</f>
        <v>0.20800552322837854</v>
      </c>
    </row>
    <row r="79" spans="17:33" x14ac:dyDescent="0.25">
      <c r="Q79">
        <v>24</v>
      </c>
      <c r="R79">
        <v>425.77777777777777</v>
      </c>
      <c r="S79">
        <v>458.84615384615387</v>
      </c>
      <c r="U79">
        <f t="shared" si="6"/>
        <v>442.31196581196582</v>
      </c>
      <c r="X79">
        <v>24</v>
      </c>
      <c r="Y79">
        <v>0.45683704249902457</v>
      </c>
      <c r="Z79">
        <v>0.44362506514357436</v>
      </c>
      <c r="AB79">
        <f t="shared" si="7"/>
        <v>0.45023105382129947</v>
      </c>
    </row>
    <row r="80" spans="17:33" x14ac:dyDescent="0.25">
      <c r="AE80">
        <f>AB77-AB76</f>
        <v>4.0391794777388565E-2</v>
      </c>
      <c r="AF80">
        <f>AB78-AB77</f>
        <v>6.4501437295558045E-2</v>
      </c>
      <c r="AG80">
        <f>AB79-AB78</f>
        <v>0.24222553059292093</v>
      </c>
    </row>
    <row r="81" spans="21:33" x14ac:dyDescent="0.25">
      <c r="AE81">
        <f>AE80/2</f>
        <v>2.0195897388694282E-2</v>
      </c>
      <c r="AF81">
        <f>AF80/4</f>
        <v>1.6125359323889511E-2</v>
      </c>
      <c r="AG81">
        <f>AG80/17</f>
        <v>1.4248560623112996E-2</v>
      </c>
    </row>
    <row r="83" spans="21:33" x14ac:dyDescent="0.25">
      <c r="U83">
        <f>U77-U76</f>
        <v>26.055037957211866</v>
      </c>
    </row>
    <row r="84" spans="21:33" x14ac:dyDescent="0.25">
      <c r="U84">
        <f>U83/2</f>
        <v>13.027518978605933</v>
      </c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 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 Wolf</dc:creator>
  <cp:lastModifiedBy>Dane Michael Wolf</cp:lastModifiedBy>
  <dcterms:created xsi:type="dcterms:W3CDTF">2015-06-05T18:17:20Z</dcterms:created>
  <dcterms:modified xsi:type="dcterms:W3CDTF">2024-06-03T00:28:47Z</dcterms:modified>
</cp:coreProperties>
</file>