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06022024\N = 3 EdU Fibro\7 hr\"/>
    </mc:Choice>
  </mc:AlternateContent>
  <xr:revisionPtr revIDLastSave="0" documentId="13_ncr:1_{2B46ADB7-4487-4ECE-B763-5F6B40C1BCC4}" xr6:coauthVersionLast="47" xr6:coauthVersionMax="47" xr10:uidLastSave="{00000000-0000-0000-0000-000000000000}"/>
  <bookViews>
    <workbookView xWindow="2280" yWindow="2640" windowWidth="36120" windowHeight="18960" xr2:uid="{00000000-000D-0000-FFFF-FFFF00000000}"/>
  </bookViews>
  <sheets>
    <sheet name="7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4" i="2" l="1"/>
  <c r="AF54" i="2"/>
  <c r="AG54" i="2"/>
  <c r="AH54" i="2"/>
  <c r="AH34" i="2"/>
  <c r="AH35" i="2"/>
  <c r="AH36" i="2"/>
  <c r="AH37" i="2"/>
  <c r="AH38" i="2"/>
  <c r="AG34" i="2"/>
  <c r="AG35" i="2"/>
  <c r="AG36" i="2"/>
  <c r="AG37" i="2"/>
  <c r="AG38" i="2"/>
  <c r="AF34" i="2"/>
  <c r="AF35" i="2"/>
  <c r="AF36" i="2"/>
  <c r="AF37" i="2"/>
  <c r="AF38" i="2"/>
  <c r="AE34" i="2"/>
  <c r="AE35" i="2"/>
  <c r="AE36" i="2"/>
  <c r="AE37" i="2"/>
  <c r="AE38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C38" i="2"/>
  <c r="AC37" i="2"/>
  <c r="AC36" i="2"/>
  <c r="AC35" i="2"/>
  <c r="AC34" i="2"/>
  <c r="AC33" i="2"/>
  <c r="AC32" i="2"/>
  <c r="AC31" i="2"/>
  <c r="AC30" i="2"/>
  <c r="AC29" i="2"/>
  <c r="AC28" i="2"/>
  <c r="AC27" i="2" l="1"/>
  <c r="AC26" i="2"/>
  <c r="AC25" i="2"/>
  <c r="AC24" i="2"/>
  <c r="AC23" i="2"/>
  <c r="AC22" i="2"/>
  <c r="AC21" i="2"/>
  <c r="AC20" i="2"/>
  <c r="AC19" i="2"/>
  <c r="AB77" i="2"/>
  <c r="AB76" i="2"/>
  <c r="U77" i="2"/>
  <c r="U76" i="2"/>
  <c r="AC18" i="2" l="1"/>
  <c r="AC17" i="2"/>
  <c r="AC16" i="2"/>
  <c r="AC15" i="2"/>
  <c r="AC14" i="2"/>
  <c r="AC13" i="2"/>
  <c r="AC12" i="2"/>
  <c r="AC11" i="2"/>
  <c r="AC10" i="2"/>
  <c r="AC9" i="2"/>
  <c r="AC8" i="2"/>
  <c r="AC7" i="2"/>
  <c r="U83" i="2"/>
  <c r="U84" i="2" s="1"/>
  <c r="AE80" i="2"/>
  <c r="AE81" i="2" s="1"/>
  <c r="AB79" i="2"/>
  <c r="U78" i="2"/>
  <c r="U79" i="2"/>
  <c r="AA54" i="2" l="1"/>
  <c r="S54" i="2"/>
  <c r="K54" i="2"/>
  <c r="J54" i="2"/>
  <c r="U54" i="2"/>
  <c r="L58" i="2"/>
  <c r="L59" i="2" s="1"/>
  <c r="C54" i="2" l="1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  <c r="AA78" i="2" s="1"/>
  <c r="AB78" i="2" s="1"/>
  <c r="AG80" i="2" l="1"/>
  <c r="AG81" i="2" s="1"/>
  <c r="AF80" i="2"/>
  <c r="AF81" i="2" s="1"/>
</calcChain>
</file>

<file path=xl/sharedStrings.xml><?xml version="1.0" encoding="utf-8"?>
<sst xmlns="http://schemas.openxmlformats.org/spreadsheetml/2006/main" count="65" uniqueCount="51">
  <si>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</si>
  <si>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</si>
  <si>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</si>
  <si>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</si>
  <si>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</si>
  <si>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</si>
  <si>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</si>
  <si>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</si>
  <si>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</si>
  <si>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</si>
  <si>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</si>
  <si>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</si>
  <si>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</si>
  <si>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</si>
  <si>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53-1-1</t>
  </si>
  <si>
    <t>53-1-2</t>
  </si>
  <si>
    <t>53-1-3</t>
  </si>
  <si>
    <t>53-1-4</t>
  </si>
  <si>
    <t>53-1-5</t>
  </si>
  <si>
    <t>53-1-6</t>
  </si>
  <si>
    <t>53-1-7</t>
  </si>
  <si>
    <t>53-1-8</t>
  </si>
  <si>
    <t>24-1-1</t>
  </si>
  <si>
    <t>24-1-2</t>
  </si>
  <si>
    <t>24-1-3</t>
  </si>
  <si>
    <t>24-1-4</t>
  </si>
  <si>
    <t>24-1-5</t>
  </si>
  <si>
    <t>24-1-6</t>
  </si>
  <si>
    <t>24-1-7</t>
  </si>
  <si>
    <t>24-1-8</t>
  </si>
  <si>
    <t>24-1-9</t>
  </si>
  <si>
    <t>34-1-1</t>
  </si>
  <si>
    <t>34-1-2</t>
  </si>
  <si>
    <t>34-1-3</t>
  </si>
  <si>
    <t>34-1-4</t>
  </si>
  <si>
    <t>34-1-5</t>
  </si>
  <si>
    <t>34-1-6</t>
  </si>
  <si>
    <t>34-1-7</t>
  </si>
  <si>
    <t>34-1-8</t>
  </si>
  <si>
    <t>34-1-9</t>
  </si>
  <si>
    <t>34-1-10</t>
  </si>
  <si>
    <t>34-1-11</t>
  </si>
  <si>
    <t>34-1-12</t>
  </si>
  <si>
    <t>34-1-13</t>
  </si>
  <si>
    <t>53-1-9</t>
  </si>
  <si>
    <t>53-1-10</t>
  </si>
  <si>
    <t>53-1-11</t>
  </si>
  <si>
    <t>mtDNA/mito number</t>
  </si>
  <si>
    <t>EdU/mito number</t>
  </si>
  <si>
    <t>mtDNA/mito volume</t>
  </si>
  <si>
    <t>EdU/mito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</si>
</sst>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hr'!$C$6:$C$50</c:f>
              <c:numCache>
                <c:formatCode>General</c:formatCode>
                <c:ptCount val="45"/>
                <c:pt idx="0">
                  <c:v>24500</c:v>
                </c:pt>
                <c:pt idx="1">
                  <c:v>2879</c:v>
                </c:pt>
                <c:pt idx="2">
                  <c:v>28700</c:v>
                </c:pt>
                <c:pt idx="3">
                  <c:v>5162</c:v>
                </c:pt>
                <c:pt idx="4">
                  <c:v>5184</c:v>
                </c:pt>
                <c:pt idx="5">
                  <c:v>17900</c:v>
                </c:pt>
                <c:pt idx="6">
                  <c:v>5082</c:v>
                </c:pt>
                <c:pt idx="7">
                  <c:v>21900</c:v>
                </c:pt>
                <c:pt idx="8">
                  <c:v>12000</c:v>
                </c:pt>
                <c:pt idx="9">
                  <c:v>13300</c:v>
                </c:pt>
                <c:pt idx="10">
                  <c:v>13600</c:v>
                </c:pt>
                <c:pt idx="11">
                  <c:v>5566</c:v>
                </c:pt>
                <c:pt idx="12">
                  <c:v>4516</c:v>
                </c:pt>
                <c:pt idx="13">
                  <c:v>5584</c:v>
                </c:pt>
                <c:pt idx="14">
                  <c:v>7414</c:v>
                </c:pt>
                <c:pt idx="15">
                  <c:v>3874</c:v>
                </c:pt>
                <c:pt idx="16">
                  <c:v>31900</c:v>
                </c:pt>
                <c:pt idx="17">
                  <c:v>10500</c:v>
                </c:pt>
                <c:pt idx="18">
                  <c:v>8598</c:v>
                </c:pt>
                <c:pt idx="19">
                  <c:v>12100</c:v>
                </c:pt>
                <c:pt idx="20">
                  <c:v>7551</c:v>
                </c:pt>
                <c:pt idx="21">
                  <c:v>8423</c:v>
                </c:pt>
                <c:pt idx="22">
                  <c:v>42600</c:v>
                </c:pt>
                <c:pt idx="23">
                  <c:v>10500</c:v>
                </c:pt>
                <c:pt idx="24">
                  <c:v>3572</c:v>
                </c:pt>
                <c:pt idx="25">
                  <c:v>10500</c:v>
                </c:pt>
                <c:pt idx="26">
                  <c:v>3927</c:v>
                </c:pt>
                <c:pt idx="27">
                  <c:v>24300</c:v>
                </c:pt>
                <c:pt idx="28">
                  <c:v>7139</c:v>
                </c:pt>
                <c:pt idx="29">
                  <c:v>5967</c:v>
                </c:pt>
                <c:pt idx="30">
                  <c:v>6480</c:v>
                </c:pt>
                <c:pt idx="31">
                  <c:v>5285</c:v>
                </c:pt>
                <c:pt idx="32">
                  <c:v>7688</c:v>
                </c:pt>
              </c:numCache>
            </c:numRef>
          </c:xVal>
          <c:yVal>
            <c:numRef>
              <c:f>'7 hr'!$U$6:$U$50</c:f>
              <c:numCache>
                <c:formatCode>General</c:formatCode>
                <c:ptCount val="45"/>
                <c:pt idx="0">
                  <c:v>2090</c:v>
                </c:pt>
                <c:pt idx="1">
                  <c:v>411</c:v>
                </c:pt>
                <c:pt idx="2">
                  <c:v>1986</c:v>
                </c:pt>
                <c:pt idx="3">
                  <c:v>328</c:v>
                </c:pt>
                <c:pt idx="4">
                  <c:v>332</c:v>
                </c:pt>
                <c:pt idx="5">
                  <c:v>1217</c:v>
                </c:pt>
                <c:pt idx="6">
                  <c:v>493</c:v>
                </c:pt>
                <c:pt idx="7">
                  <c:v>1331</c:v>
                </c:pt>
                <c:pt idx="8">
                  <c:v>836</c:v>
                </c:pt>
                <c:pt idx="9">
                  <c:v>679</c:v>
                </c:pt>
                <c:pt idx="10">
                  <c:v>591</c:v>
                </c:pt>
                <c:pt idx="11">
                  <c:v>653</c:v>
                </c:pt>
                <c:pt idx="12">
                  <c:v>345</c:v>
                </c:pt>
                <c:pt idx="13">
                  <c:v>398</c:v>
                </c:pt>
                <c:pt idx="14">
                  <c:v>431</c:v>
                </c:pt>
                <c:pt idx="15">
                  <c:v>301</c:v>
                </c:pt>
                <c:pt idx="16">
                  <c:v>2430</c:v>
                </c:pt>
                <c:pt idx="17">
                  <c:v>633</c:v>
                </c:pt>
                <c:pt idx="18">
                  <c:v>852</c:v>
                </c:pt>
                <c:pt idx="19">
                  <c:v>868</c:v>
                </c:pt>
                <c:pt idx="20">
                  <c:v>741</c:v>
                </c:pt>
                <c:pt idx="21">
                  <c:v>582</c:v>
                </c:pt>
                <c:pt idx="22">
                  <c:v>2805</c:v>
                </c:pt>
                <c:pt idx="23">
                  <c:v>679</c:v>
                </c:pt>
                <c:pt idx="24">
                  <c:v>348</c:v>
                </c:pt>
                <c:pt idx="25">
                  <c:v>869</c:v>
                </c:pt>
                <c:pt idx="26">
                  <c:v>469</c:v>
                </c:pt>
                <c:pt idx="27">
                  <c:v>1467</c:v>
                </c:pt>
                <c:pt idx="28">
                  <c:v>459</c:v>
                </c:pt>
                <c:pt idx="29">
                  <c:v>511</c:v>
                </c:pt>
                <c:pt idx="30">
                  <c:v>535</c:v>
                </c:pt>
                <c:pt idx="31">
                  <c:v>483</c:v>
                </c:pt>
                <c:pt idx="32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hr'!$F$6:$F$50</c:f>
              <c:numCache>
                <c:formatCode>General</c:formatCode>
                <c:ptCount val="45"/>
                <c:pt idx="0">
                  <c:v>1138</c:v>
                </c:pt>
                <c:pt idx="1">
                  <c:v>156</c:v>
                </c:pt>
                <c:pt idx="2">
                  <c:v>1407</c:v>
                </c:pt>
                <c:pt idx="3">
                  <c:v>196</c:v>
                </c:pt>
                <c:pt idx="4">
                  <c:v>218</c:v>
                </c:pt>
                <c:pt idx="5">
                  <c:v>800</c:v>
                </c:pt>
                <c:pt idx="6">
                  <c:v>260</c:v>
                </c:pt>
                <c:pt idx="7">
                  <c:v>959</c:v>
                </c:pt>
                <c:pt idx="8">
                  <c:v>476</c:v>
                </c:pt>
                <c:pt idx="9">
                  <c:v>436</c:v>
                </c:pt>
                <c:pt idx="10">
                  <c:v>449</c:v>
                </c:pt>
                <c:pt idx="11">
                  <c:v>414</c:v>
                </c:pt>
                <c:pt idx="12">
                  <c:v>218</c:v>
                </c:pt>
                <c:pt idx="13">
                  <c:v>225</c:v>
                </c:pt>
                <c:pt idx="14">
                  <c:v>312</c:v>
                </c:pt>
                <c:pt idx="15">
                  <c:v>216</c:v>
                </c:pt>
                <c:pt idx="16">
                  <c:v>2125</c:v>
                </c:pt>
                <c:pt idx="17">
                  <c:v>486</c:v>
                </c:pt>
                <c:pt idx="18">
                  <c:v>513</c:v>
                </c:pt>
                <c:pt idx="19">
                  <c:v>673</c:v>
                </c:pt>
                <c:pt idx="20">
                  <c:v>563</c:v>
                </c:pt>
                <c:pt idx="21">
                  <c:v>412</c:v>
                </c:pt>
                <c:pt idx="22">
                  <c:v>2102</c:v>
                </c:pt>
                <c:pt idx="23">
                  <c:v>414</c:v>
                </c:pt>
                <c:pt idx="24">
                  <c:v>230</c:v>
                </c:pt>
                <c:pt idx="25">
                  <c:v>723</c:v>
                </c:pt>
                <c:pt idx="26">
                  <c:v>252</c:v>
                </c:pt>
                <c:pt idx="27">
                  <c:v>1418</c:v>
                </c:pt>
                <c:pt idx="28">
                  <c:v>326</c:v>
                </c:pt>
                <c:pt idx="29">
                  <c:v>284</c:v>
                </c:pt>
                <c:pt idx="30">
                  <c:v>397</c:v>
                </c:pt>
                <c:pt idx="31">
                  <c:v>347</c:v>
                </c:pt>
                <c:pt idx="32">
                  <c:v>290</c:v>
                </c:pt>
              </c:numCache>
            </c:numRef>
          </c:xVal>
          <c:yVal>
            <c:numRef>
              <c:f>'7 hr'!$U$6:$U$50</c:f>
              <c:numCache>
                <c:formatCode>General</c:formatCode>
                <c:ptCount val="45"/>
                <c:pt idx="0">
                  <c:v>2090</c:v>
                </c:pt>
                <c:pt idx="1">
                  <c:v>411</c:v>
                </c:pt>
                <c:pt idx="2">
                  <c:v>1986</c:v>
                </c:pt>
                <c:pt idx="3">
                  <c:v>328</c:v>
                </c:pt>
                <c:pt idx="4">
                  <c:v>332</c:v>
                </c:pt>
                <c:pt idx="5">
                  <c:v>1217</c:v>
                </c:pt>
                <c:pt idx="6">
                  <c:v>493</c:v>
                </c:pt>
                <c:pt idx="7">
                  <c:v>1331</c:v>
                </c:pt>
                <c:pt idx="8">
                  <c:v>836</c:v>
                </c:pt>
                <c:pt idx="9">
                  <c:v>679</c:v>
                </c:pt>
                <c:pt idx="10">
                  <c:v>591</c:v>
                </c:pt>
                <c:pt idx="11">
                  <c:v>653</c:v>
                </c:pt>
                <c:pt idx="12">
                  <c:v>345</c:v>
                </c:pt>
                <c:pt idx="13">
                  <c:v>398</c:v>
                </c:pt>
                <c:pt idx="14">
                  <c:v>431</c:v>
                </c:pt>
                <c:pt idx="15">
                  <c:v>301</c:v>
                </c:pt>
                <c:pt idx="16">
                  <c:v>2430</c:v>
                </c:pt>
                <c:pt idx="17">
                  <c:v>633</c:v>
                </c:pt>
                <c:pt idx="18">
                  <c:v>852</c:v>
                </c:pt>
                <c:pt idx="19">
                  <c:v>868</c:v>
                </c:pt>
                <c:pt idx="20">
                  <c:v>741</c:v>
                </c:pt>
                <c:pt idx="21">
                  <c:v>582</c:v>
                </c:pt>
                <c:pt idx="22">
                  <c:v>2805</c:v>
                </c:pt>
                <c:pt idx="23">
                  <c:v>679</c:v>
                </c:pt>
                <c:pt idx="24">
                  <c:v>348</c:v>
                </c:pt>
                <c:pt idx="25">
                  <c:v>869</c:v>
                </c:pt>
                <c:pt idx="26">
                  <c:v>469</c:v>
                </c:pt>
                <c:pt idx="27">
                  <c:v>1467</c:v>
                </c:pt>
                <c:pt idx="28">
                  <c:v>459</c:v>
                </c:pt>
                <c:pt idx="29">
                  <c:v>511</c:v>
                </c:pt>
                <c:pt idx="30">
                  <c:v>535</c:v>
                </c:pt>
                <c:pt idx="31">
                  <c:v>483</c:v>
                </c:pt>
                <c:pt idx="32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hr'!$C$6:$C$50</c:f>
              <c:numCache>
                <c:formatCode>General</c:formatCode>
                <c:ptCount val="45"/>
                <c:pt idx="0">
                  <c:v>24500</c:v>
                </c:pt>
                <c:pt idx="1">
                  <c:v>2879</c:v>
                </c:pt>
                <c:pt idx="2">
                  <c:v>28700</c:v>
                </c:pt>
                <c:pt idx="3">
                  <c:v>5162</c:v>
                </c:pt>
                <c:pt idx="4">
                  <c:v>5184</c:v>
                </c:pt>
                <c:pt idx="5">
                  <c:v>17900</c:v>
                </c:pt>
                <c:pt idx="6">
                  <c:v>5082</c:v>
                </c:pt>
                <c:pt idx="7">
                  <c:v>21900</c:v>
                </c:pt>
                <c:pt idx="8">
                  <c:v>12000</c:v>
                </c:pt>
                <c:pt idx="9">
                  <c:v>13300</c:v>
                </c:pt>
                <c:pt idx="10">
                  <c:v>13600</c:v>
                </c:pt>
                <c:pt idx="11">
                  <c:v>5566</c:v>
                </c:pt>
                <c:pt idx="12">
                  <c:v>4516</c:v>
                </c:pt>
                <c:pt idx="13">
                  <c:v>5584</c:v>
                </c:pt>
                <c:pt idx="14">
                  <c:v>7414</c:v>
                </c:pt>
                <c:pt idx="15">
                  <c:v>3874</c:v>
                </c:pt>
                <c:pt idx="16">
                  <c:v>31900</c:v>
                </c:pt>
                <c:pt idx="17">
                  <c:v>10500</c:v>
                </c:pt>
                <c:pt idx="18">
                  <c:v>8598</c:v>
                </c:pt>
                <c:pt idx="19">
                  <c:v>12100</c:v>
                </c:pt>
                <c:pt idx="20">
                  <c:v>7551</c:v>
                </c:pt>
                <c:pt idx="21">
                  <c:v>8423</c:v>
                </c:pt>
                <c:pt idx="22">
                  <c:v>42600</c:v>
                </c:pt>
                <c:pt idx="23">
                  <c:v>10500</c:v>
                </c:pt>
                <c:pt idx="24">
                  <c:v>3572</c:v>
                </c:pt>
                <c:pt idx="25">
                  <c:v>10500</c:v>
                </c:pt>
                <c:pt idx="26">
                  <c:v>3927</c:v>
                </c:pt>
                <c:pt idx="27">
                  <c:v>24300</c:v>
                </c:pt>
                <c:pt idx="28">
                  <c:v>7139</c:v>
                </c:pt>
                <c:pt idx="29">
                  <c:v>5967</c:v>
                </c:pt>
                <c:pt idx="30">
                  <c:v>6480</c:v>
                </c:pt>
                <c:pt idx="31">
                  <c:v>5285</c:v>
                </c:pt>
                <c:pt idx="32">
                  <c:v>7688</c:v>
                </c:pt>
              </c:numCache>
            </c:numRef>
          </c:xVal>
          <c:yVal>
            <c:numRef>
              <c:f>'7 hr'!$M$6:$M$50</c:f>
              <c:numCache>
                <c:formatCode>General</c:formatCode>
                <c:ptCount val="45"/>
                <c:pt idx="0">
                  <c:v>303</c:v>
                </c:pt>
                <c:pt idx="1">
                  <c:v>48</c:v>
                </c:pt>
                <c:pt idx="2">
                  <c:v>243</c:v>
                </c:pt>
                <c:pt idx="3">
                  <c:v>68</c:v>
                </c:pt>
                <c:pt idx="4">
                  <c:v>46</c:v>
                </c:pt>
                <c:pt idx="5">
                  <c:v>173</c:v>
                </c:pt>
                <c:pt idx="6">
                  <c:v>78</c:v>
                </c:pt>
                <c:pt idx="7">
                  <c:v>140</c:v>
                </c:pt>
                <c:pt idx="8">
                  <c:v>98</c:v>
                </c:pt>
                <c:pt idx="9">
                  <c:v>190</c:v>
                </c:pt>
                <c:pt idx="10">
                  <c:v>141</c:v>
                </c:pt>
                <c:pt idx="11">
                  <c:v>78</c:v>
                </c:pt>
                <c:pt idx="12">
                  <c:v>35</c:v>
                </c:pt>
                <c:pt idx="13">
                  <c:v>65</c:v>
                </c:pt>
                <c:pt idx="14">
                  <c:v>48</c:v>
                </c:pt>
                <c:pt idx="15">
                  <c:v>25</c:v>
                </c:pt>
                <c:pt idx="16">
                  <c:v>551</c:v>
                </c:pt>
                <c:pt idx="17">
                  <c:v>39</c:v>
                </c:pt>
                <c:pt idx="18">
                  <c:v>108</c:v>
                </c:pt>
                <c:pt idx="19">
                  <c:v>174</c:v>
                </c:pt>
                <c:pt idx="20">
                  <c:v>96</c:v>
                </c:pt>
                <c:pt idx="21">
                  <c:v>106</c:v>
                </c:pt>
                <c:pt idx="22">
                  <c:v>429</c:v>
                </c:pt>
                <c:pt idx="23">
                  <c:v>270</c:v>
                </c:pt>
                <c:pt idx="24">
                  <c:v>29</c:v>
                </c:pt>
                <c:pt idx="25">
                  <c:v>180</c:v>
                </c:pt>
                <c:pt idx="26">
                  <c:v>38</c:v>
                </c:pt>
                <c:pt idx="27">
                  <c:v>282</c:v>
                </c:pt>
                <c:pt idx="28">
                  <c:v>40</c:v>
                </c:pt>
                <c:pt idx="29">
                  <c:v>65</c:v>
                </c:pt>
                <c:pt idx="30">
                  <c:v>69</c:v>
                </c:pt>
                <c:pt idx="31">
                  <c:v>171</c:v>
                </c:pt>
                <c:pt idx="3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hr'!$F$6:$F$50</c:f>
              <c:numCache>
                <c:formatCode>General</c:formatCode>
                <c:ptCount val="45"/>
                <c:pt idx="0">
                  <c:v>1138</c:v>
                </c:pt>
                <c:pt idx="1">
                  <c:v>156</c:v>
                </c:pt>
                <c:pt idx="2">
                  <c:v>1407</c:v>
                </c:pt>
                <c:pt idx="3">
                  <c:v>196</c:v>
                </c:pt>
                <c:pt idx="4">
                  <c:v>218</c:v>
                </c:pt>
                <c:pt idx="5">
                  <c:v>800</c:v>
                </c:pt>
                <c:pt idx="6">
                  <c:v>260</c:v>
                </c:pt>
                <c:pt idx="7">
                  <c:v>959</c:v>
                </c:pt>
                <c:pt idx="8">
                  <c:v>476</c:v>
                </c:pt>
                <c:pt idx="9">
                  <c:v>436</c:v>
                </c:pt>
                <c:pt idx="10">
                  <c:v>449</c:v>
                </c:pt>
                <c:pt idx="11">
                  <c:v>414</c:v>
                </c:pt>
                <c:pt idx="12">
                  <c:v>218</c:v>
                </c:pt>
                <c:pt idx="13">
                  <c:v>225</c:v>
                </c:pt>
                <c:pt idx="14">
                  <c:v>312</c:v>
                </c:pt>
                <c:pt idx="15">
                  <c:v>216</c:v>
                </c:pt>
                <c:pt idx="16">
                  <c:v>2125</c:v>
                </c:pt>
                <c:pt idx="17">
                  <c:v>486</c:v>
                </c:pt>
                <c:pt idx="18">
                  <c:v>513</c:v>
                </c:pt>
                <c:pt idx="19">
                  <c:v>673</c:v>
                </c:pt>
                <c:pt idx="20">
                  <c:v>563</c:v>
                </c:pt>
                <c:pt idx="21">
                  <c:v>412</c:v>
                </c:pt>
                <c:pt idx="22">
                  <c:v>2102</c:v>
                </c:pt>
                <c:pt idx="23">
                  <c:v>414</c:v>
                </c:pt>
                <c:pt idx="24">
                  <c:v>230</c:v>
                </c:pt>
                <c:pt idx="25">
                  <c:v>723</c:v>
                </c:pt>
                <c:pt idx="26">
                  <c:v>252</c:v>
                </c:pt>
                <c:pt idx="27">
                  <c:v>1418</c:v>
                </c:pt>
                <c:pt idx="28">
                  <c:v>326</c:v>
                </c:pt>
                <c:pt idx="29">
                  <c:v>284</c:v>
                </c:pt>
                <c:pt idx="30">
                  <c:v>397</c:v>
                </c:pt>
                <c:pt idx="31">
                  <c:v>347</c:v>
                </c:pt>
                <c:pt idx="32">
                  <c:v>290</c:v>
                </c:pt>
              </c:numCache>
            </c:numRef>
          </c:xVal>
          <c:yVal>
            <c:numRef>
              <c:f>'7 hr'!$M$6:$M$50</c:f>
              <c:numCache>
                <c:formatCode>General</c:formatCode>
                <c:ptCount val="45"/>
                <c:pt idx="0">
                  <c:v>303</c:v>
                </c:pt>
                <c:pt idx="1">
                  <c:v>48</c:v>
                </c:pt>
                <c:pt idx="2">
                  <c:v>243</c:v>
                </c:pt>
                <c:pt idx="3">
                  <c:v>68</c:v>
                </c:pt>
                <c:pt idx="4">
                  <c:v>46</c:v>
                </c:pt>
                <c:pt idx="5">
                  <c:v>173</c:v>
                </c:pt>
                <c:pt idx="6">
                  <c:v>78</c:v>
                </c:pt>
                <c:pt idx="7">
                  <c:v>140</c:v>
                </c:pt>
                <c:pt idx="8">
                  <c:v>98</c:v>
                </c:pt>
                <c:pt idx="9">
                  <c:v>190</c:v>
                </c:pt>
                <c:pt idx="10">
                  <c:v>141</c:v>
                </c:pt>
                <c:pt idx="11">
                  <c:v>78</c:v>
                </c:pt>
                <c:pt idx="12">
                  <c:v>35</c:v>
                </c:pt>
                <c:pt idx="13">
                  <c:v>65</c:v>
                </c:pt>
                <c:pt idx="14">
                  <c:v>48</c:v>
                </c:pt>
                <c:pt idx="15">
                  <c:v>25</c:v>
                </c:pt>
                <c:pt idx="16">
                  <c:v>551</c:v>
                </c:pt>
                <c:pt idx="17">
                  <c:v>39</c:v>
                </c:pt>
                <c:pt idx="18">
                  <c:v>108</c:v>
                </c:pt>
                <c:pt idx="19">
                  <c:v>174</c:v>
                </c:pt>
                <c:pt idx="20">
                  <c:v>96</c:v>
                </c:pt>
                <c:pt idx="21">
                  <c:v>106</c:v>
                </c:pt>
                <c:pt idx="22">
                  <c:v>429</c:v>
                </c:pt>
                <c:pt idx="23">
                  <c:v>270</c:v>
                </c:pt>
                <c:pt idx="24">
                  <c:v>29</c:v>
                </c:pt>
                <c:pt idx="25">
                  <c:v>180</c:v>
                </c:pt>
                <c:pt idx="26">
                  <c:v>38</c:v>
                </c:pt>
                <c:pt idx="27">
                  <c:v>282</c:v>
                </c:pt>
                <c:pt idx="28">
                  <c:v>40</c:v>
                </c:pt>
                <c:pt idx="29">
                  <c:v>65</c:v>
                </c:pt>
                <c:pt idx="30">
                  <c:v>69</c:v>
                </c:pt>
                <c:pt idx="31">
                  <c:v>171</c:v>
                </c:pt>
                <c:pt idx="3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hr'!$C$6:$C$50</c:f>
              <c:numCache>
                <c:formatCode>General</c:formatCode>
                <c:ptCount val="45"/>
                <c:pt idx="0">
                  <c:v>24500</c:v>
                </c:pt>
                <c:pt idx="1">
                  <c:v>2879</c:v>
                </c:pt>
                <c:pt idx="2">
                  <c:v>28700</c:v>
                </c:pt>
                <c:pt idx="3">
                  <c:v>5162</c:v>
                </c:pt>
                <c:pt idx="4">
                  <c:v>5184</c:v>
                </c:pt>
                <c:pt idx="5">
                  <c:v>17900</c:v>
                </c:pt>
                <c:pt idx="6">
                  <c:v>5082</c:v>
                </c:pt>
                <c:pt idx="7">
                  <c:v>21900</c:v>
                </c:pt>
                <c:pt idx="8">
                  <c:v>12000</c:v>
                </c:pt>
                <c:pt idx="9">
                  <c:v>13300</c:v>
                </c:pt>
                <c:pt idx="10">
                  <c:v>13600</c:v>
                </c:pt>
                <c:pt idx="11">
                  <c:v>5566</c:v>
                </c:pt>
                <c:pt idx="12">
                  <c:v>4516</c:v>
                </c:pt>
                <c:pt idx="13">
                  <c:v>5584</c:v>
                </c:pt>
                <c:pt idx="14">
                  <c:v>7414</c:v>
                </c:pt>
                <c:pt idx="15">
                  <c:v>3874</c:v>
                </c:pt>
                <c:pt idx="16">
                  <c:v>31900</c:v>
                </c:pt>
                <c:pt idx="17">
                  <c:v>10500</c:v>
                </c:pt>
                <c:pt idx="18">
                  <c:v>8598</c:v>
                </c:pt>
                <c:pt idx="19">
                  <c:v>12100</c:v>
                </c:pt>
                <c:pt idx="20">
                  <c:v>7551</c:v>
                </c:pt>
                <c:pt idx="21">
                  <c:v>8423</c:v>
                </c:pt>
                <c:pt idx="22">
                  <c:v>42600</c:v>
                </c:pt>
                <c:pt idx="23">
                  <c:v>10500</c:v>
                </c:pt>
                <c:pt idx="24">
                  <c:v>3572</c:v>
                </c:pt>
                <c:pt idx="25">
                  <c:v>10500</c:v>
                </c:pt>
                <c:pt idx="26">
                  <c:v>3927</c:v>
                </c:pt>
                <c:pt idx="27">
                  <c:v>24300</c:v>
                </c:pt>
                <c:pt idx="28">
                  <c:v>7139</c:v>
                </c:pt>
                <c:pt idx="29">
                  <c:v>5967</c:v>
                </c:pt>
                <c:pt idx="30">
                  <c:v>6480</c:v>
                </c:pt>
                <c:pt idx="31">
                  <c:v>5285</c:v>
                </c:pt>
                <c:pt idx="32">
                  <c:v>7688</c:v>
                </c:pt>
              </c:numCache>
            </c:numRef>
          </c:xVal>
          <c:yVal>
            <c:numRef>
              <c:f>'7 hr'!$E$6:$E$50</c:f>
              <c:numCache>
                <c:formatCode>General</c:formatCode>
                <c:ptCount val="45"/>
                <c:pt idx="0">
                  <c:v>359</c:v>
                </c:pt>
                <c:pt idx="1">
                  <c:v>51</c:v>
                </c:pt>
                <c:pt idx="2">
                  <c:v>501</c:v>
                </c:pt>
                <c:pt idx="3">
                  <c:v>89</c:v>
                </c:pt>
                <c:pt idx="4">
                  <c:v>79</c:v>
                </c:pt>
                <c:pt idx="5">
                  <c:v>159</c:v>
                </c:pt>
                <c:pt idx="6">
                  <c:v>112</c:v>
                </c:pt>
                <c:pt idx="7">
                  <c:v>240</c:v>
                </c:pt>
                <c:pt idx="8">
                  <c:v>182</c:v>
                </c:pt>
                <c:pt idx="9">
                  <c:v>125</c:v>
                </c:pt>
                <c:pt idx="10">
                  <c:v>141</c:v>
                </c:pt>
                <c:pt idx="11">
                  <c:v>101</c:v>
                </c:pt>
                <c:pt idx="12">
                  <c:v>90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517</c:v>
                </c:pt>
                <c:pt idx="17">
                  <c:v>175</c:v>
                </c:pt>
                <c:pt idx="18">
                  <c:v>115</c:v>
                </c:pt>
                <c:pt idx="19">
                  <c:v>181</c:v>
                </c:pt>
                <c:pt idx="20">
                  <c:v>139</c:v>
                </c:pt>
                <c:pt idx="21">
                  <c:v>220</c:v>
                </c:pt>
                <c:pt idx="22">
                  <c:v>656</c:v>
                </c:pt>
                <c:pt idx="23">
                  <c:v>143</c:v>
                </c:pt>
                <c:pt idx="24">
                  <c:v>68</c:v>
                </c:pt>
                <c:pt idx="25">
                  <c:v>162</c:v>
                </c:pt>
                <c:pt idx="26">
                  <c:v>116</c:v>
                </c:pt>
                <c:pt idx="27">
                  <c:v>464</c:v>
                </c:pt>
                <c:pt idx="28">
                  <c:v>98</c:v>
                </c:pt>
                <c:pt idx="29">
                  <c:v>94</c:v>
                </c:pt>
                <c:pt idx="30">
                  <c:v>101</c:v>
                </c:pt>
                <c:pt idx="31">
                  <c:v>105</c:v>
                </c:pt>
                <c:pt idx="3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hr'!$C$6:$C$50</c:f>
              <c:numCache>
                <c:formatCode>General</c:formatCode>
                <c:ptCount val="45"/>
                <c:pt idx="0">
                  <c:v>24500</c:v>
                </c:pt>
                <c:pt idx="1">
                  <c:v>2879</c:v>
                </c:pt>
                <c:pt idx="2">
                  <c:v>28700</c:v>
                </c:pt>
                <c:pt idx="3">
                  <c:v>5162</c:v>
                </c:pt>
                <c:pt idx="4">
                  <c:v>5184</c:v>
                </c:pt>
                <c:pt idx="5">
                  <c:v>17900</c:v>
                </c:pt>
                <c:pt idx="6">
                  <c:v>5082</c:v>
                </c:pt>
                <c:pt idx="7">
                  <c:v>21900</c:v>
                </c:pt>
                <c:pt idx="8">
                  <c:v>12000</c:v>
                </c:pt>
                <c:pt idx="9">
                  <c:v>13300</c:v>
                </c:pt>
                <c:pt idx="10">
                  <c:v>13600</c:v>
                </c:pt>
                <c:pt idx="11">
                  <c:v>5566</c:v>
                </c:pt>
                <c:pt idx="12">
                  <c:v>4516</c:v>
                </c:pt>
                <c:pt idx="13">
                  <c:v>5584</c:v>
                </c:pt>
                <c:pt idx="14">
                  <c:v>7414</c:v>
                </c:pt>
                <c:pt idx="15">
                  <c:v>3874</c:v>
                </c:pt>
                <c:pt idx="16">
                  <c:v>31900</c:v>
                </c:pt>
                <c:pt idx="17">
                  <c:v>10500</c:v>
                </c:pt>
                <c:pt idx="18">
                  <c:v>8598</c:v>
                </c:pt>
                <c:pt idx="19">
                  <c:v>12100</c:v>
                </c:pt>
                <c:pt idx="20">
                  <c:v>7551</c:v>
                </c:pt>
                <c:pt idx="21">
                  <c:v>8423</c:v>
                </c:pt>
                <c:pt idx="22">
                  <c:v>42600</c:v>
                </c:pt>
                <c:pt idx="23">
                  <c:v>10500</c:v>
                </c:pt>
                <c:pt idx="24">
                  <c:v>3572</c:v>
                </c:pt>
                <c:pt idx="25">
                  <c:v>10500</c:v>
                </c:pt>
                <c:pt idx="26">
                  <c:v>3927</c:v>
                </c:pt>
                <c:pt idx="27">
                  <c:v>24300</c:v>
                </c:pt>
                <c:pt idx="28">
                  <c:v>7139</c:v>
                </c:pt>
                <c:pt idx="29">
                  <c:v>5967</c:v>
                </c:pt>
                <c:pt idx="30">
                  <c:v>6480</c:v>
                </c:pt>
                <c:pt idx="31">
                  <c:v>5285</c:v>
                </c:pt>
                <c:pt idx="32">
                  <c:v>7688</c:v>
                </c:pt>
              </c:numCache>
            </c:numRef>
          </c:xVal>
          <c:yVal>
            <c:numRef>
              <c:f>'7 hr'!$F$6:$F$50</c:f>
              <c:numCache>
                <c:formatCode>General</c:formatCode>
                <c:ptCount val="45"/>
                <c:pt idx="0">
                  <c:v>1138</c:v>
                </c:pt>
                <c:pt idx="1">
                  <c:v>156</c:v>
                </c:pt>
                <c:pt idx="2">
                  <c:v>1407</c:v>
                </c:pt>
                <c:pt idx="3">
                  <c:v>196</c:v>
                </c:pt>
                <c:pt idx="4">
                  <c:v>218</c:v>
                </c:pt>
                <c:pt idx="5">
                  <c:v>800</c:v>
                </c:pt>
                <c:pt idx="6">
                  <c:v>260</c:v>
                </c:pt>
                <c:pt idx="7">
                  <c:v>959</c:v>
                </c:pt>
                <c:pt idx="8">
                  <c:v>476</c:v>
                </c:pt>
                <c:pt idx="9">
                  <c:v>436</c:v>
                </c:pt>
                <c:pt idx="10">
                  <c:v>449</c:v>
                </c:pt>
                <c:pt idx="11">
                  <c:v>414</c:v>
                </c:pt>
                <c:pt idx="12">
                  <c:v>218</c:v>
                </c:pt>
                <c:pt idx="13">
                  <c:v>225</c:v>
                </c:pt>
                <c:pt idx="14">
                  <c:v>312</c:v>
                </c:pt>
                <c:pt idx="15">
                  <c:v>216</c:v>
                </c:pt>
                <c:pt idx="16">
                  <c:v>2125</c:v>
                </c:pt>
                <c:pt idx="17">
                  <c:v>486</c:v>
                </c:pt>
                <c:pt idx="18">
                  <c:v>513</c:v>
                </c:pt>
                <c:pt idx="19">
                  <c:v>673</c:v>
                </c:pt>
                <c:pt idx="20">
                  <c:v>563</c:v>
                </c:pt>
                <c:pt idx="21">
                  <c:v>412</c:v>
                </c:pt>
                <c:pt idx="22">
                  <c:v>2102</c:v>
                </c:pt>
                <c:pt idx="23">
                  <c:v>414</c:v>
                </c:pt>
                <c:pt idx="24">
                  <c:v>230</c:v>
                </c:pt>
                <c:pt idx="25">
                  <c:v>723</c:v>
                </c:pt>
                <c:pt idx="26">
                  <c:v>252</c:v>
                </c:pt>
                <c:pt idx="27">
                  <c:v>1418</c:v>
                </c:pt>
                <c:pt idx="28">
                  <c:v>326</c:v>
                </c:pt>
                <c:pt idx="29">
                  <c:v>284</c:v>
                </c:pt>
                <c:pt idx="30">
                  <c:v>397</c:v>
                </c:pt>
                <c:pt idx="31">
                  <c:v>347</c:v>
                </c:pt>
                <c:pt idx="32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hr'!$X$76:$X$79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'7 hr'!$AB$76:$AB$79</c:f>
              <c:numCache>
                <c:formatCode>General</c:formatCode>
                <c:ptCount val="4"/>
                <c:pt idx="0">
                  <c:v>0.10311229115543193</c:v>
                </c:pt>
                <c:pt idx="1">
                  <c:v>0.14350408593282049</c:v>
                </c:pt>
                <c:pt idx="2">
                  <c:v>0.19238496988636991</c:v>
                </c:pt>
                <c:pt idx="3">
                  <c:v>0.45023105382129947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3F4-9E36-3B524C39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20095"/>
        <c:axId val="1080415775"/>
      </c:scatterChart>
      <c:valAx>
        <c:axId val="10804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5775"/>
        <c:crosses val="autoZero"/>
        <c:crossBetween val="midCat"/>
      </c:valAx>
      <c:valAx>
        <c:axId val="1080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55</xdr:row>
      <xdr:rowOff>76200</xdr:rowOff>
    </xdr:from>
    <xdr:to>
      <xdr:col>7</xdr:col>
      <xdr:colOff>490537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55</xdr:row>
      <xdr:rowOff>76200</xdr:rowOff>
    </xdr:from>
    <xdr:to>
      <xdr:col>23</xdr:col>
      <xdr:colOff>252412</xdr:colOff>
      <xdr:row>69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57150</xdr:rowOff>
    </xdr:from>
    <xdr:to>
      <xdr:col>15</xdr:col>
      <xdr:colOff>419100</xdr:colOff>
      <xdr:row>69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55</xdr:row>
      <xdr:rowOff>100012</xdr:rowOff>
    </xdr:from>
    <xdr:to>
      <xdr:col>31</xdr:col>
      <xdr:colOff>266700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557212</xdr:colOff>
      <xdr:row>70</xdr:row>
      <xdr:rowOff>109537</xdr:rowOff>
    </xdr:from>
    <xdr:to>
      <xdr:col>7</xdr:col>
      <xdr:colOff>481012</xdr:colOff>
      <xdr:row>84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70</xdr:row>
      <xdr:rowOff>100012</xdr:rowOff>
    </xdr:from>
    <xdr:to>
      <xdr:col>15</xdr:col>
      <xdr:colOff>409575</xdr:colOff>
      <xdr:row>84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604837</xdr:colOff>
      <xdr:row>80</xdr:row>
      <xdr:rowOff>138112</xdr:rowOff>
    </xdr:from>
    <xdr:to>
      <xdr:col>29</xdr:col>
      <xdr:colOff>166687</xdr:colOff>
      <xdr:row>95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1CA33-6046-8537-E17A-7F2E94F4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H84"/>
  <sheetViews>
    <sheetView tabSelected="1" topLeftCell="A26" workbookViewId="0">
      <selection activeCell="AE54" sqref="AE54:AH54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34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34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  <c r="AE5" s="11" t="s">
        <v>47</v>
      </c>
      <c r="AF5" s="11" t="s">
        <v>48</v>
      </c>
      <c r="AG5" s="11" t="s">
        <v>49</v>
      </c>
      <c r="AH5" s="11" t="s">
        <v>50</v>
      </c>
    </row>
    <row r="6" spans="1:34" x14ac:dyDescent="0.25">
      <c r="A6" s="1" t="s">
        <v>22</v>
      </c>
      <c r="C6">
        <v>24500</v>
      </c>
      <c r="E6">
        <v>359</v>
      </c>
      <c r="F6">
        <v>1138</v>
      </c>
      <c r="G6">
        <v>3.17</v>
      </c>
      <c r="H6">
        <v>0.26800000000000002</v>
      </c>
      <c r="I6">
        <v>0.44500000000000001</v>
      </c>
      <c r="J6">
        <v>0.65200000000000002</v>
      </c>
      <c r="K6">
        <v>3758</v>
      </c>
      <c r="M6">
        <v>303</v>
      </c>
      <c r="N6">
        <v>36</v>
      </c>
      <c r="O6">
        <v>0.11899999999999999</v>
      </c>
      <c r="P6">
        <v>0.20699999999999999</v>
      </c>
      <c r="Q6">
        <v>0.77500000000000002</v>
      </c>
      <c r="R6">
        <v>0.85099999999999998</v>
      </c>
      <c r="S6">
        <v>4250</v>
      </c>
      <c r="U6">
        <v>2090</v>
      </c>
      <c r="V6">
        <v>114</v>
      </c>
      <c r="W6">
        <v>5.4300000000000001E-2</v>
      </c>
      <c r="X6">
        <v>0.26900000000000002</v>
      </c>
      <c r="Y6">
        <v>0.69799999999999995</v>
      </c>
      <c r="Z6">
        <v>0.88600000000000001</v>
      </c>
      <c r="AA6">
        <v>1462</v>
      </c>
      <c r="AC6">
        <f t="shared" ref="AC6:AC38" si="0">M6/U6</f>
        <v>0.14497607655502392</v>
      </c>
      <c r="AE6">
        <f>U6/E6</f>
        <v>5.8217270194986073</v>
      </c>
      <c r="AF6">
        <f>M6/E6</f>
        <v>0.84401114206128136</v>
      </c>
      <c r="AG6">
        <f>U6/F6</f>
        <v>1.836555360281195</v>
      </c>
      <c r="AH6">
        <f>M6/F6</f>
        <v>0.2662565905096661</v>
      </c>
    </row>
    <row r="7" spans="1:34" ht="14.25" customHeight="1" x14ac:dyDescent="0.25">
      <c r="A7" s="1" t="s">
        <v>23</v>
      </c>
      <c r="C7">
        <v>2879</v>
      </c>
      <c r="E7">
        <v>51</v>
      </c>
      <c r="F7">
        <v>156</v>
      </c>
      <c r="G7">
        <v>3.06</v>
      </c>
      <c r="H7">
        <v>0.246</v>
      </c>
      <c r="I7">
        <v>0.44400000000000001</v>
      </c>
      <c r="J7">
        <v>0.61399999999999999</v>
      </c>
      <c r="K7">
        <v>5324</v>
      </c>
      <c r="M7">
        <v>48</v>
      </c>
      <c r="N7">
        <v>5.13</v>
      </c>
      <c r="O7">
        <v>0.107</v>
      </c>
      <c r="P7">
        <v>0.20799999999999999</v>
      </c>
      <c r="Q7">
        <v>0.79200000000000004</v>
      </c>
      <c r="R7">
        <v>0.86399999999999999</v>
      </c>
      <c r="S7">
        <v>7062</v>
      </c>
      <c r="U7">
        <v>411</v>
      </c>
      <c r="V7">
        <v>21</v>
      </c>
      <c r="W7">
        <v>5.11E-2</v>
      </c>
      <c r="X7">
        <v>0.27900000000000003</v>
      </c>
      <c r="Y7">
        <v>0.68</v>
      </c>
      <c r="Z7">
        <v>0.89</v>
      </c>
      <c r="AA7">
        <v>1418</v>
      </c>
      <c r="AC7">
        <f t="shared" si="0"/>
        <v>0.11678832116788321</v>
      </c>
      <c r="AE7">
        <f t="shared" ref="AE7:AE38" si="1">U7/E7</f>
        <v>8.0588235294117645</v>
      </c>
      <c r="AF7">
        <f t="shared" ref="AF7:AF38" si="2">M7/E7</f>
        <v>0.94117647058823528</v>
      </c>
      <c r="AG7">
        <f t="shared" ref="AG7:AG38" si="3">U7/F7</f>
        <v>2.6346153846153846</v>
      </c>
      <c r="AH7">
        <f t="shared" ref="AH7:AH38" si="4">M7/F7</f>
        <v>0.30769230769230771</v>
      </c>
    </row>
    <row r="8" spans="1:34" x14ac:dyDescent="0.25">
      <c r="A8" s="1" t="s">
        <v>24</v>
      </c>
      <c r="C8">
        <v>28700</v>
      </c>
      <c r="E8">
        <v>501</v>
      </c>
      <c r="F8">
        <v>1407</v>
      </c>
      <c r="G8">
        <v>2.81</v>
      </c>
      <c r="H8">
        <v>0.313</v>
      </c>
      <c r="I8">
        <v>0.41599999999999998</v>
      </c>
      <c r="J8">
        <v>0.66900000000000004</v>
      </c>
      <c r="K8">
        <v>3029</v>
      </c>
      <c r="M8">
        <v>243</v>
      </c>
      <c r="N8">
        <v>32.200000000000003</v>
      </c>
      <c r="O8">
        <v>0.13200000000000001</v>
      </c>
      <c r="P8">
        <v>0.20100000000000001</v>
      </c>
      <c r="Q8">
        <v>0.78600000000000003</v>
      </c>
      <c r="R8">
        <v>0.85</v>
      </c>
      <c r="S8">
        <v>3908</v>
      </c>
      <c r="U8">
        <v>1986</v>
      </c>
      <c r="V8">
        <v>130</v>
      </c>
      <c r="W8">
        <v>6.5500000000000003E-2</v>
      </c>
      <c r="X8">
        <v>0.255</v>
      </c>
      <c r="Y8">
        <v>0.71599999999999997</v>
      </c>
      <c r="Z8">
        <v>0.876</v>
      </c>
      <c r="AA8">
        <v>1147</v>
      </c>
      <c r="AC8">
        <f t="shared" si="0"/>
        <v>0.12235649546827794</v>
      </c>
      <c r="AE8">
        <f t="shared" si="1"/>
        <v>3.9640718562874251</v>
      </c>
      <c r="AF8">
        <f t="shared" si="2"/>
        <v>0.48502994011976047</v>
      </c>
      <c r="AG8">
        <f t="shared" si="3"/>
        <v>1.4115138592750534</v>
      </c>
      <c r="AH8">
        <f t="shared" si="4"/>
        <v>0.17270788912579957</v>
      </c>
    </row>
    <row r="9" spans="1:34" x14ac:dyDescent="0.25">
      <c r="A9" s="1" t="s">
        <v>25</v>
      </c>
      <c r="C9">
        <v>5162</v>
      </c>
      <c r="E9">
        <v>89</v>
      </c>
      <c r="F9">
        <v>196</v>
      </c>
      <c r="G9">
        <v>2.2000000000000002</v>
      </c>
      <c r="H9">
        <v>0.28299999999999997</v>
      </c>
      <c r="I9">
        <v>0.38900000000000001</v>
      </c>
      <c r="J9">
        <v>0.59499999999999997</v>
      </c>
      <c r="K9">
        <v>3963</v>
      </c>
      <c r="M9">
        <v>68</v>
      </c>
      <c r="N9">
        <v>7.52</v>
      </c>
      <c r="O9">
        <v>0.111</v>
      </c>
      <c r="P9">
        <v>0.21099999999999999</v>
      </c>
      <c r="Q9">
        <v>0.78500000000000003</v>
      </c>
      <c r="R9">
        <v>0.86199999999999999</v>
      </c>
      <c r="S9">
        <v>4319</v>
      </c>
      <c r="U9">
        <v>328</v>
      </c>
      <c r="V9">
        <v>20.9</v>
      </c>
      <c r="W9">
        <v>6.3799999999999996E-2</v>
      </c>
      <c r="X9">
        <v>0.26500000000000001</v>
      </c>
      <c r="Y9">
        <v>0.70199999999999996</v>
      </c>
      <c r="Z9">
        <v>0.873</v>
      </c>
      <c r="AA9">
        <v>1476</v>
      </c>
      <c r="AC9">
        <f t="shared" si="0"/>
        <v>0.2073170731707317</v>
      </c>
      <c r="AE9">
        <f t="shared" si="1"/>
        <v>3.6853932584269664</v>
      </c>
      <c r="AF9">
        <f t="shared" si="2"/>
        <v>0.7640449438202247</v>
      </c>
      <c r="AG9">
        <f t="shared" si="3"/>
        <v>1.6734693877551021</v>
      </c>
      <c r="AH9">
        <f t="shared" si="4"/>
        <v>0.34693877551020408</v>
      </c>
    </row>
    <row r="10" spans="1:34" x14ac:dyDescent="0.25">
      <c r="A10" s="1" t="s">
        <v>26</v>
      </c>
      <c r="C10">
        <v>5184</v>
      </c>
      <c r="E10">
        <v>79</v>
      </c>
      <c r="F10">
        <v>218</v>
      </c>
      <c r="G10">
        <v>2.76</v>
      </c>
      <c r="H10">
        <v>0.28299999999999997</v>
      </c>
      <c r="I10">
        <v>0.43099999999999999</v>
      </c>
      <c r="J10">
        <v>0.56999999999999995</v>
      </c>
      <c r="K10">
        <v>4316</v>
      </c>
      <c r="M10">
        <v>46</v>
      </c>
      <c r="N10">
        <v>4.28</v>
      </c>
      <c r="O10">
        <v>9.2999999999999999E-2</v>
      </c>
      <c r="P10">
        <v>0.21299999999999999</v>
      </c>
      <c r="Q10">
        <v>0.77100000000000002</v>
      </c>
      <c r="R10">
        <v>0.85399999999999998</v>
      </c>
      <c r="S10">
        <v>3069</v>
      </c>
      <c r="U10">
        <v>332</v>
      </c>
      <c r="V10">
        <v>20.2</v>
      </c>
      <c r="W10">
        <v>6.0699999999999997E-2</v>
      </c>
      <c r="X10">
        <v>0.26500000000000001</v>
      </c>
      <c r="Y10">
        <v>0.70099999999999996</v>
      </c>
      <c r="Z10">
        <v>0.876</v>
      </c>
      <c r="AA10">
        <v>1304</v>
      </c>
      <c r="AC10">
        <f t="shared" si="0"/>
        <v>0.13855421686746988</v>
      </c>
      <c r="AE10">
        <f t="shared" si="1"/>
        <v>4.2025316455696204</v>
      </c>
      <c r="AF10">
        <f t="shared" si="2"/>
        <v>0.58227848101265822</v>
      </c>
      <c r="AG10">
        <f t="shared" si="3"/>
        <v>1.5229357798165137</v>
      </c>
      <c r="AH10">
        <f t="shared" si="4"/>
        <v>0.21100917431192662</v>
      </c>
    </row>
    <row r="11" spans="1:34" x14ac:dyDescent="0.25">
      <c r="A11" s="1" t="s">
        <v>27</v>
      </c>
      <c r="C11">
        <v>17900</v>
      </c>
      <c r="E11">
        <v>159</v>
      </c>
      <c r="F11">
        <v>800</v>
      </c>
      <c r="G11">
        <v>5.03</v>
      </c>
      <c r="H11">
        <v>0.23</v>
      </c>
      <c r="I11">
        <v>0.46300000000000002</v>
      </c>
      <c r="J11">
        <v>0.63100000000000001</v>
      </c>
      <c r="K11">
        <v>3576</v>
      </c>
      <c r="M11">
        <v>173</v>
      </c>
      <c r="N11">
        <v>18.899999999999999</v>
      </c>
      <c r="O11">
        <v>0.109</v>
      </c>
      <c r="P11">
        <v>0.216</v>
      </c>
      <c r="Q11">
        <v>0.77200000000000002</v>
      </c>
      <c r="R11">
        <v>0.86599999999999999</v>
      </c>
      <c r="S11">
        <v>7119</v>
      </c>
      <c r="U11">
        <v>1217</v>
      </c>
      <c r="V11">
        <v>77.3</v>
      </c>
      <c r="W11">
        <v>6.3500000000000001E-2</v>
      </c>
      <c r="X11">
        <v>0.26300000000000001</v>
      </c>
      <c r="Y11">
        <v>0.70499999999999996</v>
      </c>
      <c r="Z11">
        <v>0.88</v>
      </c>
      <c r="AA11">
        <v>1418</v>
      </c>
      <c r="AC11">
        <f t="shared" si="0"/>
        <v>0.14215283483976993</v>
      </c>
      <c r="AE11">
        <f t="shared" si="1"/>
        <v>7.6540880503144653</v>
      </c>
      <c r="AF11">
        <f t="shared" si="2"/>
        <v>1.0880503144654088</v>
      </c>
      <c r="AG11">
        <f t="shared" si="3"/>
        <v>1.52125</v>
      </c>
      <c r="AH11">
        <f t="shared" si="4"/>
        <v>0.21625</v>
      </c>
    </row>
    <row r="12" spans="1:34" x14ac:dyDescent="0.25">
      <c r="A12" s="1" t="s">
        <v>28</v>
      </c>
      <c r="C12">
        <v>5082</v>
      </c>
      <c r="E12">
        <v>112</v>
      </c>
      <c r="F12">
        <v>260</v>
      </c>
      <c r="G12">
        <v>2.3199999999999998</v>
      </c>
      <c r="H12">
        <v>0.245</v>
      </c>
      <c r="I12">
        <v>0.43</v>
      </c>
      <c r="J12">
        <v>0.61</v>
      </c>
      <c r="K12">
        <v>3457</v>
      </c>
      <c r="M12">
        <v>78</v>
      </c>
      <c r="N12">
        <v>9.67</v>
      </c>
      <c r="O12">
        <v>0.124</v>
      </c>
      <c r="P12">
        <v>0.20899999999999999</v>
      </c>
      <c r="Q12">
        <v>0.78400000000000003</v>
      </c>
      <c r="R12">
        <v>0.86499999999999999</v>
      </c>
      <c r="S12">
        <v>6619</v>
      </c>
      <c r="U12">
        <v>493</v>
      </c>
      <c r="V12">
        <v>27.1</v>
      </c>
      <c r="W12">
        <v>5.4899999999999997E-2</v>
      </c>
      <c r="X12">
        <v>0.254</v>
      </c>
      <c r="Y12">
        <v>0.71499999999999997</v>
      </c>
      <c r="Z12">
        <v>0.86599999999999999</v>
      </c>
      <c r="AA12">
        <v>1155</v>
      </c>
      <c r="AC12">
        <f t="shared" si="0"/>
        <v>0.15821501014198783</v>
      </c>
      <c r="AE12">
        <f t="shared" si="1"/>
        <v>4.4017857142857144</v>
      </c>
      <c r="AF12">
        <f t="shared" si="2"/>
        <v>0.6964285714285714</v>
      </c>
      <c r="AG12">
        <f t="shared" si="3"/>
        <v>1.8961538461538461</v>
      </c>
      <c r="AH12">
        <f t="shared" si="4"/>
        <v>0.3</v>
      </c>
    </row>
    <row r="13" spans="1:34" x14ac:dyDescent="0.25">
      <c r="A13" s="1" t="s">
        <v>29</v>
      </c>
      <c r="C13">
        <v>21900</v>
      </c>
      <c r="E13">
        <v>240</v>
      </c>
      <c r="F13">
        <v>959</v>
      </c>
      <c r="G13">
        <v>4</v>
      </c>
      <c r="H13">
        <v>0.24199999999999999</v>
      </c>
      <c r="I13">
        <v>0.46400000000000002</v>
      </c>
      <c r="J13">
        <v>0.64900000000000002</v>
      </c>
      <c r="K13">
        <v>3510</v>
      </c>
      <c r="M13">
        <v>140</v>
      </c>
      <c r="N13">
        <v>19.399999999999999</v>
      </c>
      <c r="O13">
        <v>0.13800000000000001</v>
      </c>
      <c r="P13">
        <v>0.19900000000000001</v>
      </c>
      <c r="Q13">
        <v>0.79</v>
      </c>
      <c r="R13">
        <v>0.85</v>
      </c>
      <c r="S13">
        <v>5761</v>
      </c>
      <c r="U13">
        <v>1331</v>
      </c>
      <c r="V13">
        <v>69.2</v>
      </c>
      <c r="W13">
        <v>5.1999999999999998E-2</v>
      </c>
      <c r="X13">
        <v>0.26500000000000001</v>
      </c>
      <c r="Y13">
        <v>0.70199999999999996</v>
      </c>
      <c r="Z13">
        <v>0.88700000000000001</v>
      </c>
      <c r="AA13">
        <v>1294</v>
      </c>
      <c r="AC13">
        <f t="shared" si="0"/>
        <v>0.10518407212622088</v>
      </c>
      <c r="AE13">
        <f t="shared" si="1"/>
        <v>5.5458333333333334</v>
      </c>
      <c r="AF13">
        <f t="shared" si="2"/>
        <v>0.58333333333333337</v>
      </c>
      <c r="AG13">
        <f t="shared" si="3"/>
        <v>1.3879040667361835</v>
      </c>
      <c r="AH13">
        <f t="shared" si="4"/>
        <v>0.145985401459854</v>
      </c>
    </row>
    <row r="14" spans="1:34" x14ac:dyDescent="0.25">
      <c r="A14" s="1" t="s">
        <v>30</v>
      </c>
      <c r="C14">
        <v>12000</v>
      </c>
      <c r="E14">
        <v>182</v>
      </c>
      <c r="F14">
        <v>476</v>
      </c>
      <c r="G14">
        <v>2.62</v>
      </c>
      <c r="H14">
        <v>0.30099999999999999</v>
      </c>
      <c r="I14">
        <v>0.41699999999999998</v>
      </c>
      <c r="J14">
        <v>0.63300000000000001</v>
      </c>
      <c r="K14">
        <v>3146</v>
      </c>
      <c r="M14">
        <v>98</v>
      </c>
      <c r="N14">
        <v>12.5</v>
      </c>
      <c r="O14">
        <v>0.127</v>
      </c>
      <c r="P14">
        <v>0.218</v>
      </c>
      <c r="Q14">
        <v>0.76200000000000001</v>
      </c>
      <c r="R14">
        <v>0.84499999999999997</v>
      </c>
      <c r="S14">
        <v>6003</v>
      </c>
      <c r="U14">
        <v>836</v>
      </c>
      <c r="V14">
        <v>40.9</v>
      </c>
      <c r="W14">
        <v>4.8899999999999999E-2</v>
      </c>
      <c r="X14">
        <v>0.3</v>
      </c>
      <c r="Y14">
        <v>0.63700000000000001</v>
      </c>
      <c r="Z14">
        <v>0.872</v>
      </c>
      <c r="AA14">
        <v>1416</v>
      </c>
      <c r="AC14">
        <f t="shared" si="0"/>
        <v>0.11722488038277512</v>
      </c>
      <c r="AE14">
        <f t="shared" si="1"/>
        <v>4.5934065934065931</v>
      </c>
      <c r="AF14">
        <f t="shared" si="2"/>
        <v>0.53846153846153844</v>
      </c>
      <c r="AG14">
        <f t="shared" si="3"/>
        <v>1.7563025210084033</v>
      </c>
      <c r="AH14">
        <f t="shared" si="4"/>
        <v>0.20588235294117646</v>
      </c>
    </row>
    <row r="15" spans="1:34" x14ac:dyDescent="0.25">
      <c r="A15" s="1" t="s">
        <v>31</v>
      </c>
      <c r="C15">
        <v>13300</v>
      </c>
      <c r="E15">
        <v>125</v>
      </c>
      <c r="F15">
        <v>436</v>
      </c>
      <c r="G15">
        <v>3.49</v>
      </c>
      <c r="H15">
        <v>0.26</v>
      </c>
      <c r="I15">
        <v>0.39600000000000002</v>
      </c>
      <c r="J15">
        <v>0.59699999999999998</v>
      </c>
      <c r="K15">
        <v>3363</v>
      </c>
      <c r="M15">
        <v>190</v>
      </c>
      <c r="N15">
        <v>27.3</v>
      </c>
      <c r="O15">
        <v>0.14399999999999999</v>
      </c>
      <c r="P15">
        <v>0.215</v>
      </c>
      <c r="Q15">
        <v>0.74199999999999999</v>
      </c>
      <c r="R15">
        <v>0.83699999999999997</v>
      </c>
      <c r="S15">
        <v>4067</v>
      </c>
      <c r="U15">
        <v>679</v>
      </c>
      <c r="V15">
        <v>31.6</v>
      </c>
      <c r="W15">
        <v>4.6600000000000003E-2</v>
      </c>
      <c r="X15">
        <v>0.27700000000000002</v>
      </c>
      <c r="Y15">
        <v>0.68700000000000006</v>
      </c>
      <c r="Z15">
        <v>0.89</v>
      </c>
      <c r="AA15">
        <v>2099</v>
      </c>
      <c r="AC15">
        <f t="shared" si="0"/>
        <v>0.27982326951399117</v>
      </c>
      <c r="AE15">
        <f t="shared" si="1"/>
        <v>5.4320000000000004</v>
      </c>
      <c r="AF15">
        <f t="shared" si="2"/>
        <v>1.52</v>
      </c>
      <c r="AG15">
        <f t="shared" si="3"/>
        <v>1.5573394495412844</v>
      </c>
      <c r="AH15">
        <f t="shared" si="4"/>
        <v>0.43577981651376146</v>
      </c>
    </row>
    <row r="16" spans="1:34" x14ac:dyDescent="0.25">
      <c r="A16" s="1" t="s">
        <v>32</v>
      </c>
      <c r="C16">
        <v>13600</v>
      </c>
      <c r="E16">
        <v>141</v>
      </c>
      <c r="F16">
        <v>449</v>
      </c>
      <c r="G16">
        <v>3.19</v>
      </c>
      <c r="H16">
        <v>0.34300000000000003</v>
      </c>
      <c r="I16">
        <v>0.39300000000000002</v>
      </c>
      <c r="J16">
        <v>0.66500000000000004</v>
      </c>
      <c r="K16">
        <v>2985</v>
      </c>
      <c r="M16">
        <v>141</v>
      </c>
      <c r="N16">
        <v>15.5</v>
      </c>
      <c r="O16">
        <v>0.11</v>
      </c>
      <c r="P16">
        <v>0.214</v>
      </c>
      <c r="Q16">
        <v>0.77300000000000002</v>
      </c>
      <c r="R16">
        <v>0.86199999999999999</v>
      </c>
      <c r="S16">
        <v>6575</v>
      </c>
      <c r="U16">
        <v>591</v>
      </c>
      <c r="V16">
        <v>30.1</v>
      </c>
      <c r="W16">
        <v>5.0900000000000001E-2</v>
      </c>
      <c r="X16">
        <v>0.26400000000000001</v>
      </c>
      <c r="Y16">
        <v>0.70499999999999996</v>
      </c>
      <c r="Z16">
        <v>0.88100000000000001</v>
      </c>
      <c r="AA16">
        <v>1751</v>
      </c>
      <c r="AC16">
        <f t="shared" si="0"/>
        <v>0.23857868020304568</v>
      </c>
      <c r="AE16">
        <f t="shared" si="1"/>
        <v>4.1914893617021276</v>
      </c>
      <c r="AF16">
        <f t="shared" si="2"/>
        <v>1</v>
      </c>
      <c r="AG16">
        <f t="shared" si="3"/>
        <v>1.3162583518930957</v>
      </c>
      <c r="AH16">
        <f t="shared" si="4"/>
        <v>0.31403118040089084</v>
      </c>
    </row>
    <row r="17" spans="1:34" x14ac:dyDescent="0.25">
      <c r="A17" s="1" t="s">
        <v>33</v>
      </c>
      <c r="C17">
        <v>5566</v>
      </c>
      <c r="E17">
        <v>101</v>
      </c>
      <c r="F17">
        <v>414</v>
      </c>
      <c r="G17">
        <v>4.0999999999999996</v>
      </c>
      <c r="H17">
        <v>0.27100000000000002</v>
      </c>
      <c r="I17">
        <v>0.47199999999999998</v>
      </c>
      <c r="J17">
        <v>0.60599999999999998</v>
      </c>
      <c r="K17">
        <v>2760</v>
      </c>
      <c r="M17">
        <v>78</v>
      </c>
      <c r="N17">
        <v>8.56</v>
      </c>
      <c r="O17">
        <v>0.11</v>
      </c>
      <c r="P17">
        <v>0.221</v>
      </c>
      <c r="Q17">
        <v>0.75700000000000001</v>
      </c>
      <c r="R17">
        <v>0.86499999999999999</v>
      </c>
      <c r="S17">
        <v>5849</v>
      </c>
      <c r="U17">
        <v>653</v>
      </c>
      <c r="V17">
        <v>33.700000000000003</v>
      </c>
      <c r="W17">
        <v>5.16E-2</v>
      </c>
      <c r="X17">
        <v>0.26700000000000002</v>
      </c>
      <c r="Y17">
        <v>0.69299999999999995</v>
      </c>
      <c r="Z17">
        <v>0.875</v>
      </c>
      <c r="AA17">
        <v>1715</v>
      </c>
      <c r="AC17">
        <f t="shared" si="0"/>
        <v>0.11944869831546708</v>
      </c>
      <c r="AE17">
        <f t="shared" si="1"/>
        <v>6.4653465346534658</v>
      </c>
      <c r="AF17">
        <f t="shared" si="2"/>
        <v>0.7722772277227723</v>
      </c>
      <c r="AG17">
        <f t="shared" si="3"/>
        <v>1.5772946859903381</v>
      </c>
      <c r="AH17">
        <f t="shared" si="4"/>
        <v>0.18840579710144928</v>
      </c>
    </row>
    <row r="18" spans="1:34" x14ac:dyDescent="0.25">
      <c r="A18" s="1" t="s">
        <v>34</v>
      </c>
      <c r="C18">
        <v>4516</v>
      </c>
      <c r="E18">
        <v>90</v>
      </c>
      <c r="F18">
        <v>218</v>
      </c>
      <c r="G18">
        <v>2.42</v>
      </c>
      <c r="H18">
        <v>0.32</v>
      </c>
      <c r="I18">
        <v>0.41699999999999998</v>
      </c>
      <c r="J18">
        <v>0.64400000000000002</v>
      </c>
      <c r="K18">
        <v>2952</v>
      </c>
      <c r="M18">
        <v>35</v>
      </c>
      <c r="N18">
        <v>4.0999999999999996</v>
      </c>
      <c r="O18">
        <v>0.11700000000000001</v>
      </c>
      <c r="P18">
        <v>0.20300000000000001</v>
      </c>
      <c r="Q18">
        <v>0.78400000000000003</v>
      </c>
      <c r="R18">
        <v>0.85399999999999998</v>
      </c>
      <c r="S18">
        <v>5244</v>
      </c>
      <c r="U18">
        <v>345</v>
      </c>
      <c r="V18">
        <v>19.5</v>
      </c>
      <c r="W18">
        <v>5.6399999999999999E-2</v>
      </c>
      <c r="X18">
        <v>0.26600000000000001</v>
      </c>
      <c r="Y18">
        <v>0.70299999999999996</v>
      </c>
      <c r="Z18">
        <v>0.88400000000000001</v>
      </c>
      <c r="AA18">
        <v>1238</v>
      </c>
      <c r="AC18">
        <f t="shared" si="0"/>
        <v>0.10144927536231885</v>
      </c>
      <c r="AE18">
        <f t="shared" si="1"/>
        <v>3.8333333333333335</v>
      </c>
      <c r="AF18">
        <f t="shared" si="2"/>
        <v>0.3888888888888889</v>
      </c>
      <c r="AG18">
        <f t="shared" si="3"/>
        <v>1.5825688073394495</v>
      </c>
      <c r="AH18">
        <f t="shared" si="4"/>
        <v>0.16055045871559634</v>
      </c>
    </row>
    <row r="19" spans="1:34" x14ac:dyDescent="0.25">
      <c r="A19" s="1" t="s">
        <v>35</v>
      </c>
      <c r="C19">
        <v>5584</v>
      </c>
      <c r="E19">
        <v>72</v>
      </c>
      <c r="F19">
        <v>225</v>
      </c>
      <c r="G19">
        <v>3.13</v>
      </c>
      <c r="H19">
        <v>0.28499999999999998</v>
      </c>
      <c r="I19">
        <v>0.39800000000000002</v>
      </c>
      <c r="J19">
        <v>0.59899999999999998</v>
      </c>
      <c r="K19">
        <v>3350</v>
      </c>
      <c r="M19">
        <v>65</v>
      </c>
      <c r="N19">
        <v>8.3699999999999992</v>
      </c>
      <c r="O19">
        <v>0.129</v>
      </c>
      <c r="P19">
        <v>0.21</v>
      </c>
      <c r="Q19">
        <v>0.751</v>
      </c>
      <c r="R19">
        <v>0.83699999999999997</v>
      </c>
      <c r="S19">
        <v>2961</v>
      </c>
      <c r="U19">
        <v>398</v>
      </c>
      <c r="V19">
        <v>23</v>
      </c>
      <c r="W19">
        <v>5.7799999999999997E-2</v>
      </c>
      <c r="X19">
        <v>0.26900000000000002</v>
      </c>
      <c r="Y19">
        <v>0.69299999999999995</v>
      </c>
      <c r="Z19">
        <v>0.88100000000000001</v>
      </c>
      <c r="AA19">
        <v>1613</v>
      </c>
      <c r="AC19">
        <f t="shared" si="0"/>
        <v>0.16331658291457288</v>
      </c>
      <c r="AE19">
        <f t="shared" si="1"/>
        <v>5.5277777777777777</v>
      </c>
      <c r="AF19">
        <f t="shared" si="2"/>
        <v>0.90277777777777779</v>
      </c>
      <c r="AG19">
        <f t="shared" si="3"/>
        <v>1.768888888888889</v>
      </c>
      <c r="AH19">
        <f t="shared" si="4"/>
        <v>0.28888888888888886</v>
      </c>
    </row>
    <row r="20" spans="1:34" x14ac:dyDescent="0.25">
      <c r="A20" s="1" t="s">
        <v>36</v>
      </c>
      <c r="C20">
        <v>7414</v>
      </c>
      <c r="E20">
        <v>102</v>
      </c>
      <c r="F20">
        <v>312</v>
      </c>
      <c r="G20">
        <v>3.06</v>
      </c>
      <c r="H20">
        <v>0.32100000000000001</v>
      </c>
      <c r="I20">
        <v>0.42399999999999999</v>
      </c>
      <c r="J20">
        <v>0.64300000000000002</v>
      </c>
      <c r="K20">
        <v>2405</v>
      </c>
      <c r="M20">
        <v>48</v>
      </c>
      <c r="N20">
        <v>3.66</v>
      </c>
      <c r="O20">
        <v>7.6200000000000004E-2</v>
      </c>
      <c r="P20">
        <v>0.22900000000000001</v>
      </c>
      <c r="Q20">
        <v>0.73</v>
      </c>
      <c r="R20">
        <v>0.85299999999999998</v>
      </c>
      <c r="S20">
        <v>3265</v>
      </c>
      <c r="U20">
        <v>431</v>
      </c>
      <c r="V20">
        <v>21.4</v>
      </c>
      <c r="W20">
        <v>4.9599999999999998E-2</v>
      </c>
      <c r="X20">
        <v>0.25900000000000001</v>
      </c>
      <c r="Y20">
        <v>0.70699999999999996</v>
      </c>
      <c r="Z20">
        <v>0.877</v>
      </c>
      <c r="AA20">
        <v>1388</v>
      </c>
      <c r="AC20">
        <f t="shared" si="0"/>
        <v>0.11136890951276102</v>
      </c>
      <c r="AE20">
        <f t="shared" si="1"/>
        <v>4.2254901960784315</v>
      </c>
      <c r="AF20">
        <f t="shared" si="2"/>
        <v>0.47058823529411764</v>
      </c>
      <c r="AG20">
        <f t="shared" si="3"/>
        <v>1.3814102564102564</v>
      </c>
      <c r="AH20">
        <f t="shared" si="4"/>
        <v>0.15384615384615385</v>
      </c>
    </row>
    <row r="21" spans="1:34" x14ac:dyDescent="0.25">
      <c r="A21" s="1" t="s">
        <v>37</v>
      </c>
      <c r="C21">
        <v>3874</v>
      </c>
      <c r="E21">
        <v>47</v>
      </c>
      <c r="F21">
        <v>216</v>
      </c>
      <c r="G21">
        <v>4.59</v>
      </c>
      <c r="H21">
        <v>0.314</v>
      </c>
      <c r="I21">
        <v>0.432</v>
      </c>
      <c r="J21">
        <v>0.58899999999999997</v>
      </c>
      <c r="K21">
        <v>2824</v>
      </c>
      <c r="M21">
        <v>25</v>
      </c>
      <c r="N21">
        <v>3.19</v>
      </c>
      <c r="O21">
        <v>0.127</v>
      </c>
      <c r="P21">
        <v>0.193</v>
      </c>
      <c r="Q21">
        <v>0.80900000000000005</v>
      </c>
      <c r="R21">
        <v>0.84599999999999997</v>
      </c>
      <c r="S21">
        <v>6521</v>
      </c>
      <c r="U21">
        <v>301</v>
      </c>
      <c r="V21">
        <v>16.2</v>
      </c>
      <c r="W21">
        <v>5.3699999999999998E-2</v>
      </c>
      <c r="X21">
        <v>0.25</v>
      </c>
      <c r="Y21">
        <v>0.72099999999999997</v>
      </c>
      <c r="Z21">
        <v>0.85599999999999998</v>
      </c>
      <c r="AA21">
        <v>1315</v>
      </c>
      <c r="AC21">
        <f t="shared" si="0"/>
        <v>8.3056478405315617E-2</v>
      </c>
      <c r="AE21">
        <f t="shared" si="1"/>
        <v>6.4042553191489358</v>
      </c>
      <c r="AF21">
        <f t="shared" si="2"/>
        <v>0.53191489361702127</v>
      </c>
      <c r="AG21">
        <f t="shared" si="3"/>
        <v>1.3935185185185186</v>
      </c>
      <c r="AH21">
        <f t="shared" si="4"/>
        <v>0.11574074074074074</v>
      </c>
    </row>
    <row r="22" spans="1:34" x14ac:dyDescent="0.25">
      <c r="A22" s="1" t="s">
        <v>38</v>
      </c>
      <c r="C22">
        <v>31900</v>
      </c>
      <c r="E22">
        <v>517</v>
      </c>
      <c r="F22">
        <v>2125</v>
      </c>
      <c r="G22">
        <v>4.1100000000000003</v>
      </c>
      <c r="H22">
        <v>0.308</v>
      </c>
      <c r="I22">
        <v>0.40400000000000003</v>
      </c>
      <c r="J22">
        <v>0.63100000000000001</v>
      </c>
      <c r="K22">
        <v>2152</v>
      </c>
      <c r="M22">
        <v>551</v>
      </c>
      <c r="N22">
        <v>44.7</v>
      </c>
      <c r="O22">
        <v>8.1100000000000005E-2</v>
      </c>
      <c r="P22">
        <v>0.23400000000000001</v>
      </c>
      <c r="Q22">
        <v>0.71</v>
      </c>
      <c r="R22">
        <v>0.84799999999999998</v>
      </c>
      <c r="S22">
        <v>2447</v>
      </c>
      <c r="U22">
        <v>2430</v>
      </c>
      <c r="V22">
        <v>189</v>
      </c>
      <c r="W22">
        <v>7.7899999999999997E-2</v>
      </c>
      <c r="X22">
        <v>0.24399999999999999</v>
      </c>
      <c r="Y22">
        <v>0.73199999999999998</v>
      </c>
      <c r="Z22">
        <v>0.86299999999999999</v>
      </c>
      <c r="AA22">
        <v>1349</v>
      </c>
      <c r="AC22">
        <f t="shared" si="0"/>
        <v>0.22674897119341564</v>
      </c>
      <c r="AE22">
        <f t="shared" si="1"/>
        <v>4.7001934235976792</v>
      </c>
      <c r="AF22">
        <f t="shared" si="2"/>
        <v>1.0657640232108316</v>
      </c>
      <c r="AG22">
        <f t="shared" si="3"/>
        <v>1.1435294117647059</v>
      </c>
      <c r="AH22">
        <f t="shared" si="4"/>
        <v>0.25929411764705884</v>
      </c>
    </row>
    <row r="23" spans="1:34" x14ac:dyDescent="0.25">
      <c r="A23" s="1" t="s">
        <v>39</v>
      </c>
      <c r="C23">
        <v>10500</v>
      </c>
      <c r="E23">
        <v>175</v>
      </c>
      <c r="F23">
        <v>486</v>
      </c>
      <c r="G23">
        <v>2.78</v>
      </c>
      <c r="H23">
        <v>0.32</v>
      </c>
      <c r="I23">
        <v>0.42599999999999999</v>
      </c>
      <c r="J23">
        <v>0.65700000000000003</v>
      </c>
      <c r="K23">
        <v>2440</v>
      </c>
      <c r="M23">
        <v>39</v>
      </c>
      <c r="N23">
        <v>3.45</v>
      </c>
      <c r="O23">
        <v>8.8300000000000003E-2</v>
      </c>
      <c r="P23">
        <v>0.21199999999999999</v>
      </c>
      <c r="Q23">
        <v>0.77800000000000002</v>
      </c>
      <c r="R23">
        <v>0.86499999999999999</v>
      </c>
      <c r="S23">
        <v>6828</v>
      </c>
      <c r="U23">
        <v>633</v>
      </c>
      <c r="V23">
        <v>36.799999999999997</v>
      </c>
      <c r="W23">
        <v>5.8099999999999999E-2</v>
      </c>
      <c r="X23">
        <v>0.26</v>
      </c>
      <c r="Y23">
        <v>0.71</v>
      </c>
      <c r="Z23">
        <v>0.88200000000000001</v>
      </c>
      <c r="AA23">
        <v>1166</v>
      </c>
      <c r="AC23">
        <f t="shared" si="0"/>
        <v>6.1611374407582936E-2</v>
      </c>
      <c r="AE23">
        <f t="shared" si="1"/>
        <v>3.617142857142857</v>
      </c>
      <c r="AF23">
        <f t="shared" si="2"/>
        <v>0.22285714285714286</v>
      </c>
      <c r="AG23">
        <f t="shared" si="3"/>
        <v>1.3024691358024691</v>
      </c>
      <c r="AH23">
        <f t="shared" si="4"/>
        <v>8.0246913580246909E-2</v>
      </c>
    </row>
    <row r="24" spans="1:34" x14ac:dyDescent="0.25">
      <c r="A24" s="1" t="s">
        <v>40</v>
      </c>
      <c r="C24">
        <v>8598</v>
      </c>
      <c r="E24">
        <v>115</v>
      </c>
      <c r="F24">
        <v>513</v>
      </c>
      <c r="G24">
        <v>4.46</v>
      </c>
      <c r="H24">
        <v>0.26200000000000001</v>
      </c>
      <c r="I24">
        <v>0.44</v>
      </c>
      <c r="J24">
        <v>0.61899999999999999</v>
      </c>
      <c r="K24">
        <v>2566</v>
      </c>
      <c r="M24">
        <v>108</v>
      </c>
      <c r="N24">
        <v>15.3</v>
      </c>
      <c r="O24">
        <v>0.14199999999999999</v>
      </c>
      <c r="P24">
        <v>0.20499999999999999</v>
      </c>
      <c r="Q24">
        <v>0.76900000000000002</v>
      </c>
      <c r="R24">
        <v>0.84199999999999997</v>
      </c>
      <c r="S24">
        <v>5231</v>
      </c>
      <c r="U24">
        <v>852</v>
      </c>
      <c r="V24">
        <v>38.4</v>
      </c>
      <c r="W24">
        <v>4.5100000000000001E-2</v>
      </c>
      <c r="X24">
        <v>0.25800000000000001</v>
      </c>
      <c r="Y24">
        <v>0.70699999999999996</v>
      </c>
      <c r="Z24">
        <v>0.872</v>
      </c>
      <c r="AA24">
        <v>1509</v>
      </c>
      <c r="AC24">
        <f t="shared" si="0"/>
        <v>0.12676056338028169</v>
      </c>
      <c r="AE24">
        <f t="shared" si="1"/>
        <v>7.4086956521739129</v>
      </c>
      <c r="AF24">
        <f t="shared" si="2"/>
        <v>0.93913043478260871</v>
      </c>
      <c r="AG24">
        <f t="shared" si="3"/>
        <v>1.6608187134502923</v>
      </c>
      <c r="AH24">
        <f t="shared" si="4"/>
        <v>0.21052631578947367</v>
      </c>
    </row>
    <row r="25" spans="1:34" x14ac:dyDescent="0.25">
      <c r="A25" s="1" t="s">
        <v>41</v>
      </c>
      <c r="C25">
        <v>12100</v>
      </c>
      <c r="E25">
        <v>181</v>
      </c>
      <c r="F25">
        <v>673</v>
      </c>
      <c r="G25">
        <v>3.72</v>
      </c>
      <c r="H25">
        <v>0.32700000000000001</v>
      </c>
      <c r="I25">
        <v>0.40500000000000003</v>
      </c>
      <c r="J25">
        <v>0.66900000000000004</v>
      </c>
      <c r="K25">
        <v>3025</v>
      </c>
      <c r="M25">
        <v>174</v>
      </c>
      <c r="N25">
        <v>19.899999999999999</v>
      </c>
      <c r="O25">
        <v>0.115</v>
      </c>
      <c r="P25">
        <v>0.216</v>
      </c>
      <c r="Q25">
        <v>0.75800000000000001</v>
      </c>
      <c r="R25">
        <v>0.85499999999999998</v>
      </c>
      <c r="S25">
        <v>5532</v>
      </c>
      <c r="U25">
        <v>868</v>
      </c>
      <c r="V25">
        <v>49.2</v>
      </c>
      <c r="W25">
        <v>5.6599999999999998E-2</v>
      </c>
      <c r="X25">
        <v>0.27300000000000002</v>
      </c>
      <c r="Y25">
        <v>0.69</v>
      </c>
      <c r="Z25">
        <v>0.89400000000000002</v>
      </c>
      <c r="AA25">
        <v>1785</v>
      </c>
      <c r="AC25">
        <f t="shared" si="0"/>
        <v>0.20046082949308755</v>
      </c>
      <c r="AE25">
        <f t="shared" si="1"/>
        <v>4.7955801104972373</v>
      </c>
      <c r="AF25">
        <f t="shared" si="2"/>
        <v>0.96132596685082872</v>
      </c>
      <c r="AG25">
        <f t="shared" si="3"/>
        <v>1.2897473997028233</v>
      </c>
      <c r="AH25">
        <f t="shared" si="4"/>
        <v>0.25854383358098071</v>
      </c>
    </row>
    <row r="26" spans="1:34" x14ac:dyDescent="0.25">
      <c r="A26" s="1" t="s">
        <v>42</v>
      </c>
      <c r="C26">
        <v>7551</v>
      </c>
      <c r="E26">
        <v>139</v>
      </c>
      <c r="F26">
        <v>563</v>
      </c>
      <c r="G26">
        <v>4.05</v>
      </c>
      <c r="H26">
        <v>0.33100000000000002</v>
      </c>
      <c r="I26">
        <v>0.4</v>
      </c>
      <c r="J26">
        <v>0.63</v>
      </c>
      <c r="K26">
        <v>2492</v>
      </c>
      <c r="M26">
        <v>96</v>
      </c>
      <c r="N26">
        <v>7</v>
      </c>
      <c r="O26">
        <v>7.2900000000000006E-2</v>
      </c>
      <c r="P26">
        <v>0.23100000000000001</v>
      </c>
      <c r="Q26">
        <v>0.72599999999999998</v>
      </c>
      <c r="R26">
        <v>0.85499999999999998</v>
      </c>
      <c r="S26">
        <v>2273</v>
      </c>
      <c r="U26">
        <v>741</v>
      </c>
      <c r="V26">
        <v>51.5</v>
      </c>
      <c r="W26">
        <v>6.9599999999999995E-2</v>
      </c>
      <c r="X26">
        <v>0.24</v>
      </c>
      <c r="Y26">
        <v>0.73199999999999998</v>
      </c>
      <c r="Z26">
        <v>0.85399999999999998</v>
      </c>
      <c r="AA26">
        <v>1017</v>
      </c>
      <c r="AC26">
        <f t="shared" si="0"/>
        <v>0.12955465587044535</v>
      </c>
      <c r="AE26">
        <f t="shared" si="1"/>
        <v>5.3309352517985609</v>
      </c>
      <c r="AF26">
        <f t="shared" si="2"/>
        <v>0.69064748201438853</v>
      </c>
      <c r="AG26">
        <f t="shared" si="3"/>
        <v>1.3161634103019537</v>
      </c>
      <c r="AH26">
        <f t="shared" si="4"/>
        <v>0.17051509769094139</v>
      </c>
    </row>
    <row r="27" spans="1:34" x14ac:dyDescent="0.25">
      <c r="A27" s="1" t="s">
        <v>43</v>
      </c>
      <c r="C27">
        <v>8423</v>
      </c>
      <c r="E27">
        <v>220</v>
      </c>
      <c r="F27">
        <v>412</v>
      </c>
      <c r="G27">
        <v>1.87</v>
      </c>
      <c r="H27">
        <v>0.32300000000000001</v>
      </c>
      <c r="I27">
        <v>0.39200000000000002</v>
      </c>
      <c r="J27">
        <v>0.63900000000000001</v>
      </c>
      <c r="K27">
        <v>3049</v>
      </c>
      <c r="M27">
        <v>106</v>
      </c>
      <c r="N27">
        <v>9.34</v>
      </c>
      <c r="O27">
        <v>8.8099999999999998E-2</v>
      </c>
      <c r="P27">
        <v>0.22500000000000001</v>
      </c>
      <c r="Q27">
        <v>0.73599999999999999</v>
      </c>
      <c r="R27">
        <v>0.84899999999999998</v>
      </c>
      <c r="S27">
        <v>2873</v>
      </c>
      <c r="U27">
        <v>582</v>
      </c>
      <c r="V27">
        <v>26.7</v>
      </c>
      <c r="W27">
        <v>4.58E-2</v>
      </c>
      <c r="X27">
        <v>0.26800000000000002</v>
      </c>
      <c r="Y27">
        <v>0.69899999999999995</v>
      </c>
      <c r="Z27">
        <v>0.88800000000000001</v>
      </c>
      <c r="AA27">
        <v>1652</v>
      </c>
      <c r="AC27">
        <f t="shared" si="0"/>
        <v>0.18213058419243985</v>
      </c>
      <c r="AE27">
        <f t="shared" si="1"/>
        <v>2.6454545454545455</v>
      </c>
      <c r="AF27">
        <f t="shared" si="2"/>
        <v>0.48181818181818181</v>
      </c>
      <c r="AG27">
        <f t="shared" si="3"/>
        <v>1.412621359223301</v>
      </c>
      <c r="AH27">
        <f t="shared" si="4"/>
        <v>0.25728155339805825</v>
      </c>
    </row>
    <row r="28" spans="1:34" x14ac:dyDescent="0.25">
      <c r="A28" s="1" t="s">
        <v>14</v>
      </c>
      <c r="C28">
        <v>42600</v>
      </c>
      <c r="E28">
        <v>656</v>
      </c>
      <c r="F28">
        <v>2102</v>
      </c>
      <c r="G28">
        <v>3.21</v>
      </c>
      <c r="H28">
        <v>0.313</v>
      </c>
      <c r="I28">
        <v>0.432</v>
      </c>
      <c r="J28">
        <v>0.66200000000000003</v>
      </c>
      <c r="K28">
        <v>2413</v>
      </c>
      <c r="M28">
        <v>429</v>
      </c>
      <c r="N28">
        <v>51.7</v>
      </c>
      <c r="O28">
        <v>0.12</v>
      </c>
      <c r="P28">
        <v>0.217</v>
      </c>
      <c r="Q28">
        <v>0.73799999999999999</v>
      </c>
      <c r="R28">
        <v>0.83899999999999997</v>
      </c>
      <c r="S28">
        <v>3057</v>
      </c>
      <c r="U28">
        <v>2805</v>
      </c>
      <c r="V28">
        <v>174</v>
      </c>
      <c r="W28">
        <v>6.2100000000000002E-2</v>
      </c>
      <c r="X28">
        <v>0.25800000000000001</v>
      </c>
      <c r="Y28">
        <v>0.71099999999999997</v>
      </c>
      <c r="Z28">
        <v>0.873</v>
      </c>
      <c r="AA28">
        <v>716</v>
      </c>
      <c r="AC28">
        <f t="shared" si="0"/>
        <v>0.15294117647058825</v>
      </c>
      <c r="AE28">
        <f t="shared" si="1"/>
        <v>4.2759146341463419</v>
      </c>
      <c r="AF28">
        <f t="shared" si="2"/>
        <v>0.65396341463414631</v>
      </c>
      <c r="AG28">
        <f t="shared" si="3"/>
        <v>1.3344433872502379</v>
      </c>
      <c r="AH28">
        <f t="shared" si="4"/>
        <v>0.20409134157944814</v>
      </c>
    </row>
    <row r="29" spans="1:34" x14ac:dyDescent="0.25">
      <c r="A29" s="1" t="s">
        <v>15</v>
      </c>
      <c r="C29">
        <v>10500</v>
      </c>
      <c r="E29">
        <v>143</v>
      </c>
      <c r="F29">
        <v>414</v>
      </c>
      <c r="G29">
        <v>2.89</v>
      </c>
      <c r="H29">
        <v>0.32400000000000001</v>
      </c>
      <c r="I29">
        <v>0.40100000000000002</v>
      </c>
      <c r="J29">
        <v>0.65</v>
      </c>
      <c r="K29">
        <v>4061</v>
      </c>
      <c r="M29">
        <v>270</v>
      </c>
      <c r="N29">
        <v>39.200000000000003</v>
      </c>
      <c r="O29">
        <v>0.14499999999999999</v>
      </c>
      <c r="P29">
        <v>0.20499999999999999</v>
      </c>
      <c r="Q29">
        <v>0.75800000000000001</v>
      </c>
      <c r="R29">
        <v>0.83399999999999996</v>
      </c>
      <c r="S29">
        <v>3321</v>
      </c>
      <c r="U29">
        <v>679</v>
      </c>
      <c r="V29">
        <v>47.5</v>
      </c>
      <c r="W29">
        <v>6.9900000000000004E-2</v>
      </c>
      <c r="X29">
        <v>0.26500000000000001</v>
      </c>
      <c r="Y29">
        <v>0.70099999999999996</v>
      </c>
      <c r="Z29">
        <v>0.88100000000000001</v>
      </c>
      <c r="AA29">
        <v>705</v>
      </c>
      <c r="AC29">
        <f t="shared" si="0"/>
        <v>0.39764359351988215</v>
      </c>
      <c r="AE29">
        <f t="shared" si="1"/>
        <v>4.7482517482517483</v>
      </c>
      <c r="AF29">
        <f t="shared" si="2"/>
        <v>1.8881118881118881</v>
      </c>
      <c r="AG29">
        <f t="shared" si="3"/>
        <v>1.6400966183574879</v>
      </c>
      <c r="AH29">
        <f t="shared" si="4"/>
        <v>0.65217391304347827</v>
      </c>
    </row>
    <row r="30" spans="1:34" x14ac:dyDescent="0.25">
      <c r="A30" s="1" t="s">
        <v>16</v>
      </c>
      <c r="C30">
        <v>3572</v>
      </c>
      <c r="E30">
        <v>68</v>
      </c>
      <c r="F30">
        <v>230</v>
      </c>
      <c r="G30">
        <v>3.38</v>
      </c>
      <c r="H30">
        <v>0.30499999999999999</v>
      </c>
      <c r="I30">
        <v>0.40100000000000002</v>
      </c>
      <c r="J30">
        <v>0.63400000000000001</v>
      </c>
      <c r="K30">
        <v>4783</v>
      </c>
      <c r="M30">
        <v>29</v>
      </c>
      <c r="N30">
        <v>3.51</v>
      </c>
      <c r="O30">
        <v>0.121</v>
      </c>
      <c r="P30">
        <v>0.21199999999999999</v>
      </c>
      <c r="Q30">
        <v>0.78100000000000003</v>
      </c>
      <c r="R30">
        <v>0.86899999999999999</v>
      </c>
      <c r="S30">
        <v>6069</v>
      </c>
      <c r="U30">
        <v>348</v>
      </c>
      <c r="V30">
        <v>19.3</v>
      </c>
      <c r="W30">
        <v>5.5500000000000001E-2</v>
      </c>
      <c r="X30">
        <v>0.26600000000000001</v>
      </c>
      <c r="Y30">
        <v>0.70399999999999996</v>
      </c>
      <c r="Z30">
        <v>0.88800000000000001</v>
      </c>
      <c r="AA30">
        <v>759</v>
      </c>
      <c r="AC30">
        <f t="shared" si="0"/>
        <v>8.3333333333333329E-2</v>
      </c>
      <c r="AE30">
        <f t="shared" si="1"/>
        <v>5.117647058823529</v>
      </c>
      <c r="AF30">
        <f t="shared" si="2"/>
        <v>0.4264705882352941</v>
      </c>
      <c r="AG30">
        <f t="shared" si="3"/>
        <v>1.5130434782608695</v>
      </c>
      <c r="AH30">
        <f t="shared" si="4"/>
        <v>0.12608695652173912</v>
      </c>
    </row>
    <row r="31" spans="1:34" x14ac:dyDescent="0.25">
      <c r="A31" s="1" t="s">
        <v>17</v>
      </c>
      <c r="C31">
        <v>10500</v>
      </c>
      <c r="E31">
        <v>162</v>
      </c>
      <c r="F31">
        <v>723</v>
      </c>
      <c r="G31">
        <v>4.46</v>
      </c>
      <c r="H31">
        <v>0.34799999999999998</v>
      </c>
      <c r="I31">
        <v>0.41499999999999998</v>
      </c>
      <c r="J31">
        <v>0.66700000000000004</v>
      </c>
      <c r="K31">
        <v>2982</v>
      </c>
      <c r="M31">
        <v>180</v>
      </c>
      <c r="N31">
        <v>25.5</v>
      </c>
      <c r="O31">
        <v>0.14199999999999999</v>
      </c>
      <c r="P31">
        <v>0.20799999999999999</v>
      </c>
      <c r="Q31">
        <v>0.747</v>
      </c>
      <c r="R31">
        <v>0.83099999999999996</v>
      </c>
      <c r="S31">
        <v>3133</v>
      </c>
      <c r="U31">
        <v>869</v>
      </c>
      <c r="V31">
        <v>40.5</v>
      </c>
      <c r="W31">
        <v>4.6600000000000003E-2</v>
      </c>
      <c r="X31">
        <v>0.26100000000000001</v>
      </c>
      <c r="Y31">
        <v>0.70499999999999996</v>
      </c>
      <c r="Z31">
        <v>0.88100000000000001</v>
      </c>
      <c r="AA31">
        <v>661</v>
      </c>
      <c r="AC31">
        <f t="shared" si="0"/>
        <v>0.20713463751438435</v>
      </c>
      <c r="AE31">
        <f t="shared" si="1"/>
        <v>5.3641975308641978</v>
      </c>
      <c r="AF31">
        <f t="shared" si="2"/>
        <v>1.1111111111111112</v>
      </c>
      <c r="AG31">
        <f t="shared" si="3"/>
        <v>1.2019363762102351</v>
      </c>
      <c r="AH31">
        <f t="shared" si="4"/>
        <v>0.24896265560165975</v>
      </c>
    </row>
    <row r="32" spans="1:34" x14ac:dyDescent="0.25">
      <c r="A32" s="1" t="s">
        <v>18</v>
      </c>
      <c r="C32">
        <v>3927</v>
      </c>
      <c r="E32">
        <v>116</v>
      </c>
      <c r="F32">
        <v>252</v>
      </c>
      <c r="G32">
        <v>2.17</v>
      </c>
      <c r="H32">
        <v>0.34799999999999998</v>
      </c>
      <c r="I32">
        <v>0.39700000000000002</v>
      </c>
      <c r="J32">
        <v>0.64</v>
      </c>
      <c r="K32">
        <v>4835</v>
      </c>
      <c r="M32">
        <v>38</v>
      </c>
      <c r="N32">
        <v>4.3</v>
      </c>
      <c r="O32">
        <v>0.113</v>
      </c>
      <c r="P32">
        <v>0.20899999999999999</v>
      </c>
      <c r="Q32">
        <v>0.77100000000000002</v>
      </c>
      <c r="R32">
        <v>0.85299999999999998</v>
      </c>
      <c r="S32">
        <v>4086</v>
      </c>
      <c r="U32">
        <v>469</v>
      </c>
      <c r="V32">
        <v>31</v>
      </c>
      <c r="W32">
        <v>6.6100000000000006E-2</v>
      </c>
      <c r="X32">
        <v>0.25800000000000001</v>
      </c>
      <c r="Y32">
        <v>0.71099999999999997</v>
      </c>
      <c r="Z32">
        <v>0.88100000000000001</v>
      </c>
      <c r="AA32">
        <v>554</v>
      </c>
      <c r="AC32">
        <f t="shared" si="0"/>
        <v>8.1023454157782518E-2</v>
      </c>
      <c r="AE32">
        <f t="shared" si="1"/>
        <v>4.0431034482758621</v>
      </c>
      <c r="AF32">
        <f t="shared" si="2"/>
        <v>0.32758620689655171</v>
      </c>
      <c r="AG32">
        <f t="shared" si="3"/>
        <v>1.8611111111111112</v>
      </c>
      <c r="AH32">
        <f t="shared" si="4"/>
        <v>0.15079365079365079</v>
      </c>
    </row>
    <row r="33" spans="1:34" x14ac:dyDescent="0.25">
      <c r="A33" s="1" t="s">
        <v>19</v>
      </c>
      <c r="C33">
        <v>24300</v>
      </c>
      <c r="D33" s="1"/>
      <c r="E33">
        <v>464</v>
      </c>
      <c r="F33">
        <v>1418</v>
      </c>
      <c r="G33">
        <v>3.06</v>
      </c>
      <c r="H33">
        <v>0.28199999999999997</v>
      </c>
      <c r="I33">
        <v>0.40699999999999997</v>
      </c>
      <c r="J33">
        <v>0.625</v>
      </c>
      <c r="K33">
        <v>3760</v>
      </c>
      <c r="M33">
        <v>282</v>
      </c>
      <c r="N33">
        <v>32.1</v>
      </c>
      <c r="O33">
        <v>0.114</v>
      </c>
      <c r="P33">
        <v>0.21199999999999999</v>
      </c>
      <c r="Q33">
        <v>0.751</v>
      </c>
      <c r="R33">
        <v>0.84299999999999997</v>
      </c>
      <c r="S33">
        <v>3132</v>
      </c>
      <c r="U33">
        <v>1467</v>
      </c>
      <c r="V33">
        <v>87.6</v>
      </c>
      <c r="W33">
        <v>5.9700000000000003E-2</v>
      </c>
      <c r="X33">
        <v>0.251</v>
      </c>
      <c r="Y33">
        <v>0.71899999999999997</v>
      </c>
      <c r="Z33">
        <v>0.871</v>
      </c>
      <c r="AA33">
        <v>619</v>
      </c>
      <c r="AC33">
        <f t="shared" si="0"/>
        <v>0.19222903885480572</v>
      </c>
      <c r="AE33">
        <f t="shared" si="1"/>
        <v>3.1616379310344827</v>
      </c>
      <c r="AF33">
        <f t="shared" si="2"/>
        <v>0.60775862068965514</v>
      </c>
      <c r="AG33">
        <f t="shared" si="3"/>
        <v>1.034555712270804</v>
      </c>
      <c r="AH33">
        <f t="shared" si="4"/>
        <v>0.19887165021156558</v>
      </c>
    </row>
    <row r="34" spans="1:34" x14ac:dyDescent="0.25">
      <c r="A34" s="1" t="s">
        <v>20</v>
      </c>
      <c r="C34">
        <v>7139</v>
      </c>
      <c r="D34" s="1"/>
      <c r="E34">
        <v>98</v>
      </c>
      <c r="F34">
        <v>326</v>
      </c>
      <c r="G34">
        <v>3.33</v>
      </c>
      <c r="H34">
        <v>0.318</v>
      </c>
      <c r="I34">
        <v>0.41</v>
      </c>
      <c r="J34">
        <v>0.63200000000000001</v>
      </c>
      <c r="K34">
        <v>3493</v>
      </c>
      <c r="M34">
        <v>40</v>
      </c>
      <c r="N34">
        <v>3.84</v>
      </c>
      <c r="O34">
        <v>9.6000000000000002E-2</v>
      </c>
      <c r="P34">
        <v>0.22600000000000001</v>
      </c>
      <c r="Q34">
        <v>0.73399999999999999</v>
      </c>
      <c r="R34">
        <v>0.85199999999999998</v>
      </c>
      <c r="S34">
        <v>2764</v>
      </c>
      <c r="U34">
        <v>459</v>
      </c>
      <c r="V34">
        <v>34.1</v>
      </c>
      <c r="W34">
        <v>7.4200000000000002E-2</v>
      </c>
      <c r="X34">
        <v>0.23699999999999999</v>
      </c>
      <c r="Y34">
        <v>0.73199999999999998</v>
      </c>
      <c r="Z34">
        <v>0.84799999999999998</v>
      </c>
      <c r="AA34">
        <v>439</v>
      </c>
      <c r="AC34">
        <f t="shared" si="0"/>
        <v>8.714596949891068E-2</v>
      </c>
      <c r="AE34">
        <f t="shared" si="1"/>
        <v>4.6836734693877551</v>
      </c>
      <c r="AF34">
        <f t="shared" si="2"/>
        <v>0.40816326530612246</v>
      </c>
      <c r="AG34">
        <f t="shared" si="3"/>
        <v>1.4079754601226995</v>
      </c>
      <c r="AH34">
        <f t="shared" si="4"/>
        <v>0.12269938650306748</v>
      </c>
    </row>
    <row r="35" spans="1:34" x14ac:dyDescent="0.25">
      <c r="A35" s="1" t="s">
        <v>21</v>
      </c>
      <c r="C35">
        <v>5967</v>
      </c>
      <c r="D35" s="1"/>
      <c r="E35">
        <v>94</v>
      </c>
      <c r="F35">
        <v>284</v>
      </c>
      <c r="G35">
        <v>3.02</v>
      </c>
      <c r="H35">
        <v>0.27</v>
      </c>
      <c r="I35">
        <v>0.39</v>
      </c>
      <c r="J35">
        <v>0.58799999999999997</v>
      </c>
      <c r="K35">
        <v>3193</v>
      </c>
      <c r="M35">
        <v>65</v>
      </c>
      <c r="N35">
        <v>8.1</v>
      </c>
      <c r="O35">
        <v>0.125</v>
      </c>
      <c r="P35">
        <v>0.20699999999999999</v>
      </c>
      <c r="Q35">
        <v>0.78400000000000003</v>
      </c>
      <c r="R35">
        <v>0.85699999999999998</v>
      </c>
      <c r="S35">
        <v>4796</v>
      </c>
      <c r="U35">
        <v>511</v>
      </c>
      <c r="V35">
        <v>32.700000000000003</v>
      </c>
      <c r="W35">
        <v>6.4000000000000001E-2</v>
      </c>
      <c r="X35">
        <v>0.25700000000000001</v>
      </c>
      <c r="Y35">
        <v>0.70899999999999996</v>
      </c>
      <c r="Z35">
        <v>0.86599999999999999</v>
      </c>
      <c r="AA35">
        <v>439</v>
      </c>
      <c r="AC35">
        <f t="shared" si="0"/>
        <v>0.12720156555772993</v>
      </c>
      <c r="AE35">
        <f t="shared" si="1"/>
        <v>5.4361702127659575</v>
      </c>
      <c r="AF35">
        <f t="shared" si="2"/>
        <v>0.69148936170212771</v>
      </c>
      <c r="AG35">
        <f t="shared" si="3"/>
        <v>1.7992957746478873</v>
      </c>
      <c r="AH35">
        <f t="shared" si="4"/>
        <v>0.22887323943661972</v>
      </c>
    </row>
    <row r="36" spans="1:34" x14ac:dyDescent="0.25">
      <c r="A36" s="1" t="s">
        <v>44</v>
      </c>
      <c r="C36">
        <v>6480</v>
      </c>
      <c r="D36" s="1"/>
      <c r="E36">
        <v>101</v>
      </c>
      <c r="F36">
        <v>397</v>
      </c>
      <c r="G36">
        <v>3.93</v>
      </c>
      <c r="H36">
        <v>0.31</v>
      </c>
      <c r="I36">
        <v>0.38400000000000001</v>
      </c>
      <c r="J36">
        <v>0.61799999999999999</v>
      </c>
      <c r="K36">
        <v>3823</v>
      </c>
      <c r="M36">
        <v>69</v>
      </c>
      <c r="N36">
        <v>6.24</v>
      </c>
      <c r="O36">
        <v>9.0399999999999994E-2</v>
      </c>
      <c r="P36">
        <v>0.217</v>
      </c>
      <c r="Q36">
        <v>0.76200000000000001</v>
      </c>
      <c r="R36">
        <v>0.86</v>
      </c>
      <c r="S36">
        <v>3945</v>
      </c>
      <c r="U36">
        <v>535</v>
      </c>
      <c r="V36">
        <v>20.5</v>
      </c>
      <c r="W36">
        <v>3.8300000000000001E-2</v>
      </c>
      <c r="X36">
        <v>0.26900000000000002</v>
      </c>
      <c r="Y36">
        <v>0.69199999999999995</v>
      </c>
      <c r="Z36">
        <v>0.88200000000000001</v>
      </c>
      <c r="AA36">
        <v>1046</v>
      </c>
      <c r="AC36">
        <f t="shared" si="0"/>
        <v>0.12897196261682242</v>
      </c>
      <c r="AE36">
        <f t="shared" si="1"/>
        <v>5.2970297029702973</v>
      </c>
      <c r="AF36">
        <f t="shared" si="2"/>
        <v>0.68316831683168322</v>
      </c>
      <c r="AG36">
        <f t="shared" si="3"/>
        <v>1.3476070528967254</v>
      </c>
      <c r="AH36">
        <f t="shared" si="4"/>
        <v>0.17380352644836272</v>
      </c>
    </row>
    <row r="37" spans="1:34" x14ac:dyDescent="0.25">
      <c r="A37" s="1" t="s">
        <v>45</v>
      </c>
      <c r="C37">
        <v>5285</v>
      </c>
      <c r="E37">
        <v>105</v>
      </c>
      <c r="F37">
        <v>347</v>
      </c>
      <c r="G37">
        <v>3.3</v>
      </c>
      <c r="H37">
        <v>0.34799999999999998</v>
      </c>
      <c r="I37">
        <v>0.40300000000000002</v>
      </c>
      <c r="J37">
        <v>0.69399999999999995</v>
      </c>
      <c r="K37">
        <v>3651</v>
      </c>
      <c r="M37">
        <v>171</v>
      </c>
      <c r="N37">
        <v>20</v>
      </c>
      <c r="O37">
        <v>0.11700000000000001</v>
      </c>
      <c r="P37">
        <v>0.217</v>
      </c>
      <c r="Q37">
        <v>0.748</v>
      </c>
      <c r="R37">
        <v>0.84799999999999998</v>
      </c>
      <c r="S37">
        <v>3914</v>
      </c>
      <c r="U37">
        <v>483</v>
      </c>
      <c r="V37">
        <v>22.1</v>
      </c>
      <c r="W37">
        <v>4.58E-2</v>
      </c>
      <c r="X37">
        <v>0.26700000000000002</v>
      </c>
      <c r="Y37">
        <v>0.69699999999999995</v>
      </c>
      <c r="Z37">
        <v>0.878</v>
      </c>
      <c r="AA37">
        <v>773</v>
      </c>
      <c r="AC37">
        <f t="shared" si="0"/>
        <v>0.35403726708074534</v>
      </c>
      <c r="AE37">
        <f t="shared" si="1"/>
        <v>4.5999999999999996</v>
      </c>
      <c r="AF37">
        <f t="shared" si="2"/>
        <v>1.6285714285714286</v>
      </c>
      <c r="AG37">
        <f t="shared" si="3"/>
        <v>1.3919308357348703</v>
      </c>
      <c r="AH37">
        <f t="shared" si="4"/>
        <v>0.49279538904899134</v>
      </c>
    </row>
    <row r="38" spans="1:34" x14ac:dyDescent="0.25">
      <c r="A38" s="1" t="s">
        <v>46</v>
      </c>
      <c r="C38">
        <v>7688</v>
      </c>
      <c r="E38">
        <v>94</v>
      </c>
      <c r="F38">
        <v>290</v>
      </c>
      <c r="G38">
        <v>3.09</v>
      </c>
      <c r="H38">
        <v>0.307</v>
      </c>
      <c r="I38">
        <v>0.434</v>
      </c>
      <c r="J38">
        <v>0.64300000000000002</v>
      </c>
      <c r="K38">
        <v>4847</v>
      </c>
      <c r="M38">
        <v>120</v>
      </c>
      <c r="N38">
        <v>11.1</v>
      </c>
      <c r="O38">
        <v>9.2200000000000004E-2</v>
      </c>
      <c r="P38">
        <v>0.22700000000000001</v>
      </c>
      <c r="Q38">
        <v>0.72599999999999998</v>
      </c>
      <c r="R38">
        <v>0.84399999999999997</v>
      </c>
      <c r="S38">
        <v>3071</v>
      </c>
      <c r="U38">
        <v>524</v>
      </c>
      <c r="V38">
        <v>32.6</v>
      </c>
      <c r="W38">
        <v>6.2199999999999998E-2</v>
      </c>
      <c r="X38">
        <v>0.26300000000000001</v>
      </c>
      <c r="Y38">
        <v>0.7</v>
      </c>
      <c r="Z38">
        <v>0.86799999999999999</v>
      </c>
      <c r="AA38">
        <v>827</v>
      </c>
      <c r="AC38">
        <f t="shared" si="0"/>
        <v>0.22900763358778625</v>
      </c>
      <c r="AE38">
        <f t="shared" si="1"/>
        <v>5.5744680851063828</v>
      </c>
      <c r="AF38">
        <f t="shared" si="2"/>
        <v>1.2765957446808511</v>
      </c>
      <c r="AG38">
        <f t="shared" si="3"/>
        <v>1.806896551724138</v>
      </c>
      <c r="AH38">
        <f t="shared" si="4"/>
        <v>0.41379310344827586</v>
      </c>
    </row>
    <row r="39" spans="1:34" x14ac:dyDescent="0.25">
      <c r="A39" s="1"/>
      <c r="C39" s="15"/>
    </row>
    <row r="40" spans="1:34" x14ac:dyDescent="0.25">
      <c r="A40" s="1"/>
      <c r="C40" s="15"/>
    </row>
    <row r="41" spans="1:34" x14ac:dyDescent="0.25">
      <c r="A41" s="1"/>
      <c r="C41" s="15"/>
    </row>
    <row r="42" spans="1:34" x14ac:dyDescent="0.25">
      <c r="A42" s="1"/>
      <c r="C42" s="15"/>
      <c r="D42" s="1"/>
    </row>
    <row r="43" spans="1:34" x14ac:dyDescent="0.25">
      <c r="A43" s="1"/>
      <c r="C43" s="15"/>
      <c r="D43" s="1"/>
    </row>
    <row r="44" spans="1:34" x14ac:dyDescent="0.25">
      <c r="A44" s="1"/>
      <c r="C44" s="15"/>
      <c r="D44" s="1"/>
    </row>
    <row r="45" spans="1:34" x14ac:dyDescent="0.25">
      <c r="A45" s="1"/>
      <c r="C45" s="15"/>
    </row>
    <row r="46" spans="1:34" x14ac:dyDescent="0.25">
      <c r="A46" s="1"/>
      <c r="C46" s="15"/>
    </row>
    <row r="47" spans="1:34" x14ac:dyDescent="0.25">
      <c r="A47" s="1"/>
      <c r="C47" s="15"/>
    </row>
    <row r="48" spans="1:34" x14ac:dyDescent="0.25">
      <c r="A48" s="1"/>
      <c r="C48" s="15"/>
    </row>
    <row r="49" spans="1:34" x14ac:dyDescent="0.25">
      <c r="A49" s="1"/>
      <c r="C49" s="15"/>
      <c r="D49" s="1"/>
    </row>
    <row r="50" spans="1:34" x14ac:dyDescent="0.25">
      <c r="A50" s="1"/>
      <c r="C50" s="15"/>
      <c r="D50" s="1"/>
    </row>
    <row r="51" spans="1:34" x14ac:dyDescent="0.25">
      <c r="A51" s="1"/>
      <c r="C51" s="14"/>
      <c r="D51" s="1"/>
    </row>
    <row r="52" spans="1:34" x14ac:dyDescent="0.25">
      <c r="A52" s="1"/>
      <c r="C52" s="14"/>
      <c r="D52" s="1"/>
    </row>
    <row r="54" spans="1:34" x14ac:dyDescent="0.25">
      <c r="B54" s="5" t="s">
        <v>5</v>
      </c>
      <c r="C54" s="7">
        <f>AVERAGE(C6:C52)</f>
        <v>11642.151515151516</v>
      </c>
      <c r="D54" s="5"/>
      <c r="E54" s="6">
        <f>AVERAGE(E6:E52)</f>
        <v>178.72727272727272</v>
      </c>
      <c r="F54" s="6">
        <f t="shared" ref="F54:AH54" si="5">AVERAGE(F6:F52)</f>
        <v>588.93939393939399</v>
      </c>
      <c r="G54" s="6">
        <f t="shared" si="5"/>
        <v>3.2963636363636364</v>
      </c>
      <c r="H54" s="6">
        <f t="shared" si="5"/>
        <v>0.29906060606060608</v>
      </c>
      <c r="I54" s="6">
        <f t="shared" si="5"/>
        <v>0.41733333333333333</v>
      </c>
      <c r="J54" s="6">
        <f>AVERAGE(J6:J52)</f>
        <v>0.63224242424242438</v>
      </c>
      <c r="K54" s="6">
        <f>AVERAGE(K6:K52)</f>
        <v>3402.5151515151515</v>
      </c>
      <c r="L54" s="6"/>
      <c r="M54" s="6">
        <f t="shared" si="5"/>
        <v>137.75757575757575</v>
      </c>
      <c r="N54" s="6">
        <f t="shared" si="5"/>
        <v>15.804848484848483</v>
      </c>
      <c r="O54" s="6">
        <f t="shared" si="5"/>
        <v>0.11321818181818183</v>
      </c>
      <c r="P54" s="6">
        <f t="shared" si="5"/>
        <v>0.21354545454545448</v>
      </c>
      <c r="Q54" s="6">
        <f t="shared" si="5"/>
        <v>0.76181818181818173</v>
      </c>
      <c r="R54" s="6">
        <f t="shared" si="5"/>
        <v>0.85166666666666657</v>
      </c>
      <c r="S54" s="6">
        <f t="shared" si="5"/>
        <v>4517.090909090909</v>
      </c>
      <c r="T54" s="6"/>
      <c r="U54" s="6">
        <f>AVERAGE(U6:U52)</f>
        <v>838.69696969696975</v>
      </c>
      <c r="V54" s="6">
        <f t="shared" si="5"/>
        <v>49.381818181818176</v>
      </c>
      <c r="W54" s="6">
        <f t="shared" si="5"/>
        <v>5.6933333333333343E-2</v>
      </c>
      <c r="X54" s="6">
        <f t="shared" si="5"/>
        <v>0.26248484848484843</v>
      </c>
      <c r="Y54" s="6">
        <f t="shared" si="5"/>
        <v>0.70351515151515132</v>
      </c>
      <c r="Z54" s="6">
        <f t="shared" si="5"/>
        <v>0.87636363636363646</v>
      </c>
      <c r="AA54" s="6">
        <f t="shared" si="5"/>
        <v>1188.6363636363637</v>
      </c>
      <c r="AB54" s="6"/>
      <c r="AC54" s="6">
        <f t="shared" si="5"/>
        <v>0.16114386320235263</v>
      </c>
      <c r="AD54" s="6"/>
      <c r="AE54" s="6">
        <f t="shared" si="5"/>
        <v>4.994165126833936</v>
      </c>
      <c r="AF54" s="6">
        <f t="shared" si="5"/>
        <v>0.79314530111807358</v>
      </c>
      <c r="AG54" s="6">
        <f t="shared" si="5"/>
        <v>1.5358248773653373</v>
      </c>
      <c r="AH54" s="6">
        <f t="shared" si="5"/>
        <v>0.24482782339642534</v>
      </c>
    </row>
    <row r="58" spans="1:34" x14ac:dyDescent="0.25">
      <c r="L58">
        <f>79-17</f>
        <v>62</v>
      </c>
    </row>
    <row r="59" spans="1:34" x14ac:dyDescent="0.25">
      <c r="L59">
        <f>L58/25</f>
        <v>2.48</v>
      </c>
    </row>
    <row r="76" spans="17:33" x14ac:dyDescent="0.25">
      <c r="Q76">
        <v>1</v>
      </c>
      <c r="R76">
        <v>93.608695652173907</v>
      </c>
      <c r="S76">
        <v>89.151515151515156</v>
      </c>
      <c r="T76">
        <v>86.642857142857139</v>
      </c>
      <c r="U76">
        <f>AVERAGE(R76:T76)</f>
        <v>89.801022648848743</v>
      </c>
      <c r="X76">
        <v>1</v>
      </c>
      <c r="Y76">
        <v>0.11209707028453049</v>
      </c>
      <c r="Z76">
        <v>9.0774753617466661E-2</v>
      </c>
      <c r="AA76">
        <v>0.10646504956429866</v>
      </c>
      <c r="AB76">
        <f>AVERAGE(Y76:AA76)</f>
        <v>0.10311229115543193</v>
      </c>
    </row>
    <row r="77" spans="17:33" x14ac:dyDescent="0.25">
      <c r="Q77">
        <v>3</v>
      </c>
      <c r="R77">
        <v>103.25</v>
      </c>
      <c r="S77">
        <v>117.5</v>
      </c>
      <c r="T77">
        <v>126.81818181818181</v>
      </c>
      <c r="U77">
        <f>AVERAGE(R77:T77)</f>
        <v>115.85606060606061</v>
      </c>
      <c r="X77">
        <v>3</v>
      </c>
      <c r="Y77">
        <v>0.11625162312463783</v>
      </c>
      <c r="Z77">
        <v>0.1562927896903421</v>
      </c>
      <c r="AA77">
        <v>0.15796784498348157</v>
      </c>
      <c r="AB77">
        <f>AVERAGE(Y77:AA77)</f>
        <v>0.14350408593282049</v>
      </c>
    </row>
    <row r="78" spans="17:33" x14ac:dyDescent="0.25">
      <c r="Q78">
        <v>7</v>
      </c>
      <c r="R78">
        <v>182.58064516129033</v>
      </c>
      <c r="S78">
        <v>162.60869565217391</v>
      </c>
      <c r="U78">
        <f t="shared" ref="U78:U79" si="6">AVERAGE(R78:S78)</f>
        <v>172.59467040673212</v>
      </c>
      <c r="X78">
        <v>7</v>
      </c>
      <c r="Y78">
        <v>0.20867003741877138</v>
      </c>
      <c r="Z78">
        <v>0.20734100903798569</v>
      </c>
      <c r="AA78">
        <f>AC54</f>
        <v>0.16114386320235263</v>
      </c>
      <c r="AB78">
        <f>AVERAGE(Y78:AA78)</f>
        <v>0.19238496988636991</v>
      </c>
    </row>
    <row r="79" spans="17:33" x14ac:dyDescent="0.25">
      <c r="Q79">
        <v>24</v>
      </c>
      <c r="R79">
        <v>425.77777777777777</v>
      </c>
      <c r="S79">
        <v>458.84615384615387</v>
      </c>
      <c r="U79">
        <f t="shared" si="6"/>
        <v>442.31196581196582</v>
      </c>
      <c r="X79">
        <v>24</v>
      </c>
      <c r="Y79">
        <v>0.45683704249902457</v>
      </c>
      <c r="Z79">
        <v>0.44362506514357436</v>
      </c>
      <c r="AB79">
        <f t="shared" ref="AB79" si="7">AVERAGE(Y79:Z79)</f>
        <v>0.45023105382129947</v>
      </c>
    </row>
    <row r="80" spans="17:33" x14ac:dyDescent="0.25">
      <c r="AE80">
        <f>AB77-AB76</f>
        <v>4.0391794777388565E-2</v>
      </c>
      <c r="AF80">
        <f>AB78-AB77</f>
        <v>4.888088395354942E-2</v>
      </c>
      <c r="AG80">
        <f>AB79-AB78</f>
        <v>0.25784608393492958</v>
      </c>
    </row>
    <row r="81" spans="21:33" x14ac:dyDescent="0.25">
      <c r="AE81">
        <f>AE80/2</f>
        <v>2.0195897388694282E-2</v>
      </c>
      <c r="AF81">
        <f>AF80/4</f>
        <v>1.2220220988387355E-2</v>
      </c>
      <c r="AG81">
        <f>AG80/17</f>
        <v>1.5167416702054681E-2</v>
      </c>
    </row>
    <row r="83" spans="21:33" x14ac:dyDescent="0.25">
      <c r="U83">
        <f>U77-U76</f>
        <v>26.055037957211866</v>
      </c>
    </row>
    <row r="84" spans="21:33" x14ac:dyDescent="0.25">
      <c r="U84">
        <f>U83/2</f>
        <v>13.027518978605933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2024-06-03T00:28:35Z</dcterms:modified>
</cp:coreProperties>
</file>