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<sst xmlns="http://schemas.openxmlformats.org/spreadsheetml/2006/main" count="55" uniqueCount="38">
  <si>
    <t>Supplementary Table 6. Distribution of indels among genomic regions. Subcategories are listed under each main category. Percentages are relative to category or subcategory.</t>
  </si>
  <si>
    <r>
      <rPr>
        <rFont val="Times New Roman"/>
        <b/>
        <color theme="1"/>
        <sz val="12.0"/>
      </rPr>
      <t xml:space="preserve">among </t>
    </r>
    <r>
      <rPr>
        <rFont val="Times New Roman"/>
        <b/>
        <i/>
        <color theme="1"/>
        <sz val="12.0"/>
      </rPr>
      <t>G. herbaceum</t>
    </r>
  </si>
  <si>
    <r>
      <rPr>
        <rFont val="Times New Roman"/>
        <b/>
        <color theme="1"/>
        <sz val="12.0"/>
      </rPr>
      <t xml:space="preserve">among </t>
    </r>
    <r>
      <rPr>
        <rFont val="Times New Roman"/>
        <b/>
        <i/>
        <color theme="1"/>
        <sz val="12.0"/>
      </rPr>
      <t>G. arboreum</t>
    </r>
  </si>
  <si>
    <t>Number of indels</t>
  </si>
  <si>
    <t>Fixed indels</t>
  </si>
  <si>
    <t>Fixed Indels</t>
  </si>
  <si>
    <t>Insertions</t>
  </si>
  <si>
    <t>Deletions</t>
  </si>
  <si>
    <t>Relative percent</t>
  </si>
  <si>
    <t>Intergenic</t>
  </si>
  <si>
    <t>Downstream</t>
  </si>
  <si>
    <t>Upstream</t>
  </si>
  <si>
    <t>Genic</t>
  </si>
  <si>
    <t>Exon</t>
  </si>
  <si>
    <t>Intron</t>
  </si>
  <si>
    <t>5'UTR</t>
  </si>
  <si>
    <t>3'UTR</t>
  </si>
  <si>
    <t>Indels with gene effects</t>
  </si>
  <si>
    <t>conservative inframe deletion</t>
  </si>
  <si>
    <t>conservative inframe insertion</t>
  </si>
  <si>
    <t>disruptive inframe deletion</t>
  </si>
  <si>
    <t>disruptive inframe insertion</t>
  </si>
  <si>
    <t>exon loss variant</t>
  </si>
  <si>
    <t>frameshift variant</t>
  </si>
  <si>
    <t>Average (in Mb)</t>
  </si>
  <si>
    <t>Range</t>
  </si>
  <si>
    <t>Total Inserted</t>
  </si>
  <si>
    <t>+6.02 to +7.46</t>
  </si>
  <si>
    <t>+6.86 to +7.46</t>
  </si>
  <si>
    <t>+6.02 to +7.43</t>
  </si>
  <si>
    <t>Total Deleted</t>
  </si>
  <si>
    <t>-12.80 to -10.55</t>
  </si>
  <si>
    <t>-11.15 to -10.62</t>
  </si>
  <si>
    <t>-12.34 to -10.55</t>
  </si>
  <si>
    <t>Net Total</t>
  </si>
  <si>
    <t>-6.32 to -3.21</t>
  </si>
  <si>
    <t>-4.28 to -3.21</t>
  </si>
  <si>
    <t>-6.32 to -3.28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</si>
</sst>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+&quot;0.00;&quot;-&quot;0.00;0"/>
    <numFmt numFmtId="165" formatCode="m/d"/>
  </numFmts>
  <fonts count="12">
    <font>
      <sz val="10.0"/>
      <color rgb="FF000000"/>
      <name val="Arial"/>
    </font>
    <font>
      <sz val="11.0"/>
      <color rgb="FF000000"/>
      <name val="Times New Roman"/>
    </font>
    <font>
      <color theme="1"/>
      <name val="Times New Roman"/>
    </font>
    <font>
      <b/>
      <sz val="12.0"/>
      <color theme="1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color theme="1"/>
      <name val="Times New Roman"/>
    </font>
    <font>
      <b/>
      <sz val="11.0"/>
      <color rgb="FF000000"/>
      <name val="Times New Roman"/>
    </font>
    <font>
      <sz val="11.0"/>
      <color theme="1"/>
      <name val="Times New Roman"/>
    </font>
    <font>
      <b/>
      <u/>
      <sz val="11.0"/>
      <color rgb="FF000000"/>
      <name val="Times New Roman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1" fillId="0" fontId="5" numFmtId="3" xfId="0" applyAlignment="1" applyBorder="1" applyFont="1" applyNumberFormat="1">
      <alignment horizontal="center" readingOrder="0" shrinkToFit="0" vertical="bottom" wrapText="0"/>
    </xf>
    <xf borderId="2" fillId="0" fontId="2" numFmtId="0" xfId="0" applyBorder="1" applyFont="1"/>
    <xf borderId="3" fillId="0" fontId="6" numFmtId="3" xfId="0" applyAlignment="1" applyBorder="1" applyFont="1" applyNumberForma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3" fillId="0" fontId="9" numFmtId="3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 shrinkToFit="0" vertical="bottom" wrapText="0"/>
    </xf>
    <xf borderId="4" fillId="0" fontId="2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3" fillId="0" fontId="8" numFmtId="3" xfId="0" applyAlignment="1" applyBorder="1" applyFont="1" applyNumberFormat="1">
      <alignment horizontal="center" readingOrder="0" shrinkToFit="0" vertical="bottom" wrapText="0"/>
    </xf>
    <xf borderId="4" fillId="0" fontId="8" numFmtId="10" xfId="0" applyAlignment="1" applyBorder="1" applyFont="1" applyNumberFormat="1">
      <alignment horizontal="center" readingOrder="0" shrinkToFit="0" vertical="bottom" wrapText="0"/>
    </xf>
    <xf borderId="3" fillId="0" fontId="11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readingOrder="0" shrinkToFit="0" vertical="bottom" wrapText="0"/>
    </xf>
    <xf borderId="4" fillId="0" fontId="1" numFmtId="10" xfId="0" applyAlignment="1" applyBorder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3" fillId="0" fontId="9" numFmtId="0" xfId="0" applyBorder="1" applyFont="1"/>
    <xf borderId="4" fillId="0" fontId="9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11" numFmtId="0" xfId="0" applyAlignment="1" applyFont="1">
      <alignment readingOrder="0"/>
    </xf>
    <xf borderId="3" fillId="0" fontId="11" numFmtId="3" xfId="0" applyAlignment="1" applyBorder="1" applyFont="1" applyNumberFormat="1">
      <alignment horizontal="center"/>
    </xf>
    <xf borderId="4" fillId="0" fontId="11" numFmtId="0" xfId="0" applyBorder="1" applyFont="1"/>
    <xf borderId="0" fillId="0" fontId="9" numFmtId="0" xfId="0" applyAlignment="1" applyFont="1">
      <alignment horizontal="right" readingOrder="0"/>
    </xf>
    <xf borderId="3" fillId="0" fontId="9" numFmtId="3" xfId="0" applyAlignment="1" applyBorder="1" applyFont="1" applyNumberFormat="1">
      <alignment readingOrder="0"/>
    </xf>
    <xf borderId="4" fillId="0" fontId="9" numFmtId="10" xfId="0" applyAlignment="1" applyBorder="1" applyFont="1" applyNumberFormat="1">
      <alignment readingOrder="0"/>
    </xf>
    <xf borderId="3" fillId="0" fontId="1" numFmtId="3" xfId="0" applyAlignment="1" applyBorder="1" applyFont="1" applyNumberFormat="1">
      <alignment horizontal="right" readingOrder="0" shrinkToFit="0" vertical="bottom" wrapText="0"/>
    </xf>
    <xf borderId="3" fillId="0" fontId="9" numFmtId="3" xfId="0" applyAlignment="1" applyBorder="1" applyFont="1" applyNumberFormat="1">
      <alignment horizontal="right" readingOrder="0"/>
    </xf>
    <xf borderId="3" fillId="0" fontId="9" numFmtId="0" xfId="0" applyAlignment="1" applyBorder="1" applyFont="1">
      <alignment readingOrder="0"/>
    </xf>
    <xf borderId="3" fillId="0" fontId="2" numFmtId="3" xfId="0" applyAlignment="1" applyBorder="1" applyFont="1" applyNumberFormat="1">
      <alignment horizontal="right" readingOrder="0"/>
    </xf>
    <xf borderId="3" fillId="0" fontId="8" numFmtId="0" xfId="0" applyAlignment="1" applyBorder="1" applyFont="1">
      <alignment readingOrder="0" shrinkToFit="0" vertical="bottom" wrapText="0"/>
    </xf>
    <xf borderId="3" fillId="0" fontId="1" numFmtId="164" xfId="0" applyAlignment="1" applyBorder="1" applyFont="1" applyNumberFormat="1">
      <alignment horizontal="right" readingOrder="0" shrinkToFit="0" vertical="bottom" wrapText="0"/>
    </xf>
    <xf quotePrefix="1" borderId="4" fillId="0" fontId="1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horizontal="right" readingOrder="0"/>
    </xf>
    <xf quotePrefix="1" borderId="4" fillId="0" fontId="2" numFmtId="0" xfId="0" applyAlignment="1" applyBorder="1" applyFont="1">
      <alignment horizontal="right" readingOrder="0"/>
    </xf>
    <xf borderId="0" fillId="0" fontId="2" numFmtId="165" xfId="0" applyAlignment="1" applyFont="1" applyNumberFormat="1">
      <alignment readingOrder="0"/>
    </xf>
    <xf borderId="3" fillId="0" fontId="1" numFmtId="4" xfId="0" applyAlignment="1" applyBorder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5" fillId="0" fontId="1" numFmtId="4" xfId="0" applyAlignment="1" applyBorder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16.14"/>
    <col customWidth="1" min="3" max="3" width="15.29"/>
    <col customWidth="1" min="4" max="4" width="21.43"/>
    <col customWidth="1" min="5" max="5" width="15.29"/>
    <col customWidth="1" min="6" max="6" width="20.14"/>
    <col customWidth="1" min="7" max="7" width="15.29"/>
    <col customWidth="1" min="8" max="24" width="34.43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B2" s="2"/>
      <c r="C2" s="5"/>
      <c r="D2" s="6" t="s">
        <v>1</v>
      </c>
      <c r="E2" s="7"/>
      <c r="F2" s="6" t="s">
        <v>2</v>
      </c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"/>
      <c r="B3" s="8" t="s">
        <v>3</v>
      </c>
      <c r="C3" s="9"/>
      <c r="D3" s="10" t="s">
        <v>3</v>
      </c>
      <c r="E3" s="11" t="s">
        <v>4</v>
      </c>
      <c r="F3" s="10" t="s">
        <v>3</v>
      </c>
      <c r="G3" s="11" t="s">
        <v>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 t="s">
        <v>6</v>
      </c>
      <c r="B4" s="13">
        <v>2111173.0</v>
      </c>
      <c r="C4" s="14"/>
      <c r="D4" s="13">
        <v>1629250.0</v>
      </c>
      <c r="E4" s="15">
        <v>13754.0</v>
      </c>
      <c r="F4" s="13">
        <v>1673249.0</v>
      </c>
      <c r="G4" s="15">
        <v>2175.0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2" t="s">
        <v>7</v>
      </c>
      <c r="B5" s="16">
        <v>3252844.0</v>
      </c>
      <c r="C5" s="14"/>
      <c r="D5" s="16">
        <v>2727010.0</v>
      </c>
      <c r="E5" s="15">
        <v>23506.0</v>
      </c>
      <c r="F5" s="16">
        <v>2778580.0</v>
      </c>
      <c r="G5" s="15">
        <v>4668.0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"/>
      <c r="B6" s="10"/>
      <c r="C6" s="17"/>
      <c r="D6" s="10"/>
      <c r="E6" s="17"/>
      <c r="F6" s="10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"/>
      <c r="B7" s="10" t="s">
        <v>3</v>
      </c>
      <c r="C7" s="17" t="s">
        <v>8</v>
      </c>
      <c r="D7" s="10" t="s">
        <v>3</v>
      </c>
      <c r="E7" s="17" t="s">
        <v>8</v>
      </c>
      <c r="F7" s="10" t="s">
        <v>3</v>
      </c>
      <c r="G7" s="17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2" t="s">
        <v>9</v>
      </c>
      <c r="B8" s="18">
        <f>4786137</f>
        <v>4786137</v>
      </c>
      <c r="C8" s="19">
        <f>B8/sum(B8,B11)</f>
        <v>0.8465823092</v>
      </c>
      <c r="D8" s="20">
        <v>3953422.0</v>
      </c>
      <c r="E8" s="19">
        <f>D8/sum(D8,D11)</f>
        <v>0.9029541011</v>
      </c>
      <c r="F8" s="20">
        <v>4041832.0</v>
      </c>
      <c r="G8" s="19">
        <f>F8/sum(F8,F11)</f>
        <v>0.9033698302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10</v>
      </c>
      <c r="B9" s="21">
        <v>1426053.0</v>
      </c>
      <c r="C9" s="22">
        <f>B9/B8</f>
        <v>0.297954906</v>
      </c>
      <c r="D9" s="16">
        <v>1037303.0</v>
      </c>
      <c r="E9" s="22">
        <f>D9/D8</f>
        <v>0.2623810461</v>
      </c>
      <c r="F9" s="16">
        <v>1070129.0</v>
      </c>
      <c r="G9" s="22">
        <f>F9/F8</f>
        <v>0.2647633548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11</v>
      </c>
      <c r="B10" s="21">
        <v>1468219.0</v>
      </c>
      <c r="C10" s="22">
        <f>B10/B8</f>
        <v>0.3067649338</v>
      </c>
      <c r="D10" s="13">
        <v>1084755.0</v>
      </c>
      <c r="E10" s="22">
        <f>D10/D8</f>
        <v>0.2743838123</v>
      </c>
      <c r="F10" s="13">
        <v>1121612.0</v>
      </c>
      <c r="G10" s="22">
        <f>F10/F8</f>
        <v>0.2775008956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2" t="s">
        <v>12</v>
      </c>
      <c r="B11" s="18">
        <v>867344.0</v>
      </c>
      <c r="C11" s="19">
        <f>B11/sum(B11,B8)</f>
        <v>0.1534176908</v>
      </c>
      <c r="D11" s="18">
        <f>sum(D12:D15)</f>
        <v>424898</v>
      </c>
      <c r="E11" s="19">
        <f>D11/sum(D11,D8)</f>
        <v>0.09704589888</v>
      </c>
      <c r="F11" s="18">
        <f>sum(F12:F15)</f>
        <v>432340</v>
      </c>
      <c r="G11" s="19">
        <f>F11/sum(F11,F8)</f>
        <v>0.09663016978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13</v>
      </c>
      <c r="B12" s="21">
        <v>101029.0</v>
      </c>
      <c r="C12" s="22">
        <f>B12/B11</f>
        <v>0.1164808888</v>
      </c>
      <c r="D12" s="13">
        <v>82456.0</v>
      </c>
      <c r="E12" s="22">
        <f>D12/D11</f>
        <v>0.1940606922</v>
      </c>
      <c r="F12" s="13">
        <v>83363.0</v>
      </c>
      <c r="G12" s="22">
        <f>F12/F11</f>
        <v>0.1928181524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14</v>
      </c>
      <c r="B13" s="21">
        <v>444663.0</v>
      </c>
      <c r="C13" s="22">
        <f>B13/B11</f>
        <v>0.5126720194</v>
      </c>
      <c r="D13" s="16">
        <v>299239.0</v>
      </c>
      <c r="E13" s="22">
        <f>D13/D11</f>
        <v>0.7042607873</v>
      </c>
      <c r="F13" s="16">
        <v>305146.0</v>
      </c>
      <c r="G13" s="22">
        <f>F13/F11</f>
        <v>0.70580099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15</v>
      </c>
      <c r="B14" s="21">
        <v>24689.0</v>
      </c>
      <c r="C14" s="22">
        <f>B14/B11</f>
        <v>0.02846506115</v>
      </c>
      <c r="D14" s="13">
        <v>16315.0</v>
      </c>
      <c r="E14" s="22">
        <f>D14/D11</f>
        <v>0.03839745068</v>
      </c>
      <c r="F14" s="13">
        <v>16612.0</v>
      </c>
      <c r="G14" s="22">
        <f>F14/F11</f>
        <v>0.03842346302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16</v>
      </c>
      <c r="B15" s="21">
        <v>40441.0</v>
      </c>
      <c r="C15" s="22">
        <f>B15/B11</f>
        <v>0.0466262521</v>
      </c>
      <c r="D15" s="16">
        <v>26888.0</v>
      </c>
      <c r="E15" s="22">
        <f>D15/D11</f>
        <v>0.06328106981</v>
      </c>
      <c r="F15" s="16">
        <v>27219.0</v>
      </c>
      <c r="G15" s="22">
        <f>F15/F11</f>
        <v>0.06295739464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3"/>
      <c r="B16" s="24"/>
      <c r="C16" s="25"/>
      <c r="D16" s="26"/>
      <c r="E16" s="27"/>
      <c r="F16" s="26"/>
      <c r="G16" s="2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3"/>
      <c r="B17" s="10" t="s">
        <v>3</v>
      </c>
      <c r="C17" s="17" t="s">
        <v>8</v>
      </c>
      <c r="D17" s="10" t="s">
        <v>3</v>
      </c>
      <c r="E17" s="17" t="s">
        <v>8</v>
      </c>
      <c r="F17" s="10" t="s">
        <v>3</v>
      </c>
      <c r="G17" s="17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8" t="s">
        <v>17</v>
      </c>
      <c r="B18" s="29">
        <f>sum(B19:B24)</f>
        <v>101475</v>
      </c>
      <c r="C18" s="30"/>
      <c r="D18" s="29">
        <f>sum(D19:D24)</f>
        <v>82921</v>
      </c>
      <c r="E18" s="30"/>
      <c r="F18" s="29">
        <f>sum(F19:F24)</f>
        <v>83768</v>
      </c>
      <c r="G18" s="2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1" t="s">
        <v>18</v>
      </c>
      <c r="B19" s="32">
        <v>6045.0</v>
      </c>
      <c r="C19" s="33">
        <f t="shared" ref="C19:C24" si="1">B19/sum(B$19:B$24)</f>
        <v>0.05957132299</v>
      </c>
      <c r="D19" s="34">
        <v>5052.0</v>
      </c>
      <c r="E19" s="33">
        <f t="shared" ref="E19:E24" si="2">D19/sum(D$19:D$24)</f>
        <v>0.06092545917</v>
      </c>
      <c r="F19" s="32">
        <v>5076.0</v>
      </c>
      <c r="G19" s="33">
        <f t="shared" ref="G19:G24" si="3">F19/sum(F$19:F$24)</f>
        <v>0.06059593162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1" t="s">
        <v>19</v>
      </c>
      <c r="B20" s="32">
        <v>4852.0</v>
      </c>
      <c r="C20" s="33">
        <f t="shared" si="1"/>
        <v>0.04781473269</v>
      </c>
      <c r="D20" s="35">
        <v>4011.0</v>
      </c>
      <c r="E20" s="33">
        <f t="shared" si="2"/>
        <v>0.0483713414</v>
      </c>
      <c r="F20" s="32">
        <v>4087.0</v>
      </c>
      <c r="G20" s="33">
        <f t="shared" si="3"/>
        <v>0.0487895139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1" t="s">
        <v>20</v>
      </c>
      <c r="B21" s="32">
        <v>10498.0</v>
      </c>
      <c r="C21" s="33">
        <f t="shared" si="1"/>
        <v>0.1034540527</v>
      </c>
      <c r="D21" s="34">
        <v>8652.0</v>
      </c>
      <c r="E21" s="33">
        <f t="shared" si="2"/>
        <v>0.1043402757</v>
      </c>
      <c r="F21" s="32">
        <v>8686.0</v>
      </c>
      <c r="G21" s="33">
        <f t="shared" si="3"/>
        <v>0.103691147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1" t="s">
        <v>21</v>
      </c>
      <c r="B22" s="32">
        <v>4916.0</v>
      </c>
      <c r="C22" s="33">
        <f t="shared" si="1"/>
        <v>0.04844542991</v>
      </c>
      <c r="D22" s="35">
        <v>4058.0</v>
      </c>
      <c r="E22" s="33">
        <f t="shared" si="2"/>
        <v>0.04893814595</v>
      </c>
      <c r="F22" s="32">
        <v>4143.0</v>
      </c>
      <c r="G22" s="33">
        <f t="shared" si="3"/>
        <v>0.04945802693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1" t="s">
        <v>22</v>
      </c>
      <c r="B23" s="36">
        <v>78.0</v>
      </c>
      <c r="C23" s="33">
        <f t="shared" si="1"/>
        <v>0.0007686622321</v>
      </c>
      <c r="D23" s="34">
        <v>37.0</v>
      </c>
      <c r="E23" s="33">
        <f t="shared" si="2"/>
        <v>0.0004462078364</v>
      </c>
      <c r="F23" s="36">
        <v>67.0</v>
      </c>
      <c r="G23" s="33">
        <f t="shared" si="3"/>
        <v>0.0007998280966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1" t="s">
        <v>23</v>
      </c>
      <c r="B24" s="32">
        <v>75086.0</v>
      </c>
      <c r="C24" s="33">
        <f t="shared" si="1"/>
        <v>0.7399457995</v>
      </c>
      <c r="D24" s="37">
        <v>61111.0</v>
      </c>
      <c r="E24" s="33">
        <f t="shared" si="2"/>
        <v>0.73697857</v>
      </c>
      <c r="F24" s="32">
        <v>61709.0</v>
      </c>
      <c r="G24" s="33">
        <f t="shared" si="3"/>
        <v>0.7366655525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26"/>
      <c r="C25" s="27"/>
      <c r="D25" s="26"/>
      <c r="E25" s="27"/>
      <c r="F25" s="26"/>
      <c r="G25" s="2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10" t="s">
        <v>24</v>
      </c>
      <c r="C26" s="11" t="s">
        <v>25</v>
      </c>
      <c r="D26" s="10" t="s">
        <v>24</v>
      </c>
      <c r="E26" s="11" t="s">
        <v>25</v>
      </c>
      <c r="F26" s="10" t="s">
        <v>24</v>
      </c>
      <c r="G26" s="11" t="s">
        <v>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8" t="s">
        <v>26</v>
      </c>
      <c r="B27" s="39">
        <v>6.96</v>
      </c>
      <c r="C27" s="40" t="s">
        <v>27</v>
      </c>
      <c r="D27" s="41">
        <v>7.25</v>
      </c>
      <c r="E27" s="42" t="s">
        <v>28</v>
      </c>
      <c r="F27" s="41">
        <v>7.16</v>
      </c>
      <c r="G27" s="42" t="s">
        <v>29</v>
      </c>
      <c r="H27" s="4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2" t="s">
        <v>30</v>
      </c>
      <c r="B28" s="44">
        <v>-10.97</v>
      </c>
      <c r="C28" s="45" t="s">
        <v>31</v>
      </c>
      <c r="D28" s="46">
        <v>-10.72</v>
      </c>
      <c r="E28" s="47" t="s">
        <v>32</v>
      </c>
      <c r="F28" s="46">
        <v>-10.74</v>
      </c>
      <c r="G28" s="47" t="s">
        <v>33</v>
      </c>
      <c r="H28" s="4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2" t="s">
        <v>34</v>
      </c>
      <c r="B29" s="48">
        <v>-4.01</v>
      </c>
      <c r="C29" s="49" t="s">
        <v>35</v>
      </c>
      <c r="D29" s="50">
        <v>-3.46</v>
      </c>
      <c r="E29" s="51" t="s">
        <v>36</v>
      </c>
      <c r="F29" s="50">
        <v>-3.58</v>
      </c>
      <c r="G29" s="51" t="s">
        <v>37</v>
      </c>
      <c r="H29" s="4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</sheetData>
  <mergeCells count="2">
    <mergeCell ref="D2:E2"/>
    <mergeCell ref="F2:G2"/>
  </mergeCells>
  <drawing r:id="rId1"/>
</worksheet>
</file>