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harlie\Desktop\2025_4-8\P879_wk_审核中\P879_原始实验数据\Figure 4\"/>
    </mc:Choice>
  </mc:AlternateContent>
  <xr:revisionPtr revIDLastSave="0" documentId="13_ncr:1_{F8127856-D9EF-49D4-8F3D-13F7BEF91AFD}" xr6:coauthVersionLast="47" xr6:coauthVersionMax="47" xr10:uidLastSave="{00000000-0000-0000-0000-000000000000}"/>
  <bookViews>
    <workbookView xWindow="-120" yWindow="-120" windowWidth="29040" windowHeight="15840" tabRatio="784" firstSheet="2" activeTab="13" xr2:uid="{00000000-000D-0000-FFFF-FFFF00000000}"/>
  </bookViews>
  <sheets>
    <sheet name="result_4A" sheetId="1" r:id="rId1"/>
    <sheet name="raw data_4A" sheetId="2" r:id="rId2"/>
    <sheet name="result_4B" sheetId="14" r:id="rId3"/>
    <sheet name="raw data_4B" sheetId="15" r:id="rId4"/>
    <sheet name="result_4C" sheetId="16" r:id="rId5"/>
    <sheet name="raw data_4C" sheetId="18" r:id="rId6"/>
    <sheet name="CCK8 result_4D" sheetId="8" r:id="rId7"/>
    <sheet name="CCK8 raw data_4D" sheetId="7" r:id="rId8"/>
    <sheet name="CCK8 result_4E" sheetId="10" r:id="rId9"/>
    <sheet name="CCK8 raw data_4E" sheetId="11" r:id="rId10"/>
    <sheet name="wound_4F" sheetId="4" r:id="rId11"/>
    <sheet name="invasion_4G" sheetId="3" r:id="rId12"/>
    <sheet name="wound_4H" sheetId="12" r:id="rId13"/>
    <sheet name="invasion_4I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6" l="1"/>
  <c r="F7" i="16" s="1"/>
  <c r="D6" i="16"/>
  <c r="F6" i="16" s="1"/>
  <c r="D5" i="16"/>
  <c r="F5" i="16" s="1"/>
  <c r="D4" i="16"/>
  <c r="F4" i="16" s="1"/>
  <c r="D3" i="16"/>
  <c r="F3" i="16" s="1"/>
  <c r="D2" i="16"/>
  <c r="F2" i="16" s="1"/>
  <c r="G2" i="16" l="1"/>
  <c r="G3" i="16" s="1"/>
  <c r="G4" i="16" s="1"/>
  <c r="G5" i="16" s="1"/>
  <c r="G6" i="16" s="1"/>
  <c r="G7" i="16" s="1"/>
  <c r="D7" i="14"/>
  <c r="F7" i="14" s="1"/>
  <c r="D6" i="14"/>
  <c r="F6" i="14" s="1"/>
  <c r="D5" i="14"/>
  <c r="F5" i="14" s="1"/>
  <c r="D4" i="14"/>
  <c r="F4" i="14" s="1"/>
  <c r="D3" i="14"/>
  <c r="F3" i="14" s="1"/>
  <c r="D2" i="14"/>
  <c r="F2" i="14" s="1"/>
  <c r="H4" i="12"/>
  <c r="H3" i="12"/>
  <c r="J2" i="12"/>
  <c r="H7" i="12" s="1"/>
  <c r="I7" i="12" s="1"/>
  <c r="H2" i="12"/>
  <c r="C2" i="12"/>
  <c r="C7" i="12" s="1"/>
  <c r="D7" i="12" s="1"/>
  <c r="B33" i="10"/>
  <c r="D36" i="10" s="1"/>
  <c r="H42" i="10" s="1"/>
  <c r="B23" i="10"/>
  <c r="C24" i="10" s="1"/>
  <c r="C41" i="10" s="1"/>
  <c r="B14" i="10"/>
  <c r="D17" i="10" s="1"/>
  <c r="H40" i="10" s="1"/>
  <c r="B5" i="10"/>
  <c r="D7" i="10" s="1"/>
  <c r="G39" i="10" s="1"/>
  <c r="H7" i="16" l="1"/>
  <c r="I7" i="16" s="1"/>
  <c r="H6" i="16"/>
  <c r="I6" i="16" s="1"/>
  <c r="H4" i="16"/>
  <c r="I4" i="16" s="1"/>
  <c r="H2" i="16"/>
  <c r="I2" i="16" s="1"/>
  <c r="H5" i="16"/>
  <c r="I5" i="16" s="1"/>
  <c r="H3" i="16"/>
  <c r="I3" i="16" s="1"/>
  <c r="G2" i="14"/>
  <c r="G3" i="14" s="1"/>
  <c r="G4" i="14" s="1"/>
  <c r="G5" i="14" s="1"/>
  <c r="G6" i="14" s="1"/>
  <c r="G7" i="14" s="1"/>
  <c r="C8" i="10"/>
  <c r="E39" i="10" s="1"/>
  <c r="D8" i="10"/>
  <c r="H39" i="10" s="1"/>
  <c r="H5" i="12"/>
  <c r="I5" i="12" s="1"/>
  <c r="C5" i="12"/>
  <c r="D5" i="12" s="1"/>
  <c r="C6" i="12"/>
  <c r="D6" i="12" s="1"/>
  <c r="H6" i="12"/>
  <c r="I6" i="12" s="1"/>
  <c r="D24" i="10"/>
  <c r="F41" i="10" s="1"/>
  <c r="C25" i="10"/>
  <c r="D41" i="10" s="1"/>
  <c r="D25" i="10"/>
  <c r="G41" i="10" s="1"/>
  <c r="C26" i="10"/>
  <c r="E41" i="10" s="1"/>
  <c r="D6" i="10"/>
  <c r="F39" i="10" s="1"/>
  <c r="C6" i="10"/>
  <c r="C39" i="10" s="1"/>
  <c r="C7" i="10"/>
  <c r="D39" i="10" s="1"/>
  <c r="C15" i="10"/>
  <c r="C40" i="10" s="1"/>
  <c r="D26" i="10"/>
  <c r="H41" i="10" s="1"/>
  <c r="D15" i="10"/>
  <c r="F40" i="10" s="1"/>
  <c r="C16" i="10"/>
  <c r="D40" i="10" s="1"/>
  <c r="C34" i="10"/>
  <c r="C42" i="10" s="1"/>
  <c r="D16" i="10"/>
  <c r="G40" i="10" s="1"/>
  <c r="D34" i="10"/>
  <c r="F42" i="10" s="1"/>
  <c r="C17" i="10"/>
  <c r="E40" i="10" s="1"/>
  <c r="C35" i="10"/>
  <c r="D42" i="10" s="1"/>
  <c r="D35" i="10"/>
  <c r="G42" i="10" s="1"/>
  <c r="C36" i="10"/>
  <c r="E42" i="10" s="1"/>
  <c r="H2" i="14" l="1"/>
  <c r="I2" i="14" s="1"/>
  <c r="H4" i="14"/>
  <c r="I4" i="14" s="1"/>
  <c r="H7" i="14"/>
  <c r="I7" i="14" s="1"/>
  <c r="H6" i="14"/>
  <c r="I6" i="14" s="1"/>
  <c r="H5" i="14"/>
  <c r="I5" i="14" s="1"/>
  <c r="H3" i="14"/>
  <c r="I3" i="14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B33" i="8"/>
  <c r="D36" i="8" s="1"/>
  <c r="H42" i="8" s="1"/>
  <c r="B23" i="8"/>
  <c r="D24" i="8" s="1"/>
  <c r="F41" i="8" s="1"/>
  <c r="B14" i="8"/>
  <c r="C16" i="8" s="1"/>
  <c r="D40" i="8" s="1"/>
  <c r="B5" i="8"/>
  <c r="D7" i="8" s="1"/>
  <c r="G39" i="8" s="1"/>
  <c r="G11" i="1" l="1"/>
  <c r="G12" i="1" s="1"/>
  <c r="G13" i="1" s="1"/>
  <c r="G14" i="1" s="1"/>
  <c r="G15" i="1" s="1"/>
  <c r="G16" i="1" s="1"/>
  <c r="G17" i="1" s="1"/>
  <c r="G18" i="1" s="1"/>
  <c r="G19" i="1" s="1"/>
  <c r="H19" i="1" s="1"/>
  <c r="I19" i="1" s="1"/>
  <c r="C34" i="8"/>
  <c r="C42" i="8" s="1"/>
  <c r="C25" i="8"/>
  <c r="D41" i="8" s="1"/>
  <c r="D25" i="8"/>
  <c r="G41" i="8" s="1"/>
  <c r="C15" i="8"/>
  <c r="C40" i="8" s="1"/>
  <c r="C8" i="8"/>
  <c r="E39" i="8" s="1"/>
  <c r="D8" i="8"/>
  <c r="H39" i="8" s="1"/>
  <c r="C26" i="8"/>
  <c r="E41" i="8" s="1"/>
  <c r="D26" i="8"/>
  <c r="H41" i="8" s="1"/>
  <c r="D15" i="8"/>
  <c r="F40" i="8" s="1"/>
  <c r="C17" i="8"/>
  <c r="E40" i="8" s="1"/>
  <c r="C6" i="8"/>
  <c r="C39" i="8" s="1"/>
  <c r="C36" i="8"/>
  <c r="E42" i="8" s="1"/>
  <c r="D16" i="8"/>
  <c r="G40" i="8" s="1"/>
  <c r="D34" i="8"/>
  <c r="F42" i="8" s="1"/>
  <c r="C35" i="8"/>
  <c r="D42" i="8" s="1"/>
  <c r="D17" i="8"/>
  <c r="H40" i="8" s="1"/>
  <c r="D35" i="8"/>
  <c r="G42" i="8" s="1"/>
  <c r="D6" i="8"/>
  <c r="F39" i="8" s="1"/>
  <c r="C7" i="8"/>
  <c r="D39" i="8" s="1"/>
  <c r="C24" i="8"/>
  <c r="C41" i="8" s="1"/>
  <c r="H12" i="1" l="1"/>
  <c r="I12" i="1" s="1"/>
  <c r="H14" i="1"/>
  <c r="I14" i="1" s="1"/>
  <c r="H15" i="1"/>
  <c r="I15" i="1" s="1"/>
  <c r="H17" i="1"/>
  <c r="I17" i="1" s="1"/>
  <c r="H11" i="1"/>
  <c r="I11" i="1" s="1"/>
  <c r="H18" i="1"/>
  <c r="I18" i="1" s="1"/>
  <c r="H16" i="1"/>
  <c r="I16" i="1" s="1"/>
  <c r="H13" i="1"/>
  <c r="I13" i="1" s="1"/>
  <c r="H4" i="4" l="1"/>
  <c r="H3" i="4"/>
  <c r="J2" i="4"/>
  <c r="H6" i="4" s="1"/>
  <c r="I6" i="4" s="1"/>
  <c r="H2" i="4"/>
  <c r="C2" i="4"/>
  <c r="C5" i="4" s="1"/>
  <c r="D5" i="4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H7" i="4" l="1"/>
  <c r="I7" i="4" s="1"/>
  <c r="C6" i="4"/>
  <c r="D6" i="4" s="1"/>
  <c r="H5" i="4"/>
  <c r="I5" i="4" s="1"/>
  <c r="C7" i="4"/>
  <c r="D7" i="4" s="1"/>
  <c r="G2" i="1"/>
  <c r="G3" i="1" s="1"/>
  <c r="G4" i="1" s="1"/>
  <c r="G5" i="1" s="1"/>
  <c r="G6" i="1" s="1"/>
  <c r="G7" i="1" s="1"/>
  <c r="H7" i="1" l="1"/>
  <c r="I7" i="1" s="1"/>
  <c r="G8" i="1"/>
  <c r="G9" i="1" s="1"/>
  <c r="G10" i="1" s="1"/>
  <c r="H10" i="1" s="1"/>
  <c r="I10" i="1" s="1"/>
  <c r="H6" i="1"/>
  <c r="I6" i="1" s="1"/>
  <c r="H3" i="1"/>
  <c r="I3" i="1" s="1"/>
  <c r="H5" i="1"/>
  <c r="I5" i="1" s="1"/>
  <c r="H2" i="1"/>
  <c r="I2" i="1" s="1"/>
  <c r="H4" i="1"/>
  <c r="I4" i="1" s="1"/>
  <c r="H9" i="1" l="1"/>
  <c r="I9" i="1" s="1"/>
  <c r="H8" i="1"/>
  <c r="I8" i="1" s="1"/>
</calcChain>
</file>

<file path=xl/sharedStrings.xml><?xml version="1.0" encoding="utf-8"?>
<sst xmlns="http://schemas.openxmlformats.org/spreadsheetml/2006/main" count="422" uniqueCount="79">
  <si>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</si>
  <si>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</si>
  <si>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</si>
  <si>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</si>
  <si>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</si>
  <si>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</si>
  <si>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</si>
  <si>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</si>
  <si>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</si>
  <si>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</si>
  <si>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</si>
  <si>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</si>
  <si>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</si>
  <si>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</si>
  <si>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</si>
  <si>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B02</t>
  </si>
  <si>
    <t>B03</t>
  </si>
  <si>
    <t>B04</t>
  </si>
  <si>
    <t>B05</t>
  </si>
  <si>
    <t>B06</t>
  </si>
  <si>
    <t>B07</t>
  </si>
  <si>
    <t>B08</t>
  </si>
  <si>
    <t>B09</t>
  </si>
  <si>
    <t>C02</t>
  </si>
  <si>
    <t>C03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</si>
  <si>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</si>
  <si>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</si>
  <si>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</si>
  <si>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</si>
  <si>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</si>
  <si>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</si>
  <si>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</si>
  <si>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</si>
  <si>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</si>
  <si>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Blank</t>
  </si>
  <si>
    <t>A</t>
  </si>
  <si>
    <t>B</t>
  </si>
  <si>
    <t>C</t>
  </si>
  <si>
    <t>D</t>
  </si>
  <si>
    <t>E</t>
  </si>
  <si>
    <t>F</t>
  </si>
  <si>
    <t>G</t>
  </si>
  <si>
    <t>H</t>
  </si>
  <si>
    <t>Blank</t>
    <phoneticPr fontId="8" type="noConversion"/>
  </si>
  <si>
    <t>0h</t>
    <phoneticPr fontId="1" type="noConversion"/>
  </si>
  <si>
    <t>24h</t>
    <phoneticPr fontId="1" type="noConversion"/>
  </si>
  <si>
    <t>48h</t>
    <phoneticPr fontId="1" type="noConversion"/>
  </si>
  <si>
    <t>72h</t>
    <phoneticPr fontId="1" type="noConversion"/>
  </si>
  <si>
    <t>OD450</t>
    <phoneticPr fontId="1" type="noConversion"/>
  </si>
  <si>
    <t>48h</t>
  </si>
  <si>
    <t>72h</t>
  </si>
  <si>
    <t>Whitespace removal</t>
    <phoneticPr fontId="1" type="noConversion"/>
  </si>
  <si>
    <t>A09</t>
    <phoneticPr fontId="1" type="noConversion"/>
  </si>
  <si>
    <t>B01</t>
    <phoneticPr fontId="1" type="noConversion"/>
  </si>
  <si>
    <t>GAPDH</t>
    <phoneticPr fontId="1" type="noConversion"/>
  </si>
  <si>
    <t>HEM</t>
  </si>
  <si>
    <t>HEM</t>
    <phoneticPr fontId="1" type="noConversion"/>
  </si>
  <si>
    <t>A-375</t>
  </si>
  <si>
    <t>A-375</t>
    <phoneticPr fontId="1" type="noConversion"/>
  </si>
  <si>
    <t>SK-MEL-2</t>
  </si>
  <si>
    <t>GZMA</t>
  </si>
  <si>
    <t>GZMA</t>
    <phoneticPr fontId="1" type="noConversion"/>
  </si>
  <si>
    <t>GSDMB</t>
  </si>
  <si>
    <t>GSDMB</t>
    <phoneticPr fontId="1" type="noConversion"/>
  </si>
  <si>
    <t>oe-NC</t>
  </si>
  <si>
    <t>oe-GZMA</t>
  </si>
  <si>
    <t>oe-GZMA</t>
    <phoneticPr fontId="1" type="noConversion"/>
  </si>
  <si>
    <t>oe-NC</t>
    <phoneticPr fontId="1" type="noConversion"/>
  </si>
  <si>
    <t>SK-MEL-2</t>
    <phoneticPr fontId="1" type="noConversion"/>
  </si>
  <si>
    <t>A-375</t>
    <phoneticPr fontId="1" type="noConversion"/>
  </si>
  <si>
    <t>oe-GZMA</t>
    <phoneticPr fontId="1" type="noConversion"/>
  </si>
  <si>
    <t>B01</t>
    <phoneticPr fontId="1" type="noConversion"/>
  </si>
  <si>
    <t>C01</t>
    <phoneticPr fontId="1" type="noConversion"/>
  </si>
  <si>
    <t>C04</t>
  </si>
  <si>
    <t>C05</t>
  </si>
  <si>
    <t>C06</t>
  </si>
  <si>
    <t>C07</t>
  </si>
  <si>
    <t>C08</t>
  </si>
  <si>
    <t>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</si>
</sst>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78" formatCode="0.0000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top"/>
      <protection locked="0"/>
    </xf>
    <xf numFmtId="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/>
  </cellStyleXfs>
  <cellXfs count="2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9" fontId="0" fillId="0" borderId="0" xfId="2" applyFont="1" applyAlignment="1"/>
    <xf numFmtId="0" fontId="7" fillId="0" borderId="0" xfId="3" applyFont="1">
      <alignment vertical="center"/>
    </xf>
    <xf numFmtId="0" fontId="7" fillId="2" borderId="0" xfId="3" applyFont="1" applyFill="1">
      <alignment vertical="center"/>
    </xf>
    <xf numFmtId="0" fontId="7" fillId="3" borderId="0" xfId="3" applyFont="1" applyFill="1">
      <alignment vertical="center"/>
    </xf>
    <xf numFmtId="0" fontId="7" fillId="4" borderId="0" xfId="3" applyFont="1" applyFill="1">
      <alignment vertical="center"/>
    </xf>
    <xf numFmtId="0" fontId="7" fillId="5" borderId="0" xfId="3" applyFont="1" applyFill="1">
      <alignment vertical="center"/>
    </xf>
    <xf numFmtId="0" fontId="9" fillId="0" borderId="0" xfId="3" applyFont="1">
      <alignment vertical="center"/>
    </xf>
    <xf numFmtId="0" fontId="7" fillId="0" borderId="0" xfId="4" applyFont="1"/>
    <xf numFmtId="0" fontId="7" fillId="0" borderId="0" xfId="4" applyFont="1" applyAlignment="1">
      <alignment horizontal="center"/>
    </xf>
    <xf numFmtId="0" fontId="10" fillId="0" borderId="0" xfId="4" applyFont="1"/>
    <xf numFmtId="0" fontId="11" fillId="0" borderId="0" xfId="4" applyFont="1"/>
    <xf numFmtId="0" fontId="12" fillId="0" borderId="0" xfId="0" applyFont="1"/>
    <xf numFmtId="178" fontId="7" fillId="0" borderId="0" xfId="4" applyNumberFormat="1" applyFont="1"/>
    <xf numFmtId="178" fontId="13" fillId="0" borderId="0" xfId="4" applyNumberFormat="1" applyFont="1"/>
    <xf numFmtId="9" fontId="12" fillId="0" borderId="0" xfId="2" applyFont="1" applyAlignment="1"/>
    <xf numFmtId="0" fontId="14" fillId="0" borderId="0" xfId="0" applyFont="1"/>
    <xf numFmtId="0" fontId="0" fillId="0" borderId="0" xfId="0" applyAlignment="1">
      <alignment horizontal="center" vertical="center"/>
    </xf>
    <xf numFmtId="0" fontId="7" fillId="0" borderId="0" xfId="4" applyFont="1" applyAlignment="1">
      <alignment horizontal="center"/>
    </xf>
    <xf numFmtId="0" fontId="7" fillId="0" borderId="0" xfId="3" applyFont="1" applyAlignment="1">
      <alignment horizontal="center" vertical="center"/>
    </xf>
  </cellXfs>
  <cellStyles count="5">
    <cellStyle name="Normal" xfId="1" xr:uid="{35383C33-3018-4BD8-819F-013AC27CEC6B}"/>
    <cellStyle name="百分比" xfId="2" builtinId="5"/>
    <cellStyle name="常规" xfId="0" builtinId="0"/>
    <cellStyle name="常规 2" xfId="3" xr:uid="{17429E47-C733-427F-A13B-F9927498ACAA}"/>
    <cellStyle name="常规 2 2" xfId="4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I25" sqref="I25"/>
    </sheetView>
  </sheetViews>
  <sheetFormatPr defaultRowHeight="14.25" x14ac:dyDescent="0.2"/>
  <cols>
    <col min="1" max="1" width="11.75" bestFit="1" customWidth="1"/>
    <col min="9" max="9" width="12.875" style="17" customWidth="1"/>
  </cols>
  <sheetData>
    <row r="1" spans="1:16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17" t="s">
        <v>3</v>
      </c>
      <c r="L1" s="4"/>
      <c r="M1" s="4"/>
      <c r="N1" s="4"/>
      <c r="O1" s="4"/>
      <c r="P1" s="4"/>
    </row>
    <row r="2" spans="1:16" s="2" customFormat="1" x14ac:dyDescent="0.2">
      <c r="A2" s="2" t="s">
        <v>56</v>
      </c>
      <c r="B2" t="s">
        <v>4</v>
      </c>
      <c r="C2" s="2">
        <v>17.05</v>
      </c>
      <c r="D2" s="1">
        <f>AVERAGE(C2:C4)</f>
        <v>16.976666666666667</v>
      </c>
      <c r="E2" s="2">
        <v>20.53</v>
      </c>
      <c r="F2" s="1">
        <f>E2-D2</f>
        <v>3.5533333333333346</v>
      </c>
      <c r="G2" s="1">
        <f>AVERAGE(F2:F4)</f>
        <v>3.2933333333333343</v>
      </c>
      <c r="H2" s="1">
        <f>F2-G2</f>
        <v>0.26000000000000023</v>
      </c>
      <c r="I2" s="17">
        <f>POWER(2,-H2)</f>
        <v>0.83508791942836924</v>
      </c>
      <c r="J2" s="22" t="s">
        <v>61</v>
      </c>
      <c r="N2" s="4"/>
      <c r="O2" s="4"/>
      <c r="P2" s="4"/>
    </row>
    <row r="3" spans="1:16" s="2" customFormat="1" x14ac:dyDescent="0.2">
      <c r="A3" s="2" t="s">
        <v>56</v>
      </c>
      <c r="B3" t="s">
        <v>4</v>
      </c>
      <c r="C3" s="2">
        <v>17.02</v>
      </c>
      <c r="D3" s="1">
        <f>AVERAGE(C2:C4)</f>
        <v>16.976666666666667</v>
      </c>
      <c r="E3" s="2">
        <v>20.25</v>
      </c>
      <c r="F3" s="1">
        <f t="shared" ref="F3:F7" si="0">E3-D3</f>
        <v>3.2733333333333334</v>
      </c>
      <c r="G3" s="1">
        <f>G2</f>
        <v>3.2933333333333343</v>
      </c>
      <c r="H3" s="1">
        <f t="shared" ref="H3:H7" si="1">F3-G3</f>
        <v>-2.0000000000000906E-2</v>
      </c>
      <c r="I3" s="17">
        <f t="shared" ref="I3:I7" si="2">POWER(2,-H3)</f>
        <v>1.0139594797900298</v>
      </c>
      <c r="J3" s="22"/>
      <c r="N3" s="4"/>
      <c r="O3" s="4"/>
      <c r="P3" s="4"/>
    </row>
    <row r="4" spans="1:16" s="2" customFormat="1" x14ac:dyDescent="0.2">
      <c r="A4" s="2" t="s">
        <v>56</v>
      </c>
      <c r="B4" t="s">
        <v>4</v>
      </c>
      <c r="C4" s="2">
        <v>16.86</v>
      </c>
      <c r="D4" s="1">
        <f>AVERAGE(C2:C4)</f>
        <v>16.976666666666667</v>
      </c>
      <c r="E4" s="2">
        <v>20.03</v>
      </c>
      <c r="F4" s="1">
        <f t="shared" si="0"/>
        <v>3.0533333333333346</v>
      </c>
      <c r="G4" s="1">
        <f t="shared" ref="G4:G10" si="3">G3</f>
        <v>3.2933333333333343</v>
      </c>
      <c r="H4" s="1">
        <f t="shared" si="1"/>
        <v>-0.23999999999999977</v>
      </c>
      <c r="I4" s="17">
        <f t="shared" si="2"/>
        <v>1.1809926614295303</v>
      </c>
      <c r="J4" s="22"/>
      <c r="N4" s="4"/>
      <c r="O4" s="4"/>
      <c r="P4" s="4"/>
    </row>
    <row r="5" spans="1:16" s="2" customFormat="1" ht="15.75" x14ac:dyDescent="0.2">
      <c r="A5" s="5" t="s">
        <v>58</v>
      </c>
      <c r="B5" t="s">
        <v>4</v>
      </c>
      <c r="C5" s="2">
        <v>18.27</v>
      </c>
      <c r="D5" s="1">
        <f>AVERAGE(C5:C7)</f>
        <v>18.239999999999998</v>
      </c>
      <c r="E5" s="2">
        <v>22.26</v>
      </c>
      <c r="F5" s="1">
        <f t="shared" si="0"/>
        <v>4.0200000000000031</v>
      </c>
      <c r="G5" s="1">
        <f t="shared" si="3"/>
        <v>3.2933333333333343</v>
      </c>
      <c r="H5" s="1">
        <f t="shared" si="1"/>
        <v>0.72666666666666879</v>
      </c>
      <c r="I5" s="17">
        <f t="shared" si="2"/>
        <v>0.60429852817338314</v>
      </c>
      <c r="J5" s="22"/>
      <c r="L5" s="4"/>
      <c r="M5" s="4"/>
      <c r="N5" s="4"/>
      <c r="O5" s="4"/>
      <c r="P5" s="4"/>
    </row>
    <row r="6" spans="1:16" s="2" customFormat="1" ht="15.75" x14ac:dyDescent="0.2">
      <c r="A6" s="5" t="s">
        <v>57</v>
      </c>
      <c r="B6" t="s">
        <v>4</v>
      </c>
      <c r="C6" s="2">
        <v>18.22</v>
      </c>
      <c r="D6" s="1">
        <f>AVERAGE(C5:C7)</f>
        <v>18.239999999999998</v>
      </c>
      <c r="E6" s="2">
        <v>22.15</v>
      </c>
      <c r="F6" s="1">
        <f t="shared" si="0"/>
        <v>3.91</v>
      </c>
      <c r="G6" s="1">
        <f t="shared" si="3"/>
        <v>3.2933333333333343</v>
      </c>
      <c r="H6" s="1">
        <f t="shared" si="1"/>
        <v>0.61666666666666581</v>
      </c>
      <c r="I6" s="17">
        <f t="shared" si="2"/>
        <v>0.65217603488278242</v>
      </c>
      <c r="J6" s="22"/>
      <c r="L6" s="4"/>
      <c r="M6" s="4"/>
      <c r="N6" s="4"/>
      <c r="O6" s="4"/>
      <c r="P6" s="4"/>
    </row>
    <row r="7" spans="1:16" s="2" customFormat="1" ht="15.75" x14ac:dyDescent="0.2">
      <c r="A7" s="5" t="s">
        <v>57</v>
      </c>
      <c r="B7" t="s">
        <v>4</v>
      </c>
      <c r="C7" s="2">
        <v>18.23</v>
      </c>
      <c r="D7" s="1">
        <f>AVERAGE(C5:C7)</f>
        <v>18.239999999999998</v>
      </c>
      <c r="E7" s="2">
        <v>22.21</v>
      </c>
      <c r="F7" s="1">
        <f t="shared" si="0"/>
        <v>3.9700000000000024</v>
      </c>
      <c r="G7" s="1">
        <f t="shared" si="3"/>
        <v>3.2933333333333343</v>
      </c>
      <c r="H7" s="1">
        <f t="shared" si="1"/>
        <v>0.67666666666666808</v>
      </c>
      <c r="I7" s="17">
        <f t="shared" si="2"/>
        <v>0.62560906974687436</v>
      </c>
      <c r="J7" s="22"/>
      <c r="L7" s="4"/>
      <c r="M7" s="4"/>
      <c r="N7" s="4"/>
      <c r="O7" s="4"/>
    </row>
    <row r="8" spans="1:16" s="2" customFormat="1" x14ac:dyDescent="0.2">
      <c r="A8" s="2" t="s">
        <v>68</v>
      </c>
      <c r="B8" t="s">
        <v>4</v>
      </c>
      <c r="C8" s="2">
        <v>18.239999999999998</v>
      </c>
      <c r="D8" s="1">
        <f>AVERAGE(C8:C10)</f>
        <v>18.256666666666664</v>
      </c>
      <c r="E8" s="2">
        <v>22.24</v>
      </c>
      <c r="F8" s="1">
        <f>E8-D8</f>
        <v>3.9833333333333343</v>
      </c>
      <c r="G8" s="1">
        <f>G7</f>
        <v>3.2933333333333343</v>
      </c>
      <c r="H8" s="1">
        <f>F8-G8</f>
        <v>0.69</v>
      </c>
      <c r="I8" s="17">
        <f>POWER(2,-H8)</f>
        <v>0.61985384996949333</v>
      </c>
      <c r="J8" s="22"/>
      <c r="M8" s="4"/>
      <c r="N8" s="4"/>
      <c r="O8" s="4"/>
    </row>
    <row r="9" spans="1:16" s="2" customFormat="1" x14ac:dyDescent="0.2">
      <c r="A9" s="2" t="s">
        <v>59</v>
      </c>
      <c r="B9" t="s">
        <v>4</v>
      </c>
      <c r="C9" s="2">
        <v>18.260000000000002</v>
      </c>
      <c r="D9" s="1">
        <f>AVERAGE(C8:C10)</f>
        <v>18.256666666666664</v>
      </c>
      <c r="E9" s="2">
        <v>22.25</v>
      </c>
      <c r="F9" s="1">
        <f t="shared" ref="F9:F10" si="4">E9-D9</f>
        <v>3.9933333333333358</v>
      </c>
      <c r="G9" s="1">
        <f t="shared" si="3"/>
        <v>3.2933333333333343</v>
      </c>
      <c r="H9" s="1">
        <f t="shared" ref="H9:H10" si="5">F9-G9</f>
        <v>0.70000000000000151</v>
      </c>
      <c r="I9" s="17">
        <f t="shared" ref="I9:I10" si="6">POWER(2,-H9)</f>
        <v>0.61557220667245749</v>
      </c>
      <c r="J9" s="22"/>
      <c r="M9" s="4"/>
      <c r="N9" s="4"/>
      <c r="O9" s="4"/>
    </row>
    <row r="10" spans="1:16" s="2" customFormat="1" x14ac:dyDescent="0.2">
      <c r="A10" s="2" t="s">
        <v>59</v>
      </c>
      <c r="B10" t="s">
        <v>4</v>
      </c>
      <c r="C10" s="2">
        <v>18.27</v>
      </c>
      <c r="D10" s="1">
        <f>AVERAGE(C8:C10)</f>
        <v>18.256666666666664</v>
      </c>
      <c r="E10" s="2">
        <v>22.31</v>
      </c>
      <c r="F10" s="1">
        <f t="shared" si="4"/>
        <v>4.0533333333333346</v>
      </c>
      <c r="G10" s="1">
        <f t="shared" si="3"/>
        <v>3.2933333333333343</v>
      </c>
      <c r="H10" s="1">
        <f t="shared" si="5"/>
        <v>0.76000000000000023</v>
      </c>
      <c r="I10" s="17">
        <f t="shared" si="6"/>
        <v>0.59049633071476515</v>
      </c>
      <c r="J10" s="22"/>
      <c r="M10" s="4"/>
      <c r="N10" s="4"/>
      <c r="O10" s="4"/>
    </row>
    <row r="11" spans="1:16" s="2" customFormat="1" x14ac:dyDescent="0.2">
      <c r="A11" s="2" t="s">
        <v>56</v>
      </c>
      <c r="B11" t="s">
        <v>4</v>
      </c>
      <c r="C11" s="2">
        <v>17.05</v>
      </c>
      <c r="D11" s="1">
        <f>AVERAGE(C11:C13)</f>
        <v>16.976666666666667</v>
      </c>
      <c r="E11" s="2">
        <v>26.81</v>
      </c>
      <c r="F11" s="1">
        <f>E11-D11</f>
        <v>9.8333333333333321</v>
      </c>
      <c r="G11" s="1">
        <f>AVERAGE(F11:F13)</f>
        <v>9.92</v>
      </c>
      <c r="H11" s="1">
        <f>F11-G11</f>
        <v>-8.666666666666778E-2</v>
      </c>
      <c r="I11" s="17">
        <f>POWER(2,-H11)</f>
        <v>1.0619138039623583</v>
      </c>
      <c r="J11" s="22" t="s">
        <v>63</v>
      </c>
      <c r="N11" s="4"/>
      <c r="O11" s="4"/>
      <c r="P11" s="4"/>
    </row>
    <row r="12" spans="1:16" s="2" customFormat="1" x14ac:dyDescent="0.2">
      <c r="A12" s="2" t="s">
        <v>56</v>
      </c>
      <c r="B12" t="s">
        <v>4</v>
      </c>
      <c r="C12" s="2">
        <v>17.02</v>
      </c>
      <c r="D12" s="1">
        <f>AVERAGE(C11:C13)</f>
        <v>16.976666666666667</v>
      </c>
      <c r="E12" s="2">
        <v>26.85</v>
      </c>
      <c r="F12" s="1">
        <f t="shared" ref="F12:F16" si="7">E12-D12</f>
        <v>9.8733333333333348</v>
      </c>
      <c r="G12" s="1">
        <f>G11</f>
        <v>9.92</v>
      </c>
      <c r="H12" s="1">
        <f t="shared" ref="H12:H16" si="8">F12-G12</f>
        <v>-4.666666666666508E-2</v>
      </c>
      <c r="I12" s="17">
        <f t="shared" ref="I12:I16" si="9">POWER(2,-H12)</f>
        <v>1.0328757151493859</v>
      </c>
      <c r="J12" s="22"/>
      <c r="N12" s="4"/>
      <c r="O12" s="4"/>
      <c r="P12" s="4"/>
    </row>
    <row r="13" spans="1:16" s="2" customFormat="1" x14ac:dyDescent="0.2">
      <c r="A13" s="2" t="s">
        <v>56</v>
      </c>
      <c r="B13" t="s">
        <v>4</v>
      </c>
      <c r="C13" s="2">
        <v>16.86</v>
      </c>
      <c r="D13" s="1">
        <f>AVERAGE(C11:C13)</f>
        <v>16.976666666666667</v>
      </c>
      <c r="E13" s="2">
        <v>27.03</v>
      </c>
      <c r="F13" s="1">
        <f t="shared" si="7"/>
        <v>10.053333333333335</v>
      </c>
      <c r="G13" s="1">
        <f t="shared" ref="G13:G19" si="10">G12</f>
        <v>9.92</v>
      </c>
      <c r="H13" s="1">
        <f t="shared" si="8"/>
        <v>0.13333333333333464</v>
      </c>
      <c r="I13" s="17">
        <f t="shared" si="9"/>
        <v>0.91172248855821592</v>
      </c>
      <c r="J13" s="22"/>
      <c r="N13" s="4"/>
      <c r="O13" s="4"/>
      <c r="P13" s="4"/>
    </row>
    <row r="14" spans="1:16" s="2" customFormat="1" ht="15.75" x14ac:dyDescent="0.2">
      <c r="A14" s="5" t="s">
        <v>58</v>
      </c>
      <c r="B14" t="s">
        <v>4</v>
      </c>
      <c r="C14" s="2">
        <v>18.27</v>
      </c>
      <c r="D14" s="1">
        <f>AVERAGE(C14:C16)</f>
        <v>18.239999999999998</v>
      </c>
      <c r="E14" s="2">
        <v>29.1</v>
      </c>
      <c r="F14" s="1">
        <f t="shared" si="7"/>
        <v>10.860000000000003</v>
      </c>
      <c r="G14" s="1">
        <f t="shared" si="10"/>
        <v>9.92</v>
      </c>
      <c r="H14" s="1">
        <f t="shared" si="8"/>
        <v>0.94000000000000306</v>
      </c>
      <c r="I14" s="17">
        <f t="shared" si="9"/>
        <v>0.5212328804205596</v>
      </c>
      <c r="J14" s="22"/>
      <c r="L14" s="4"/>
      <c r="M14" s="4"/>
      <c r="N14" s="4"/>
      <c r="O14" s="4"/>
      <c r="P14" s="4"/>
    </row>
    <row r="15" spans="1:16" s="2" customFormat="1" ht="15.75" x14ac:dyDescent="0.2">
      <c r="A15" s="5" t="s">
        <v>57</v>
      </c>
      <c r="B15" t="s">
        <v>4</v>
      </c>
      <c r="C15" s="2">
        <v>18.22</v>
      </c>
      <c r="D15" s="1">
        <f>AVERAGE(C14:C16)</f>
        <v>18.239999999999998</v>
      </c>
      <c r="E15" s="2">
        <v>29.02</v>
      </c>
      <c r="F15" s="1">
        <f t="shared" si="7"/>
        <v>10.780000000000001</v>
      </c>
      <c r="G15" s="1">
        <f t="shared" si="10"/>
        <v>9.92</v>
      </c>
      <c r="H15" s="1">
        <f t="shared" si="8"/>
        <v>0.86000000000000121</v>
      </c>
      <c r="I15" s="17">
        <f t="shared" si="9"/>
        <v>0.55095255793830489</v>
      </c>
      <c r="J15" s="22"/>
      <c r="L15" s="4"/>
      <c r="M15" s="4"/>
      <c r="N15" s="4"/>
      <c r="O15" s="4"/>
      <c r="P15" s="4"/>
    </row>
    <row r="16" spans="1:16" s="2" customFormat="1" ht="15.75" x14ac:dyDescent="0.2">
      <c r="A16" s="5" t="s">
        <v>57</v>
      </c>
      <c r="B16" t="s">
        <v>4</v>
      </c>
      <c r="C16" s="2">
        <v>18.23</v>
      </c>
      <c r="D16" s="1">
        <f>AVERAGE(C14:C16)</f>
        <v>18.239999999999998</v>
      </c>
      <c r="E16" s="2">
        <v>29.22</v>
      </c>
      <c r="F16" s="1">
        <f t="shared" si="7"/>
        <v>10.98</v>
      </c>
      <c r="G16" s="1">
        <f t="shared" si="10"/>
        <v>9.92</v>
      </c>
      <c r="H16" s="1">
        <f t="shared" si="8"/>
        <v>1.0600000000000005</v>
      </c>
      <c r="I16" s="17">
        <f t="shared" si="9"/>
        <v>0.479632059662632</v>
      </c>
      <c r="J16" s="22"/>
      <c r="L16" s="4"/>
      <c r="M16" s="4"/>
      <c r="N16" s="4"/>
      <c r="O16" s="4"/>
    </row>
    <row r="17" spans="1:15" s="2" customFormat="1" x14ac:dyDescent="0.2">
      <c r="A17" s="2" t="s">
        <v>59</v>
      </c>
      <c r="B17" t="s">
        <v>4</v>
      </c>
      <c r="C17" s="2">
        <v>18.239999999999998</v>
      </c>
      <c r="D17" s="1">
        <f>AVERAGE(C17:C19)</f>
        <v>18.256666666666664</v>
      </c>
      <c r="E17" s="2">
        <v>29.06</v>
      </c>
      <c r="F17" s="1">
        <f>E17-D17</f>
        <v>10.803333333333335</v>
      </c>
      <c r="G17" s="1">
        <f>G16</f>
        <v>9.92</v>
      </c>
      <c r="H17" s="1">
        <f>F17-G17</f>
        <v>0.88333333333333464</v>
      </c>
      <c r="I17" s="17">
        <f>POWER(2,-H17)</f>
        <v>0.54211343515070864</v>
      </c>
      <c r="J17" s="22"/>
      <c r="M17" s="4"/>
      <c r="N17" s="4"/>
      <c r="O17" s="4"/>
    </row>
    <row r="18" spans="1:15" s="2" customFormat="1" x14ac:dyDescent="0.2">
      <c r="A18" s="2" t="s">
        <v>59</v>
      </c>
      <c r="B18" t="s">
        <v>4</v>
      </c>
      <c r="C18" s="2">
        <v>18.260000000000002</v>
      </c>
      <c r="D18" s="1">
        <f>AVERAGE(C17:C19)</f>
        <v>18.256666666666664</v>
      </c>
      <c r="E18" s="2">
        <v>29.19</v>
      </c>
      <c r="F18" s="1">
        <f t="shared" ref="F18:F19" si="11">E18-D18</f>
        <v>10.933333333333337</v>
      </c>
      <c r="G18" s="1">
        <f t="shared" si="10"/>
        <v>9.92</v>
      </c>
      <c r="H18" s="1">
        <f t="shared" ref="H18:H19" si="12">F18-G18</f>
        <v>1.0133333333333372</v>
      </c>
      <c r="I18" s="17">
        <f t="shared" ref="I18:I19" si="13">POWER(2,-H18)</f>
        <v>0.49540030663261331</v>
      </c>
      <c r="J18" s="22"/>
      <c r="M18" s="4"/>
      <c r="N18" s="4"/>
      <c r="O18" s="4"/>
    </row>
    <row r="19" spans="1:15" s="2" customFormat="1" x14ac:dyDescent="0.2">
      <c r="A19" s="2" t="s">
        <v>59</v>
      </c>
      <c r="B19" t="s">
        <v>4</v>
      </c>
      <c r="C19" s="2">
        <v>18.27</v>
      </c>
      <c r="D19" s="1">
        <f>AVERAGE(C17:C19)</f>
        <v>18.256666666666664</v>
      </c>
      <c r="E19" s="2">
        <v>28.78</v>
      </c>
      <c r="F19" s="1">
        <f t="shared" si="11"/>
        <v>10.523333333333337</v>
      </c>
      <c r="G19" s="1">
        <f t="shared" si="10"/>
        <v>9.92</v>
      </c>
      <c r="H19" s="1">
        <f t="shared" si="12"/>
        <v>0.60333333333333705</v>
      </c>
      <c r="I19" s="17">
        <f t="shared" si="13"/>
        <v>0.65823135972181535</v>
      </c>
      <c r="J19" s="22"/>
      <c r="M19" s="4"/>
      <c r="N19" s="4"/>
      <c r="O19" s="4"/>
    </row>
  </sheetData>
  <mergeCells count="2">
    <mergeCell ref="J2:J10"/>
    <mergeCell ref="J11:J1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563C-28BB-4EE6-A625-D2E65014A2CA}">
  <dimension ref="A1:M13"/>
  <sheetViews>
    <sheetView zoomScaleNormal="100" workbookViewId="0">
      <selection activeCell="P26" sqref="P26"/>
    </sheetView>
  </sheetViews>
  <sheetFormatPr defaultColWidth="9" defaultRowHeight="14.25" x14ac:dyDescent="0.2"/>
  <cols>
    <col min="1" max="1" width="9" style="7"/>
    <col min="2" max="13" width="7.5" style="7" bestFit="1" customWidth="1"/>
    <col min="14" max="16384" width="9" style="7"/>
  </cols>
  <sheetData>
    <row r="1" spans="1:13" x14ac:dyDescent="0.2">
      <c r="A1" s="7" t="s">
        <v>59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2">
      <c r="A2" s="7" t="s">
        <v>35</v>
      </c>
      <c r="B2" s="7">
        <v>4.2700000000000002E-2</v>
      </c>
      <c r="C2" s="7">
        <v>4.3700000000000003E-2</v>
      </c>
      <c r="D2" s="7">
        <v>4.2799999999999998E-2</v>
      </c>
      <c r="E2" s="7">
        <v>3.95E-2</v>
      </c>
      <c r="F2" s="7">
        <v>4.5199999999999997E-2</v>
      </c>
      <c r="G2" s="7">
        <v>4.7699999999999999E-2</v>
      </c>
      <c r="H2" s="7">
        <v>3.9399999999999998E-2</v>
      </c>
      <c r="I2" s="7">
        <v>3.9100000000000003E-2</v>
      </c>
      <c r="J2" s="7">
        <v>4.6899999999999997E-2</v>
      </c>
      <c r="K2" s="7">
        <v>4.41E-2</v>
      </c>
      <c r="L2" s="7">
        <v>4.1200000000000001E-2</v>
      </c>
      <c r="M2" s="7">
        <v>4.7199999999999999E-2</v>
      </c>
    </row>
    <row r="3" spans="1:13" x14ac:dyDescent="0.2">
      <c r="A3" s="7" t="s">
        <v>36</v>
      </c>
      <c r="B3" s="7">
        <v>4.2999999999999997E-2</v>
      </c>
      <c r="C3" s="7">
        <v>4.5400000000000003E-2</v>
      </c>
      <c r="D3" s="7">
        <v>4.2700000000000002E-2</v>
      </c>
      <c r="E3" s="8">
        <v>0.1421</v>
      </c>
      <c r="F3" s="8">
        <v>0.44719999999999999</v>
      </c>
      <c r="G3" s="8">
        <v>0.40389999999999998</v>
      </c>
      <c r="H3" s="9">
        <v>0.1426</v>
      </c>
      <c r="I3" s="9">
        <v>0.84489999999999998</v>
      </c>
      <c r="J3" s="9">
        <v>0.54120000000000001</v>
      </c>
      <c r="K3" s="7">
        <v>4.3299999999999998E-2</v>
      </c>
      <c r="L3" s="7">
        <v>4.58E-2</v>
      </c>
      <c r="M3" s="7">
        <v>4.7300000000000002E-2</v>
      </c>
    </row>
    <row r="4" spans="1:13" x14ac:dyDescent="0.2">
      <c r="A4" s="7" t="s">
        <v>37</v>
      </c>
      <c r="B4" s="7">
        <v>3.9399999999999998E-2</v>
      </c>
      <c r="C4" s="7">
        <v>4.3799999999999999E-2</v>
      </c>
      <c r="D4" s="7">
        <v>4.7300000000000002E-2</v>
      </c>
      <c r="E4" s="8">
        <v>0.14330000000000001</v>
      </c>
      <c r="F4" s="8">
        <v>0.46400000000000002</v>
      </c>
      <c r="G4" s="8">
        <v>0.43219999999999997</v>
      </c>
      <c r="H4" s="9">
        <v>0.1406</v>
      </c>
      <c r="I4" s="9">
        <v>0.85029999999999994</v>
      </c>
      <c r="J4" s="9">
        <v>0.58189999999999997</v>
      </c>
      <c r="K4" s="7">
        <v>4.1599999999999998E-2</v>
      </c>
      <c r="L4" s="7">
        <v>4.2200000000000001E-2</v>
      </c>
      <c r="M4" s="7">
        <v>4.3700000000000003E-2</v>
      </c>
    </row>
    <row r="5" spans="1:13" x14ac:dyDescent="0.2">
      <c r="A5" s="7" t="s">
        <v>38</v>
      </c>
      <c r="B5" s="7">
        <v>4.02E-2</v>
      </c>
      <c r="C5" s="7">
        <v>4.2599999999999999E-2</v>
      </c>
      <c r="D5" s="7">
        <v>4.7199999999999999E-2</v>
      </c>
      <c r="E5" s="8">
        <v>0.14149999999999999</v>
      </c>
      <c r="F5" s="8">
        <v>0.43659999999999999</v>
      </c>
      <c r="G5" s="8">
        <v>0.45429999999999998</v>
      </c>
      <c r="H5" s="9">
        <v>0.1472</v>
      </c>
      <c r="I5" s="9">
        <v>0.83509999999999995</v>
      </c>
      <c r="J5" s="9">
        <v>0.57909999999999995</v>
      </c>
      <c r="K5" s="7">
        <v>4.3799999999999999E-2</v>
      </c>
      <c r="L5" s="7">
        <v>4.5900000000000003E-2</v>
      </c>
      <c r="M5" s="7">
        <v>4.4200000000000003E-2</v>
      </c>
    </row>
    <row r="6" spans="1:13" x14ac:dyDescent="0.2">
      <c r="A6" s="7" t="s">
        <v>39</v>
      </c>
      <c r="B6" s="7">
        <v>4.5600000000000002E-2</v>
      </c>
      <c r="C6" s="7">
        <v>3.9899999999999998E-2</v>
      </c>
      <c r="D6" s="7">
        <v>4.7699999999999999E-2</v>
      </c>
      <c r="E6" s="10">
        <v>0.14749999999999999</v>
      </c>
      <c r="F6" s="10">
        <v>1.0438000000000001</v>
      </c>
      <c r="G6" s="10">
        <v>0.77039999999999997</v>
      </c>
      <c r="H6" s="11">
        <v>0.14230000000000001</v>
      </c>
      <c r="I6" s="11">
        <v>1.3403</v>
      </c>
      <c r="J6" s="11">
        <v>0.93910000000000005</v>
      </c>
      <c r="K6" s="7">
        <v>4.0399999999999998E-2</v>
      </c>
      <c r="L6" s="7">
        <v>3.9899999999999998E-2</v>
      </c>
      <c r="M6" s="7">
        <v>3.9699999999999999E-2</v>
      </c>
    </row>
    <row r="7" spans="1:13" x14ac:dyDescent="0.2">
      <c r="A7" s="7" t="s">
        <v>40</v>
      </c>
      <c r="B7" s="7">
        <v>4.1099999999999998E-2</v>
      </c>
      <c r="C7" s="7">
        <v>4.1200000000000001E-2</v>
      </c>
      <c r="D7" s="7">
        <v>4.7100000000000003E-2</v>
      </c>
      <c r="E7" s="10">
        <v>0.14910000000000001</v>
      </c>
      <c r="F7" s="10">
        <v>1.1531</v>
      </c>
      <c r="G7" s="10">
        <v>0.78620000000000001</v>
      </c>
      <c r="H7" s="11">
        <v>0.14779999999999999</v>
      </c>
      <c r="I7" s="11">
        <v>1.3573999999999999</v>
      </c>
      <c r="J7" s="11">
        <v>0.94540000000000002</v>
      </c>
      <c r="K7" s="7">
        <v>4.2700000000000002E-2</v>
      </c>
      <c r="L7" s="7">
        <v>4.4499999999999998E-2</v>
      </c>
      <c r="M7" s="7">
        <v>4.7500000000000001E-2</v>
      </c>
    </row>
    <row r="8" spans="1:13" x14ac:dyDescent="0.2">
      <c r="A8" s="7" t="s">
        <v>41</v>
      </c>
      <c r="B8" s="7">
        <v>4.6300000000000001E-2</v>
      </c>
      <c r="C8" s="7">
        <v>4.5699999999999998E-2</v>
      </c>
      <c r="D8" s="7">
        <v>4.2200000000000001E-2</v>
      </c>
      <c r="E8" s="10">
        <v>0.14510000000000001</v>
      </c>
      <c r="F8" s="10">
        <v>1.0976999999999999</v>
      </c>
      <c r="G8" s="10">
        <v>0.7611</v>
      </c>
      <c r="H8" s="11">
        <v>0.14169999999999999</v>
      </c>
      <c r="I8" s="11">
        <v>1.3279000000000001</v>
      </c>
      <c r="J8" s="11">
        <v>0.9345</v>
      </c>
      <c r="K8" s="7">
        <v>4.4600000000000001E-2</v>
      </c>
      <c r="L8" s="7">
        <v>4.1700000000000001E-2</v>
      </c>
      <c r="M8" s="7">
        <v>4.2000000000000003E-2</v>
      </c>
    </row>
    <row r="9" spans="1:13" x14ac:dyDescent="0.2">
      <c r="A9" s="7" t="s">
        <v>42</v>
      </c>
      <c r="B9" s="7">
        <v>4.5400000000000003E-2</v>
      </c>
      <c r="C9" s="7">
        <v>4.0500000000000001E-2</v>
      </c>
      <c r="D9" s="7">
        <v>3.9199999999999999E-2</v>
      </c>
      <c r="E9" s="7">
        <v>4.6699999999999998E-2</v>
      </c>
      <c r="F9" s="7">
        <v>4.5600000000000002E-2</v>
      </c>
      <c r="G9" s="7">
        <v>4.0599999999999997E-2</v>
      </c>
      <c r="H9" s="7">
        <v>4.24E-2</v>
      </c>
      <c r="I9" s="7">
        <v>4.4900000000000002E-2</v>
      </c>
      <c r="J9" s="7">
        <v>4.2700000000000002E-2</v>
      </c>
      <c r="K9" s="7">
        <v>4.7600000000000003E-2</v>
      </c>
      <c r="L9" s="7">
        <v>4.3499999999999997E-2</v>
      </c>
      <c r="M9" s="7">
        <v>4.3999999999999997E-2</v>
      </c>
    </row>
    <row r="11" spans="1:13" x14ac:dyDescent="0.2">
      <c r="E11" s="7" t="s">
        <v>34</v>
      </c>
      <c r="F11" s="12" t="s">
        <v>64</v>
      </c>
      <c r="G11" s="12" t="s">
        <v>65</v>
      </c>
      <c r="H11" s="7" t="s">
        <v>34</v>
      </c>
      <c r="I11" s="12" t="s">
        <v>64</v>
      </c>
      <c r="J11" s="12" t="s">
        <v>65</v>
      </c>
      <c r="L11" s="12"/>
      <c r="M11" s="12"/>
    </row>
    <row r="12" spans="1:13" x14ac:dyDescent="0.2">
      <c r="E12" s="24" t="s">
        <v>44</v>
      </c>
      <c r="F12" s="24"/>
      <c r="G12" s="24"/>
      <c r="H12" s="24" t="s">
        <v>45</v>
      </c>
      <c r="I12" s="24"/>
      <c r="J12" s="24"/>
    </row>
    <row r="13" spans="1:13" x14ac:dyDescent="0.2">
      <c r="E13" s="24" t="s">
        <v>46</v>
      </c>
      <c r="F13" s="24"/>
      <c r="G13" s="24"/>
      <c r="H13" s="24" t="s">
        <v>47</v>
      </c>
      <c r="I13" s="24"/>
      <c r="J13" s="24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M10"/>
  <sheetViews>
    <sheetView workbookViewId="0">
      <selection activeCell="M25" sqref="M25"/>
    </sheetView>
  </sheetViews>
  <sheetFormatPr defaultRowHeight="14.25" x14ac:dyDescent="0.2"/>
  <cols>
    <col min="6" max="6" width="13.125" bestFit="1" customWidth="1"/>
  </cols>
  <sheetData>
    <row r="1" spans="1:13" x14ac:dyDescent="0.2">
      <c r="A1" t="s">
        <v>67</v>
      </c>
      <c r="B1" t="s">
        <v>32</v>
      </c>
      <c r="D1" t="s">
        <v>33</v>
      </c>
      <c r="F1" s="3" t="s">
        <v>70</v>
      </c>
      <c r="G1" t="s">
        <v>32</v>
      </c>
      <c r="I1" t="s">
        <v>33</v>
      </c>
    </row>
    <row r="2" spans="1:13" x14ac:dyDescent="0.2">
      <c r="A2">
        <v>1</v>
      </c>
      <c r="B2">
        <v>924373</v>
      </c>
      <c r="C2">
        <f>AVERAGE(B2:B4)</f>
        <v>925607.66666666663</v>
      </c>
      <c r="F2">
        <v>1</v>
      </c>
      <c r="G2">
        <v>972456</v>
      </c>
      <c r="H2">
        <f>G2/G2</f>
        <v>1</v>
      </c>
      <c r="J2">
        <f>AVERAGE(G2:G4)</f>
        <v>976862.66666666663</v>
      </c>
    </row>
    <row r="3" spans="1:13" x14ac:dyDescent="0.2">
      <c r="A3">
        <v>1</v>
      </c>
      <c r="B3">
        <v>934802</v>
      </c>
      <c r="F3">
        <v>1</v>
      </c>
      <c r="G3">
        <v>957292</v>
      </c>
      <c r="H3">
        <f t="shared" ref="H3:H4" si="0">G3/G3</f>
        <v>1</v>
      </c>
    </row>
    <row r="4" spans="1:13" x14ac:dyDescent="0.2">
      <c r="A4">
        <v>1</v>
      </c>
      <c r="B4">
        <v>917648</v>
      </c>
      <c r="F4">
        <v>1</v>
      </c>
      <c r="G4">
        <v>1000840</v>
      </c>
      <c r="H4">
        <f t="shared" si="0"/>
        <v>1</v>
      </c>
    </row>
    <row r="5" spans="1:13" x14ac:dyDescent="0.2">
      <c r="A5">
        <v>1</v>
      </c>
      <c r="B5">
        <v>247720</v>
      </c>
      <c r="C5" s="6">
        <f>B5/C2</f>
        <v>0.26762958964255196</v>
      </c>
      <c r="D5" s="20">
        <f>1-C5</f>
        <v>0.73237041035744799</v>
      </c>
      <c r="F5">
        <v>1</v>
      </c>
      <c r="G5">
        <v>837774</v>
      </c>
      <c r="H5" s="6">
        <f>G5/J2</f>
        <v>0.85761696970027856</v>
      </c>
      <c r="I5" s="20">
        <f>1-H5</f>
        <v>0.14238303029972144</v>
      </c>
    </row>
    <row r="6" spans="1:13" x14ac:dyDescent="0.2">
      <c r="A6">
        <v>1</v>
      </c>
      <c r="B6">
        <v>274451</v>
      </c>
      <c r="C6" s="6">
        <f>B6/C2</f>
        <v>0.29650899607212994</v>
      </c>
      <c r="D6" s="20">
        <f t="shared" ref="D6:D7" si="1">1-C6</f>
        <v>0.70349100392787012</v>
      </c>
      <c r="F6">
        <v>1</v>
      </c>
      <c r="G6">
        <v>802835</v>
      </c>
      <c r="H6" s="6">
        <f>G6/J2</f>
        <v>0.82185042728626478</v>
      </c>
      <c r="I6" s="20">
        <f t="shared" ref="I6:I7" si="2">1-H6</f>
        <v>0.17814957271373522</v>
      </c>
    </row>
    <row r="7" spans="1:13" x14ac:dyDescent="0.2">
      <c r="A7">
        <v>1</v>
      </c>
      <c r="B7">
        <v>288138</v>
      </c>
      <c r="C7" s="6">
        <f>B7/C2</f>
        <v>0.31129603867441319</v>
      </c>
      <c r="D7" s="20">
        <f t="shared" si="1"/>
        <v>0.68870396132558676</v>
      </c>
      <c r="F7">
        <v>1</v>
      </c>
      <c r="G7">
        <v>925514</v>
      </c>
      <c r="H7" s="6">
        <f>G7/J2</f>
        <v>0.94743512223485526</v>
      </c>
      <c r="I7" s="20">
        <f t="shared" si="2"/>
        <v>5.2564877765144735E-2</v>
      </c>
    </row>
    <row r="8" spans="1:13" x14ac:dyDescent="0.2">
      <c r="M8" s="3"/>
    </row>
    <row r="10" spans="1:13" x14ac:dyDescent="0.2">
      <c r="A10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workbookViewId="0">
      <selection activeCell="J22" sqref="J22"/>
    </sheetView>
  </sheetViews>
  <sheetFormatPr defaultRowHeight="14.25" x14ac:dyDescent="0.2"/>
  <cols>
    <col min="1" max="1" width="11.75" bestFit="1" customWidth="1"/>
    <col min="4" max="4" width="13.125" bestFit="1" customWidth="1"/>
  </cols>
  <sheetData>
    <row r="1" spans="1:5" ht="15.75" x14ac:dyDescent="0.2">
      <c r="A1" s="5" t="s">
        <v>58</v>
      </c>
      <c r="C1" s="3" t="s">
        <v>67</v>
      </c>
      <c r="D1" s="3" t="s">
        <v>66</v>
      </c>
      <c r="E1" s="3"/>
    </row>
    <row r="2" spans="1:5" x14ac:dyDescent="0.2">
      <c r="B2" s="3" t="s">
        <v>31</v>
      </c>
      <c r="C2" s="21">
        <v>327</v>
      </c>
      <c r="D2" s="21">
        <v>106</v>
      </c>
      <c r="E2" s="3"/>
    </row>
    <row r="3" spans="1:5" x14ac:dyDescent="0.2">
      <c r="B3" s="3"/>
      <c r="C3" s="21">
        <v>294</v>
      </c>
      <c r="D3" s="21">
        <v>165</v>
      </c>
      <c r="E3" s="3"/>
    </row>
    <row r="4" spans="1:5" x14ac:dyDescent="0.2">
      <c r="B4" s="3"/>
      <c r="C4" s="21">
        <v>314</v>
      </c>
      <c r="D4" s="21">
        <v>121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E9ED-48CA-403C-9273-D8B2A2E82ECC}">
  <dimension ref="A1:M11"/>
  <sheetViews>
    <sheetView workbookViewId="0">
      <selection activeCell="D23" sqref="D23"/>
    </sheetView>
  </sheetViews>
  <sheetFormatPr defaultRowHeight="14.25" x14ac:dyDescent="0.2"/>
  <cols>
    <col min="6" max="6" width="13.125" bestFit="1" customWidth="1"/>
  </cols>
  <sheetData>
    <row r="1" spans="1:13" x14ac:dyDescent="0.2">
      <c r="A1" t="s">
        <v>67</v>
      </c>
      <c r="B1" t="s">
        <v>32</v>
      </c>
      <c r="D1" t="s">
        <v>33</v>
      </c>
      <c r="F1" s="3" t="s">
        <v>70</v>
      </c>
      <c r="G1" t="s">
        <v>32</v>
      </c>
      <c r="I1" t="s">
        <v>33</v>
      </c>
    </row>
    <row r="2" spans="1:13" x14ac:dyDescent="0.2">
      <c r="A2">
        <v>1</v>
      </c>
      <c r="B2">
        <v>1175812</v>
      </c>
      <c r="C2">
        <f>AVERAGE(B2:B4)</f>
        <v>1110810.3333333333</v>
      </c>
      <c r="F2">
        <v>1</v>
      </c>
      <c r="G2">
        <v>1093877</v>
      </c>
      <c r="H2">
        <f>G2/G2</f>
        <v>1</v>
      </c>
      <c r="J2">
        <f>AVERAGE(G2:G4)</f>
        <v>1141904</v>
      </c>
    </row>
    <row r="3" spans="1:13" x14ac:dyDescent="0.2">
      <c r="A3">
        <v>1</v>
      </c>
      <c r="B3">
        <v>1083474</v>
      </c>
      <c r="F3">
        <v>1</v>
      </c>
      <c r="G3">
        <v>1121304</v>
      </c>
      <c r="H3">
        <f t="shared" ref="H3:H4" si="0">G3/G3</f>
        <v>1</v>
      </c>
    </row>
    <row r="4" spans="1:13" x14ac:dyDescent="0.2">
      <c r="A4">
        <v>1</v>
      </c>
      <c r="B4">
        <v>1073145</v>
      </c>
      <c r="F4">
        <v>1</v>
      </c>
      <c r="G4">
        <v>1210531</v>
      </c>
      <c r="H4">
        <f t="shared" si="0"/>
        <v>1</v>
      </c>
    </row>
    <row r="5" spans="1:13" x14ac:dyDescent="0.2">
      <c r="A5">
        <v>1</v>
      </c>
      <c r="B5">
        <v>644321</v>
      </c>
      <c r="C5" s="6">
        <f>B5/C2</f>
        <v>0.5800459184301191</v>
      </c>
      <c r="D5" s="20">
        <f>1-C5</f>
        <v>0.4199540815698809</v>
      </c>
      <c r="F5">
        <v>1</v>
      </c>
      <c r="G5">
        <v>855137</v>
      </c>
      <c r="H5" s="6">
        <f>G5/J2</f>
        <v>0.74886943210637669</v>
      </c>
      <c r="I5" s="20">
        <f>1-H5</f>
        <v>0.25113056789362331</v>
      </c>
    </row>
    <row r="6" spans="1:13" x14ac:dyDescent="0.2">
      <c r="A6">
        <v>1</v>
      </c>
      <c r="B6">
        <v>654685</v>
      </c>
      <c r="C6" s="6">
        <f>B6/C2</f>
        <v>0.58937604409513655</v>
      </c>
      <c r="D6" s="20">
        <f t="shared" ref="D6:D7" si="1">1-C6</f>
        <v>0.41062395590486345</v>
      </c>
      <c r="F6">
        <v>1</v>
      </c>
      <c r="G6">
        <v>793219</v>
      </c>
      <c r="H6" s="6">
        <f>G6/J2</f>
        <v>0.69464595973041521</v>
      </c>
      <c r="I6" s="20">
        <f t="shared" ref="I6:I7" si="2">1-H6</f>
        <v>0.30535404026958479</v>
      </c>
    </row>
    <row r="7" spans="1:13" x14ac:dyDescent="0.2">
      <c r="A7">
        <v>1</v>
      </c>
      <c r="B7">
        <v>680225</v>
      </c>
      <c r="C7" s="6">
        <f>B7/C2</f>
        <v>0.61236826809017209</v>
      </c>
      <c r="D7" s="20">
        <f t="shared" si="1"/>
        <v>0.38763173190982791</v>
      </c>
      <c r="F7">
        <v>1</v>
      </c>
      <c r="G7">
        <v>849551</v>
      </c>
      <c r="H7" s="6">
        <f>G7/J2</f>
        <v>0.74397760232033516</v>
      </c>
      <c r="I7" s="20">
        <f t="shared" si="2"/>
        <v>0.25602239767966484</v>
      </c>
    </row>
    <row r="8" spans="1:13" x14ac:dyDescent="0.2">
      <c r="M8" s="3"/>
    </row>
    <row r="11" spans="1:13" x14ac:dyDescent="0.2">
      <c r="A11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9F85-158D-4B0A-BE50-CFE1741ADCDD}">
  <dimension ref="A1:E4"/>
  <sheetViews>
    <sheetView tabSelected="1" workbookViewId="0">
      <selection activeCell="S33" sqref="S33"/>
    </sheetView>
  </sheetViews>
  <sheetFormatPr defaultRowHeight="14.25" x14ac:dyDescent="0.2"/>
  <cols>
    <col min="4" max="4" width="13.125" bestFit="1" customWidth="1"/>
  </cols>
  <sheetData>
    <row r="1" spans="1:5" ht="15.75" x14ac:dyDescent="0.2">
      <c r="A1" s="5" t="s">
        <v>59</v>
      </c>
      <c r="C1" s="3" t="s">
        <v>64</v>
      </c>
      <c r="D1" s="3" t="s">
        <v>65</v>
      </c>
      <c r="E1" s="3"/>
    </row>
    <row r="2" spans="1:5" x14ac:dyDescent="0.2">
      <c r="B2" s="3" t="s">
        <v>31</v>
      </c>
      <c r="C2" s="21">
        <v>620</v>
      </c>
      <c r="D2" s="21">
        <v>153</v>
      </c>
      <c r="E2" s="3"/>
    </row>
    <row r="3" spans="1:5" x14ac:dyDescent="0.2">
      <c r="B3" s="3"/>
      <c r="C3" s="21">
        <v>697</v>
      </c>
      <c r="D3" s="21">
        <v>165</v>
      </c>
      <c r="E3" s="3"/>
    </row>
    <row r="4" spans="1:5" x14ac:dyDescent="0.2">
      <c r="B4" s="3"/>
      <c r="C4" s="21">
        <v>568</v>
      </c>
      <c r="D4" s="21">
        <v>177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28"/>
  <sheetViews>
    <sheetView workbookViewId="0">
      <selection activeCell="J11" sqref="J11"/>
    </sheetView>
  </sheetViews>
  <sheetFormatPr defaultRowHeight="14.25" x14ac:dyDescent="0.2"/>
  <sheetData>
    <row r="1" spans="1:6" s="2" customFormat="1" x14ac:dyDescent="0.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spans="1:6" s="2" customFormat="1" x14ac:dyDescent="0.2">
      <c r="A2" s="2" t="s">
        <v>5</v>
      </c>
      <c r="B2" s="2" t="s">
        <v>6</v>
      </c>
      <c r="C2" s="2">
        <v>20.53</v>
      </c>
      <c r="D2" s="2">
        <v>83</v>
      </c>
      <c r="E2" s="2" t="s">
        <v>60</v>
      </c>
      <c r="F2" s="2" t="s">
        <v>55</v>
      </c>
    </row>
    <row r="3" spans="1:6" s="2" customFormat="1" x14ac:dyDescent="0.2">
      <c r="A3" s="2" t="s">
        <v>7</v>
      </c>
      <c r="B3" s="2" t="s">
        <v>6</v>
      </c>
      <c r="C3" s="2">
        <v>20.25</v>
      </c>
      <c r="D3" s="2">
        <v>83</v>
      </c>
      <c r="E3" s="2" t="s">
        <v>60</v>
      </c>
      <c r="F3" s="2" t="s">
        <v>55</v>
      </c>
    </row>
    <row r="4" spans="1:6" s="2" customFormat="1" x14ac:dyDescent="0.2">
      <c r="A4" s="2" t="s">
        <v>8</v>
      </c>
      <c r="B4" s="2" t="s">
        <v>6</v>
      </c>
      <c r="C4" s="2">
        <v>20.03</v>
      </c>
      <c r="D4" s="2">
        <v>83</v>
      </c>
      <c r="E4" s="2" t="s">
        <v>60</v>
      </c>
      <c r="F4" s="2" t="s">
        <v>55</v>
      </c>
    </row>
    <row r="5" spans="1:6" s="2" customFormat="1" ht="15.75" x14ac:dyDescent="0.2">
      <c r="A5" s="2" t="s">
        <v>9</v>
      </c>
      <c r="B5" s="2" t="s">
        <v>6</v>
      </c>
      <c r="C5" s="2">
        <v>22.26</v>
      </c>
      <c r="D5" s="2">
        <v>83</v>
      </c>
      <c r="E5" s="2" t="s">
        <v>60</v>
      </c>
      <c r="F5" s="5" t="s">
        <v>57</v>
      </c>
    </row>
    <row r="6" spans="1:6" s="2" customFormat="1" ht="15.75" x14ac:dyDescent="0.2">
      <c r="A6" s="2" t="s">
        <v>10</v>
      </c>
      <c r="B6" s="2" t="s">
        <v>6</v>
      </c>
      <c r="C6" s="2">
        <v>22.15</v>
      </c>
      <c r="D6" s="2">
        <v>83</v>
      </c>
      <c r="E6" s="2" t="s">
        <v>60</v>
      </c>
      <c r="F6" s="5" t="s">
        <v>57</v>
      </c>
    </row>
    <row r="7" spans="1:6" s="2" customFormat="1" ht="15.75" x14ac:dyDescent="0.2">
      <c r="A7" s="2" t="s">
        <v>11</v>
      </c>
      <c r="B7" s="2" t="s">
        <v>6</v>
      </c>
      <c r="C7" s="2">
        <v>22.21</v>
      </c>
      <c r="D7" s="2">
        <v>83</v>
      </c>
      <c r="E7" s="2" t="s">
        <v>60</v>
      </c>
      <c r="F7" s="5" t="s">
        <v>57</v>
      </c>
    </row>
    <row r="8" spans="1:6" s="2" customFormat="1" x14ac:dyDescent="0.2">
      <c r="A8" s="2" t="s">
        <v>12</v>
      </c>
      <c r="B8" s="2" t="s">
        <v>6</v>
      </c>
      <c r="C8" s="2">
        <v>22.24</v>
      </c>
      <c r="D8" s="2">
        <v>82.5</v>
      </c>
      <c r="E8" s="2" t="s">
        <v>60</v>
      </c>
      <c r="F8" s="2" t="s">
        <v>59</v>
      </c>
    </row>
    <row r="9" spans="1:6" s="2" customFormat="1" x14ac:dyDescent="0.2">
      <c r="A9" s="2" t="s">
        <v>13</v>
      </c>
      <c r="B9" s="2" t="s">
        <v>6</v>
      </c>
      <c r="C9" s="2">
        <v>22.25</v>
      </c>
      <c r="D9" s="2">
        <v>83</v>
      </c>
      <c r="E9" s="2" t="s">
        <v>60</v>
      </c>
      <c r="F9" s="2" t="s">
        <v>59</v>
      </c>
    </row>
    <row r="10" spans="1:6" s="2" customFormat="1" x14ac:dyDescent="0.2">
      <c r="A10" s="2" t="s">
        <v>14</v>
      </c>
      <c r="B10" s="2" t="s">
        <v>6</v>
      </c>
      <c r="C10" s="2">
        <v>22.31</v>
      </c>
      <c r="D10" s="2">
        <v>82.5</v>
      </c>
      <c r="E10" s="2" t="s">
        <v>60</v>
      </c>
      <c r="F10" s="2" t="s">
        <v>59</v>
      </c>
    </row>
    <row r="11" spans="1:6" s="2" customFormat="1" ht="15.75" x14ac:dyDescent="0.2">
      <c r="A11" s="2" t="s">
        <v>71</v>
      </c>
      <c r="B11" s="2" t="s">
        <v>6</v>
      </c>
      <c r="C11" s="2">
        <v>26.81</v>
      </c>
      <c r="D11" s="2">
        <v>79.5</v>
      </c>
      <c r="E11" s="2" t="s">
        <v>62</v>
      </c>
      <c r="F11" s="5" t="s">
        <v>55</v>
      </c>
    </row>
    <row r="12" spans="1:6" s="2" customFormat="1" ht="15.75" x14ac:dyDescent="0.2">
      <c r="A12" s="2" t="s">
        <v>15</v>
      </c>
      <c r="B12" s="2" t="s">
        <v>6</v>
      </c>
      <c r="C12" s="2">
        <v>26.85</v>
      </c>
      <c r="D12" s="2">
        <v>79</v>
      </c>
      <c r="E12" s="2" t="s">
        <v>62</v>
      </c>
      <c r="F12" s="5" t="s">
        <v>55</v>
      </c>
    </row>
    <row r="13" spans="1:6" s="2" customFormat="1" ht="15.75" x14ac:dyDescent="0.2">
      <c r="A13" s="2" t="s">
        <v>16</v>
      </c>
      <c r="B13" s="2" t="s">
        <v>6</v>
      </c>
      <c r="C13" s="2">
        <v>27.03</v>
      </c>
      <c r="D13" s="2">
        <v>79.5</v>
      </c>
      <c r="E13" s="2" t="s">
        <v>62</v>
      </c>
      <c r="F13" s="5" t="s">
        <v>55</v>
      </c>
    </row>
    <row r="14" spans="1:6" s="2" customFormat="1" x14ac:dyDescent="0.2">
      <c r="A14" s="2" t="s">
        <v>17</v>
      </c>
      <c r="B14" s="2" t="s">
        <v>6</v>
      </c>
      <c r="C14" s="2">
        <v>29.1</v>
      </c>
      <c r="D14" s="2">
        <v>82</v>
      </c>
      <c r="E14" s="2" t="s">
        <v>62</v>
      </c>
      <c r="F14" s="2" t="s">
        <v>57</v>
      </c>
    </row>
    <row r="15" spans="1:6" s="2" customFormat="1" x14ac:dyDescent="0.2">
      <c r="A15" s="2" t="s">
        <v>18</v>
      </c>
      <c r="B15" s="2" t="s">
        <v>6</v>
      </c>
      <c r="C15" s="2">
        <v>29.02</v>
      </c>
      <c r="D15" s="2">
        <v>82</v>
      </c>
      <c r="E15" s="2" t="s">
        <v>62</v>
      </c>
      <c r="F15" s="2" t="s">
        <v>57</v>
      </c>
    </row>
    <row r="16" spans="1:6" s="2" customFormat="1" x14ac:dyDescent="0.2">
      <c r="A16" s="2" t="s">
        <v>19</v>
      </c>
      <c r="B16" s="2" t="s">
        <v>6</v>
      </c>
      <c r="C16" s="2">
        <v>29.22</v>
      </c>
      <c r="D16" s="2">
        <v>81</v>
      </c>
      <c r="E16" s="2" t="s">
        <v>62</v>
      </c>
      <c r="F16" s="2" t="s">
        <v>57</v>
      </c>
    </row>
    <row r="17" spans="1:6" s="2" customFormat="1" ht="15.75" x14ac:dyDescent="0.2">
      <c r="A17" s="2" t="s">
        <v>20</v>
      </c>
      <c r="B17" s="2" t="s">
        <v>6</v>
      </c>
      <c r="C17" s="2">
        <v>29.06</v>
      </c>
      <c r="D17" s="2">
        <v>82.5</v>
      </c>
      <c r="E17" s="2" t="s">
        <v>62</v>
      </c>
      <c r="F17" s="5" t="s">
        <v>59</v>
      </c>
    </row>
    <row r="18" spans="1:6" s="2" customFormat="1" ht="15.75" x14ac:dyDescent="0.2">
      <c r="A18" s="2" t="s">
        <v>21</v>
      </c>
      <c r="B18" s="2" t="s">
        <v>6</v>
      </c>
      <c r="C18" s="2">
        <v>29.19</v>
      </c>
      <c r="D18" s="2">
        <v>82</v>
      </c>
      <c r="E18" s="2" t="s">
        <v>62</v>
      </c>
      <c r="F18" s="5" t="s">
        <v>59</v>
      </c>
    </row>
    <row r="19" spans="1:6" s="2" customFormat="1" ht="15.75" x14ac:dyDescent="0.2">
      <c r="A19" s="2" t="s">
        <v>22</v>
      </c>
      <c r="B19" s="2" t="s">
        <v>6</v>
      </c>
      <c r="C19" s="2">
        <v>28.78</v>
      </c>
      <c r="D19" s="2">
        <v>79.5</v>
      </c>
      <c r="E19" s="2" t="s">
        <v>62</v>
      </c>
      <c r="F19" s="5" t="s">
        <v>59</v>
      </c>
    </row>
    <row r="20" spans="1:6" s="2" customFormat="1" x14ac:dyDescent="0.2">
      <c r="A20" s="2" t="s">
        <v>72</v>
      </c>
      <c r="B20" s="2" t="s">
        <v>6</v>
      </c>
      <c r="C20" s="2">
        <v>17.05</v>
      </c>
      <c r="D20" s="2">
        <v>85.5</v>
      </c>
      <c r="E20" t="s">
        <v>4</v>
      </c>
      <c r="F20" s="2" t="s">
        <v>55</v>
      </c>
    </row>
    <row r="21" spans="1:6" s="2" customFormat="1" x14ac:dyDescent="0.2">
      <c r="A21" s="2" t="s">
        <v>23</v>
      </c>
      <c r="B21" s="2" t="s">
        <v>6</v>
      </c>
      <c r="C21" s="2">
        <v>17.02</v>
      </c>
      <c r="D21" s="2">
        <v>85.5</v>
      </c>
      <c r="E21" t="s">
        <v>4</v>
      </c>
      <c r="F21" s="2" t="s">
        <v>55</v>
      </c>
    </row>
    <row r="22" spans="1:6" s="2" customFormat="1" x14ac:dyDescent="0.2">
      <c r="A22" s="2" t="s">
        <v>24</v>
      </c>
      <c r="B22" s="2" t="s">
        <v>6</v>
      </c>
      <c r="C22" s="2">
        <v>16.86</v>
      </c>
      <c r="D22" s="2">
        <v>85.5</v>
      </c>
      <c r="E22" t="s">
        <v>4</v>
      </c>
      <c r="F22" s="2" t="s">
        <v>55</v>
      </c>
    </row>
    <row r="23" spans="1:6" s="2" customFormat="1" ht="15.75" x14ac:dyDescent="0.2">
      <c r="A23" s="2" t="s">
        <v>73</v>
      </c>
      <c r="B23" s="2" t="s">
        <v>6</v>
      </c>
      <c r="C23" s="2">
        <v>18.27</v>
      </c>
      <c r="D23" s="2">
        <v>86</v>
      </c>
      <c r="E23" t="s">
        <v>4</v>
      </c>
      <c r="F23" s="5" t="s">
        <v>57</v>
      </c>
    </row>
    <row r="24" spans="1:6" s="2" customFormat="1" ht="15.75" x14ac:dyDescent="0.2">
      <c r="A24" s="2" t="s">
        <v>74</v>
      </c>
      <c r="B24" s="2" t="s">
        <v>6</v>
      </c>
      <c r="C24" s="2">
        <v>18.22</v>
      </c>
      <c r="D24" s="2">
        <v>86</v>
      </c>
      <c r="E24" t="s">
        <v>4</v>
      </c>
      <c r="F24" s="5" t="s">
        <v>57</v>
      </c>
    </row>
    <row r="25" spans="1:6" s="2" customFormat="1" ht="15.75" x14ac:dyDescent="0.2">
      <c r="A25" s="2" t="s">
        <v>75</v>
      </c>
      <c r="B25" s="2" t="s">
        <v>6</v>
      </c>
      <c r="C25" s="2">
        <v>18.23</v>
      </c>
      <c r="D25" s="2">
        <v>86</v>
      </c>
      <c r="E25" t="s">
        <v>4</v>
      </c>
      <c r="F25" s="5" t="s">
        <v>57</v>
      </c>
    </row>
    <row r="26" spans="1:6" s="2" customFormat="1" x14ac:dyDescent="0.2">
      <c r="A26" s="2" t="s">
        <v>76</v>
      </c>
      <c r="B26" s="2" t="s">
        <v>6</v>
      </c>
      <c r="C26" s="2">
        <v>18.239999999999998</v>
      </c>
      <c r="D26" s="2">
        <v>85.5</v>
      </c>
      <c r="E26" t="s">
        <v>4</v>
      </c>
      <c r="F26" s="2" t="s">
        <v>59</v>
      </c>
    </row>
    <row r="27" spans="1:6" s="2" customFormat="1" x14ac:dyDescent="0.2">
      <c r="A27" s="2" t="s">
        <v>77</v>
      </c>
      <c r="B27" s="2" t="s">
        <v>6</v>
      </c>
      <c r="C27" s="2">
        <v>18.260000000000002</v>
      </c>
      <c r="D27" s="2">
        <v>85.5</v>
      </c>
      <c r="E27" t="s">
        <v>4</v>
      </c>
      <c r="F27" s="2" t="s">
        <v>59</v>
      </c>
    </row>
    <row r="28" spans="1:6" s="2" customFormat="1" x14ac:dyDescent="0.2">
      <c r="A28" s="2" t="s">
        <v>78</v>
      </c>
      <c r="B28" s="2" t="s">
        <v>6</v>
      </c>
      <c r="C28" s="2">
        <v>18.27</v>
      </c>
      <c r="D28" s="2">
        <v>86</v>
      </c>
      <c r="E28" t="s">
        <v>4</v>
      </c>
      <c r="F28" s="2" t="s">
        <v>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7D7F-4BEA-4C77-84CC-46F05EC1F67C}">
  <dimension ref="A1:P7"/>
  <sheetViews>
    <sheetView workbookViewId="0">
      <selection activeCell="I31" sqref="I31"/>
    </sheetView>
  </sheetViews>
  <sheetFormatPr defaultRowHeight="14.25" x14ac:dyDescent="0.2"/>
  <cols>
    <col min="1" max="1" width="11.75" bestFit="1" customWidth="1"/>
    <col min="9" max="9" width="12.875" style="17" customWidth="1"/>
  </cols>
  <sheetData>
    <row r="1" spans="1:16" s="2" customFormat="1" x14ac:dyDescent="0.2">
      <c r="A1" t="s">
        <v>69</v>
      </c>
      <c r="B1"/>
      <c r="C1" s="1" t="s">
        <v>0</v>
      </c>
      <c r="D1" s="1" t="s">
        <v>1</v>
      </c>
      <c r="E1" s="2" t="s">
        <v>2</v>
      </c>
      <c r="F1"/>
      <c r="G1"/>
      <c r="H1"/>
      <c r="I1" s="17" t="s">
        <v>3</v>
      </c>
      <c r="L1" s="4"/>
      <c r="M1" s="4"/>
      <c r="N1" s="4"/>
      <c r="O1" s="4"/>
      <c r="P1" s="4"/>
    </row>
    <row r="2" spans="1:16" s="2" customFormat="1" x14ac:dyDescent="0.2">
      <c r="A2" s="2" t="s">
        <v>64</v>
      </c>
      <c r="B2" t="s">
        <v>4</v>
      </c>
      <c r="C2" s="2">
        <v>16.98</v>
      </c>
      <c r="D2" s="1">
        <f>AVERAGE(C2:C4)</f>
        <v>16.883333333333329</v>
      </c>
      <c r="E2" s="2">
        <v>22.41</v>
      </c>
      <c r="F2" s="1">
        <f>E2-D2</f>
        <v>5.5266666666666708</v>
      </c>
      <c r="G2" s="1">
        <f>AVERAGE(F2:F4)</f>
        <v>5.4566666666666706</v>
      </c>
      <c r="H2" s="1">
        <f>F2-G2</f>
        <v>7.0000000000000284E-2</v>
      </c>
      <c r="I2" s="17">
        <f>POWER(2,-H2)</f>
        <v>0.95263799804393712</v>
      </c>
      <c r="J2" s="22" t="s">
        <v>61</v>
      </c>
      <c r="N2" s="4"/>
      <c r="O2" s="4"/>
      <c r="P2" s="4"/>
    </row>
    <row r="3" spans="1:16" s="2" customFormat="1" x14ac:dyDescent="0.2">
      <c r="A3" s="2" t="s">
        <v>64</v>
      </c>
      <c r="B3" t="s">
        <v>4</v>
      </c>
      <c r="C3" s="2">
        <v>16.899999999999999</v>
      </c>
      <c r="D3" s="1">
        <f>AVERAGE(C2:C4)</f>
        <v>16.883333333333329</v>
      </c>
      <c r="E3" s="2">
        <v>22.29</v>
      </c>
      <c r="F3" s="1">
        <f t="shared" ref="F3:F7" si="0">E3-D3</f>
        <v>5.4066666666666698</v>
      </c>
      <c r="G3" s="1">
        <f>G2</f>
        <v>5.4566666666666706</v>
      </c>
      <c r="H3" s="1">
        <f t="shared" ref="H3:H7" si="1">F3-G3</f>
        <v>-5.0000000000000711E-2</v>
      </c>
      <c r="I3" s="17">
        <f t="shared" ref="I3:I7" si="2">POWER(2,-H3)</f>
        <v>1.035264923841378</v>
      </c>
      <c r="J3" s="22"/>
      <c r="N3" s="4"/>
      <c r="O3" s="4"/>
      <c r="P3" s="4"/>
    </row>
    <row r="4" spans="1:16" s="2" customFormat="1" x14ac:dyDescent="0.2">
      <c r="A4" s="2" t="s">
        <v>64</v>
      </c>
      <c r="B4" t="s">
        <v>4</v>
      </c>
      <c r="C4" s="2">
        <v>16.77</v>
      </c>
      <c r="D4" s="1">
        <f>AVERAGE(C2:C4)</f>
        <v>16.883333333333329</v>
      </c>
      <c r="E4" s="2">
        <v>22.32</v>
      </c>
      <c r="F4" s="1">
        <f t="shared" si="0"/>
        <v>5.436666666666671</v>
      </c>
      <c r="G4" s="1">
        <f t="shared" ref="G4:G7" si="3">G3</f>
        <v>5.4566666666666706</v>
      </c>
      <c r="H4" s="1">
        <f t="shared" si="1"/>
        <v>-1.9999999999999574E-2</v>
      </c>
      <c r="I4" s="17">
        <f t="shared" si="2"/>
        <v>1.0139594797900289</v>
      </c>
      <c r="J4" s="22"/>
      <c r="N4" s="4"/>
      <c r="O4" s="4"/>
      <c r="P4" s="4"/>
    </row>
    <row r="5" spans="1:16" s="2" customFormat="1" x14ac:dyDescent="0.2">
      <c r="A5" s="2" t="s">
        <v>66</v>
      </c>
      <c r="B5" t="s">
        <v>4</v>
      </c>
      <c r="C5" s="2">
        <v>16.920000000000002</v>
      </c>
      <c r="D5" s="1">
        <f>AVERAGE(C5:C7)</f>
        <v>16.786666666666665</v>
      </c>
      <c r="E5" s="2">
        <v>20.59</v>
      </c>
      <c r="F5" s="1">
        <f t="shared" si="0"/>
        <v>3.8033333333333346</v>
      </c>
      <c r="G5" s="1">
        <f t="shared" si="3"/>
        <v>5.4566666666666706</v>
      </c>
      <c r="H5" s="1">
        <f t="shared" si="1"/>
        <v>-1.653333333333336</v>
      </c>
      <c r="I5" s="17">
        <f t="shared" si="2"/>
        <v>3.1455958715759298</v>
      </c>
      <c r="J5" s="22"/>
      <c r="L5" s="4"/>
      <c r="M5" s="4"/>
      <c r="N5" s="4"/>
      <c r="O5" s="4"/>
      <c r="P5" s="4"/>
    </row>
    <row r="6" spans="1:16" s="2" customFormat="1" x14ac:dyDescent="0.2">
      <c r="A6" s="2" t="s">
        <v>65</v>
      </c>
      <c r="B6" t="s">
        <v>4</v>
      </c>
      <c r="C6" s="2">
        <v>16.850000000000001</v>
      </c>
      <c r="D6" s="1">
        <f>AVERAGE(C5:C7)</f>
        <v>16.786666666666665</v>
      </c>
      <c r="E6" s="2">
        <v>20.57</v>
      </c>
      <c r="F6" s="1">
        <f t="shared" si="0"/>
        <v>3.783333333333335</v>
      </c>
      <c r="G6" s="1">
        <f t="shared" si="3"/>
        <v>5.4566666666666706</v>
      </c>
      <c r="H6" s="1">
        <f t="shared" si="1"/>
        <v>-1.6733333333333356</v>
      </c>
      <c r="I6" s="17">
        <f t="shared" si="2"/>
        <v>3.1895067535727928</v>
      </c>
      <c r="J6" s="22"/>
      <c r="L6" s="4"/>
      <c r="M6" s="4"/>
      <c r="N6" s="4"/>
      <c r="O6" s="4"/>
      <c r="P6" s="4"/>
    </row>
    <row r="7" spans="1:16" s="2" customFormat="1" x14ac:dyDescent="0.2">
      <c r="A7" s="2" t="s">
        <v>65</v>
      </c>
      <c r="B7" t="s">
        <v>4</v>
      </c>
      <c r="C7" s="2">
        <v>16.59</v>
      </c>
      <c r="D7" s="1">
        <f>AVERAGE(C5:C7)</f>
        <v>16.786666666666665</v>
      </c>
      <c r="E7" s="2">
        <v>20.55</v>
      </c>
      <c r="F7" s="1">
        <f t="shared" si="0"/>
        <v>3.7633333333333354</v>
      </c>
      <c r="G7" s="1">
        <f t="shared" si="3"/>
        <v>5.4566666666666706</v>
      </c>
      <c r="H7" s="1">
        <f t="shared" si="1"/>
        <v>-1.6933333333333351</v>
      </c>
      <c r="I7" s="17">
        <f t="shared" si="2"/>
        <v>3.2340306086394524</v>
      </c>
      <c r="J7" s="22"/>
      <c r="L7" s="4"/>
      <c r="M7" s="4"/>
      <c r="N7" s="4"/>
      <c r="O7" s="4"/>
    </row>
  </sheetData>
  <mergeCells count="1">
    <mergeCell ref="J2:J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1FE2-9E66-4A4E-AC32-9B1D754364DD}">
  <dimension ref="A1:F13"/>
  <sheetViews>
    <sheetView workbookViewId="0">
      <selection activeCell="F25" sqref="F25"/>
    </sheetView>
  </sheetViews>
  <sheetFormatPr defaultRowHeight="14.25" x14ac:dyDescent="0.2"/>
  <sheetData>
    <row r="1" spans="1:6" s="2" customFormat="1" x14ac:dyDescent="0.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spans="1:6" s="2" customFormat="1" x14ac:dyDescent="0.2">
      <c r="A2" s="2" t="s">
        <v>5</v>
      </c>
      <c r="B2" s="2" t="s">
        <v>6</v>
      </c>
      <c r="C2" s="2">
        <v>22.41</v>
      </c>
      <c r="D2" s="2">
        <v>83</v>
      </c>
      <c r="E2" s="2" t="s">
        <v>60</v>
      </c>
      <c r="F2" s="2" t="s">
        <v>64</v>
      </c>
    </row>
    <row r="3" spans="1:6" s="2" customFormat="1" x14ac:dyDescent="0.2">
      <c r="A3" s="2" t="s">
        <v>7</v>
      </c>
      <c r="B3" s="2" t="s">
        <v>6</v>
      </c>
      <c r="C3" s="2">
        <v>22.29</v>
      </c>
      <c r="D3" s="2">
        <v>83</v>
      </c>
      <c r="E3" s="2" t="s">
        <v>60</v>
      </c>
      <c r="F3" s="2" t="s">
        <v>64</v>
      </c>
    </row>
    <row r="4" spans="1:6" s="2" customFormat="1" x14ac:dyDescent="0.2">
      <c r="A4" s="2" t="s">
        <v>8</v>
      </c>
      <c r="B4" s="2" t="s">
        <v>6</v>
      </c>
      <c r="C4" s="2">
        <v>22.32</v>
      </c>
      <c r="D4" s="2">
        <v>83</v>
      </c>
      <c r="E4" s="2" t="s">
        <v>60</v>
      </c>
      <c r="F4" s="2" t="s">
        <v>64</v>
      </c>
    </row>
    <row r="5" spans="1:6" s="2" customFormat="1" x14ac:dyDescent="0.2">
      <c r="A5" s="2" t="s">
        <v>9</v>
      </c>
      <c r="B5" s="2" t="s">
        <v>6</v>
      </c>
      <c r="C5" s="2">
        <v>20.59</v>
      </c>
      <c r="D5" s="2">
        <v>83</v>
      </c>
      <c r="E5" s="2" t="s">
        <v>60</v>
      </c>
      <c r="F5" s="2" t="s">
        <v>65</v>
      </c>
    </row>
    <row r="6" spans="1:6" s="2" customFormat="1" ht="15.75" x14ac:dyDescent="0.2">
      <c r="A6" s="2" t="s">
        <v>10</v>
      </c>
      <c r="B6" s="2" t="s">
        <v>6</v>
      </c>
      <c r="C6" s="2">
        <v>20.57</v>
      </c>
      <c r="D6" s="2">
        <v>83</v>
      </c>
      <c r="E6" s="2" t="s">
        <v>60</v>
      </c>
      <c r="F6" s="5" t="s">
        <v>65</v>
      </c>
    </row>
    <row r="7" spans="1:6" s="2" customFormat="1" x14ac:dyDescent="0.2">
      <c r="A7" s="2" t="s">
        <v>11</v>
      </c>
      <c r="B7" s="2" t="s">
        <v>6</v>
      </c>
      <c r="C7" s="2">
        <v>20.55</v>
      </c>
      <c r="D7" s="2">
        <v>83</v>
      </c>
      <c r="E7" s="2" t="s">
        <v>60</v>
      </c>
      <c r="F7" s="2" t="s">
        <v>65</v>
      </c>
    </row>
    <row r="8" spans="1:6" s="2" customFormat="1" x14ac:dyDescent="0.2">
      <c r="A8" s="2" t="s">
        <v>12</v>
      </c>
      <c r="B8" s="2" t="s">
        <v>6</v>
      </c>
      <c r="C8" s="2">
        <v>16.98</v>
      </c>
      <c r="D8" s="2">
        <v>85.5</v>
      </c>
      <c r="E8" s="2" t="s">
        <v>54</v>
      </c>
      <c r="F8" s="2" t="s">
        <v>64</v>
      </c>
    </row>
    <row r="9" spans="1:6" s="2" customFormat="1" x14ac:dyDescent="0.2">
      <c r="A9" s="2" t="s">
        <v>13</v>
      </c>
      <c r="B9" s="2" t="s">
        <v>6</v>
      </c>
      <c r="C9" s="2">
        <v>16.899999999999999</v>
      </c>
      <c r="D9" s="2">
        <v>85.5</v>
      </c>
      <c r="E9" s="2" t="s">
        <v>54</v>
      </c>
      <c r="F9" s="2" t="s">
        <v>64</v>
      </c>
    </row>
    <row r="10" spans="1:6" s="2" customFormat="1" x14ac:dyDescent="0.2">
      <c r="A10" s="2" t="s">
        <v>52</v>
      </c>
      <c r="B10" s="2" t="s">
        <v>6</v>
      </c>
      <c r="C10" s="2">
        <v>16.77</v>
      </c>
      <c r="D10" s="2">
        <v>85.5</v>
      </c>
      <c r="E10" s="2" t="s">
        <v>54</v>
      </c>
      <c r="F10" s="2" t="s">
        <v>64</v>
      </c>
    </row>
    <row r="11" spans="1:6" s="2" customFormat="1" x14ac:dyDescent="0.2">
      <c r="A11" s="2" t="s">
        <v>53</v>
      </c>
      <c r="B11" s="2" t="s">
        <v>6</v>
      </c>
      <c r="C11" s="2">
        <v>16.920000000000002</v>
      </c>
      <c r="D11" s="2">
        <v>85.5</v>
      </c>
      <c r="E11" s="2" t="s">
        <v>54</v>
      </c>
      <c r="F11" s="2" t="s">
        <v>65</v>
      </c>
    </row>
    <row r="12" spans="1:6" s="2" customFormat="1" ht="15.75" x14ac:dyDescent="0.2">
      <c r="A12" s="2" t="s">
        <v>15</v>
      </c>
      <c r="B12" s="2" t="s">
        <v>6</v>
      </c>
      <c r="C12" s="2">
        <v>16.850000000000001</v>
      </c>
      <c r="D12" s="2">
        <v>85.5</v>
      </c>
      <c r="E12" s="2" t="s">
        <v>54</v>
      </c>
      <c r="F12" s="5" t="s">
        <v>65</v>
      </c>
    </row>
    <row r="13" spans="1:6" s="2" customFormat="1" x14ac:dyDescent="0.2">
      <c r="A13" s="2" t="s">
        <v>16</v>
      </c>
      <c r="B13" s="2" t="s">
        <v>6</v>
      </c>
      <c r="C13" s="2">
        <v>16.59</v>
      </c>
      <c r="D13" s="2">
        <v>85.5</v>
      </c>
      <c r="E13" s="2" t="s">
        <v>54</v>
      </c>
      <c r="F13" s="2" t="s">
        <v>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0B61-9D4F-4A47-83E0-685AFC196DE3}">
  <dimension ref="A1:P7"/>
  <sheetViews>
    <sheetView workbookViewId="0">
      <selection activeCell="G30" sqref="G30"/>
    </sheetView>
  </sheetViews>
  <sheetFormatPr defaultRowHeight="14.25" x14ac:dyDescent="0.2"/>
  <cols>
    <col min="1" max="1" width="11.75" bestFit="1" customWidth="1"/>
    <col min="9" max="9" width="12.875" style="17" customWidth="1"/>
  </cols>
  <sheetData>
    <row r="1" spans="1:16" s="2" customFormat="1" x14ac:dyDescent="0.2">
      <c r="A1" t="s">
        <v>68</v>
      </c>
      <c r="B1"/>
      <c r="C1" s="1" t="s">
        <v>0</v>
      </c>
      <c r="D1" s="1" t="s">
        <v>1</v>
      </c>
      <c r="E1" s="2" t="s">
        <v>2</v>
      </c>
      <c r="F1"/>
      <c r="G1"/>
      <c r="H1"/>
      <c r="I1" s="17" t="s">
        <v>3</v>
      </c>
      <c r="L1" s="4"/>
      <c r="M1" s="4"/>
      <c r="N1" s="4"/>
      <c r="O1" s="4"/>
      <c r="P1" s="4"/>
    </row>
    <row r="2" spans="1:16" s="2" customFormat="1" x14ac:dyDescent="0.2">
      <c r="A2" s="2" t="s">
        <v>64</v>
      </c>
      <c r="B2" t="s">
        <v>4</v>
      </c>
      <c r="C2" s="2">
        <v>18.149999999999999</v>
      </c>
      <c r="D2" s="1">
        <f>AVERAGE(C2:C4)</f>
        <v>18.186666666666667</v>
      </c>
      <c r="E2" s="2">
        <v>16.62</v>
      </c>
      <c r="F2" s="1">
        <f>E2-D2</f>
        <v>-1.5666666666666664</v>
      </c>
      <c r="G2" s="1">
        <f>AVERAGE(F2:F4)</f>
        <v>-1.6300000000000001</v>
      </c>
      <c r="H2" s="1">
        <f>F2-G2</f>
        <v>6.3333333333333686E-2</v>
      </c>
      <c r="I2" s="17">
        <f>POWER(2,-H2)</f>
        <v>0.95705030707390115</v>
      </c>
      <c r="J2" s="22" t="s">
        <v>61</v>
      </c>
      <c r="N2" s="4"/>
      <c r="O2" s="4"/>
      <c r="P2" s="4"/>
    </row>
    <row r="3" spans="1:16" s="2" customFormat="1" x14ac:dyDescent="0.2">
      <c r="A3" s="2" t="s">
        <v>64</v>
      </c>
      <c r="B3" t="s">
        <v>4</v>
      </c>
      <c r="C3" s="2">
        <v>18.100000000000001</v>
      </c>
      <c r="D3" s="1">
        <f>AVERAGE(C2:C4)</f>
        <v>18.186666666666667</v>
      </c>
      <c r="E3" s="2">
        <v>16.510000000000002</v>
      </c>
      <c r="F3" s="1">
        <f t="shared" ref="F3:F7" si="0">E3-D3</f>
        <v>-1.6766666666666659</v>
      </c>
      <c r="G3" s="1">
        <f>G2</f>
        <v>-1.6300000000000001</v>
      </c>
      <c r="H3" s="1">
        <f t="shared" ref="H3:H7" si="1">F3-G3</f>
        <v>-4.6666666666665746E-2</v>
      </c>
      <c r="I3" s="17">
        <f t="shared" ref="I3:I7" si="2">POWER(2,-H3)</f>
        <v>1.0328757151493864</v>
      </c>
      <c r="J3" s="22"/>
      <c r="N3" s="4"/>
      <c r="O3" s="4"/>
      <c r="P3" s="4"/>
    </row>
    <row r="4" spans="1:16" s="2" customFormat="1" x14ac:dyDescent="0.2">
      <c r="A4" s="2" t="s">
        <v>64</v>
      </c>
      <c r="B4" t="s">
        <v>4</v>
      </c>
      <c r="C4" s="2">
        <v>18.309999999999999</v>
      </c>
      <c r="D4" s="1">
        <f>AVERAGE(C2:C4)</f>
        <v>18.186666666666667</v>
      </c>
      <c r="E4" s="2">
        <v>16.54</v>
      </c>
      <c r="F4" s="1">
        <f t="shared" si="0"/>
        <v>-1.6466666666666683</v>
      </c>
      <c r="G4" s="1">
        <f t="shared" ref="G4:G7" si="3">G3</f>
        <v>-1.6300000000000001</v>
      </c>
      <c r="H4" s="1">
        <f t="shared" si="1"/>
        <v>-1.6666666666668162E-2</v>
      </c>
      <c r="I4" s="17">
        <f t="shared" si="2"/>
        <v>1.0116194403019236</v>
      </c>
      <c r="J4" s="22"/>
      <c r="N4" s="4"/>
      <c r="O4" s="4"/>
      <c r="P4" s="4"/>
    </row>
    <row r="5" spans="1:16" s="2" customFormat="1" x14ac:dyDescent="0.2">
      <c r="A5" s="2" t="s">
        <v>66</v>
      </c>
      <c r="B5" t="s">
        <v>4</v>
      </c>
      <c r="C5" s="2">
        <v>18.09</v>
      </c>
      <c r="D5" s="1">
        <f>AVERAGE(C5:C7)</f>
        <v>18.123333333333331</v>
      </c>
      <c r="E5" s="2">
        <v>15.3</v>
      </c>
      <c r="F5" s="1">
        <f t="shared" si="0"/>
        <v>-2.8233333333333306</v>
      </c>
      <c r="G5" s="1">
        <f t="shared" si="3"/>
        <v>-1.6300000000000001</v>
      </c>
      <c r="H5" s="1">
        <f t="shared" si="1"/>
        <v>-1.1933333333333305</v>
      </c>
      <c r="I5" s="17">
        <f t="shared" si="2"/>
        <v>2.286804973933807</v>
      </c>
      <c r="J5" s="22"/>
      <c r="L5" s="4"/>
      <c r="M5" s="4"/>
      <c r="N5" s="4"/>
      <c r="O5" s="4"/>
      <c r="P5" s="4"/>
    </row>
    <row r="6" spans="1:16" s="2" customFormat="1" ht="15.75" x14ac:dyDescent="0.2">
      <c r="A6" s="5" t="s">
        <v>65</v>
      </c>
      <c r="B6" t="s">
        <v>4</v>
      </c>
      <c r="C6" s="2">
        <v>18.07</v>
      </c>
      <c r="D6" s="1">
        <f>AVERAGE(C5:C7)</f>
        <v>18.123333333333331</v>
      </c>
      <c r="E6" s="2">
        <v>15.36</v>
      </c>
      <c r="F6" s="1">
        <f t="shared" si="0"/>
        <v>-2.7633333333333319</v>
      </c>
      <c r="G6" s="1">
        <f t="shared" si="3"/>
        <v>-1.6300000000000001</v>
      </c>
      <c r="H6" s="1">
        <f t="shared" si="1"/>
        <v>-1.1333333333333317</v>
      </c>
      <c r="I6" s="17">
        <f t="shared" si="2"/>
        <v>2.1936499593892496</v>
      </c>
      <c r="J6" s="22"/>
      <c r="L6" s="4"/>
      <c r="M6" s="4"/>
      <c r="N6" s="4"/>
      <c r="O6" s="4"/>
      <c r="P6" s="4"/>
    </row>
    <row r="7" spans="1:16" s="2" customFormat="1" x14ac:dyDescent="0.2">
      <c r="A7" s="2" t="s">
        <v>65</v>
      </c>
      <c r="B7" t="s">
        <v>4</v>
      </c>
      <c r="C7" s="2">
        <v>18.21</v>
      </c>
      <c r="D7" s="1">
        <f>AVERAGE(C5:C7)</f>
        <v>18.123333333333331</v>
      </c>
      <c r="E7" s="2">
        <v>15.46</v>
      </c>
      <c r="F7" s="1">
        <f t="shared" si="0"/>
        <v>-2.6633333333333304</v>
      </c>
      <c r="G7" s="1">
        <f t="shared" si="3"/>
        <v>-1.6300000000000001</v>
      </c>
      <c r="H7" s="1">
        <f t="shared" si="1"/>
        <v>-1.0333333333333303</v>
      </c>
      <c r="I7" s="17">
        <f t="shared" si="2"/>
        <v>2.0467477839935455</v>
      </c>
      <c r="J7" s="22"/>
      <c r="L7" s="4"/>
      <c r="M7" s="4"/>
      <c r="N7" s="4"/>
      <c r="O7" s="4"/>
    </row>
  </sheetData>
  <mergeCells count="1">
    <mergeCell ref="J2:J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9FE1-D228-42F3-B7B5-E3EC1BA5BAB0}">
  <dimension ref="A1:F13"/>
  <sheetViews>
    <sheetView workbookViewId="0">
      <selection activeCell="H25" sqref="H25"/>
    </sheetView>
  </sheetViews>
  <sheetFormatPr defaultRowHeight="14.25" x14ac:dyDescent="0.2"/>
  <sheetData>
    <row r="1" spans="1:6" s="2" customFormat="1" x14ac:dyDescent="0.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spans="1:6" s="2" customFormat="1" x14ac:dyDescent="0.2">
      <c r="A2" s="2" t="s">
        <v>5</v>
      </c>
      <c r="B2" s="2" t="s">
        <v>6</v>
      </c>
      <c r="C2" s="2">
        <v>16.62</v>
      </c>
      <c r="D2" s="2">
        <v>88</v>
      </c>
      <c r="E2" s="2" t="s">
        <v>60</v>
      </c>
      <c r="F2" s="2" t="s">
        <v>64</v>
      </c>
    </row>
    <row r="3" spans="1:6" s="2" customFormat="1" x14ac:dyDescent="0.2">
      <c r="A3" s="2" t="s">
        <v>7</v>
      </c>
      <c r="B3" s="2" t="s">
        <v>6</v>
      </c>
      <c r="C3" s="2">
        <v>16.510000000000002</v>
      </c>
      <c r="D3" s="2">
        <v>88</v>
      </c>
      <c r="E3" s="2" t="s">
        <v>60</v>
      </c>
      <c r="F3" s="2" t="s">
        <v>64</v>
      </c>
    </row>
    <row r="4" spans="1:6" s="2" customFormat="1" x14ac:dyDescent="0.2">
      <c r="A4" s="2" t="s">
        <v>8</v>
      </c>
      <c r="B4" s="2" t="s">
        <v>6</v>
      </c>
      <c r="C4" s="2">
        <v>16.54</v>
      </c>
      <c r="D4" s="2">
        <v>88</v>
      </c>
      <c r="E4" s="2" t="s">
        <v>60</v>
      </c>
      <c r="F4" s="2" t="s">
        <v>64</v>
      </c>
    </row>
    <row r="5" spans="1:6" s="2" customFormat="1" x14ac:dyDescent="0.2">
      <c r="A5" s="2" t="s">
        <v>9</v>
      </c>
      <c r="B5" s="2" t="s">
        <v>6</v>
      </c>
      <c r="C5" s="2">
        <v>15.3</v>
      </c>
      <c r="D5" s="2">
        <v>87.5</v>
      </c>
      <c r="E5" s="2" t="s">
        <v>60</v>
      </c>
      <c r="F5" s="2" t="s">
        <v>65</v>
      </c>
    </row>
    <row r="6" spans="1:6" s="2" customFormat="1" ht="15.75" x14ac:dyDescent="0.2">
      <c r="A6" s="2" t="s">
        <v>10</v>
      </c>
      <c r="B6" s="2" t="s">
        <v>6</v>
      </c>
      <c r="C6" s="2">
        <v>15.36</v>
      </c>
      <c r="D6" s="2">
        <v>87.5</v>
      </c>
      <c r="E6" s="2" t="s">
        <v>60</v>
      </c>
      <c r="F6" s="5" t="s">
        <v>65</v>
      </c>
    </row>
    <row r="7" spans="1:6" s="2" customFormat="1" x14ac:dyDescent="0.2">
      <c r="A7" s="2" t="s">
        <v>11</v>
      </c>
      <c r="B7" s="2" t="s">
        <v>6</v>
      </c>
      <c r="C7" s="2">
        <v>15.46</v>
      </c>
      <c r="D7" s="2">
        <v>87.5</v>
      </c>
      <c r="E7" s="2" t="s">
        <v>60</v>
      </c>
      <c r="F7" s="2" t="s">
        <v>65</v>
      </c>
    </row>
    <row r="8" spans="1:6" s="2" customFormat="1" x14ac:dyDescent="0.2">
      <c r="A8" s="2" t="s">
        <v>12</v>
      </c>
      <c r="B8" s="2" t="s">
        <v>6</v>
      </c>
      <c r="C8" s="2">
        <v>18.149999999999999</v>
      </c>
      <c r="D8" s="2">
        <v>86</v>
      </c>
      <c r="E8" s="2" t="s">
        <v>4</v>
      </c>
      <c r="F8" s="2" t="s">
        <v>64</v>
      </c>
    </row>
    <row r="9" spans="1:6" s="2" customFormat="1" x14ac:dyDescent="0.2">
      <c r="A9" s="2" t="s">
        <v>13</v>
      </c>
      <c r="B9" s="2" t="s">
        <v>6</v>
      </c>
      <c r="C9" s="2">
        <v>18.100000000000001</v>
      </c>
      <c r="D9" s="2">
        <v>86</v>
      </c>
      <c r="E9" s="2" t="s">
        <v>4</v>
      </c>
      <c r="F9" s="2" t="s">
        <v>64</v>
      </c>
    </row>
    <row r="10" spans="1:6" s="2" customFormat="1" x14ac:dyDescent="0.2">
      <c r="A10" s="2" t="s">
        <v>52</v>
      </c>
      <c r="B10" s="2" t="s">
        <v>6</v>
      </c>
      <c r="C10" s="2">
        <v>18.309999999999999</v>
      </c>
      <c r="D10" s="2">
        <v>86</v>
      </c>
      <c r="E10" s="2" t="s">
        <v>4</v>
      </c>
      <c r="F10" s="2" t="s">
        <v>64</v>
      </c>
    </row>
    <row r="11" spans="1:6" s="2" customFormat="1" x14ac:dyDescent="0.2">
      <c r="A11" s="2" t="s">
        <v>53</v>
      </c>
      <c r="B11" s="2" t="s">
        <v>6</v>
      </c>
      <c r="C11" s="2">
        <v>18.09</v>
      </c>
      <c r="D11" s="2">
        <v>85.5</v>
      </c>
      <c r="E11" s="2" t="s">
        <v>4</v>
      </c>
      <c r="F11" s="2" t="s">
        <v>65</v>
      </c>
    </row>
    <row r="12" spans="1:6" s="2" customFormat="1" x14ac:dyDescent="0.2">
      <c r="A12" s="2" t="s">
        <v>15</v>
      </c>
      <c r="B12" s="2" t="s">
        <v>6</v>
      </c>
      <c r="C12" s="2">
        <v>18.07</v>
      </c>
      <c r="D12" s="2">
        <v>85.5</v>
      </c>
      <c r="E12" s="2" t="s">
        <v>4</v>
      </c>
      <c r="F12" s="2" t="s">
        <v>65</v>
      </c>
    </row>
    <row r="13" spans="1:6" s="2" customFormat="1" x14ac:dyDescent="0.2">
      <c r="A13" s="2" t="s">
        <v>16</v>
      </c>
      <c r="B13" s="2" t="s">
        <v>6</v>
      </c>
      <c r="C13" s="2">
        <v>18.21</v>
      </c>
      <c r="D13" s="2">
        <v>85.5</v>
      </c>
      <c r="E13" s="2" t="s">
        <v>4</v>
      </c>
      <c r="F13" s="2" t="s">
        <v>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BAA0-6D30-4B41-88DB-B0901CDF965B}">
  <dimension ref="A1:R45"/>
  <sheetViews>
    <sheetView zoomScaleNormal="100" workbookViewId="0">
      <selection activeCell="K35" sqref="K35"/>
    </sheetView>
  </sheetViews>
  <sheetFormatPr defaultColWidth="9" defaultRowHeight="14.25" x14ac:dyDescent="0.2"/>
  <cols>
    <col min="1" max="1" width="9.625" style="13" bestFit="1" customWidth="1"/>
    <col min="2" max="3" width="9" style="13"/>
    <col min="4" max="4" width="12.75" style="13" bestFit="1" customWidth="1"/>
    <col min="5" max="5" width="12.125" style="13" bestFit="1" customWidth="1"/>
    <col min="6" max="6" width="11.5" style="13" customWidth="1"/>
    <col min="7" max="9" width="9" style="13"/>
    <col min="10" max="10" width="11.5" style="13" bestFit="1" customWidth="1"/>
    <col min="11" max="14" width="9" style="13"/>
    <col min="15" max="15" width="13" style="13" bestFit="1" customWidth="1"/>
    <col min="16" max="18" width="9" style="13"/>
    <col min="19" max="19" width="13" style="13" bestFit="1" customWidth="1"/>
    <col min="20" max="16384" width="9" style="13"/>
  </cols>
  <sheetData>
    <row r="1" spans="1:13" x14ac:dyDescent="0.2">
      <c r="A1" s="13" t="s">
        <v>44</v>
      </c>
      <c r="B1" s="13" t="s">
        <v>34</v>
      </c>
      <c r="C1" s="13" t="s">
        <v>64</v>
      </c>
      <c r="D1" s="14" t="s">
        <v>65</v>
      </c>
      <c r="M1" s="14"/>
    </row>
    <row r="2" spans="1:13" x14ac:dyDescent="0.2">
      <c r="A2" s="13" t="s">
        <v>48</v>
      </c>
      <c r="B2" s="13">
        <v>0.14380000000000001</v>
      </c>
      <c r="C2" s="13">
        <v>0.46439999999999998</v>
      </c>
      <c r="D2" s="13">
        <v>0.4153</v>
      </c>
    </row>
    <row r="3" spans="1:13" x14ac:dyDescent="0.2">
      <c r="B3" s="13">
        <v>0.14749999999999999</v>
      </c>
      <c r="C3" s="13">
        <v>0.43990000000000001</v>
      </c>
      <c r="D3" s="13">
        <v>0.4461</v>
      </c>
    </row>
    <row r="4" spans="1:13" x14ac:dyDescent="0.2">
      <c r="B4" s="13">
        <v>0.14510000000000001</v>
      </c>
      <c r="C4" s="13">
        <v>0.41149999999999998</v>
      </c>
      <c r="D4" s="13">
        <v>0.43940000000000001</v>
      </c>
    </row>
    <row r="5" spans="1:13" x14ac:dyDescent="0.2">
      <c r="B5" s="13">
        <f>AVERAGE(B2:B4)</f>
        <v>0.14546666666666666</v>
      </c>
    </row>
    <row r="6" spans="1:13" x14ac:dyDescent="0.2">
      <c r="A6" s="13" t="s">
        <v>51</v>
      </c>
      <c r="C6" s="13">
        <f t="shared" ref="C6:D8" si="0">C2-$B$5</f>
        <v>0.31893333333333329</v>
      </c>
      <c r="D6" s="13">
        <f t="shared" si="0"/>
        <v>0.26983333333333337</v>
      </c>
    </row>
    <row r="7" spans="1:13" x14ac:dyDescent="0.2">
      <c r="C7" s="13">
        <f t="shared" si="0"/>
        <v>0.29443333333333332</v>
      </c>
      <c r="D7" s="13">
        <f t="shared" si="0"/>
        <v>0.30063333333333331</v>
      </c>
    </row>
    <row r="8" spans="1:13" x14ac:dyDescent="0.2">
      <c r="C8" s="13">
        <f t="shared" si="0"/>
        <v>0.26603333333333334</v>
      </c>
      <c r="D8" s="13">
        <f t="shared" si="0"/>
        <v>0.29393333333333338</v>
      </c>
    </row>
    <row r="10" spans="1:13" x14ac:dyDescent="0.2">
      <c r="A10" s="13" t="s">
        <v>45</v>
      </c>
      <c r="B10" s="13" t="s">
        <v>34</v>
      </c>
      <c r="C10" s="13" t="s">
        <v>64</v>
      </c>
      <c r="D10" s="14" t="s">
        <v>65</v>
      </c>
      <c r="M10" s="14"/>
    </row>
    <row r="11" spans="1:13" x14ac:dyDescent="0.2">
      <c r="A11" s="13" t="s">
        <v>48</v>
      </c>
      <c r="B11" s="13">
        <v>0.14099999999999999</v>
      </c>
      <c r="C11" s="13">
        <v>0.85780000000000001</v>
      </c>
      <c r="D11" s="13">
        <v>0.5927</v>
      </c>
    </row>
    <row r="12" spans="1:13" x14ac:dyDescent="0.2">
      <c r="B12" s="13">
        <v>0.1474</v>
      </c>
      <c r="C12" s="13">
        <v>0.81789999999999996</v>
      </c>
      <c r="D12" s="13">
        <v>0.56610000000000005</v>
      </c>
    </row>
    <row r="13" spans="1:13" x14ac:dyDescent="0.2">
      <c r="B13" s="13">
        <v>0.14399999999999999</v>
      </c>
      <c r="C13" s="13">
        <v>0.84440000000000004</v>
      </c>
      <c r="D13" s="13">
        <v>0.57650000000000001</v>
      </c>
    </row>
    <row r="14" spans="1:13" x14ac:dyDescent="0.2">
      <c r="B14" s="13">
        <f>AVERAGE(B11:B13)</f>
        <v>0.14413333333333334</v>
      </c>
    </row>
    <row r="15" spans="1:13" x14ac:dyDescent="0.2">
      <c r="A15" s="13" t="s">
        <v>51</v>
      </c>
      <c r="C15" s="18">
        <f>C11-$B$14</f>
        <v>0.71366666666666667</v>
      </c>
      <c r="D15" s="18">
        <f>D11-$B$14</f>
        <v>0.44856666666666667</v>
      </c>
    </row>
    <row r="16" spans="1:13" x14ac:dyDescent="0.2">
      <c r="C16" s="18">
        <f t="shared" ref="C16:D17" si="1">C12-$B$14</f>
        <v>0.67376666666666662</v>
      </c>
      <c r="D16" s="18">
        <f t="shared" si="1"/>
        <v>0.42196666666666671</v>
      </c>
    </row>
    <row r="17" spans="1:13" x14ac:dyDescent="0.2">
      <c r="C17" s="18">
        <f t="shared" si="1"/>
        <v>0.7002666666666667</v>
      </c>
      <c r="D17" s="18">
        <f>D13-$B$14</f>
        <v>0.43236666666666668</v>
      </c>
    </row>
    <row r="19" spans="1:13" x14ac:dyDescent="0.2">
      <c r="A19" s="13" t="s">
        <v>46</v>
      </c>
      <c r="B19" s="13" t="s">
        <v>34</v>
      </c>
      <c r="C19" s="13" t="s">
        <v>64</v>
      </c>
      <c r="D19" s="14" t="s">
        <v>65</v>
      </c>
      <c r="M19" s="14"/>
    </row>
    <row r="20" spans="1:13" x14ac:dyDescent="0.2">
      <c r="A20" s="13" t="s">
        <v>48</v>
      </c>
      <c r="B20" s="13">
        <v>0.1439</v>
      </c>
      <c r="C20" s="13">
        <v>1.0479000000000001</v>
      </c>
      <c r="D20" s="13">
        <v>0.79259999999999997</v>
      </c>
    </row>
    <row r="21" spans="1:13" x14ac:dyDescent="0.2">
      <c r="B21" s="13">
        <v>0.14949999999999999</v>
      </c>
      <c r="C21" s="13">
        <v>1.0235000000000001</v>
      </c>
      <c r="D21" s="13">
        <v>0.78580000000000005</v>
      </c>
    </row>
    <row r="22" spans="1:13" x14ac:dyDescent="0.2">
      <c r="B22" s="13">
        <v>0.14130000000000001</v>
      </c>
      <c r="C22" s="13">
        <v>1.1447000000000001</v>
      </c>
      <c r="D22" s="13">
        <v>0.76549999999999996</v>
      </c>
    </row>
    <row r="23" spans="1:13" x14ac:dyDescent="0.2">
      <c r="B23" s="13">
        <f>AVERAGE(B20:B22)</f>
        <v>0.1449</v>
      </c>
    </row>
    <row r="24" spans="1:13" x14ac:dyDescent="0.2">
      <c r="A24" s="13" t="s">
        <v>51</v>
      </c>
      <c r="C24" s="13">
        <f>C20-$B$23</f>
        <v>0.90300000000000002</v>
      </c>
      <c r="D24" s="13">
        <f>D20-$B$23</f>
        <v>0.64769999999999994</v>
      </c>
    </row>
    <row r="25" spans="1:13" x14ac:dyDescent="0.2">
      <c r="C25" s="13">
        <f t="shared" ref="C25:D26" si="2">C21-$B$23</f>
        <v>0.87860000000000005</v>
      </c>
      <c r="D25" s="13">
        <f t="shared" si="2"/>
        <v>0.64090000000000003</v>
      </c>
    </row>
    <row r="26" spans="1:13" x14ac:dyDescent="0.2">
      <c r="C26" s="13">
        <f t="shared" si="2"/>
        <v>0.99980000000000002</v>
      </c>
      <c r="D26" s="13">
        <f t="shared" si="2"/>
        <v>0.62059999999999993</v>
      </c>
    </row>
    <row r="29" spans="1:13" x14ac:dyDescent="0.2">
      <c r="A29" s="13" t="s">
        <v>47</v>
      </c>
      <c r="B29" s="13" t="s">
        <v>34</v>
      </c>
      <c r="C29" s="13" t="s">
        <v>67</v>
      </c>
      <c r="D29" s="14" t="s">
        <v>66</v>
      </c>
      <c r="M29" s="14"/>
    </row>
    <row r="30" spans="1:13" x14ac:dyDescent="0.2">
      <c r="A30" s="13" t="s">
        <v>48</v>
      </c>
      <c r="B30" s="13">
        <v>0.1416</v>
      </c>
      <c r="C30" s="13">
        <v>1.3201000000000001</v>
      </c>
      <c r="D30" s="13">
        <v>0.94079999999999997</v>
      </c>
    </row>
    <row r="31" spans="1:13" x14ac:dyDescent="0.2">
      <c r="B31" s="13">
        <v>0.14080000000000001</v>
      </c>
      <c r="C31" s="13">
        <v>1.3404</v>
      </c>
      <c r="D31" s="13">
        <v>0.95779999999999998</v>
      </c>
    </row>
    <row r="32" spans="1:13" x14ac:dyDescent="0.2">
      <c r="B32" s="13">
        <v>0.14360000000000001</v>
      </c>
      <c r="C32" s="13">
        <v>1.355</v>
      </c>
      <c r="D32" s="13">
        <v>0.94099999999999995</v>
      </c>
    </row>
    <row r="33" spans="1:18" x14ac:dyDescent="0.2">
      <c r="B33" s="13">
        <f>AVERAGE(B30:B32)</f>
        <v>0.14199999999999999</v>
      </c>
    </row>
    <row r="34" spans="1:18" x14ac:dyDescent="0.2">
      <c r="A34" s="13" t="s">
        <v>51</v>
      </c>
      <c r="C34" s="18">
        <f>C30-$B$33</f>
        <v>1.1781000000000001</v>
      </c>
      <c r="D34" s="18">
        <f>D30-$B$33</f>
        <v>0.79879999999999995</v>
      </c>
    </row>
    <row r="35" spans="1:18" x14ac:dyDescent="0.2">
      <c r="C35" s="18">
        <f t="shared" ref="C35:D36" si="3">C31-$B$33</f>
        <v>1.1984000000000001</v>
      </c>
      <c r="D35" s="18">
        <f t="shared" si="3"/>
        <v>0.81579999999999997</v>
      </c>
    </row>
    <row r="36" spans="1:18" x14ac:dyDescent="0.2">
      <c r="C36" s="18">
        <f t="shared" si="3"/>
        <v>1.2130000000000001</v>
      </c>
      <c r="D36" s="18">
        <f t="shared" si="3"/>
        <v>0.79899999999999993</v>
      </c>
    </row>
    <row r="38" spans="1:18" x14ac:dyDescent="0.2">
      <c r="B38" s="13" t="s">
        <v>48</v>
      </c>
      <c r="C38" s="23" t="s">
        <v>67</v>
      </c>
      <c r="D38" s="23"/>
      <c r="E38" s="23"/>
      <c r="F38" s="23" t="s">
        <v>66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8" x14ac:dyDescent="0.2">
      <c r="B39" s="13" t="s">
        <v>44</v>
      </c>
      <c r="C39" s="19">
        <f>C6</f>
        <v>0.31893333333333329</v>
      </c>
      <c r="D39" s="19">
        <f>C7</f>
        <v>0.29443333333333332</v>
      </c>
      <c r="E39" s="19">
        <f>C8</f>
        <v>0.26603333333333334</v>
      </c>
      <c r="F39" s="19">
        <f>D6</f>
        <v>0.26983333333333337</v>
      </c>
      <c r="G39" s="19">
        <f>D7</f>
        <v>0.30063333333333331</v>
      </c>
      <c r="H39" s="19">
        <f>D8</f>
        <v>0.29393333333333338</v>
      </c>
      <c r="I39" s="15"/>
      <c r="J39" s="15"/>
      <c r="K39" s="15"/>
      <c r="L39" s="15"/>
      <c r="M39" s="15"/>
      <c r="N39" s="15"/>
      <c r="O39" s="15"/>
      <c r="P39" s="15"/>
      <c r="Q39" s="15"/>
      <c r="R39" s="16"/>
    </row>
    <row r="40" spans="1:18" x14ac:dyDescent="0.2">
      <c r="B40" s="13" t="s">
        <v>45</v>
      </c>
      <c r="C40" s="19">
        <f>C15</f>
        <v>0.71366666666666667</v>
      </c>
      <c r="D40" s="19">
        <f>C16</f>
        <v>0.67376666666666662</v>
      </c>
      <c r="E40" s="19">
        <f>C17</f>
        <v>0.7002666666666667</v>
      </c>
      <c r="F40" s="19">
        <f>D15</f>
        <v>0.44856666666666667</v>
      </c>
      <c r="G40" s="19">
        <f>D16</f>
        <v>0.42196666666666671</v>
      </c>
      <c r="H40" s="19">
        <f>D17</f>
        <v>0.43236666666666668</v>
      </c>
      <c r="I40" s="15"/>
      <c r="J40" s="15"/>
      <c r="K40" s="15"/>
      <c r="L40" s="15"/>
      <c r="M40" s="15"/>
      <c r="N40" s="15"/>
      <c r="O40" s="15"/>
      <c r="P40" s="15"/>
      <c r="Q40" s="15"/>
      <c r="R40" s="16"/>
    </row>
    <row r="41" spans="1:18" x14ac:dyDescent="0.2">
      <c r="B41" s="13" t="s">
        <v>49</v>
      </c>
      <c r="C41" s="19">
        <f>C24</f>
        <v>0.90300000000000002</v>
      </c>
      <c r="D41" s="19">
        <f>C25</f>
        <v>0.87860000000000005</v>
      </c>
      <c r="E41" s="19">
        <f>C26</f>
        <v>0.99980000000000002</v>
      </c>
      <c r="F41" s="19">
        <f>D24</f>
        <v>0.64769999999999994</v>
      </c>
      <c r="G41" s="19">
        <f>D25</f>
        <v>0.64090000000000003</v>
      </c>
      <c r="H41" s="19">
        <f>D26</f>
        <v>0.62059999999999993</v>
      </c>
      <c r="I41" s="15"/>
      <c r="J41" s="15"/>
      <c r="K41" s="15"/>
      <c r="L41" s="15"/>
      <c r="M41" s="15"/>
      <c r="N41" s="15"/>
      <c r="O41" s="15"/>
      <c r="P41" s="15"/>
      <c r="Q41" s="15"/>
      <c r="R41" s="16"/>
    </row>
    <row r="42" spans="1:18" x14ac:dyDescent="0.2">
      <c r="B42" s="13" t="s">
        <v>50</v>
      </c>
      <c r="C42" s="19">
        <f>C34</f>
        <v>1.1781000000000001</v>
      </c>
      <c r="D42" s="19">
        <f>C35</f>
        <v>1.1984000000000001</v>
      </c>
      <c r="E42" s="19">
        <f>C36</f>
        <v>1.2130000000000001</v>
      </c>
      <c r="F42" s="19">
        <f>D34</f>
        <v>0.79879999999999995</v>
      </c>
      <c r="G42" s="19">
        <f>D35</f>
        <v>0.81579999999999997</v>
      </c>
      <c r="H42" s="19">
        <f>D36</f>
        <v>0.79899999999999993</v>
      </c>
      <c r="I42" s="15"/>
      <c r="J42" s="15"/>
      <c r="K42" s="15"/>
      <c r="L42" s="15"/>
      <c r="M42" s="15"/>
      <c r="N42" s="15"/>
      <c r="O42" s="15"/>
      <c r="P42" s="15"/>
      <c r="Q42" s="15"/>
      <c r="R42" s="16"/>
    </row>
    <row r="43" spans="1:18" x14ac:dyDescent="0.2">
      <c r="R43" s="16"/>
    </row>
    <row r="44" spans="1:18" x14ac:dyDescent="0.2">
      <c r="R44" s="16"/>
    </row>
    <row r="45" spans="1:18" x14ac:dyDescent="0.2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4B69-45AE-4932-8584-9BDB83295B75}">
  <dimension ref="A1:M13"/>
  <sheetViews>
    <sheetView zoomScaleNormal="100" workbookViewId="0">
      <selection activeCell="M27" sqref="M27"/>
    </sheetView>
  </sheetViews>
  <sheetFormatPr defaultColWidth="9" defaultRowHeight="14.25" x14ac:dyDescent="0.2"/>
  <cols>
    <col min="1" max="1" width="9" style="7"/>
    <col min="2" max="13" width="7.5" style="7" bestFit="1" customWidth="1"/>
    <col min="14" max="16384" width="9" style="7"/>
  </cols>
  <sheetData>
    <row r="1" spans="1:13" x14ac:dyDescent="0.2">
      <c r="A1" s="7" t="s">
        <v>57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2">
      <c r="A2" s="7" t="s">
        <v>35</v>
      </c>
      <c r="B2" s="7">
        <v>4.3099999999999999E-2</v>
      </c>
      <c r="C2" s="7">
        <v>4.7100000000000003E-2</v>
      </c>
      <c r="D2" s="7">
        <v>4.4999999999999998E-2</v>
      </c>
      <c r="E2" s="7">
        <v>4.4400000000000002E-2</v>
      </c>
      <c r="F2" s="7">
        <v>4.2700000000000002E-2</v>
      </c>
      <c r="G2" s="7">
        <v>4.4900000000000002E-2</v>
      </c>
      <c r="H2" s="7">
        <v>4.3499999999999997E-2</v>
      </c>
      <c r="I2" s="7">
        <v>4.1500000000000002E-2</v>
      </c>
      <c r="J2" s="7">
        <v>4.7800000000000002E-2</v>
      </c>
      <c r="K2" s="7">
        <v>4.6699999999999998E-2</v>
      </c>
      <c r="L2" s="7">
        <v>4.3099999999999999E-2</v>
      </c>
      <c r="M2" s="7">
        <v>4.0800000000000003E-2</v>
      </c>
    </row>
    <row r="3" spans="1:13" x14ac:dyDescent="0.2">
      <c r="A3" s="7" t="s">
        <v>36</v>
      </c>
      <c r="B3" s="7">
        <v>4.07E-2</v>
      </c>
      <c r="C3" s="7">
        <v>4.53E-2</v>
      </c>
      <c r="D3" s="7">
        <v>4.36E-2</v>
      </c>
      <c r="E3" s="8">
        <v>0.14380000000000001</v>
      </c>
      <c r="F3" s="8">
        <v>0.46439999999999998</v>
      </c>
      <c r="G3" s="8">
        <v>0.4153</v>
      </c>
      <c r="H3" s="9">
        <v>0.14099999999999999</v>
      </c>
      <c r="I3" s="9">
        <v>0.85780000000000001</v>
      </c>
      <c r="J3" s="9">
        <v>0.5927</v>
      </c>
      <c r="K3" s="7">
        <v>0.04</v>
      </c>
      <c r="L3" s="7">
        <v>4.5699999999999998E-2</v>
      </c>
      <c r="M3" s="7">
        <v>4.0800000000000003E-2</v>
      </c>
    </row>
    <row r="4" spans="1:13" x14ac:dyDescent="0.2">
      <c r="A4" s="7" t="s">
        <v>37</v>
      </c>
      <c r="B4" s="7">
        <v>4.6699999999999998E-2</v>
      </c>
      <c r="C4" s="7">
        <v>3.9E-2</v>
      </c>
      <c r="D4" s="7">
        <v>4.5999999999999999E-2</v>
      </c>
      <c r="E4" s="8">
        <v>0.14749999999999999</v>
      </c>
      <c r="F4" s="8">
        <v>0.43990000000000001</v>
      </c>
      <c r="G4" s="8">
        <v>0.4461</v>
      </c>
      <c r="H4" s="9">
        <v>0.1474</v>
      </c>
      <c r="I4" s="9">
        <v>0.81789999999999996</v>
      </c>
      <c r="J4" s="9">
        <v>0.56610000000000005</v>
      </c>
      <c r="K4" s="7">
        <v>4.5100000000000001E-2</v>
      </c>
      <c r="L4" s="7">
        <v>4.5400000000000003E-2</v>
      </c>
      <c r="M4" s="7">
        <v>4.6800000000000001E-2</v>
      </c>
    </row>
    <row r="5" spans="1:13" x14ac:dyDescent="0.2">
      <c r="A5" s="7" t="s">
        <v>38</v>
      </c>
      <c r="B5" s="7">
        <v>4.6199999999999998E-2</v>
      </c>
      <c r="C5" s="7">
        <v>4.7399999999999998E-2</v>
      </c>
      <c r="D5" s="7">
        <v>4.3200000000000002E-2</v>
      </c>
      <c r="E5" s="8">
        <v>0.14510000000000001</v>
      </c>
      <c r="F5" s="8">
        <v>0.41149999999999998</v>
      </c>
      <c r="G5" s="8">
        <v>0.43940000000000001</v>
      </c>
      <c r="H5" s="9">
        <v>0.14399999999999999</v>
      </c>
      <c r="I5" s="9">
        <v>0.84440000000000004</v>
      </c>
      <c r="J5" s="9">
        <v>0.57650000000000001</v>
      </c>
      <c r="K5" s="7">
        <v>4.5900000000000003E-2</v>
      </c>
      <c r="L5" s="7">
        <v>4.2299999999999997E-2</v>
      </c>
      <c r="M5" s="7">
        <v>4.5100000000000001E-2</v>
      </c>
    </row>
    <row r="6" spans="1:13" x14ac:dyDescent="0.2">
      <c r="A6" s="7" t="s">
        <v>39</v>
      </c>
      <c r="B6" s="7">
        <v>4.7100000000000003E-2</v>
      </c>
      <c r="C6" s="7">
        <v>4.1599999999999998E-2</v>
      </c>
      <c r="D6" s="7">
        <v>4.24E-2</v>
      </c>
      <c r="E6" s="10">
        <v>0.1439</v>
      </c>
      <c r="F6" s="10">
        <v>1.0479000000000001</v>
      </c>
      <c r="G6" s="10">
        <v>0.79259999999999997</v>
      </c>
      <c r="H6" s="11">
        <v>0.1416</v>
      </c>
      <c r="I6" s="11">
        <v>1.3201000000000001</v>
      </c>
      <c r="J6" s="11">
        <v>0.94079999999999997</v>
      </c>
      <c r="K6" s="7">
        <v>3.9E-2</v>
      </c>
      <c r="L6" s="7">
        <v>4.4900000000000002E-2</v>
      </c>
      <c r="M6" s="7">
        <v>4.5900000000000003E-2</v>
      </c>
    </row>
    <row r="7" spans="1:13" x14ac:dyDescent="0.2">
      <c r="A7" s="7" t="s">
        <v>40</v>
      </c>
      <c r="B7" s="7">
        <v>4.3499999999999997E-2</v>
      </c>
      <c r="C7" s="7">
        <v>4.1099999999999998E-2</v>
      </c>
      <c r="D7" s="7">
        <v>4.0399999999999998E-2</v>
      </c>
      <c r="E7" s="10">
        <v>0.14949999999999999</v>
      </c>
      <c r="F7" s="10">
        <v>1.0235000000000001</v>
      </c>
      <c r="G7" s="10">
        <v>0.78580000000000005</v>
      </c>
      <c r="H7" s="11">
        <v>0.14080000000000001</v>
      </c>
      <c r="I7" s="11">
        <v>1.3404</v>
      </c>
      <c r="J7" s="11">
        <v>0.95779999999999998</v>
      </c>
      <c r="K7" s="7">
        <v>4.65E-2</v>
      </c>
      <c r="L7" s="7">
        <v>3.9199999999999999E-2</v>
      </c>
      <c r="M7" s="7">
        <v>4.3499999999999997E-2</v>
      </c>
    </row>
    <row r="8" spans="1:13" x14ac:dyDescent="0.2">
      <c r="A8" s="7" t="s">
        <v>41</v>
      </c>
      <c r="B8" s="7">
        <v>4.02E-2</v>
      </c>
      <c r="C8" s="7">
        <v>4.58E-2</v>
      </c>
      <c r="D8" s="7">
        <v>4.2200000000000001E-2</v>
      </c>
      <c r="E8" s="10">
        <v>0.14130000000000001</v>
      </c>
      <c r="F8" s="10">
        <v>1.1447000000000001</v>
      </c>
      <c r="G8" s="10">
        <v>0.76549999999999996</v>
      </c>
      <c r="H8" s="11">
        <v>0.14360000000000001</v>
      </c>
      <c r="I8" s="11">
        <v>1.355</v>
      </c>
      <c r="J8" s="11">
        <v>0.94099999999999995</v>
      </c>
      <c r="K8" s="7">
        <v>4.7100000000000003E-2</v>
      </c>
      <c r="L8" s="7">
        <v>4.2099999999999999E-2</v>
      </c>
      <c r="M8" s="7">
        <v>3.9800000000000002E-2</v>
      </c>
    </row>
    <row r="9" spans="1:13" x14ac:dyDescent="0.2">
      <c r="A9" s="7" t="s">
        <v>42</v>
      </c>
      <c r="B9" s="7">
        <v>4.58E-2</v>
      </c>
      <c r="C9" s="7">
        <v>4.3499999999999997E-2</v>
      </c>
      <c r="D9" s="7">
        <v>4.7500000000000001E-2</v>
      </c>
      <c r="E9" s="7">
        <v>4.4400000000000002E-2</v>
      </c>
      <c r="F9" s="7">
        <v>4.3400000000000001E-2</v>
      </c>
      <c r="G9" s="7">
        <v>4.0300000000000002E-2</v>
      </c>
      <c r="H9" s="7">
        <v>4.58E-2</v>
      </c>
      <c r="I9" s="7">
        <v>4.2099999999999999E-2</v>
      </c>
      <c r="J9" s="7">
        <v>4.2500000000000003E-2</v>
      </c>
      <c r="K9" s="7">
        <v>4.6600000000000003E-2</v>
      </c>
      <c r="L9" s="7">
        <v>4.0599999999999997E-2</v>
      </c>
      <c r="M9" s="7">
        <v>4.7100000000000003E-2</v>
      </c>
    </row>
    <row r="11" spans="1:13" x14ac:dyDescent="0.2">
      <c r="E11" s="7" t="s">
        <v>43</v>
      </c>
      <c r="F11" s="12" t="s">
        <v>64</v>
      </c>
      <c r="G11" s="12" t="s">
        <v>66</v>
      </c>
      <c r="H11" s="7" t="s">
        <v>34</v>
      </c>
      <c r="I11" s="12" t="s">
        <v>64</v>
      </c>
      <c r="J11" s="12" t="s">
        <v>65</v>
      </c>
      <c r="L11" s="12"/>
      <c r="M11" s="12"/>
    </row>
    <row r="12" spans="1:13" x14ac:dyDescent="0.2">
      <c r="E12" s="24" t="s">
        <v>44</v>
      </c>
      <c r="F12" s="24"/>
      <c r="G12" s="24"/>
      <c r="H12" s="24" t="s">
        <v>45</v>
      </c>
      <c r="I12" s="24"/>
      <c r="J12" s="24"/>
    </row>
    <row r="13" spans="1:13" x14ac:dyDescent="0.2">
      <c r="E13" s="24" t="s">
        <v>46</v>
      </c>
      <c r="F13" s="24"/>
      <c r="G13" s="24"/>
      <c r="H13" s="24" t="s">
        <v>47</v>
      </c>
      <c r="I13" s="24"/>
      <c r="J13" s="24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511F-C8E4-4E24-A2E3-45964B8EB239}">
  <dimension ref="A1:R45"/>
  <sheetViews>
    <sheetView zoomScaleNormal="100" workbookViewId="0">
      <selection activeCell="T35" sqref="T35"/>
    </sheetView>
  </sheetViews>
  <sheetFormatPr defaultColWidth="9" defaultRowHeight="14.25" x14ac:dyDescent="0.2"/>
  <cols>
    <col min="1" max="1" width="9.625" style="13" bestFit="1" customWidth="1"/>
    <col min="2" max="3" width="9" style="13"/>
    <col min="4" max="4" width="12.75" style="13" bestFit="1" customWidth="1"/>
    <col min="5" max="5" width="12.125" style="13" bestFit="1" customWidth="1"/>
    <col min="6" max="6" width="11.5" style="13" customWidth="1"/>
    <col min="7" max="9" width="9" style="13"/>
    <col min="10" max="10" width="11.5" style="13" bestFit="1" customWidth="1"/>
    <col min="11" max="14" width="9" style="13"/>
    <col min="15" max="15" width="13" style="13" bestFit="1" customWidth="1"/>
    <col min="16" max="18" width="9" style="13"/>
    <col min="19" max="19" width="13" style="13" bestFit="1" customWidth="1"/>
    <col min="20" max="16384" width="9" style="13"/>
  </cols>
  <sheetData>
    <row r="1" spans="1:13" x14ac:dyDescent="0.2">
      <c r="A1" s="13" t="s">
        <v>44</v>
      </c>
      <c r="B1" s="13" t="s">
        <v>34</v>
      </c>
      <c r="C1" s="13" t="s">
        <v>64</v>
      </c>
      <c r="D1" s="14" t="s">
        <v>65</v>
      </c>
      <c r="M1" s="14"/>
    </row>
    <row r="2" spans="1:13" x14ac:dyDescent="0.2">
      <c r="A2" s="13" t="s">
        <v>48</v>
      </c>
      <c r="B2" s="13">
        <v>0.1421</v>
      </c>
      <c r="C2" s="13">
        <v>0.44719999999999999</v>
      </c>
      <c r="D2" s="13">
        <v>0.40389999999999998</v>
      </c>
    </row>
    <row r="3" spans="1:13" x14ac:dyDescent="0.2">
      <c r="B3" s="13">
        <v>0.14330000000000001</v>
      </c>
      <c r="C3" s="13">
        <v>0.46400000000000002</v>
      </c>
      <c r="D3" s="13">
        <v>0.43219999999999997</v>
      </c>
    </row>
    <row r="4" spans="1:13" x14ac:dyDescent="0.2">
      <c r="B4" s="13">
        <v>0.14149999999999999</v>
      </c>
      <c r="C4" s="13">
        <v>0.43659999999999999</v>
      </c>
      <c r="D4" s="13">
        <v>0.45429999999999998</v>
      </c>
    </row>
    <row r="5" spans="1:13" x14ac:dyDescent="0.2">
      <c r="B5" s="13">
        <f>AVERAGE(B2:B4)</f>
        <v>0.14229999999999998</v>
      </c>
    </row>
    <row r="6" spans="1:13" x14ac:dyDescent="0.2">
      <c r="A6" s="13" t="s">
        <v>51</v>
      </c>
      <c r="C6" s="13">
        <f t="shared" ref="C6:D8" si="0">C2-$B$5</f>
        <v>0.3049</v>
      </c>
      <c r="D6" s="13">
        <f t="shared" si="0"/>
        <v>0.2616</v>
      </c>
    </row>
    <row r="7" spans="1:13" x14ac:dyDescent="0.2">
      <c r="C7" s="13">
        <f t="shared" si="0"/>
        <v>0.32170000000000004</v>
      </c>
      <c r="D7" s="13">
        <f t="shared" si="0"/>
        <v>0.28989999999999999</v>
      </c>
    </row>
    <row r="8" spans="1:13" x14ac:dyDescent="0.2">
      <c r="C8" s="13">
        <f t="shared" si="0"/>
        <v>0.29430000000000001</v>
      </c>
      <c r="D8" s="13">
        <f t="shared" si="0"/>
        <v>0.312</v>
      </c>
    </row>
    <row r="10" spans="1:13" x14ac:dyDescent="0.2">
      <c r="A10" s="13" t="s">
        <v>45</v>
      </c>
      <c r="B10" s="13" t="s">
        <v>34</v>
      </c>
      <c r="C10" s="13" t="s">
        <v>64</v>
      </c>
      <c r="D10" s="14" t="s">
        <v>65</v>
      </c>
      <c r="M10" s="14"/>
    </row>
    <row r="11" spans="1:13" x14ac:dyDescent="0.2">
      <c r="A11" s="13" t="s">
        <v>48</v>
      </c>
      <c r="B11" s="13">
        <v>0.1426</v>
      </c>
      <c r="C11" s="13">
        <v>0.84489999999999998</v>
      </c>
      <c r="D11" s="13">
        <v>0.54120000000000001</v>
      </c>
    </row>
    <row r="12" spans="1:13" x14ac:dyDescent="0.2">
      <c r="B12" s="13">
        <v>0.1406</v>
      </c>
      <c r="C12" s="13">
        <v>0.85029999999999994</v>
      </c>
      <c r="D12" s="13">
        <v>0.58189999999999997</v>
      </c>
    </row>
    <row r="13" spans="1:13" x14ac:dyDescent="0.2">
      <c r="B13" s="13">
        <v>0.1472</v>
      </c>
      <c r="C13" s="13">
        <v>0.83509999999999995</v>
      </c>
      <c r="D13" s="13">
        <v>0.57909999999999995</v>
      </c>
    </row>
    <row r="14" spans="1:13" x14ac:dyDescent="0.2">
      <c r="B14" s="13">
        <f>AVERAGE(B11:B13)</f>
        <v>0.14346666666666666</v>
      </c>
    </row>
    <row r="15" spans="1:13" x14ac:dyDescent="0.2">
      <c r="A15" s="13" t="s">
        <v>51</v>
      </c>
      <c r="C15" s="18">
        <f>C11-$B$14</f>
        <v>0.70143333333333335</v>
      </c>
      <c r="D15" s="18">
        <f>D11-$B$14</f>
        <v>0.39773333333333338</v>
      </c>
    </row>
    <row r="16" spans="1:13" x14ac:dyDescent="0.2">
      <c r="C16" s="18">
        <f t="shared" ref="C16:D17" si="1">C12-$B$14</f>
        <v>0.70683333333333331</v>
      </c>
      <c r="D16" s="18">
        <f t="shared" si="1"/>
        <v>0.43843333333333334</v>
      </c>
    </row>
    <row r="17" spans="1:13" x14ac:dyDescent="0.2">
      <c r="C17" s="18">
        <f t="shared" si="1"/>
        <v>0.69163333333333332</v>
      </c>
      <c r="D17" s="18">
        <f>D13-$B$14</f>
        <v>0.43563333333333332</v>
      </c>
    </row>
    <row r="19" spans="1:13" x14ac:dyDescent="0.2">
      <c r="A19" s="13" t="s">
        <v>46</v>
      </c>
      <c r="B19" s="13" t="s">
        <v>34</v>
      </c>
      <c r="C19" s="13" t="s">
        <v>64</v>
      </c>
      <c r="D19" s="14" t="s">
        <v>65</v>
      </c>
      <c r="M19" s="14"/>
    </row>
    <row r="20" spans="1:13" x14ac:dyDescent="0.2">
      <c r="A20" s="13" t="s">
        <v>48</v>
      </c>
      <c r="B20" s="13">
        <v>0.14749999999999999</v>
      </c>
      <c r="C20" s="13">
        <v>1.0438000000000001</v>
      </c>
      <c r="D20" s="13">
        <v>0.77039999999999997</v>
      </c>
    </row>
    <row r="21" spans="1:13" x14ac:dyDescent="0.2">
      <c r="B21" s="13">
        <v>0.14910000000000001</v>
      </c>
      <c r="C21" s="13">
        <v>1.1531</v>
      </c>
      <c r="D21" s="13">
        <v>0.78620000000000001</v>
      </c>
    </row>
    <row r="22" spans="1:13" x14ac:dyDescent="0.2">
      <c r="B22" s="13">
        <v>0.14510000000000001</v>
      </c>
      <c r="C22" s="13">
        <v>1.0976999999999999</v>
      </c>
      <c r="D22" s="13">
        <v>0.7611</v>
      </c>
    </row>
    <row r="23" spans="1:13" x14ac:dyDescent="0.2">
      <c r="B23" s="13">
        <f>AVERAGE(B20:B22)</f>
        <v>0.14723333333333333</v>
      </c>
    </row>
    <row r="24" spans="1:13" x14ac:dyDescent="0.2">
      <c r="A24" s="13" t="s">
        <v>51</v>
      </c>
      <c r="C24" s="13">
        <f>C20-$B$23</f>
        <v>0.89656666666666673</v>
      </c>
      <c r="D24" s="13">
        <f>D20-$B$23</f>
        <v>0.62316666666666665</v>
      </c>
    </row>
    <row r="25" spans="1:13" x14ac:dyDescent="0.2">
      <c r="C25" s="13">
        <f t="shared" ref="C25:D26" si="2">C21-$B$23</f>
        <v>1.0058666666666667</v>
      </c>
      <c r="D25" s="13">
        <f t="shared" si="2"/>
        <v>0.63896666666666668</v>
      </c>
    </row>
    <row r="26" spans="1:13" x14ac:dyDescent="0.2">
      <c r="C26" s="13">
        <f t="shared" si="2"/>
        <v>0.95046666666666657</v>
      </c>
      <c r="D26" s="13">
        <f t="shared" si="2"/>
        <v>0.61386666666666667</v>
      </c>
    </row>
    <row r="29" spans="1:13" x14ac:dyDescent="0.2">
      <c r="A29" s="13" t="s">
        <v>47</v>
      </c>
      <c r="B29" s="13" t="s">
        <v>34</v>
      </c>
      <c r="C29" s="13" t="s">
        <v>67</v>
      </c>
      <c r="D29" s="14" t="s">
        <v>66</v>
      </c>
      <c r="M29" s="14"/>
    </row>
    <row r="30" spans="1:13" x14ac:dyDescent="0.2">
      <c r="A30" s="13" t="s">
        <v>48</v>
      </c>
      <c r="B30" s="13">
        <v>0.14230000000000001</v>
      </c>
      <c r="C30" s="13">
        <v>1.3403</v>
      </c>
      <c r="D30" s="13">
        <v>0.93910000000000005</v>
      </c>
    </row>
    <row r="31" spans="1:13" x14ac:dyDescent="0.2">
      <c r="B31" s="13">
        <v>0.14779999999999999</v>
      </c>
      <c r="C31" s="13">
        <v>1.3573999999999999</v>
      </c>
      <c r="D31" s="13">
        <v>0.94540000000000002</v>
      </c>
    </row>
    <row r="32" spans="1:13" x14ac:dyDescent="0.2">
      <c r="B32" s="13">
        <v>0.14169999999999999</v>
      </c>
      <c r="C32" s="13">
        <v>1.3279000000000001</v>
      </c>
      <c r="D32" s="13">
        <v>0.9345</v>
      </c>
    </row>
    <row r="33" spans="1:18" x14ac:dyDescent="0.2">
      <c r="B33" s="13">
        <f>AVERAGE(B30:B32)</f>
        <v>0.14393333333333333</v>
      </c>
    </row>
    <row r="34" spans="1:18" x14ac:dyDescent="0.2">
      <c r="A34" s="13" t="s">
        <v>51</v>
      </c>
      <c r="C34" s="18">
        <f>C30-$B$33</f>
        <v>1.1963666666666668</v>
      </c>
      <c r="D34" s="18">
        <f>D30-$B$33</f>
        <v>0.79516666666666669</v>
      </c>
    </row>
    <row r="35" spans="1:18" x14ac:dyDescent="0.2">
      <c r="C35" s="18">
        <f t="shared" ref="C35:D36" si="3">C31-$B$33</f>
        <v>1.2134666666666667</v>
      </c>
      <c r="D35" s="18">
        <f t="shared" si="3"/>
        <v>0.80146666666666666</v>
      </c>
    </row>
    <row r="36" spans="1:18" x14ac:dyDescent="0.2">
      <c r="C36" s="18">
        <f t="shared" si="3"/>
        <v>1.1839666666666668</v>
      </c>
      <c r="D36" s="18">
        <f t="shared" si="3"/>
        <v>0.79056666666666664</v>
      </c>
    </row>
    <row r="38" spans="1:18" x14ac:dyDescent="0.2">
      <c r="B38" s="13" t="s">
        <v>48</v>
      </c>
      <c r="C38" s="23" t="s">
        <v>67</v>
      </c>
      <c r="D38" s="23"/>
      <c r="E38" s="23"/>
      <c r="F38" s="23" t="s">
        <v>66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8" x14ac:dyDescent="0.2">
      <c r="B39" s="13" t="s">
        <v>44</v>
      </c>
      <c r="C39" s="19">
        <f>C6</f>
        <v>0.3049</v>
      </c>
      <c r="D39" s="19">
        <f>C7</f>
        <v>0.32170000000000004</v>
      </c>
      <c r="E39" s="19">
        <f>C8</f>
        <v>0.29430000000000001</v>
      </c>
      <c r="F39" s="19">
        <f>D6</f>
        <v>0.2616</v>
      </c>
      <c r="G39" s="19">
        <f>D7</f>
        <v>0.28989999999999999</v>
      </c>
      <c r="H39" s="19">
        <f>D8</f>
        <v>0.312</v>
      </c>
      <c r="I39" s="15"/>
      <c r="J39" s="15"/>
      <c r="K39" s="15"/>
      <c r="L39" s="15"/>
      <c r="M39" s="15"/>
      <c r="N39" s="15"/>
      <c r="O39" s="15"/>
      <c r="P39" s="15"/>
      <c r="Q39" s="15"/>
      <c r="R39" s="16"/>
    </row>
    <row r="40" spans="1:18" x14ac:dyDescent="0.2">
      <c r="B40" s="13" t="s">
        <v>45</v>
      </c>
      <c r="C40" s="19">
        <f>C15</f>
        <v>0.70143333333333335</v>
      </c>
      <c r="D40" s="19">
        <f>C16</f>
        <v>0.70683333333333331</v>
      </c>
      <c r="E40" s="19">
        <f>C17</f>
        <v>0.69163333333333332</v>
      </c>
      <c r="F40" s="19">
        <f>D15</f>
        <v>0.39773333333333338</v>
      </c>
      <c r="G40" s="19">
        <f>D16</f>
        <v>0.43843333333333334</v>
      </c>
      <c r="H40" s="19">
        <f>D17</f>
        <v>0.43563333333333332</v>
      </c>
      <c r="I40" s="15"/>
      <c r="J40" s="15"/>
      <c r="K40" s="15"/>
      <c r="L40" s="15"/>
      <c r="M40" s="15"/>
      <c r="N40" s="15"/>
      <c r="O40" s="15"/>
      <c r="P40" s="15"/>
      <c r="Q40" s="15"/>
      <c r="R40" s="16"/>
    </row>
    <row r="41" spans="1:18" x14ac:dyDescent="0.2">
      <c r="B41" s="13" t="s">
        <v>49</v>
      </c>
      <c r="C41" s="19">
        <f>C24</f>
        <v>0.89656666666666673</v>
      </c>
      <c r="D41" s="19">
        <f>C25</f>
        <v>1.0058666666666667</v>
      </c>
      <c r="E41" s="19">
        <f>C26</f>
        <v>0.95046666666666657</v>
      </c>
      <c r="F41" s="19">
        <f>D24</f>
        <v>0.62316666666666665</v>
      </c>
      <c r="G41" s="19">
        <f>D25</f>
        <v>0.63896666666666668</v>
      </c>
      <c r="H41" s="19">
        <f>D26</f>
        <v>0.61386666666666667</v>
      </c>
      <c r="I41" s="15"/>
      <c r="J41" s="15"/>
      <c r="K41" s="15"/>
      <c r="L41" s="15"/>
      <c r="M41" s="15"/>
      <c r="N41" s="15"/>
      <c r="O41" s="15"/>
      <c r="P41" s="15"/>
      <c r="Q41" s="15"/>
      <c r="R41" s="16"/>
    </row>
    <row r="42" spans="1:18" x14ac:dyDescent="0.2">
      <c r="B42" s="13" t="s">
        <v>50</v>
      </c>
      <c r="C42" s="19">
        <f>C34</f>
        <v>1.1963666666666668</v>
      </c>
      <c r="D42" s="19">
        <f>C35</f>
        <v>1.2134666666666667</v>
      </c>
      <c r="E42" s="19">
        <f>C36</f>
        <v>1.1839666666666668</v>
      </c>
      <c r="F42" s="19">
        <f>D34</f>
        <v>0.79516666666666669</v>
      </c>
      <c r="G42" s="19">
        <f>D35</f>
        <v>0.80146666666666666</v>
      </c>
      <c r="H42" s="19">
        <f>D36</f>
        <v>0.79056666666666664</v>
      </c>
      <c r="I42" s="15"/>
      <c r="J42" s="15"/>
      <c r="K42" s="15"/>
      <c r="L42" s="15"/>
      <c r="M42" s="15"/>
      <c r="N42" s="15"/>
      <c r="O42" s="15"/>
      <c r="P42" s="15"/>
      <c r="Q42" s="15"/>
      <c r="R42" s="16"/>
    </row>
    <row r="43" spans="1:18" x14ac:dyDescent="0.2">
      <c r="R43" s="16"/>
    </row>
    <row r="44" spans="1:18" x14ac:dyDescent="0.2">
      <c r="R44" s="16"/>
    </row>
    <row r="45" spans="1:18" x14ac:dyDescent="0.2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result_4A</vt:lpstr>
      <vt:lpstr>raw data_4A</vt:lpstr>
      <vt:lpstr>result_4B</vt:lpstr>
      <vt:lpstr>raw data_4B</vt:lpstr>
      <vt:lpstr>result_4C</vt:lpstr>
      <vt:lpstr>raw data_4C</vt:lpstr>
      <vt:lpstr>CCK8 result_4D</vt:lpstr>
      <vt:lpstr>CCK8 raw data_4D</vt:lpstr>
      <vt:lpstr>CCK8 result_4E</vt:lpstr>
      <vt:lpstr>CCK8 raw data_4E</vt:lpstr>
      <vt:lpstr>wound_4F</vt:lpstr>
      <vt:lpstr>invasion_4G</vt:lpstr>
      <vt:lpstr>wound_4H</vt:lpstr>
      <vt:lpstr>invasion_4I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charlie</cp:lastModifiedBy>
  <dcterms:created xsi:type="dcterms:W3CDTF">2015-06-05T18:19:34Z</dcterms:created>
  <dcterms:modified xsi:type="dcterms:W3CDTF">2025-04-23T07:34:26Z</dcterms:modified>
</cp:coreProperties>
</file>