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7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8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9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10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vaporation_research_paper\Experimental_data\Evaporation_4uL\Reread_every_5frame\Evaporation_rate_new\"/>
    </mc:Choice>
  </mc:AlternateContent>
  <xr:revisionPtr revIDLastSave="0" documentId="13_ncr:1_{97985130-44A6-4E12-AE9F-C3DC48A56EDF}" xr6:coauthVersionLast="47" xr6:coauthVersionMax="47" xr10:uidLastSave="{00000000-0000-0000-0000-000000000000}"/>
  <bookViews>
    <workbookView xWindow="-120" yWindow="-120" windowWidth="20730" windowHeight="11160" firstSheet="2" activeTab="8" xr2:uid="{A7380038-8928-4CE6-8071-666D944D898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11" sheetId="11" r:id="rId6"/>
    <sheet name="Sheet6" sheetId="6" r:id="rId7"/>
    <sheet name="Sheet7" sheetId="7" r:id="rId8"/>
    <sheet name="Sheet8" sheetId="8" r:id="rId9"/>
    <sheet name="Sheet9" sheetId="9" r:id="rId10"/>
    <sheet name="Sheet10" sheetId="10" r:id="rId1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6" i="1" l="1"/>
  <c r="T3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2" i="3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2" i="7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2" i="1"/>
  <c r="L3" i="7"/>
  <c r="L4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2" i="7"/>
  <c r="A3" i="11"/>
  <c r="A4" i="11"/>
  <c r="A5" i="11"/>
  <c r="A6" i="11"/>
  <c r="A7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2" i="11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" i="6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2" i="5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" i="4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" i="3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2" i="2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2" i="1"/>
  <c r="A3" i="10"/>
  <c r="A4" i="10"/>
  <c r="A5" i="10"/>
  <c r="A6" i="10"/>
  <c r="A7" i="10"/>
  <c r="A8" i="10"/>
  <c r="A9" i="10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" i="10"/>
  <c r="A3" i="9"/>
  <c r="A4" i="9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2" i="9"/>
  <c r="A3" i="8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2" i="8"/>
  <c r="A3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2" i="7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" i="6"/>
  <c r="A3" i="5"/>
  <c r="P3" i="5" s="1"/>
  <c r="A4" i="5"/>
  <c r="P4" i="5" s="1"/>
  <c r="A5" i="5"/>
  <c r="P5" i="5" s="1"/>
  <c r="A6" i="5"/>
  <c r="P6" i="5" s="1"/>
  <c r="A7" i="5"/>
  <c r="P7" i="5" s="1"/>
  <c r="A8" i="5"/>
  <c r="P8" i="5" s="1"/>
  <c r="A9" i="5"/>
  <c r="P9" i="5" s="1"/>
  <c r="A10" i="5"/>
  <c r="P10" i="5" s="1"/>
  <c r="A11" i="5"/>
  <c r="P11" i="5" s="1"/>
  <c r="A12" i="5"/>
  <c r="P12" i="5" s="1"/>
  <c r="A13" i="5"/>
  <c r="P13" i="5" s="1"/>
  <c r="A14" i="5"/>
  <c r="P14" i="5" s="1"/>
  <c r="A15" i="5"/>
  <c r="P15" i="5" s="1"/>
  <c r="A16" i="5"/>
  <c r="P16" i="5" s="1"/>
  <c r="A17" i="5"/>
  <c r="P17" i="5" s="1"/>
  <c r="A18" i="5"/>
  <c r="P18" i="5" s="1"/>
  <c r="A19" i="5"/>
  <c r="P19" i="5" s="1"/>
  <c r="A20" i="5"/>
  <c r="P20" i="5" s="1"/>
  <c r="A21" i="5"/>
  <c r="P21" i="5" s="1"/>
  <c r="A22" i="5"/>
  <c r="P22" i="5" s="1"/>
  <c r="A23" i="5"/>
  <c r="P23" i="5" s="1"/>
  <c r="A24" i="5"/>
  <c r="P24" i="5" s="1"/>
  <c r="A25" i="5"/>
  <c r="P25" i="5" s="1"/>
  <c r="A26" i="5"/>
  <c r="P26" i="5" s="1"/>
  <c r="A27" i="5"/>
  <c r="P27" i="5" s="1"/>
  <c r="A28" i="5"/>
  <c r="P28" i="5" s="1"/>
  <c r="A29" i="5"/>
  <c r="P29" i="5" s="1"/>
  <c r="A30" i="5"/>
  <c r="P30" i="5" s="1"/>
  <c r="A31" i="5"/>
  <c r="P31" i="5" s="1"/>
  <c r="A32" i="5"/>
  <c r="P32" i="5" s="1"/>
  <c r="A33" i="5"/>
  <c r="P33" i="5" s="1"/>
  <c r="A34" i="5"/>
  <c r="P34" i="5" s="1"/>
  <c r="A2" i="5"/>
  <c r="P2" i="5" s="1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2" i="4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2" i="3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2" i="2"/>
  <c r="A3" i="1"/>
  <c r="Q3" i="1" s="1"/>
  <c r="A4" i="1"/>
  <c r="Q4" i="1" s="1"/>
  <c r="A5" i="1"/>
  <c r="Q5" i="1" s="1"/>
  <c r="A6" i="1"/>
  <c r="Q6" i="1" s="1"/>
  <c r="A7" i="1"/>
  <c r="Q7" i="1" s="1"/>
  <c r="A8" i="1"/>
  <c r="Q8" i="1" s="1"/>
  <c r="A9" i="1"/>
  <c r="Q9" i="1" s="1"/>
  <c r="A10" i="1"/>
  <c r="Q10" i="1" s="1"/>
  <c r="A11" i="1"/>
  <c r="Q11" i="1" s="1"/>
  <c r="A12" i="1"/>
  <c r="Q12" i="1" s="1"/>
  <c r="A13" i="1"/>
  <c r="Q13" i="1" s="1"/>
  <c r="A14" i="1"/>
  <c r="Q14" i="1" s="1"/>
  <c r="A15" i="1"/>
  <c r="Q15" i="1" s="1"/>
  <c r="A16" i="1"/>
  <c r="Q16" i="1" s="1"/>
  <c r="A17" i="1"/>
  <c r="Q17" i="1" s="1"/>
  <c r="A18" i="1"/>
  <c r="Q18" i="1" s="1"/>
  <c r="A19" i="1"/>
  <c r="Q19" i="1" s="1"/>
  <c r="A20" i="1"/>
  <c r="Q20" i="1" s="1"/>
  <c r="A21" i="1"/>
  <c r="Q21" i="1" s="1"/>
  <c r="A22" i="1"/>
  <c r="Q22" i="1" s="1"/>
  <c r="A23" i="1"/>
  <c r="Q23" i="1" s="1"/>
  <c r="A24" i="1"/>
  <c r="Q24" i="1" s="1"/>
  <c r="A25" i="1"/>
  <c r="Q25" i="1" s="1"/>
  <c r="A26" i="1"/>
  <c r="Q26" i="1" s="1"/>
  <c r="A27" i="1"/>
  <c r="Q27" i="1" s="1"/>
  <c r="A28" i="1"/>
  <c r="Q28" i="1" s="1"/>
  <c r="A29" i="1"/>
  <c r="Q29" i="1" s="1"/>
  <c r="A30" i="1"/>
  <c r="Q30" i="1" s="1"/>
  <c r="A31" i="1"/>
  <c r="Q31" i="1" s="1"/>
  <c r="A32" i="1"/>
  <c r="Q32" i="1" s="1"/>
  <c r="A33" i="1"/>
  <c r="Q33" i="1" s="1"/>
  <c r="A34" i="1"/>
  <c r="Q34" i="1" s="1"/>
  <c r="A35" i="1"/>
  <c r="Q35" i="1" s="1"/>
  <c r="A36" i="1"/>
  <c r="Q36" i="1" s="1"/>
  <c r="A2" i="1"/>
  <c r="Q2" i="1" s="1"/>
  <c r="F3" i="6"/>
  <c r="G3" i="6"/>
  <c r="F4" i="6"/>
  <c r="G4" i="6"/>
  <c r="F5" i="6"/>
  <c r="G5" i="6"/>
  <c r="F6" i="6"/>
  <c r="G6" i="6"/>
  <c r="F7" i="6"/>
  <c r="G7" i="6"/>
  <c r="F8" i="6"/>
  <c r="G8" i="6"/>
  <c r="F9" i="6"/>
  <c r="G9" i="6"/>
  <c r="F10" i="6"/>
  <c r="G10" i="6"/>
  <c r="F11" i="6"/>
  <c r="G11" i="6"/>
  <c r="F12" i="6"/>
  <c r="G12" i="6"/>
  <c r="F13" i="6"/>
  <c r="G13" i="6"/>
  <c r="F14" i="6"/>
  <c r="G14" i="6"/>
  <c r="F15" i="6"/>
  <c r="G15" i="6"/>
  <c r="F16" i="6"/>
  <c r="G16" i="6"/>
  <c r="F17" i="6"/>
  <c r="G17" i="6"/>
  <c r="F18" i="6"/>
  <c r="G18" i="6"/>
  <c r="F19" i="6"/>
  <c r="G19" i="6"/>
  <c r="F20" i="6"/>
  <c r="G20" i="6"/>
  <c r="F21" i="6"/>
  <c r="G21" i="6"/>
  <c r="F22" i="6"/>
  <c r="G22" i="6"/>
  <c r="F23" i="6"/>
  <c r="G23" i="6"/>
  <c r="F24" i="6"/>
  <c r="G24" i="6"/>
  <c r="F25" i="6"/>
  <c r="G25" i="6"/>
  <c r="F26" i="6"/>
  <c r="G26" i="6"/>
  <c r="F27" i="6"/>
  <c r="G27" i="6"/>
  <c r="G2" i="6"/>
  <c r="F2" i="6"/>
  <c r="F3" i="5"/>
  <c r="G3" i="5"/>
  <c r="F4" i="5"/>
  <c r="G4" i="5"/>
  <c r="F5" i="5"/>
  <c r="G5" i="5"/>
  <c r="F6" i="5"/>
  <c r="G6" i="5"/>
  <c r="F7" i="5"/>
  <c r="G7" i="5"/>
  <c r="F8" i="5"/>
  <c r="G8" i="5"/>
  <c r="F9" i="5"/>
  <c r="G9" i="5"/>
  <c r="F10" i="5"/>
  <c r="G10" i="5"/>
  <c r="F11" i="5"/>
  <c r="G11" i="5"/>
  <c r="F12" i="5"/>
  <c r="G12" i="5"/>
  <c r="F13" i="5"/>
  <c r="G13" i="5"/>
  <c r="F14" i="5"/>
  <c r="G14" i="5"/>
  <c r="F15" i="5"/>
  <c r="G15" i="5"/>
  <c r="F16" i="5"/>
  <c r="G16" i="5"/>
  <c r="F17" i="5"/>
  <c r="G17" i="5"/>
  <c r="F18" i="5"/>
  <c r="G18" i="5"/>
  <c r="F19" i="5"/>
  <c r="G19" i="5"/>
  <c r="F20" i="5"/>
  <c r="G20" i="5"/>
  <c r="F21" i="5"/>
  <c r="G21" i="5"/>
  <c r="F22" i="5"/>
  <c r="G22" i="5"/>
  <c r="F23" i="5"/>
  <c r="G23" i="5"/>
  <c r="F24" i="5"/>
  <c r="G24" i="5"/>
  <c r="F25" i="5"/>
  <c r="G25" i="5"/>
  <c r="F26" i="5"/>
  <c r="G26" i="5"/>
  <c r="F27" i="5"/>
  <c r="G27" i="5"/>
  <c r="F28" i="5"/>
  <c r="G28" i="5"/>
  <c r="F29" i="5"/>
  <c r="G29" i="5"/>
  <c r="F30" i="5"/>
  <c r="G30" i="5"/>
  <c r="F31" i="5"/>
  <c r="G31" i="5"/>
  <c r="F32" i="5"/>
  <c r="G32" i="5"/>
  <c r="F33" i="5"/>
  <c r="G33" i="5"/>
  <c r="F34" i="5"/>
  <c r="G34" i="5"/>
  <c r="G2" i="5"/>
  <c r="F2" i="5"/>
  <c r="F3" i="3"/>
  <c r="G3" i="3"/>
  <c r="F4" i="3"/>
  <c r="G4" i="3"/>
  <c r="F5" i="3"/>
  <c r="G5" i="3"/>
  <c r="F6" i="3"/>
  <c r="G6" i="3"/>
  <c r="F7" i="3"/>
  <c r="G7" i="3"/>
  <c r="F8" i="3"/>
  <c r="G8" i="3"/>
  <c r="F9" i="3"/>
  <c r="G9" i="3"/>
  <c r="F10" i="3"/>
  <c r="G10" i="3"/>
  <c r="F11" i="3"/>
  <c r="G11" i="3"/>
  <c r="F12" i="3"/>
  <c r="G12" i="3"/>
  <c r="F13" i="3"/>
  <c r="G13" i="3"/>
  <c r="F14" i="3"/>
  <c r="G14" i="3"/>
  <c r="F15" i="3"/>
  <c r="G15" i="3"/>
  <c r="F16" i="3"/>
  <c r="G16" i="3"/>
  <c r="F17" i="3"/>
  <c r="G17" i="3"/>
  <c r="F18" i="3"/>
  <c r="G18" i="3"/>
  <c r="F19" i="3"/>
  <c r="G19" i="3"/>
  <c r="F20" i="3"/>
  <c r="G20" i="3"/>
  <c r="F21" i="3"/>
  <c r="G21" i="3"/>
  <c r="F22" i="3"/>
  <c r="G22" i="3"/>
  <c r="F23" i="3"/>
  <c r="G23" i="3"/>
  <c r="F24" i="3"/>
  <c r="G24" i="3"/>
  <c r="F25" i="3"/>
  <c r="G25" i="3"/>
  <c r="F26" i="3"/>
  <c r="G26" i="3"/>
  <c r="F27" i="3"/>
  <c r="G27" i="3"/>
  <c r="F28" i="3"/>
  <c r="G28" i="3"/>
  <c r="F29" i="3"/>
  <c r="G29" i="3"/>
  <c r="G2" i="3"/>
  <c r="F2" i="3"/>
  <c r="F3" i="2"/>
  <c r="G3" i="2"/>
  <c r="F4" i="2"/>
  <c r="G4" i="2"/>
  <c r="F5" i="2"/>
  <c r="G5" i="2"/>
  <c r="F6" i="2"/>
  <c r="G6" i="2"/>
  <c r="F7" i="2"/>
  <c r="G7" i="2"/>
  <c r="F8" i="2"/>
  <c r="G8" i="2"/>
  <c r="F9" i="2"/>
  <c r="G9" i="2"/>
  <c r="F10" i="2"/>
  <c r="G10" i="2"/>
  <c r="F11" i="2"/>
  <c r="G11" i="2"/>
  <c r="F12" i="2"/>
  <c r="G12" i="2"/>
  <c r="F13" i="2"/>
  <c r="G13" i="2"/>
  <c r="F14" i="2"/>
  <c r="G14" i="2"/>
  <c r="F15" i="2"/>
  <c r="G15" i="2"/>
  <c r="F16" i="2"/>
  <c r="G16" i="2"/>
  <c r="F17" i="2"/>
  <c r="G17" i="2"/>
  <c r="F18" i="2"/>
  <c r="G18" i="2"/>
  <c r="F19" i="2"/>
  <c r="G19" i="2"/>
  <c r="F20" i="2"/>
  <c r="G20" i="2"/>
  <c r="F21" i="2"/>
  <c r="G21" i="2"/>
  <c r="F22" i="2"/>
  <c r="G22" i="2"/>
  <c r="F23" i="2"/>
  <c r="G23" i="2"/>
  <c r="F24" i="2"/>
  <c r="G24" i="2"/>
  <c r="F25" i="2"/>
  <c r="G25" i="2"/>
  <c r="F26" i="2"/>
  <c r="G26" i="2"/>
  <c r="F27" i="2"/>
  <c r="G27" i="2"/>
  <c r="F28" i="2"/>
  <c r="G28" i="2"/>
  <c r="F29" i="2"/>
  <c r="G29" i="2"/>
  <c r="F30" i="2"/>
  <c r="G30" i="2"/>
  <c r="F31" i="2"/>
  <c r="G31" i="2"/>
  <c r="F32" i="2"/>
  <c r="G32" i="2"/>
  <c r="F33" i="2"/>
  <c r="G33" i="2"/>
  <c r="F34" i="2"/>
  <c r="G34" i="2"/>
  <c r="F35" i="2"/>
  <c r="G35" i="2"/>
  <c r="F36" i="2"/>
  <c r="G36" i="2"/>
  <c r="F37" i="2"/>
  <c r="G37" i="2"/>
  <c r="F38" i="2"/>
  <c r="G38" i="2"/>
  <c r="F39" i="2"/>
  <c r="G39" i="2"/>
  <c r="F40" i="2"/>
  <c r="G40" i="2"/>
  <c r="F41" i="2"/>
  <c r="G41" i="2"/>
  <c r="F42" i="2"/>
  <c r="G42" i="2"/>
  <c r="F43" i="2"/>
  <c r="G43" i="2"/>
  <c r="F44" i="2"/>
  <c r="G44" i="2"/>
  <c r="F45" i="2"/>
  <c r="G45" i="2"/>
  <c r="G2" i="2"/>
  <c r="F2" i="2"/>
  <c r="F3" i="4"/>
  <c r="G3" i="4"/>
  <c r="F4" i="4"/>
  <c r="G4" i="4"/>
  <c r="F5" i="4"/>
  <c r="G5" i="4"/>
  <c r="F6" i="4"/>
  <c r="G6" i="4"/>
  <c r="F7" i="4"/>
  <c r="G7" i="4"/>
  <c r="F8" i="4"/>
  <c r="G8" i="4"/>
  <c r="F9" i="4"/>
  <c r="G9" i="4"/>
  <c r="F10" i="4"/>
  <c r="G10" i="4"/>
  <c r="F11" i="4"/>
  <c r="G11" i="4"/>
  <c r="F12" i="4"/>
  <c r="G12" i="4"/>
  <c r="F13" i="4"/>
  <c r="G13" i="4"/>
  <c r="F14" i="4"/>
  <c r="G14" i="4"/>
  <c r="F15" i="4"/>
  <c r="G15" i="4"/>
  <c r="F16" i="4"/>
  <c r="G16" i="4"/>
  <c r="F17" i="4"/>
  <c r="G17" i="4"/>
  <c r="F18" i="4"/>
  <c r="G18" i="4"/>
  <c r="F19" i="4"/>
  <c r="G19" i="4"/>
  <c r="F20" i="4"/>
  <c r="G20" i="4"/>
  <c r="F21" i="4"/>
  <c r="G21" i="4"/>
  <c r="F22" i="4"/>
  <c r="G22" i="4"/>
  <c r="F23" i="4"/>
  <c r="G23" i="4"/>
  <c r="F24" i="4"/>
  <c r="G24" i="4"/>
  <c r="F25" i="4"/>
  <c r="G25" i="4"/>
  <c r="F26" i="4"/>
  <c r="G26" i="4"/>
  <c r="F27" i="4"/>
  <c r="G27" i="4"/>
  <c r="F28" i="4"/>
  <c r="G28" i="4"/>
  <c r="F29" i="4"/>
  <c r="G29" i="4"/>
  <c r="F30" i="4"/>
  <c r="G30" i="4"/>
  <c r="F31" i="4"/>
  <c r="G31" i="4"/>
  <c r="F32" i="4"/>
  <c r="G32" i="4"/>
  <c r="F33" i="4"/>
  <c r="G33" i="4"/>
  <c r="F34" i="4"/>
  <c r="G34" i="4"/>
  <c r="F35" i="4"/>
  <c r="G35" i="4"/>
  <c r="F36" i="4"/>
  <c r="G36" i="4"/>
  <c r="F37" i="4"/>
  <c r="G37" i="4"/>
  <c r="F38" i="4"/>
  <c r="G38" i="4"/>
  <c r="F39" i="4"/>
  <c r="G39" i="4"/>
  <c r="F40" i="4"/>
  <c r="G40" i="4"/>
  <c r="F41" i="4"/>
  <c r="G41" i="4"/>
  <c r="F42" i="4"/>
  <c r="G42" i="4"/>
  <c r="F43" i="4"/>
  <c r="G43" i="4"/>
  <c r="F44" i="4"/>
  <c r="G44" i="4"/>
  <c r="G2" i="4"/>
  <c r="F2" i="4"/>
  <c r="F3" i="1"/>
  <c r="G3" i="1"/>
  <c r="F4" i="1"/>
  <c r="G4" i="1"/>
  <c r="F5" i="1"/>
  <c r="G5" i="1"/>
  <c r="F6" i="1"/>
  <c r="G6" i="1"/>
  <c r="F7" i="1"/>
  <c r="G7" i="1"/>
  <c r="F8" i="1"/>
  <c r="G8" i="1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G20" i="1"/>
  <c r="F21" i="1"/>
  <c r="G21" i="1"/>
  <c r="F22" i="1"/>
  <c r="G22" i="1"/>
  <c r="F23" i="1"/>
  <c r="G23" i="1"/>
  <c r="F24" i="1"/>
  <c r="G24" i="1"/>
  <c r="F25" i="1"/>
  <c r="G25" i="1"/>
  <c r="F26" i="1"/>
  <c r="G26" i="1"/>
  <c r="F27" i="1"/>
  <c r="G27" i="1"/>
  <c r="F28" i="1"/>
  <c r="G28" i="1"/>
  <c r="F29" i="1"/>
  <c r="G29" i="1"/>
  <c r="F30" i="1"/>
  <c r="G30" i="1"/>
  <c r="F31" i="1"/>
  <c r="G31" i="1"/>
  <c r="F32" i="1"/>
  <c r="G32" i="1"/>
  <c r="F33" i="1"/>
  <c r="G33" i="1"/>
  <c r="F34" i="1"/>
  <c r="G34" i="1"/>
  <c r="F35" i="1"/>
  <c r="G35" i="1"/>
  <c r="F36" i="1"/>
  <c r="G36" i="1"/>
  <c r="G2" i="1"/>
  <c r="F2" i="1"/>
  <c r="F3" i="10" l="1"/>
  <c r="G3" i="10"/>
  <c r="F4" i="10"/>
  <c r="G4" i="10"/>
  <c r="F5" i="10"/>
  <c r="G5" i="10"/>
  <c r="F6" i="10"/>
  <c r="G6" i="10"/>
  <c r="F7" i="10"/>
  <c r="G7" i="10"/>
  <c r="F8" i="10"/>
  <c r="G8" i="10"/>
  <c r="F9" i="10"/>
  <c r="G9" i="10"/>
  <c r="F10" i="10"/>
  <c r="G10" i="10"/>
  <c r="F11" i="10"/>
  <c r="G11" i="10"/>
  <c r="F12" i="10"/>
  <c r="G12" i="10"/>
  <c r="F13" i="10"/>
  <c r="G13" i="10"/>
  <c r="F14" i="10"/>
  <c r="G14" i="10"/>
  <c r="F15" i="10"/>
  <c r="G15" i="10"/>
  <c r="F16" i="10"/>
  <c r="G16" i="10"/>
  <c r="F17" i="10"/>
  <c r="G17" i="10"/>
  <c r="F18" i="10"/>
  <c r="G18" i="10"/>
  <c r="F19" i="10"/>
  <c r="G19" i="10"/>
  <c r="F20" i="10"/>
  <c r="G20" i="10"/>
  <c r="F21" i="10"/>
  <c r="G21" i="10"/>
  <c r="F22" i="10"/>
  <c r="G22" i="10"/>
  <c r="F23" i="10"/>
  <c r="G23" i="10"/>
  <c r="F24" i="10"/>
  <c r="G24" i="10"/>
  <c r="F25" i="10"/>
  <c r="G25" i="10"/>
  <c r="F26" i="10"/>
  <c r="G26" i="10"/>
  <c r="G2" i="10"/>
  <c r="F2" i="10"/>
  <c r="F3" i="9"/>
  <c r="G3" i="9"/>
  <c r="F4" i="9"/>
  <c r="G4" i="9"/>
  <c r="F5" i="9"/>
  <c r="G5" i="9"/>
  <c r="F6" i="9"/>
  <c r="G6" i="9"/>
  <c r="F7" i="9"/>
  <c r="G7" i="9"/>
  <c r="F8" i="9"/>
  <c r="G8" i="9"/>
  <c r="F9" i="9"/>
  <c r="G9" i="9"/>
  <c r="F10" i="9"/>
  <c r="G10" i="9"/>
  <c r="F11" i="9"/>
  <c r="G11" i="9"/>
  <c r="F12" i="9"/>
  <c r="G12" i="9"/>
  <c r="F13" i="9"/>
  <c r="G13" i="9"/>
  <c r="F14" i="9"/>
  <c r="G14" i="9"/>
  <c r="F15" i="9"/>
  <c r="G15" i="9"/>
  <c r="F16" i="9"/>
  <c r="G16" i="9"/>
  <c r="F17" i="9"/>
  <c r="G17" i="9"/>
  <c r="F18" i="9"/>
  <c r="G18" i="9"/>
  <c r="F19" i="9"/>
  <c r="G19" i="9"/>
  <c r="F20" i="9"/>
  <c r="G20" i="9"/>
  <c r="F21" i="9"/>
  <c r="G21" i="9"/>
  <c r="F22" i="9"/>
  <c r="G22" i="9"/>
  <c r="F23" i="9"/>
  <c r="G23" i="9"/>
  <c r="F24" i="9"/>
  <c r="G24" i="9"/>
  <c r="F25" i="9"/>
  <c r="G25" i="9"/>
  <c r="F26" i="9"/>
  <c r="G26" i="9"/>
  <c r="F27" i="9"/>
  <c r="G27" i="9"/>
  <c r="F28" i="9"/>
  <c r="G28" i="9"/>
  <c r="F29" i="9"/>
  <c r="G29" i="9"/>
  <c r="F30" i="9"/>
  <c r="G30" i="9"/>
  <c r="F31" i="9"/>
  <c r="G31" i="9"/>
  <c r="G2" i="9"/>
  <c r="F2" i="9"/>
  <c r="F3" i="8"/>
  <c r="G3" i="8"/>
  <c r="F4" i="8"/>
  <c r="G4" i="8"/>
  <c r="F5" i="8"/>
  <c r="G5" i="8"/>
  <c r="F6" i="8"/>
  <c r="G6" i="8"/>
  <c r="F7" i="8"/>
  <c r="G7" i="8"/>
  <c r="F8" i="8"/>
  <c r="G8" i="8"/>
  <c r="F9" i="8"/>
  <c r="G9" i="8"/>
  <c r="F10" i="8"/>
  <c r="G10" i="8"/>
  <c r="F11" i="8"/>
  <c r="G11" i="8"/>
  <c r="F12" i="8"/>
  <c r="G12" i="8"/>
  <c r="F13" i="8"/>
  <c r="G13" i="8"/>
  <c r="F14" i="8"/>
  <c r="G14" i="8"/>
  <c r="F15" i="8"/>
  <c r="G15" i="8"/>
  <c r="F16" i="8"/>
  <c r="G16" i="8"/>
  <c r="F17" i="8"/>
  <c r="G17" i="8"/>
  <c r="F18" i="8"/>
  <c r="G18" i="8"/>
  <c r="F19" i="8"/>
  <c r="G19" i="8"/>
  <c r="F20" i="8"/>
  <c r="G20" i="8"/>
  <c r="F21" i="8"/>
  <c r="G21" i="8"/>
  <c r="F22" i="8"/>
  <c r="G22" i="8"/>
  <c r="F23" i="8"/>
  <c r="G23" i="8"/>
  <c r="F24" i="8"/>
  <c r="G24" i="8"/>
  <c r="F25" i="8"/>
  <c r="G25" i="8"/>
  <c r="F26" i="8"/>
  <c r="G26" i="8"/>
  <c r="F27" i="8"/>
  <c r="G27" i="8"/>
  <c r="F28" i="8"/>
  <c r="G28" i="8"/>
  <c r="F29" i="8"/>
  <c r="G29" i="8"/>
  <c r="F30" i="8"/>
  <c r="G30" i="8"/>
  <c r="F31" i="8"/>
  <c r="G31" i="8"/>
  <c r="F32" i="8"/>
  <c r="G32" i="8"/>
  <c r="F33" i="8"/>
  <c r="G33" i="8"/>
  <c r="F34" i="8"/>
  <c r="G34" i="8"/>
  <c r="F35" i="8"/>
  <c r="G35" i="8"/>
  <c r="F36" i="8"/>
  <c r="G36" i="8"/>
  <c r="F37" i="8"/>
  <c r="G37" i="8"/>
  <c r="F38" i="8"/>
  <c r="G38" i="8"/>
  <c r="F39" i="8"/>
  <c r="G39" i="8"/>
  <c r="F40" i="8"/>
  <c r="G40" i="8"/>
  <c r="F41" i="8"/>
  <c r="G41" i="8"/>
  <c r="G2" i="8"/>
  <c r="F2" i="8"/>
  <c r="F4" i="7"/>
  <c r="G4" i="7"/>
  <c r="F5" i="7"/>
  <c r="G5" i="7"/>
  <c r="F6" i="7"/>
  <c r="G6" i="7"/>
  <c r="F7" i="7"/>
  <c r="G7" i="7"/>
  <c r="F8" i="7"/>
  <c r="G8" i="7"/>
  <c r="F9" i="7"/>
  <c r="G9" i="7"/>
  <c r="F10" i="7"/>
  <c r="G10" i="7"/>
  <c r="F11" i="7"/>
  <c r="G11" i="7"/>
  <c r="F12" i="7"/>
  <c r="G12" i="7"/>
  <c r="F13" i="7"/>
  <c r="G13" i="7"/>
  <c r="F14" i="7"/>
  <c r="G14" i="7"/>
  <c r="F15" i="7"/>
  <c r="G15" i="7"/>
  <c r="F16" i="7"/>
  <c r="G16" i="7"/>
  <c r="F17" i="7"/>
  <c r="G17" i="7"/>
  <c r="F18" i="7"/>
  <c r="G18" i="7"/>
  <c r="F19" i="7"/>
  <c r="G19" i="7"/>
  <c r="F20" i="7"/>
  <c r="G20" i="7"/>
  <c r="F21" i="7"/>
  <c r="G21" i="7"/>
  <c r="F22" i="7"/>
  <c r="G22" i="7"/>
  <c r="F23" i="7"/>
  <c r="G23" i="7"/>
  <c r="F24" i="7"/>
  <c r="G24" i="7"/>
  <c r="F25" i="7"/>
  <c r="G25" i="7"/>
  <c r="F26" i="7"/>
  <c r="G26" i="7"/>
  <c r="F27" i="7"/>
  <c r="G27" i="7"/>
  <c r="F28" i="7"/>
  <c r="G28" i="7"/>
  <c r="F29" i="7"/>
  <c r="G29" i="7"/>
  <c r="F30" i="7"/>
  <c r="G30" i="7"/>
  <c r="F31" i="7"/>
  <c r="G31" i="7"/>
  <c r="F32" i="7"/>
  <c r="G32" i="7"/>
  <c r="F33" i="7"/>
  <c r="G33" i="7"/>
  <c r="F34" i="7"/>
  <c r="G34" i="7"/>
  <c r="F35" i="7"/>
  <c r="G35" i="7"/>
  <c r="F36" i="7"/>
  <c r="G36" i="7"/>
  <c r="F37" i="7"/>
  <c r="G37" i="7"/>
  <c r="F38" i="7"/>
  <c r="G38" i="7"/>
  <c r="F39" i="7"/>
  <c r="G39" i="7"/>
  <c r="F40" i="7"/>
  <c r="G40" i="7"/>
  <c r="F41" i="7"/>
  <c r="G41" i="7"/>
  <c r="F42" i="7"/>
  <c r="G42" i="7"/>
  <c r="F43" i="7"/>
  <c r="G43" i="7"/>
  <c r="F44" i="7"/>
  <c r="G44" i="7"/>
  <c r="F45" i="7"/>
  <c r="G45" i="7"/>
  <c r="F46" i="7"/>
  <c r="G46" i="7"/>
  <c r="F47" i="7"/>
  <c r="G47" i="7"/>
  <c r="F48" i="7"/>
  <c r="G48" i="7"/>
  <c r="G3" i="7"/>
  <c r="G2" i="7"/>
  <c r="F3" i="7"/>
  <c r="F2" i="7"/>
</calcChain>
</file>

<file path=xl/sharedStrings.xml><?xml version="1.0" encoding="utf-8"?>
<sst xmlns="http://schemas.openxmlformats.org/spreadsheetml/2006/main" count="22" uniqueCount="16">
  <si>
    <t>6P40C</t>
    <phoneticPr fontId="1" type="noConversion"/>
  </si>
  <si>
    <t>6P50C</t>
    <phoneticPr fontId="1" type="noConversion"/>
  </si>
  <si>
    <t>6P60C</t>
    <phoneticPr fontId="1" type="noConversion"/>
  </si>
  <si>
    <t>6P80C</t>
    <phoneticPr fontId="1" type="noConversion"/>
  </si>
  <si>
    <t>6P90C</t>
    <phoneticPr fontId="1" type="noConversion"/>
  </si>
  <si>
    <t>6P100C1103</t>
    <phoneticPr fontId="1" type="noConversion"/>
  </si>
  <si>
    <t>6P110C1229</t>
    <phoneticPr fontId="1" type="noConversion"/>
  </si>
  <si>
    <t>t</t>
    <phoneticPr fontId="1" type="noConversion"/>
  </si>
  <si>
    <t>r</t>
    <phoneticPr fontId="1" type="noConversion"/>
  </si>
  <si>
    <t>h</t>
    <phoneticPr fontId="1" type="noConversion"/>
  </si>
  <si>
    <t>6P120C949</t>
    <phoneticPr fontId="1" type="noConversion"/>
  </si>
  <si>
    <t>6P130C248</t>
    <phoneticPr fontId="1" type="noConversion"/>
  </si>
  <si>
    <t>6P70C1246</t>
    <phoneticPr fontId="1" type="noConversion"/>
  </si>
  <si>
    <t xml:space="preserve"> </t>
  </si>
  <si>
    <t>6P80C1231</t>
    <phoneticPr fontId="1" type="noConversion"/>
  </si>
  <si>
    <t>iteration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</si>
</sst>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0" fillId="2" borderId="0" xfId="0" applyFill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Sheet1!$B$1:$B$36</c:f>
              <c:numCache>
                <c:formatCode>General</c:formatCode>
                <c:ptCount val="36"/>
                <c:pt idx="1">
                  <c:v>7.05</c:v>
                </c:pt>
                <c:pt idx="2">
                  <c:v>10.57</c:v>
                </c:pt>
                <c:pt idx="3">
                  <c:v>20.260000000000002</c:v>
                </c:pt>
                <c:pt idx="4">
                  <c:v>40.520000000000003</c:v>
                </c:pt>
                <c:pt idx="5">
                  <c:v>60.78</c:v>
                </c:pt>
                <c:pt idx="6">
                  <c:v>80.150000000000006</c:v>
                </c:pt>
                <c:pt idx="7">
                  <c:v>100.41</c:v>
                </c:pt>
                <c:pt idx="8">
                  <c:v>120.67</c:v>
                </c:pt>
                <c:pt idx="9">
                  <c:v>140.05000000000001</c:v>
                </c:pt>
                <c:pt idx="10">
                  <c:v>160.31</c:v>
                </c:pt>
                <c:pt idx="11">
                  <c:v>180.57</c:v>
                </c:pt>
                <c:pt idx="12">
                  <c:v>200.83</c:v>
                </c:pt>
                <c:pt idx="13">
                  <c:v>220.21</c:v>
                </c:pt>
                <c:pt idx="14">
                  <c:v>240.46</c:v>
                </c:pt>
                <c:pt idx="15">
                  <c:v>260.72000000000003</c:v>
                </c:pt>
                <c:pt idx="16">
                  <c:v>280.98</c:v>
                </c:pt>
                <c:pt idx="17">
                  <c:v>300.36</c:v>
                </c:pt>
                <c:pt idx="18">
                  <c:v>320.62</c:v>
                </c:pt>
                <c:pt idx="19">
                  <c:v>340.88</c:v>
                </c:pt>
                <c:pt idx="20">
                  <c:v>360.25</c:v>
                </c:pt>
                <c:pt idx="21">
                  <c:v>380.51</c:v>
                </c:pt>
                <c:pt idx="22">
                  <c:v>400.77</c:v>
                </c:pt>
                <c:pt idx="23">
                  <c:v>420.15</c:v>
                </c:pt>
                <c:pt idx="24">
                  <c:v>440.41</c:v>
                </c:pt>
                <c:pt idx="25">
                  <c:v>460.67</c:v>
                </c:pt>
                <c:pt idx="26">
                  <c:v>480.04</c:v>
                </c:pt>
                <c:pt idx="27">
                  <c:v>501.18</c:v>
                </c:pt>
                <c:pt idx="28">
                  <c:v>520.55999999999995</c:v>
                </c:pt>
                <c:pt idx="29">
                  <c:v>540.82000000000005</c:v>
                </c:pt>
                <c:pt idx="30">
                  <c:v>561.08000000000004</c:v>
                </c:pt>
                <c:pt idx="31">
                  <c:v>580.46</c:v>
                </c:pt>
                <c:pt idx="32">
                  <c:v>600.72</c:v>
                </c:pt>
                <c:pt idx="33">
                  <c:v>620.09</c:v>
                </c:pt>
                <c:pt idx="34">
                  <c:v>640.35</c:v>
                </c:pt>
                <c:pt idx="35">
                  <c:v>649.16</c:v>
                </c:pt>
              </c:numCache>
            </c:numRef>
          </c:xVal>
          <c:yVal>
            <c:numRef>
              <c:f>Sheet1!$N$1:$N$36</c:f>
              <c:numCache>
                <c:formatCode>General</c:formatCode>
                <c:ptCount val="36"/>
                <c:pt idx="1">
                  <c:v>0.35239535508602299</c:v>
                </c:pt>
                <c:pt idx="2">
                  <c:v>0.35282818823891599</c:v>
                </c:pt>
                <c:pt idx="3">
                  <c:v>0.35221437944611</c:v>
                </c:pt>
                <c:pt idx="4">
                  <c:v>0.354377788040877</c:v>
                </c:pt>
                <c:pt idx="5">
                  <c:v>0.35926984643877202</c:v>
                </c:pt>
                <c:pt idx="6">
                  <c:v>0.35974447172551399</c:v>
                </c:pt>
                <c:pt idx="7">
                  <c:v>0.36034023675973598</c:v>
                </c:pt>
                <c:pt idx="8">
                  <c:v>0.35957704715140998</c:v>
                </c:pt>
                <c:pt idx="9">
                  <c:v>0.359526098442078</c:v>
                </c:pt>
                <c:pt idx="10">
                  <c:v>0.35843128341355102</c:v>
                </c:pt>
                <c:pt idx="11">
                  <c:v>0.353863923668367</c:v>
                </c:pt>
                <c:pt idx="12">
                  <c:v>0.35264413864355898</c:v>
                </c:pt>
                <c:pt idx="13">
                  <c:v>0.35001775177870698</c:v>
                </c:pt>
                <c:pt idx="14">
                  <c:v>0.34336276705785101</c:v>
                </c:pt>
                <c:pt idx="15">
                  <c:v>0.34116490213534501</c:v>
                </c:pt>
                <c:pt idx="16">
                  <c:v>0.33449521543011501</c:v>
                </c:pt>
                <c:pt idx="17">
                  <c:v>0.33030208715048198</c:v>
                </c:pt>
                <c:pt idx="18">
                  <c:v>0.32174246256023398</c:v>
                </c:pt>
                <c:pt idx="19">
                  <c:v>0.31312752241865399</c:v>
                </c:pt>
                <c:pt idx="20">
                  <c:v>0.30378055151495198</c:v>
                </c:pt>
                <c:pt idx="21">
                  <c:v>0.29340297076486799</c:v>
                </c:pt>
                <c:pt idx="22">
                  <c:v>0.29347757516870399</c:v>
                </c:pt>
                <c:pt idx="23">
                  <c:v>0.28268293295545599</c:v>
                </c:pt>
                <c:pt idx="24">
                  <c:v>0.278940418788442</c:v>
                </c:pt>
                <c:pt idx="25">
                  <c:v>0.27147002172402801</c:v>
                </c:pt>
                <c:pt idx="26">
                  <c:v>0.26022202955117701</c:v>
                </c:pt>
                <c:pt idx="27">
                  <c:v>0.25086350062961998</c:v>
                </c:pt>
                <c:pt idx="28">
                  <c:v>0.24082182683991099</c:v>
                </c:pt>
                <c:pt idx="29">
                  <c:v>0.21904250294570901</c:v>
                </c:pt>
                <c:pt idx="30">
                  <c:v>0.21155676167774601</c:v>
                </c:pt>
                <c:pt idx="31">
                  <c:v>0.21496803750341401</c:v>
                </c:pt>
                <c:pt idx="32">
                  <c:v>0.221958210207328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0D-4362-9008-04C14F8B56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3994888"/>
        <c:axId val="533985704"/>
      </c:scatterChart>
      <c:valAx>
        <c:axId val="533994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3985704"/>
        <c:crosses val="autoZero"/>
        <c:crossBetween val="midCat"/>
      </c:valAx>
      <c:valAx>
        <c:axId val="533985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3994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Sheet5!$B$1:$B$34</c:f>
              <c:numCache>
                <c:formatCode>General</c:formatCode>
                <c:ptCount val="34"/>
                <c:pt idx="1">
                  <c:v>7.05</c:v>
                </c:pt>
                <c:pt idx="2">
                  <c:v>14.97</c:v>
                </c:pt>
                <c:pt idx="3">
                  <c:v>20.260000000000002</c:v>
                </c:pt>
                <c:pt idx="4">
                  <c:v>25.54</c:v>
                </c:pt>
                <c:pt idx="5">
                  <c:v>30.83</c:v>
                </c:pt>
                <c:pt idx="6">
                  <c:v>35.229999999999997</c:v>
                </c:pt>
                <c:pt idx="7">
                  <c:v>40.520000000000003</c:v>
                </c:pt>
                <c:pt idx="8">
                  <c:v>44.92</c:v>
                </c:pt>
                <c:pt idx="9">
                  <c:v>50.21</c:v>
                </c:pt>
                <c:pt idx="10">
                  <c:v>55.49</c:v>
                </c:pt>
                <c:pt idx="11">
                  <c:v>60.78</c:v>
                </c:pt>
                <c:pt idx="12">
                  <c:v>65.180000000000007</c:v>
                </c:pt>
                <c:pt idx="13">
                  <c:v>70.47</c:v>
                </c:pt>
                <c:pt idx="14">
                  <c:v>75.75</c:v>
                </c:pt>
                <c:pt idx="15">
                  <c:v>81.03</c:v>
                </c:pt>
                <c:pt idx="16">
                  <c:v>85.44</c:v>
                </c:pt>
                <c:pt idx="17">
                  <c:v>90.72</c:v>
                </c:pt>
                <c:pt idx="18">
                  <c:v>95.13</c:v>
                </c:pt>
                <c:pt idx="19">
                  <c:v>100.41</c:v>
                </c:pt>
                <c:pt idx="20">
                  <c:v>104.82</c:v>
                </c:pt>
                <c:pt idx="21">
                  <c:v>110.98</c:v>
                </c:pt>
                <c:pt idx="22">
                  <c:v>115.39</c:v>
                </c:pt>
                <c:pt idx="23">
                  <c:v>120.67</c:v>
                </c:pt>
                <c:pt idx="24">
                  <c:v>125.96</c:v>
                </c:pt>
                <c:pt idx="25">
                  <c:v>130.36000000000001</c:v>
                </c:pt>
                <c:pt idx="26">
                  <c:v>135.65</c:v>
                </c:pt>
                <c:pt idx="27">
                  <c:v>140.05000000000001</c:v>
                </c:pt>
                <c:pt idx="28">
                  <c:v>145.33000000000001</c:v>
                </c:pt>
                <c:pt idx="29">
                  <c:v>150.62</c:v>
                </c:pt>
                <c:pt idx="30">
                  <c:v>155.02000000000001</c:v>
                </c:pt>
                <c:pt idx="31">
                  <c:v>160.31</c:v>
                </c:pt>
                <c:pt idx="32">
                  <c:v>165.59</c:v>
                </c:pt>
                <c:pt idx="33">
                  <c:v>170.01</c:v>
                </c:pt>
              </c:numCache>
            </c:numRef>
          </c:xVal>
          <c:yVal>
            <c:numRef>
              <c:f>Sheet5!$F$1:$F$34</c:f>
              <c:numCache>
                <c:formatCode>General</c:formatCode>
                <c:ptCount val="34"/>
                <c:pt idx="1">
                  <c:v>0.57299999999999995</c:v>
                </c:pt>
                <c:pt idx="2">
                  <c:v>0.56999999999999995</c:v>
                </c:pt>
                <c:pt idx="3">
                  <c:v>0.56699999999999995</c:v>
                </c:pt>
                <c:pt idx="4">
                  <c:v>0.56699999999999995</c:v>
                </c:pt>
                <c:pt idx="5">
                  <c:v>0.57299999999999995</c:v>
                </c:pt>
                <c:pt idx="6">
                  <c:v>0.56999999999999995</c:v>
                </c:pt>
                <c:pt idx="7">
                  <c:v>0.56999999999999995</c:v>
                </c:pt>
                <c:pt idx="8">
                  <c:v>0.56999999999999995</c:v>
                </c:pt>
                <c:pt idx="9">
                  <c:v>0.57299999999999995</c:v>
                </c:pt>
                <c:pt idx="10">
                  <c:v>0.56699999999999995</c:v>
                </c:pt>
                <c:pt idx="11">
                  <c:v>0.56699999999999995</c:v>
                </c:pt>
                <c:pt idx="12">
                  <c:v>0.56699999999999995</c:v>
                </c:pt>
                <c:pt idx="13">
                  <c:v>0.56999999999999995</c:v>
                </c:pt>
                <c:pt idx="14">
                  <c:v>0.57299999999999995</c:v>
                </c:pt>
                <c:pt idx="15">
                  <c:v>0.56999999999999995</c:v>
                </c:pt>
                <c:pt idx="16">
                  <c:v>0.56999999999999995</c:v>
                </c:pt>
                <c:pt idx="17">
                  <c:v>0.56699999999999995</c:v>
                </c:pt>
                <c:pt idx="18">
                  <c:v>0.56699999999999995</c:v>
                </c:pt>
                <c:pt idx="19">
                  <c:v>0.56400000000000006</c:v>
                </c:pt>
                <c:pt idx="20">
                  <c:v>0.54</c:v>
                </c:pt>
                <c:pt idx="21">
                  <c:v>0.52800000000000002</c:v>
                </c:pt>
                <c:pt idx="22">
                  <c:v>0.495</c:v>
                </c:pt>
                <c:pt idx="23">
                  <c:v>0.46200000000000002</c:v>
                </c:pt>
                <c:pt idx="24">
                  <c:v>0.46500000000000002</c:v>
                </c:pt>
                <c:pt idx="25">
                  <c:v>0.435</c:v>
                </c:pt>
                <c:pt idx="26">
                  <c:v>0.38400000000000001</c:v>
                </c:pt>
                <c:pt idx="27">
                  <c:v>0.372</c:v>
                </c:pt>
                <c:pt idx="28">
                  <c:v>0.33300000000000002</c:v>
                </c:pt>
                <c:pt idx="29">
                  <c:v>0.32099999999999995</c:v>
                </c:pt>
                <c:pt idx="30">
                  <c:v>0.27</c:v>
                </c:pt>
                <c:pt idx="31">
                  <c:v>0.24299999999999999</c:v>
                </c:pt>
                <c:pt idx="32">
                  <c:v>0.20100000000000001</c:v>
                </c:pt>
                <c:pt idx="33">
                  <c:v>0.17100000000000001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A9-4798-A7A0-E6C5DE3FF8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6230152"/>
        <c:axId val="946228840"/>
      </c:scatterChart>
      <c:valAx>
        <c:axId val="946230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46228840"/>
        <c:crosses val="autoZero"/>
        <c:crossBetween val="midCat"/>
      </c:valAx>
      <c:valAx>
        <c:axId val="946228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46230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Sheet5!$B$1:$B$207</c:f>
              <c:numCache>
                <c:formatCode>General</c:formatCode>
                <c:ptCount val="207"/>
                <c:pt idx="1">
                  <c:v>7.05</c:v>
                </c:pt>
                <c:pt idx="2">
                  <c:v>14.97</c:v>
                </c:pt>
                <c:pt idx="3">
                  <c:v>20.260000000000002</c:v>
                </c:pt>
                <c:pt idx="4">
                  <c:v>25.54</c:v>
                </c:pt>
                <c:pt idx="5">
                  <c:v>30.83</c:v>
                </c:pt>
                <c:pt idx="6">
                  <c:v>35.229999999999997</c:v>
                </c:pt>
                <c:pt idx="7">
                  <c:v>40.520000000000003</c:v>
                </c:pt>
                <c:pt idx="8">
                  <c:v>44.92</c:v>
                </c:pt>
                <c:pt idx="9">
                  <c:v>50.21</c:v>
                </c:pt>
                <c:pt idx="10">
                  <c:v>55.49</c:v>
                </c:pt>
                <c:pt idx="11">
                  <c:v>60.78</c:v>
                </c:pt>
                <c:pt idx="12">
                  <c:v>65.180000000000007</c:v>
                </c:pt>
                <c:pt idx="13">
                  <c:v>70.47</c:v>
                </c:pt>
                <c:pt idx="14">
                  <c:v>75.75</c:v>
                </c:pt>
                <c:pt idx="15">
                  <c:v>81.03</c:v>
                </c:pt>
                <c:pt idx="16">
                  <c:v>85.44</c:v>
                </c:pt>
                <c:pt idx="17">
                  <c:v>90.72</c:v>
                </c:pt>
                <c:pt idx="18">
                  <c:v>95.13</c:v>
                </c:pt>
                <c:pt idx="19">
                  <c:v>100.41</c:v>
                </c:pt>
                <c:pt idx="20">
                  <c:v>104.82</c:v>
                </c:pt>
                <c:pt idx="21">
                  <c:v>110.98</c:v>
                </c:pt>
                <c:pt idx="22">
                  <c:v>115.39</c:v>
                </c:pt>
                <c:pt idx="23">
                  <c:v>120.67</c:v>
                </c:pt>
                <c:pt idx="24">
                  <c:v>125.96</c:v>
                </c:pt>
                <c:pt idx="25">
                  <c:v>130.36000000000001</c:v>
                </c:pt>
                <c:pt idx="26">
                  <c:v>135.65</c:v>
                </c:pt>
                <c:pt idx="27">
                  <c:v>140.05000000000001</c:v>
                </c:pt>
                <c:pt idx="28">
                  <c:v>145.33000000000001</c:v>
                </c:pt>
                <c:pt idx="29">
                  <c:v>150.62</c:v>
                </c:pt>
                <c:pt idx="30">
                  <c:v>155.02000000000001</c:v>
                </c:pt>
                <c:pt idx="31">
                  <c:v>160.31</c:v>
                </c:pt>
                <c:pt idx="32">
                  <c:v>165.59</c:v>
                </c:pt>
                <c:pt idx="33">
                  <c:v>170.01</c:v>
                </c:pt>
              </c:numCache>
            </c:numRef>
          </c:xVal>
          <c:yVal>
            <c:numRef>
              <c:f>Sheet5!$M$1:$M$207</c:f>
              <c:numCache>
                <c:formatCode>General</c:formatCode>
                <c:ptCount val="207"/>
                <c:pt idx="1">
                  <c:v>0.41912347810710199</c:v>
                </c:pt>
                <c:pt idx="2">
                  <c:v>0.43948579555303702</c:v>
                </c:pt>
                <c:pt idx="3">
                  <c:v>0.45130101306096299</c:v>
                </c:pt>
                <c:pt idx="4">
                  <c:v>0.45919849817298902</c:v>
                </c:pt>
                <c:pt idx="5">
                  <c:v>0.46134437562658498</c:v>
                </c:pt>
                <c:pt idx="6">
                  <c:v>0.46744361236341903</c:v>
                </c:pt>
                <c:pt idx="7">
                  <c:v>0.47071014617662998</c:v>
                </c:pt>
                <c:pt idx="8">
                  <c:v>0.47342127653357002</c:v>
                </c:pt>
                <c:pt idx="9">
                  <c:v>0.47195846451617002</c:v>
                </c:pt>
                <c:pt idx="10">
                  <c:v>0.47604560136084501</c:v>
                </c:pt>
                <c:pt idx="11">
                  <c:v>0.47293883235654999</c:v>
                </c:pt>
                <c:pt idx="12">
                  <c:v>0.47043282194502301</c:v>
                </c:pt>
                <c:pt idx="13">
                  <c:v>0.46228883461655801</c:v>
                </c:pt>
                <c:pt idx="14">
                  <c:v>0.45626199094981601</c:v>
                </c:pt>
                <c:pt idx="15">
                  <c:v>0.44961011185056099</c:v>
                </c:pt>
                <c:pt idx="16">
                  <c:v>0.44179677761328201</c:v>
                </c:pt>
                <c:pt idx="17">
                  <c:v>0.43079015738905402</c:v>
                </c:pt>
                <c:pt idx="18">
                  <c:v>0.41960347762448702</c:v>
                </c:pt>
                <c:pt idx="19">
                  <c:v>0.403040555240819</c:v>
                </c:pt>
                <c:pt idx="20">
                  <c:v>0.40990786291717202</c:v>
                </c:pt>
                <c:pt idx="21">
                  <c:v>0.401214302052884</c:v>
                </c:pt>
                <c:pt idx="22">
                  <c:v>0.40252162163555999</c:v>
                </c:pt>
                <c:pt idx="23">
                  <c:v>0.36267072235390801</c:v>
                </c:pt>
                <c:pt idx="24">
                  <c:v>0.36180845209000601</c:v>
                </c:pt>
                <c:pt idx="25">
                  <c:v>0.38022493950768899</c:v>
                </c:pt>
                <c:pt idx="26">
                  <c:v>0.34476214129870503</c:v>
                </c:pt>
                <c:pt idx="27">
                  <c:v>0.33375731594939001</c:v>
                </c:pt>
                <c:pt idx="28">
                  <c:v>0.260247353025372</c:v>
                </c:pt>
                <c:pt idx="29">
                  <c:v>0.27679730759492499</c:v>
                </c:pt>
                <c:pt idx="30">
                  <c:v>0.190911703948659</c:v>
                </c:pt>
                <c:pt idx="31">
                  <c:v>8.7432290720561898E-2</c:v>
                </c:pt>
                <c:pt idx="42">
                  <c:v>-1.01010203155811E-2</c:v>
                </c:pt>
                <c:pt idx="43">
                  <c:v>0.79619782842847298</c:v>
                </c:pt>
                <c:pt idx="44">
                  <c:v>7.8439787353335205E-2</c:v>
                </c:pt>
                <c:pt idx="45">
                  <c:v>0.75917424683799095</c:v>
                </c:pt>
                <c:pt idx="46">
                  <c:v>0.13567483470826899</c:v>
                </c:pt>
                <c:pt idx="47">
                  <c:v>0.73133064276665005</c:v>
                </c:pt>
                <c:pt idx="48">
                  <c:v>0.17679588348820499</c:v>
                </c:pt>
                <c:pt idx="49">
                  <c:v>0.70921424260969002</c:v>
                </c:pt>
                <c:pt idx="50">
                  <c:v>0.208309975858949</c:v>
                </c:pt>
                <c:pt idx="51">
                  <c:v>0.69098451924470305</c:v>
                </c:pt>
                <c:pt idx="52">
                  <c:v>0.233535589684568</c:v>
                </c:pt>
                <c:pt idx="53">
                  <c:v>0.67555182964845295</c:v>
                </c:pt>
                <c:pt idx="54">
                  <c:v>0.25436912182997301</c:v>
                </c:pt>
                <c:pt idx="55">
                  <c:v>0.66222129300249799</c:v>
                </c:pt>
                <c:pt idx="56">
                  <c:v>0.271984968324604</c:v>
                </c:pt>
                <c:pt idx="57">
                  <c:v>0.65052445892003996</c:v>
                </c:pt>
                <c:pt idx="58">
                  <c:v>0.28715530467288602</c:v>
                </c:pt>
                <c:pt idx="59">
                  <c:v>0.64013158972262596</c:v>
                </c:pt>
                <c:pt idx="60">
                  <c:v>0.30041199406345298</c:v>
                </c:pt>
                <c:pt idx="61">
                  <c:v>0.63080242052420499</c:v>
                </c:pt>
                <c:pt idx="62">
                  <c:v>0.312135243835993</c:v>
                </c:pt>
                <c:pt idx="63">
                  <c:v>0.62235684624280596</c:v>
                </c:pt>
                <c:pt idx="64">
                  <c:v>0.32260524436980598</c:v>
                </c:pt>
                <c:pt idx="65">
                  <c:v>0.61465661987028597</c:v>
                </c:pt>
                <c:pt idx="66">
                  <c:v>0.33203378982325898</c:v>
                </c:pt>
                <c:pt idx="67">
                  <c:v>0.60759346584232798</c:v>
                </c:pt>
                <c:pt idx="68">
                  <c:v>0.34058445933922099</c:v>
                </c:pt>
                <c:pt idx="69">
                  <c:v>0.60108109898566997</c:v>
                </c:pt>
                <c:pt idx="70">
                  <c:v>0.34838595407342898</c:v>
                </c:pt>
                <c:pt idx="71">
                  <c:v>0.59504971143004903</c:v>
                </c:pt>
                <c:pt idx="72">
                  <c:v>0.35554117743564601</c:v>
                </c:pt>
                <c:pt idx="73">
                  <c:v>0.589442069657793</c:v>
                </c:pt>
                <c:pt idx="74">
                  <c:v>0.362133578273656</c:v>
                </c:pt>
                <c:pt idx="75">
                  <c:v>0.58421069154803296</c:v>
                </c:pt>
                <c:pt idx="76">
                  <c:v>0.36823168267989997</c:v>
                </c:pt>
                <c:pt idx="77">
                  <c:v>0.57931576562873899</c:v>
                </c:pt>
                <c:pt idx="78">
                  <c:v>0.37389239637258898</c:v>
                </c:pt>
                <c:pt idx="79">
                  <c:v>0.57472359146249696</c:v>
                </c:pt>
                <c:pt idx="80">
                  <c:v>0.37916345381022898</c:v>
                </c:pt>
                <c:pt idx="81">
                  <c:v>0.57040539299981396</c:v>
                </c:pt>
                <c:pt idx="82">
                  <c:v>0.38408526323098202</c:v>
                </c:pt>
                <c:pt idx="83">
                  <c:v>0.56633640346996605</c:v>
                </c:pt>
                <c:pt idx="84">
                  <c:v>0.38869231635712598</c:v>
                </c:pt>
                <c:pt idx="85">
                  <c:v>0.56249515103911496</c:v>
                </c:pt>
                <c:pt idx="86">
                  <c:v>0.39301427929921501</c:v>
                </c:pt>
                <c:pt idx="87">
                  <c:v>0.55886289500089903</c:v>
                </c:pt>
                <c:pt idx="88">
                  <c:v>0.39707684658412301</c:v>
                </c:pt>
                <c:pt idx="89">
                  <c:v>0.55542317628021698</c:v>
                </c:pt>
                <c:pt idx="90">
                  <c:v>0.40090241683669198</c:v>
                </c:pt>
                <c:pt idx="91">
                  <c:v>0.55216145576155296</c:v>
                </c:pt>
                <c:pt idx="92">
                  <c:v>0.40451063255070402</c:v>
                </c:pt>
                <c:pt idx="93">
                  <c:v>0.54906482081498897</c:v>
                </c:pt>
                <c:pt idx="94">
                  <c:v>0.40791881513359202</c:v>
                </c:pt>
                <c:pt idx="95">
                  <c:v>0.54612174530193902</c:v>
                </c:pt>
                <c:pt idx="96">
                  <c:v>0.41114231842667298</c:v>
                </c:pt>
                <c:pt idx="97">
                  <c:v>0.54332189190070501</c:v>
                </c:pt>
                <c:pt idx="98">
                  <c:v>0.41419481816187798</c:v>
                </c:pt>
                <c:pt idx="99">
                  <c:v>0.54065594820280805</c:v>
                </c:pt>
                <c:pt idx="100">
                  <c:v>0.41708855063514599</c:v>
                </c:pt>
                <c:pt idx="101">
                  <c:v>0.53811548996836001</c:v>
                </c:pt>
                <c:pt idx="102">
                  <c:v>0.41983451079649903</c:v>
                </c:pt>
                <c:pt idx="103">
                  <c:v>0.53569286638165803</c:v>
                </c:pt>
                <c:pt idx="104">
                  <c:v>0.42244261766283098</c:v>
                </c:pt>
                <c:pt idx="105">
                  <c:v>0.53338110324834398</c:v>
                </c:pt>
                <c:pt idx="106">
                  <c:v>0.42492185323385301</c:v>
                </c:pt>
                <c:pt idx="107">
                  <c:v>0.53117382091632903</c:v>
                </c:pt>
                <c:pt idx="108">
                  <c:v>0.42728037978118899</c:v>
                </c:pt>
                <c:pt idx="109">
                  <c:v>0.52906516435077799</c:v>
                </c:pt>
                <c:pt idx="110">
                  <c:v>0.42952563937674398</c:v>
                </c:pt>
                <c:pt idx="111">
                  <c:v>0.52704974329705501</c:v>
                </c:pt>
                <c:pt idx="112">
                  <c:v>0.43166443875112298</c:v>
                </c:pt>
                <c:pt idx="113">
                  <c:v>0.52512258085985197</c:v>
                </c:pt>
                <c:pt idx="114">
                  <c:v>0.43370302196920502</c:v>
                </c:pt>
                <c:pt idx="115">
                  <c:v>0.52327906913764899</c:v>
                </c:pt>
                <c:pt idx="116">
                  <c:v>0.435647132936759</c:v>
                </c:pt>
                <c:pt idx="117">
                  <c:v>0.52151493079844802</c:v>
                </c:pt>
                <c:pt idx="118">
                  <c:v>0.43750206937818797</c:v>
                </c:pt>
                <c:pt idx="119">
                  <c:v>0.51982618568000205</c:v>
                </c:pt>
                <c:pt idx="120">
                  <c:v>0.43927272962858999</c:v>
                </c:pt>
                <c:pt idx="121">
                  <c:v>0.51820912165622901</c:v>
                </c:pt>
                <c:pt idx="122">
                  <c:v>0.44096365334577597</c:v>
                </c:pt>
                <c:pt idx="123">
                  <c:v>0.51666026913964702</c:v>
                </c:pt>
                <c:pt idx="124">
                  <c:v>0.44257905705688999</c:v>
                </c:pt>
                <c:pt idx="125">
                  <c:v>0.51517637869385402</c:v>
                </c:pt>
                <c:pt idx="126">
                  <c:v>0.444122865299799</c:v>
                </c:pt>
                <c:pt idx="127">
                  <c:v>0.51375440131514105</c:v>
                </c:pt>
                <c:pt idx="128">
                  <c:v>0.44559873799379801</c:v>
                </c:pt>
                <c:pt idx="129">
                  <c:v>0.51239147101216997</c:v>
                </c:pt>
                <c:pt idx="130">
                  <c:v>0.44701009457153601</c:v>
                </c:pt>
                <c:pt idx="131">
                  <c:v>0.51108488937032204</c:v>
                </c:pt>
                <c:pt idx="132">
                  <c:v>0.448360135319811</c:v>
                </c:pt>
                <c:pt idx="133">
                  <c:v>0.50983211183498001</c:v>
                </c:pt>
                <c:pt idx="134">
                  <c:v>0.44965186030739601</c:v>
                </c:pt>
                <c:pt idx="135">
                  <c:v>0.50863073548780602</c:v>
                </c:pt>
                <c:pt idx="136">
                  <c:v>0.45088808622043303</c:v>
                </c:pt>
                <c:pt idx="137">
                  <c:v>0.50747848812317198</c:v>
                </c:pt>
                <c:pt idx="138">
                  <c:v>0.45207146137815701</c:v>
                </c:pt>
                <c:pt idx="139">
                  <c:v>0.50637321845974403</c:v>
                </c:pt>
                <c:pt idx="140">
                  <c:v>0.45320447916162798</c:v>
                </c:pt>
                <c:pt idx="141">
                  <c:v>0.50531288734562496</c:v>
                </c:pt>
                <c:pt idx="142">
                  <c:v>0.45428949005472002</c:v>
                </c:pt>
                <c:pt idx="143">
                  <c:v>0.50429555983518903</c:v>
                </c:pt>
                <c:pt idx="144">
                  <c:v>0.455328712468411</c:v>
                </c:pt>
                <c:pt idx="145">
                  <c:v>0.50331939803251602</c:v>
                </c:pt>
                <c:pt idx="146">
                  <c:v>0.45632424249564102</c:v>
                </c:pt>
                <c:pt idx="147">
                  <c:v>0.50238265461048903</c:v>
                </c:pt>
                <c:pt idx="148">
                  <c:v>0.45727806272387</c:v>
                </c:pt>
                <c:pt idx="149">
                  <c:v>0.50148366692681301</c:v>
                </c:pt>
                <c:pt idx="150">
                  <c:v>0.458192050215394</c:v>
                </c:pt>
                <c:pt idx="151">
                  <c:v>0.50062085166847603</c:v>
                </c:pt>
                <c:pt idx="152">
                  <c:v>0.45906798375086</c:v>
                </c:pt>
                <c:pt idx="153">
                  <c:v>0.49979269996512199</c:v>
                </c:pt>
                <c:pt idx="154">
                  <c:v>0.45990755041905301</c:v>
                </c:pt>
                <c:pt idx="155">
                  <c:v>0.49899777291935199</c:v>
                </c:pt>
                <c:pt idx="156">
                  <c:v>0.46071235162530699</c:v>
                </c:pt>
                <c:pt idx="157">
                  <c:v>0.49823469750856902</c:v>
                </c:pt>
                <c:pt idx="158">
                  <c:v>0.46148390858181099</c:v>
                </c:pt>
                <c:pt idx="159">
                  <c:v>0.49750216281860599</c:v>
                </c:pt>
                <c:pt idx="160">
                  <c:v>0.46222366733512998</c:v>
                </c:pt>
                <c:pt idx="161">
                  <c:v>0.49679891657430703</c:v>
                </c:pt>
                <c:pt idx="162">
                  <c:v>0.46293300337954901</c:v>
                </c:pt>
                <c:pt idx="163">
                  <c:v>0.49612376193637903</c:v>
                </c:pt>
                <c:pt idx="164">
                  <c:v>0.46361322589890602</c:v>
                </c:pt>
                <c:pt idx="165">
                  <c:v>0.49547555453763398</c:v>
                </c:pt>
                <c:pt idx="166">
                  <c:v>0.46426558167454401</c:v>
                </c:pt>
                <c:pt idx="167">
                  <c:v>0.49485319973478398</c:v>
                </c:pt>
                <c:pt idx="168">
                  <c:v>0.464891258692543</c:v>
                </c:pt>
                <c:pt idx="169">
                  <c:v>0.49425565005487698</c:v>
                </c:pt>
                <c:pt idx="170">
                  <c:v>0.46549138947958701</c:v>
                </c:pt>
                <c:pt idx="171">
                  <c:v>0.49368190281777302</c:v>
                </c:pt>
                <c:pt idx="172">
                  <c:v>0.46606705419343702</c:v>
                </c:pt>
                <c:pt idx="173">
                  <c:v>0.493130997918239</c:v>
                </c:pt>
                <c:pt idx="174">
                  <c:v>0.466619283491089</c:v>
                </c:pt>
                <c:pt idx="175">
                  <c:v>0.49260201575308099</c:v>
                </c:pt>
                <c:pt idx="176">
                  <c:v>0.46714906119509297</c:v>
                </c:pt>
                <c:pt idx="177">
                  <c:v>0.49209407528034899</c:v>
                </c:pt>
                <c:pt idx="178">
                  <c:v>0.46765732677628302</c:v>
                </c:pt>
                <c:pt idx="179">
                  <c:v>0.49160633219907401</c:v>
                </c:pt>
                <c:pt idx="180">
                  <c:v>0.46814497766921298</c:v>
                </c:pt>
                <c:pt idx="181">
                  <c:v>0.49113797723925001</c:v>
                </c:pt>
                <c:pt idx="182">
                  <c:v>0.46861287143483499</c:v>
                </c:pt>
                <c:pt idx="183">
                  <c:v>0.49068823455287203</c:v>
                </c:pt>
                <c:pt idx="184">
                  <c:v>0.46906182778344202</c:v>
                </c:pt>
                <c:pt idx="185">
                  <c:v>0.49025636019781799</c:v>
                </c:pt>
                <c:pt idx="186">
                  <c:v>0.46949263046953299</c:v>
                </c:pt>
                <c:pt idx="187">
                  <c:v>0.489841640707183</c:v>
                </c:pt>
                <c:pt idx="188">
                  <c:v>0.46990602906912199</c:v>
                </c:pt>
                <c:pt idx="189">
                  <c:v>0.48944339173748302</c:v>
                </c:pt>
                <c:pt idx="190">
                  <c:v>0.470302740648886</c:v>
                </c:pt>
                <c:pt idx="191">
                  <c:v>0.48906095678975198</c:v>
                </c:pt>
                <c:pt idx="192">
                  <c:v>0.47068345133567002</c:v>
                </c:pt>
                <c:pt idx="193">
                  <c:v>0.48869370599818801</c:v>
                </c:pt>
                <c:pt idx="194">
                  <c:v>0.47104881779401098</c:v>
                </c:pt>
                <c:pt idx="195">
                  <c:v>0.48834103498148801</c:v>
                </c:pt>
                <c:pt idx="196">
                  <c:v>0.47139946861863702</c:v>
                </c:pt>
                <c:pt idx="197">
                  <c:v>0.48800236375253198</c:v>
                </c:pt>
                <c:pt idx="198">
                  <c:v>0.47173600564821699</c:v>
                </c:pt>
                <c:pt idx="199">
                  <c:v>0.48767713568239701</c:v>
                </c:pt>
                <c:pt idx="200">
                  <c:v>0.47205900520604599</c:v>
                </c:pt>
                <c:pt idx="201">
                  <c:v>0.48736481651514602</c:v>
                </c:pt>
                <c:pt idx="202">
                  <c:v>0.472369019272873</c:v>
                </c:pt>
                <c:pt idx="203">
                  <c:v>0.48706489343007198</c:v>
                </c:pt>
                <c:pt idx="204">
                  <c:v>0.472666576596594</c:v>
                </c:pt>
                <c:pt idx="205">
                  <c:v>0.486776874148454</c:v>
                </c:pt>
                <c:pt idx="206">
                  <c:v>0.47295218374306602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A7-4473-9106-8A1738DF1B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1788416"/>
        <c:axId val="711788088"/>
      </c:scatterChart>
      <c:valAx>
        <c:axId val="711788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1788088"/>
        <c:crosses val="autoZero"/>
        <c:crossBetween val="midCat"/>
      </c:valAx>
      <c:valAx>
        <c:axId val="711788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1788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Sheet6!$B$1:$B$27</c:f>
              <c:numCache>
                <c:formatCode>General</c:formatCode>
                <c:ptCount val="27"/>
                <c:pt idx="1">
                  <c:v>6.17</c:v>
                </c:pt>
                <c:pt idx="2">
                  <c:v>10.57</c:v>
                </c:pt>
                <c:pt idx="3">
                  <c:v>15.85</c:v>
                </c:pt>
                <c:pt idx="4">
                  <c:v>20.260000000000002</c:v>
                </c:pt>
                <c:pt idx="5">
                  <c:v>25.54</c:v>
                </c:pt>
                <c:pt idx="6">
                  <c:v>30.83</c:v>
                </c:pt>
                <c:pt idx="7">
                  <c:v>35.229999999999997</c:v>
                </c:pt>
                <c:pt idx="8">
                  <c:v>40.520000000000003</c:v>
                </c:pt>
                <c:pt idx="9">
                  <c:v>44.92</c:v>
                </c:pt>
                <c:pt idx="10">
                  <c:v>50.21</c:v>
                </c:pt>
                <c:pt idx="11">
                  <c:v>55.49</c:v>
                </c:pt>
                <c:pt idx="12">
                  <c:v>60.78</c:v>
                </c:pt>
                <c:pt idx="13">
                  <c:v>65.180000000000007</c:v>
                </c:pt>
                <c:pt idx="14">
                  <c:v>70.47</c:v>
                </c:pt>
                <c:pt idx="15">
                  <c:v>75.75</c:v>
                </c:pt>
                <c:pt idx="16">
                  <c:v>80.150000000000006</c:v>
                </c:pt>
                <c:pt idx="17">
                  <c:v>85.44</c:v>
                </c:pt>
                <c:pt idx="18">
                  <c:v>90.72</c:v>
                </c:pt>
                <c:pt idx="19">
                  <c:v>95.13</c:v>
                </c:pt>
                <c:pt idx="20">
                  <c:v>100.41</c:v>
                </c:pt>
                <c:pt idx="21">
                  <c:v>104.82</c:v>
                </c:pt>
                <c:pt idx="22">
                  <c:v>110.98</c:v>
                </c:pt>
                <c:pt idx="23">
                  <c:v>115.39</c:v>
                </c:pt>
                <c:pt idx="24">
                  <c:v>120.67</c:v>
                </c:pt>
                <c:pt idx="25">
                  <c:v>125.08</c:v>
                </c:pt>
                <c:pt idx="26">
                  <c:v>127.72</c:v>
                </c:pt>
              </c:numCache>
            </c:numRef>
          </c:xVal>
          <c:yVal>
            <c:numRef>
              <c:f>Sheet6!$F$1:$F$27</c:f>
              <c:numCache>
                <c:formatCode>General</c:formatCode>
                <c:ptCount val="27"/>
                <c:pt idx="1">
                  <c:v>0.57299999999999995</c:v>
                </c:pt>
                <c:pt idx="2">
                  <c:v>0.56999999999999995</c:v>
                </c:pt>
                <c:pt idx="3">
                  <c:v>0.56999999999999995</c:v>
                </c:pt>
                <c:pt idx="4">
                  <c:v>0.56999999999999995</c:v>
                </c:pt>
                <c:pt idx="5">
                  <c:v>0.56999999999999995</c:v>
                </c:pt>
                <c:pt idx="6">
                  <c:v>0.57299999999999995</c:v>
                </c:pt>
                <c:pt idx="7">
                  <c:v>0.57299999999999995</c:v>
                </c:pt>
                <c:pt idx="8">
                  <c:v>0.57299999999999995</c:v>
                </c:pt>
                <c:pt idx="9">
                  <c:v>0.57299999999999995</c:v>
                </c:pt>
                <c:pt idx="10">
                  <c:v>0.57299999999999995</c:v>
                </c:pt>
                <c:pt idx="11">
                  <c:v>0.56999999999999995</c:v>
                </c:pt>
                <c:pt idx="12">
                  <c:v>0.56999999999999995</c:v>
                </c:pt>
                <c:pt idx="13">
                  <c:v>0.56999999999999995</c:v>
                </c:pt>
                <c:pt idx="14">
                  <c:v>0.53700000000000003</c:v>
                </c:pt>
                <c:pt idx="15">
                  <c:v>0.50700000000000001</c:v>
                </c:pt>
                <c:pt idx="16">
                  <c:v>0.47699999999999998</c:v>
                </c:pt>
                <c:pt idx="17">
                  <c:v>0.44400000000000001</c:v>
                </c:pt>
                <c:pt idx="18">
                  <c:v>0.441</c:v>
                </c:pt>
                <c:pt idx="19">
                  <c:v>0.41099999999999998</c:v>
                </c:pt>
                <c:pt idx="20">
                  <c:v>0.35099999999999998</c:v>
                </c:pt>
                <c:pt idx="21">
                  <c:v>0.34800000000000003</c:v>
                </c:pt>
                <c:pt idx="22">
                  <c:v>0.28800000000000003</c:v>
                </c:pt>
                <c:pt idx="23">
                  <c:v>0.23100000000000001</c:v>
                </c:pt>
                <c:pt idx="24">
                  <c:v>0.192</c:v>
                </c:pt>
                <c:pt idx="25">
                  <c:v>0.129</c:v>
                </c:pt>
                <c:pt idx="26">
                  <c:v>8.1000000000000003E-2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67-4CB3-928E-6F775A614B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1240032"/>
        <c:axId val="821241344"/>
      </c:scatterChart>
      <c:valAx>
        <c:axId val="821240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21241344"/>
        <c:crosses val="autoZero"/>
        <c:crossBetween val="midCat"/>
      </c:valAx>
      <c:valAx>
        <c:axId val="82124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21240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Sheet6!$B$1:$B$156</c:f>
              <c:numCache>
                <c:formatCode>General</c:formatCode>
                <c:ptCount val="156"/>
                <c:pt idx="1">
                  <c:v>6.17</c:v>
                </c:pt>
                <c:pt idx="2">
                  <c:v>10.57</c:v>
                </c:pt>
                <c:pt idx="3">
                  <c:v>15.85</c:v>
                </c:pt>
                <c:pt idx="4">
                  <c:v>20.260000000000002</c:v>
                </c:pt>
                <c:pt idx="5">
                  <c:v>25.54</c:v>
                </c:pt>
                <c:pt idx="6">
                  <c:v>30.83</c:v>
                </c:pt>
                <c:pt idx="7">
                  <c:v>35.229999999999997</c:v>
                </c:pt>
                <c:pt idx="8">
                  <c:v>40.520000000000003</c:v>
                </c:pt>
                <c:pt idx="9">
                  <c:v>44.92</c:v>
                </c:pt>
                <c:pt idx="10">
                  <c:v>50.21</c:v>
                </c:pt>
                <c:pt idx="11">
                  <c:v>55.49</c:v>
                </c:pt>
                <c:pt idx="12">
                  <c:v>60.78</c:v>
                </c:pt>
                <c:pt idx="13">
                  <c:v>65.180000000000007</c:v>
                </c:pt>
                <c:pt idx="14">
                  <c:v>70.47</c:v>
                </c:pt>
                <c:pt idx="15">
                  <c:v>75.75</c:v>
                </c:pt>
                <c:pt idx="16">
                  <c:v>80.150000000000006</c:v>
                </c:pt>
                <c:pt idx="17">
                  <c:v>85.44</c:v>
                </c:pt>
                <c:pt idx="18">
                  <c:v>90.72</c:v>
                </c:pt>
                <c:pt idx="19">
                  <c:v>95.13</c:v>
                </c:pt>
                <c:pt idx="20">
                  <c:v>100.41</c:v>
                </c:pt>
                <c:pt idx="21">
                  <c:v>104.82</c:v>
                </c:pt>
                <c:pt idx="22">
                  <c:v>110.98</c:v>
                </c:pt>
                <c:pt idx="23">
                  <c:v>115.39</c:v>
                </c:pt>
                <c:pt idx="24">
                  <c:v>120.67</c:v>
                </c:pt>
                <c:pt idx="25">
                  <c:v>125.08</c:v>
                </c:pt>
                <c:pt idx="26">
                  <c:v>127.72</c:v>
                </c:pt>
              </c:numCache>
            </c:numRef>
          </c:xVal>
          <c:yVal>
            <c:numRef>
              <c:f>Sheet6!$M$1:$M$156</c:f>
              <c:numCache>
                <c:formatCode>General</c:formatCode>
                <c:ptCount val="156"/>
                <c:pt idx="1">
                  <c:v>0.56575921908919602</c:v>
                </c:pt>
                <c:pt idx="2">
                  <c:v>0.56379555995835196</c:v>
                </c:pt>
                <c:pt idx="3">
                  <c:v>0.55733645704302104</c:v>
                </c:pt>
                <c:pt idx="4">
                  <c:v>0.54972776291452896</c:v>
                </c:pt>
                <c:pt idx="5">
                  <c:v>0.53985123080144304</c:v>
                </c:pt>
                <c:pt idx="6">
                  <c:v>0.52736458932339703</c:v>
                </c:pt>
                <c:pt idx="7">
                  <c:v>0.51668565861688698</c:v>
                </c:pt>
                <c:pt idx="8">
                  <c:v>0.50361046544621801</c:v>
                </c:pt>
                <c:pt idx="9">
                  <c:v>0.491128499119247</c:v>
                </c:pt>
                <c:pt idx="10">
                  <c:v>0.47401507152323702</c:v>
                </c:pt>
                <c:pt idx="11">
                  <c:v>0.45712452241062801</c:v>
                </c:pt>
                <c:pt idx="12">
                  <c:v>0.43493196129948802</c:v>
                </c:pt>
                <c:pt idx="13">
                  <c:v>0.41366615935470102</c:v>
                </c:pt>
                <c:pt idx="14">
                  <c:v>0.41889542425264897</c:v>
                </c:pt>
                <c:pt idx="15">
                  <c:v>0.41761905326273102</c:v>
                </c:pt>
                <c:pt idx="16">
                  <c:v>0.42225012176225601</c:v>
                </c:pt>
                <c:pt idx="17">
                  <c:v>0.42137387139383498</c:v>
                </c:pt>
                <c:pt idx="18">
                  <c:v>0.38302733081395202</c:v>
                </c:pt>
                <c:pt idx="19">
                  <c:v>0.37842188365495599</c:v>
                </c:pt>
                <c:pt idx="20">
                  <c:v>0.41538746025724499</c:v>
                </c:pt>
                <c:pt idx="21">
                  <c:v>0.363362797232333</c:v>
                </c:pt>
                <c:pt idx="22">
                  <c:v>0.392459687419348</c:v>
                </c:pt>
                <c:pt idx="23">
                  <c:v>0.460767661734373</c:v>
                </c:pt>
                <c:pt idx="24">
                  <c:v>0.47970072792924801</c:v>
                </c:pt>
                <c:pt idx="25">
                  <c:v>0.66064624843437103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7D-4AC3-BBAC-8D279931F0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1241672"/>
        <c:axId val="821242656"/>
      </c:scatterChart>
      <c:valAx>
        <c:axId val="821241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21242656"/>
        <c:crosses val="autoZero"/>
        <c:crossBetween val="midCat"/>
      </c:valAx>
      <c:valAx>
        <c:axId val="82124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21241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Sheet7!$F$1</c:f>
              <c:strCache>
                <c:ptCount val="1"/>
                <c:pt idx="0">
                  <c:v>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Sheet7!$B$2:$B$48</c:f>
              <c:numCache>
                <c:formatCode>General</c:formatCode>
                <c:ptCount val="47"/>
                <c:pt idx="0">
                  <c:v>6.08</c:v>
                </c:pt>
                <c:pt idx="1">
                  <c:v>7.05</c:v>
                </c:pt>
                <c:pt idx="2">
                  <c:v>8.02</c:v>
                </c:pt>
                <c:pt idx="3">
                  <c:v>9.07</c:v>
                </c:pt>
                <c:pt idx="4">
                  <c:v>10.039999999999999</c:v>
                </c:pt>
                <c:pt idx="5">
                  <c:v>12.07</c:v>
                </c:pt>
                <c:pt idx="6">
                  <c:v>14.09</c:v>
                </c:pt>
                <c:pt idx="7">
                  <c:v>16.03</c:v>
                </c:pt>
                <c:pt idx="8">
                  <c:v>18.059999999999999</c:v>
                </c:pt>
                <c:pt idx="9">
                  <c:v>20.079999999999998</c:v>
                </c:pt>
                <c:pt idx="10">
                  <c:v>22.02</c:v>
                </c:pt>
                <c:pt idx="11">
                  <c:v>24.05</c:v>
                </c:pt>
                <c:pt idx="12">
                  <c:v>26.07</c:v>
                </c:pt>
                <c:pt idx="13">
                  <c:v>28.01</c:v>
                </c:pt>
                <c:pt idx="14">
                  <c:v>30.04</c:v>
                </c:pt>
                <c:pt idx="15">
                  <c:v>32.06</c:v>
                </c:pt>
                <c:pt idx="16">
                  <c:v>34.090000000000003</c:v>
                </c:pt>
                <c:pt idx="17">
                  <c:v>36.03</c:v>
                </c:pt>
                <c:pt idx="18">
                  <c:v>38.049999999999997</c:v>
                </c:pt>
                <c:pt idx="19">
                  <c:v>40.08</c:v>
                </c:pt>
                <c:pt idx="20">
                  <c:v>42.01</c:v>
                </c:pt>
                <c:pt idx="21">
                  <c:v>44.04</c:v>
                </c:pt>
                <c:pt idx="22">
                  <c:v>46.07</c:v>
                </c:pt>
                <c:pt idx="23">
                  <c:v>48.09</c:v>
                </c:pt>
                <c:pt idx="24">
                  <c:v>50.03</c:v>
                </c:pt>
                <c:pt idx="25">
                  <c:v>52.06</c:v>
                </c:pt>
                <c:pt idx="26">
                  <c:v>54.08</c:v>
                </c:pt>
                <c:pt idx="27">
                  <c:v>56.02</c:v>
                </c:pt>
                <c:pt idx="28">
                  <c:v>58.05</c:v>
                </c:pt>
                <c:pt idx="29">
                  <c:v>60.07</c:v>
                </c:pt>
                <c:pt idx="30">
                  <c:v>62.01</c:v>
                </c:pt>
                <c:pt idx="31">
                  <c:v>64.040000000000006</c:v>
                </c:pt>
                <c:pt idx="32">
                  <c:v>66.06</c:v>
                </c:pt>
                <c:pt idx="33">
                  <c:v>68.09</c:v>
                </c:pt>
                <c:pt idx="34">
                  <c:v>70.02</c:v>
                </c:pt>
                <c:pt idx="35">
                  <c:v>72.05</c:v>
                </c:pt>
                <c:pt idx="36">
                  <c:v>74.08</c:v>
                </c:pt>
                <c:pt idx="37">
                  <c:v>76.010000000000005</c:v>
                </c:pt>
                <c:pt idx="38">
                  <c:v>78.040000000000006</c:v>
                </c:pt>
                <c:pt idx="39">
                  <c:v>80.069999999999993</c:v>
                </c:pt>
                <c:pt idx="40">
                  <c:v>82.09</c:v>
                </c:pt>
                <c:pt idx="41">
                  <c:v>83.06</c:v>
                </c:pt>
                <c:pt idx="42">
                  <c:v>84.03</c:v>
                </c:pt>
                <c:pt idx="43">
                  <c:v>85.09</c:v>
                </c:pt>
                <c:pt idx="44">
                  <c:v>86.06</c:v>
                </c:pt>
                <c:pt idx="45">
                  <c:v>87.02</c:v>
                </c:pt>
                <c:pt idx="46">
                  <c:v>87.46</c:v>
                </c:pt>
              </c:numCache>
            </c:numRef>
          </c:xVal>
          <c:yVal>
            <c:numRef>
              <c:f>Sheet7!$F$2:$F$48</c:f>
              <c:numCache>
                <c:formatCode>General</c:formatCode>
                <c:ptCount val="47"/>
                <c:pt idx="0">
                  <c:v>0.56999999999999995</c:v>
                </c:pt>
                <c:pt idx="1">
                  <c:v>0.56699999999999995</c:v>
                </c:pt>
                <c:pt idx="2">
                  <c:v>0.57299999999999995</c:v>
                </c:pt>
                <c:pt idx="3">
                  <c:v>0.56699999999999995</c:v>
                </c:pt>
                <c:pt idx="4">
                  <c:v>0.57299999999999995</c:v>
                </c:pt>
                <c:pt idx="5">
                  <c:v>0.56699999999999995</c:v>
                </c:pt>
                <c:pt idx="6">
                  <c:v>0.57299999999999995</c:v>
                </c:pt>
                <c:pt idx="7">
                  <c:v>0.56699999999999995</c:v>
                </c:pt>
                <c:pt idx="8">
                  <c:v>0.56699999999999995</c:v>
                </c:pt>
                <c:pt idx="9">
                  <c:v>0.57299999999999995</c:v>
                </c:pt>
                <c:pt idx="10">
                  <c:v>0.56699999999999995</c:v>
                </c:pt>
                <c:pt idx="11">
                  <c:v>0.56999999999999995</c:v>
                </c:pt>
                <c:pt idx="12">
                  <c:v>0.56999999999999995</c:v>
                </c:pt>
                <c:pt idx="13">
                  <c:v>0.56699999999999995</c:v>
                </c:pt>
                <c:pt idx="14">
                  <c:v>0.56999999999999995</c:v>
                </c:pt>
                <c:pt idx="15">
                  <c:v>0.56699999999999995</c:v>
                </c:pt>
                <c:pt idx="16">
                  <c:v>0.56999999999999995</c:v>
                </c:pt>
                <c:pt idx="17">
                  <c:v>0.57299999999999995</c:v>
                </c:pt>
                <c:pt idx="18">
                  <c:v>0.56999999999999995</c:v>
                </c:pt>
                <c:pt idx="19">
                  <c:v>0.56699999999999995</c:v>
                </c:pt>
                <c:pt idx="20">
                  <c:v>0.56699999999999995</c:v>
                </c:pt>
                <c:pt idx="21">
                  <c:v>0.55800000000000005</c:v>
                </c:pt>
                <c:pt idx="22">
                  <c:v>0.53100000000000003</c:v>
                </c:pt>
                <c:pt idx="23">
                  <c:v>0.50700000000000001</c:v>
                </c:pt>
                <c:pt idx="24">
                  <c:v>0.501</c:v>
                </c:pt>
                <c:pt idx="25">
                  <c:v>0.48000000000000004</c:v>
                </c:pt>
                <c:pt idx="26">
                  <c:v>0.47099999999999997</c:v>
                </c:pt>
                <c:pt idx="27">
                  <c:v>0.43799999999999994</c:v>
                </c:pt>
                <c:pt idx="28">
                  <c:v>0.435</c:v>
                </c:pt>
                <c:pt idx="29">
                  <c:v>0.41099999999999998</c:v>
                </c:pt>
                <c:pt idx="30">
                  <c:v>0.40200000000000002</c:v>
                </c:pt>
                <c:pt idx="31">
                  <c:v>0.375</c:v>
                </c:pt>
                <c:pt idx="32">
                  <c:v>0.375</c:v>
                </c:pt>
                <c:pt idx="33">
                  <c:v>0.36899999999999999</c:v>
                </c:pt>
                <c:pt idx="34">
                  <c:v>0.34200000000000003</c:v>
                </c:pt>
                <c:pt idx="35">
                  <c:v>0.33300000000000002</c:v>
                </c:pt>
                <c:pt idx="36">
                  <c:v>0.32400000000000001</c:v>
                </c:pt>
                <c:pt idx="37">
                  <c:v>0.28499999999999998</c:v>
                </c:pt>
                <c:pt idx="38">
                  <c:v>0.27900000000000003</c:v>
                </c:pt>
                <c:pt idx="39">
                  <c:v>0.252</c:v>
                </c:pt>
                <c:pt idx="40">
                  <c:v>0.222</c:v>
                </c:pt>
                <c:pt idx="41">
                  <c:v>0.21000000000000002</c:v>
                </c:pt>
                <c:pt idx="42">
                  <c:v>0.20400000000000001</c:v>
                </c:pt>
                <c:pt idx="43">
                  <c:v>0.17699999999999999</c:v>
                </c:pt>
                <c:pt idx="44">
                  <c:v>0.156</c:v>
                </c:pt>
                <c:pt idx="45">
                  <c:v>0.129</c:v>
                </c:pt>
                <c:pt idx="46">
                  <c:v>0.09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19-44F9-8FF0-68C7BA202E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508648"/>
        <c:axId val="450508320"/>
      </c:scatterChart>
      <c:valAx>
        <c:axId val="450508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0508320"/>
        <c:crosses val="autoZero"/>
        <c:crossBetween val="midCat"/>
      </c:valAx>
      <c:valAx>
        <c:axId val="45050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0508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Sheet7!$H$1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Sheet7!$B$2:$B$1170</c:f>
              <c:numCache>
                <c:formatCode>General</c:formatCode>
                <c:ptCount val="1169"/>
                <c:pt idx="0">
                  <c:v>6.08</c:v>
                </c:pt>
                <c:pt idx="1">
                  <c:v>7.05</c:v>
                </c:pt>
                <c:pt idx="2">
                  <c:v>8.02</c:v>
                </c:pt>
                <c:pt idx="3">
                  <c:v>9.07</c:v>
                </c:pt>
                <c:pt idx="4">
                  <c:v>10.039999999999999</c:v>
                </c:pt>
                <c:pt idx="5">
                  <c:v>12.07</c:v>
                </c:pt>
                <c:pt idx="6">
                  <c:v>14.09</c:v>
                </c:pt>
                <c:pt idx="7">
                  <c:v>16.03</c:v>
                </c:pt>
                <c:pt idx="8">
                  <c:v>18.059999999999999</c:v>
                </c:pt>
                <c:pt idx="9">
                  <c:v>20.079999999999998</c:v>
                </c:pt>
                <c:pt idx="10">
                  <c:v>22.02</c:v>
                </c:pt>
                <c:pt idx="11">
                  <c:v>24.05</c:v>
                </c:pt>
                <c:pt idx="12">
                  <c:v>26.07</c:v>
                </c:pt>
                <c:pt idx="13">
                  <c:v>28.01</c:v>
                </c:pt>
                <c:pt idx="14">
                  <c:v>30.04</c:v>
                </c:pt>
                <c:pt idx="15">
                  <c:v>32.06</c:v>
                </c:pt>
                <c:pt idx="16">
                  <c:v>34.090000000000003</c:v>
                </c:pt>
                <c:pt idx="17">
                  <c:v>36.03</c:v>
                </c:pt>
                <c:pt idx="18">
                  <c:v>38.049999999999997</c:v>
                </c:pt>
                <c:pt idx="19">
                  <c:v>40.08</c:v>
                </c:pt>
                <c:pt idx="20">
                  <c:v>42.01</c:v>
                </c:pt>
                <c:pt idx="21">
                  <c:v>44.04</c:v>
                </c:pt>
                <c:pt idx="22">
                  <c:v>46.07</c:v>
                </c:pt>
                <c:pt idx="23">
                  <c:v>48.09</c:v>
                </c:pt>
                <c:pt idx="24">
                  <c:v>50.03</c:v>
                </c:pt>
                <c:pt idx="25">
                  <c:v>52.06</c:v>
                </c:pt>
                <c:pt idx="26">
                  <c:v>54.08</c:v>
                </c:pt>
                <c:pt idx="27">
                  <c:v>56.02</c:v>
                </c:pt>
                <c:pt idx="28">
                  <c:v>58.05</c:v>
                </c:pt>
                <c:pt idx="29">
                  <c:v>60.07</c:v>
                </c:pt>
                <c:pt idx="30">
                  <c:v>62.01</c:v>
                </c:pt>
                <c:pt idx="31">
                  <c:v>64.040000000000006</c:v>
                </c:pt>
                <c:pt idx="32">
                  <c:v>66.06</c:v>
                </c:pt>
                <c:pt idx="33">
                  <c:v>68.09</c:v>
                </c:pt>
                <c:pt idx="34">
                  <c:v>70.02</c:v>
                </c:pt>
                <c:pt idx="35">
                  <c:v>72.05</c:v>
                </c:pt>
                <c:pt idx="36">
                  <c:v>74.08</c:v>
                </c:pt>
                <c:pt idx="37">
                  <c:v>76.010000000000005</c:v>
                </c:pt>
                <c:pt idx="38">
                  <c:v>78.040000000000006</c:v>
                </c:pt>
                <c:pt idx="39">
                  <c:v>80.069999999999993</c:v>
                </c:pt>
                <c:pt idx="40">
                  <c:v>82.09</c:v>
                </c:pt>
                <c:pt idx="41">
                  <c:v>83.06</c:v>
                </c:pt>
                <c:pt idx="42">
                  <c:v>84.03</c:v>
                </c:pt>
                <c:pt idx="43">
                  <c:v>85.09</c:v>
                </c:pt>
                <c:pt idx="44">
                  <c:v>86.06</c:v>
                </c:pt>
                <c:pt idx="45">
                  <c:v>87.02</c:v>
                </c:pt>
                <c:pt idx="46">
                  <c:v>87.46</c:v>
                </c:pt>
              </c:numCache>
            </c:numRef>
          </c:xVal>
          <c:yVal>
            <c:numRef>
              <c:f>Sheet7!$H$2:$H$1170</c:f>
              <c:numCache>
                <c:formatCode>General</c:formatCode>
                <c:ptCount val="1169"/>
                <c:pt idx="0">
                  <c:v>160.01</c:v>
                </c:pt>
                <c:pt idx="1">
                  <c:v>159.87</c:v>
                </c:pt>
                <c:pt idx="2">
                  <c:v>159.13999999999999</c:v>
                </c:pt>
                <c:pt idx="3">
                  <c:v>158.41</c:v>
                </c:pt>
                <c:pt idx="4">
                  <c:v>157.41</c:v>
                </c:pt>
                <c:pt idx="5">
                  <c:v>156.66</c:v>
                </c:pt>
                <c:pt idx="6">
                  <c:v>153.97</c:v>
                </c:pt>
                <c:pt idx="7">
                  <c:v>153.21</c:v>
                </c:pt>
                <c:pt idx="8">
                  <c:v>152.91</c:v>
                </c:pt>
                <c:pt idx="9">
                  <c:v>151.38</c:v>
                </c:pt>
                <c:pt idx="10">
                  <c:v>150.86000000000001</c:v>
                </c:pt>
                <c:pt idx="11">
                  <c:v>150.24</c:v>
                </c:pt>
                <c:pt idx="12">
                  <c:v>149.74</c:v>
                </c:pt>
                <c:pt idx="13">
                  <c:v>146.21</c:v>
                </c:pt>
                <c:pt idx="14">
                  <c:v>145.34</c:v>
                </c:pt>
                <c:pt idx="15">
                  <c:v>144.84</c:v>
                </c:pt>
                <c:pt idx="16">
                  <c:v>144.32</c:v>
                </c:pt>
                <c:pt idx="17">
                  <c:v>141.35</c:v>
                </c:pt>
                <c:pt idx="18">
                  <c:v>140.84</c:v>
                </c:pt>
                <c:pt idx="19">
                  <c:v>139.97</c:v>
                </c:pt>
                <c:pt idx="20">
                  <c:v>138.57</c:v>
                </c:pt>
                <c:pt idx="21">
                  <c:v>135.86000000000001</c:v>
                </c:pt>
                <c:pt idx="22">
                  <c:v>135.47</c:v>
                </c:pt>
                <c:pt idx="23">
                  <c:v>134.97</c:v>
                </c:pt>
                <c:pt idx="24">
                  <c:v>134.41</c:v>
                </c:pt>
                <c:pt idx="25">
                  <c:v>137.74</c:v>
                </c:pt>
                <c:pt idx="26">
                  <c:v>136.1</c:v>
                </c:pt>
                <c:pt idx="27">
                  <c:v>136.85</c:v>
                </c:pt>
                <c:pt idx="28">
                  <c:v>135.88</c:v>
                </c:pt>
                <c:pt idx="29">
                  <c:v>136.76</c:v>
                </c:pt>
                <c:pt idx="30">
                  <c:v>134.77000000000001</c:v>
                </c:pt>
                <c:pt idx="31">
                  <c:v>136.25</c:v>
                </c:pt>
                <c:pt idx="32">
                  <c:v>135.66</c:v>
                </c:pt>
                <c:pt idx="33">
                  <c:v>135.97</c:v>
                </c:pt>
                <c:pt idx="34">
                  <c:v>134.33000000000001</c:v>
                </c:pt>
                <c:pt idx="35">
                  <c:v>136.97</c:v>
                </c:pt>
                <c:pt idx="36">
                  <c:v>136.96</c:v>
                </c:pt>
                <c:pt idx="37">
                  <c:v>133.78</c:v>
                </c:pt>
                <c:pt idx="38">
                  <c:v>134.71</c:v>
                </c:pt>
                <c:pt idx="39">
                  <c:v>134.47999999999999</c:v>
                </c:pt>
                <c:pt idx="40">
                  <c:v>134.01</c:v>
                </c:pt>
                <c:pt idx="41">
                  <c:v>135.16</c:v>
                </c:pt>
                <c:pt idx="42">
                  <c:v>127.28</c:v>
                </c:pt>
                <c:pt idx="43">
                  <c:v>127.49</c:v>
                </c:pt>
                <c:pt idx="44">
                  <c:v>126.51</c:v>
                </c:pt>
                <c:pt idx="45">
                  <c:v>110.76</c:v>
                </c:pt>
                <c:pt idx="46">
                  <c:v>91.9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C2-41E6-9F68-E9ED555BE0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0676192"/>
        <c:axId val="440679144"/>
      </c:scatterChart>
      <c:valAx>
        <c:axId val="440676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0679144"/>
        <c:crosses val="autoZero"/>
        <c:crossBetween val="midCat"/>
      </c:valAx>
      <c:valAx>
        <c:axId val="440679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0676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Sheet8!$F$1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Sheet8!$B$2:$B$42</c:f>
              <c:numCache>
                <c:formatCode>General</c:formatCode>
                <c:ptCount val="41"/>
                <c:pt idx="0">
                  <c:v>4.67</c:v>
                </c:pt>
                <c:pt idx="1">
                  <c:v>5.0199999999999996</c:v>
                </c:pt>
                <c:pt idx="2">
                  <c:v>6.08</c:v>
                </c:pt>
                <c:pt idx="3">
                  <c:v>7.05</c:v>
                </c:pt>
                <c:pt idx="4">
                  <c:v>8.02</c:v>
                </c:pt>
                <c:pt idx="5">
                  <c:v>9.07</c:v>
                </c:pt>
                <c:pt idx="6">
                  <c:v>10.039999999999999</c:v>
                </c:pt>
                <c:pt idx="7">
                  <c:v>12.07</c:v>
                </c:pt>
                <c:pt idx="8">
                  <c:v>14.09</c:v>
                </c:pt>
                <c:pt idx="9">
                  <c:v>16.03</c:v>
                </c:pt>
                <c:pt idx="10">
                  <c:v>18.059999999999999</c:v>
                </c:pt>
                <c:pt idx="11">
                  <c:v>20.079999999999998</c:v>
                </c:pt>
                <c:pt idx="12">
                  <c:v>22.02</c:v>
                </c:pt>
                <c:pt idx="13">
                  <c:v>24.05</c:v>
                </c:pt>
                <c:pt idx="14">
                  <c:v>26.07</c:v>
                </c:pt>
                <c:pt idx="15">
                  <c:v>28.01</c:v>
                </c:pt>
                <c:pt idx="16">
                  <c:v>30.04</c:v>
                </c:pt>
                <c:pt idx="17">
                  <c:v>32.06</c:v>
                </c:pt>
                <c:pt idx="18">
                  <c:v>34.090000000000003</c:v>
                </c:pt>
                <c:pt idx="19">
                  <c:v>36.03</c:v>
                </c:pt>
                <c:pt idx="20">
                  <c:v>38.049999999999997</c:v>
                </c:pt>
                <c:pt idx="21">
                  <c:v>40.08</c:v>
                </c:pt>
                <c:pt idx="22">
                  <c:v>42.01</c:v>
                </c:pt>
                <c:pt idx="23">
                  <c:v>44.04</c:v>
                </c:pt>
                <c:pt idx="24">
                  <c:v>46.07</c:v>
                </c:pt>
                <c:pt idx="25">
                  <c:v>48.09</c:v>
                </c:pt>
                <c:pt idx="26">
                  <c:v>50.03</c:v>
                </c:pt>
                <c:pt idx="27">
                  <c:v>52.06</c:v>
                </c:pt>
                <c:pt idx="28">
                  <c:v>54.08</c:v>
                </c:pt>
                <c:pt idx="29">
                  <c:v>56.02</c:v>
                </c:pt>
                <c:pt idx="30">
                  <c:v>58.05</c:v>
                </c:pt>
                <c:pt idx="31">
                  <c:v>60.07</c:v>
                </c:pt>
                <c:pt idx="32">
                  <c:v>62.01</c:v>
                </c:pt>
                <c:pt idx="33">
                  <c:v>64.040000000000006</c:v>
                </c:pt>
                <c:pt idx="34">
                  <c:v>66.06</c:v>
                </c:pt>
                <c:pt idx="35">
                  <c:v>67.03</c:v>
                </c:pt>
                <c:pt idx="36">
                  <c:v>68.09</c:v>
                </c:pt>
                <c:pt idx="37">
                  <c:v>69.06</c:v>
                </c:pt>
                <c:pt idx="38">
                  <c:v>70.02</c:v>
                </c:pt>
                <c:pt idx="39">
                  <c:v>71.08</c:v>
                </c:pt>
              </c:numCache>
            </c:numRef>
          </c:xVal>
          <c:yVal>
            <c:numRef>
              <c:f>Sheet8!$F$2:$F$42</c:f>
              <c:numCache>
                <c:formatCode>General</c:formatCode>
                <c:ptCount val="41"/>
                <c:pt idx="0">
                  <c:v>0.57299999999999995</c:v>
                </c:pt>
                <c:pt idx="1">
                  <c:v>0.57299999999999995</c:v>
                </c:pt>
                <c:pt idx="2">
                  <c:v>0.56699999999999995</c:v>
                </c:pt>
                <c:pt idx="3">
                  <c:v>0.57299999999999995</c:v>
                </c:pt>
                <c:pt idx="4">
                  <c:v>0.56999999999999995</c:v>
                </c:pt>
                <c:pt idx="5">
                  <c:v>0.56699999999999995</c:v>
                </c:pt>
                <c:pt idx="6">
                  <c:v>0.57299999999999995</c:v>
                </c:pt>
                <c:pt idx="7">
                  <c:v>0.56699999999999995</c:v>
                </c:pt>
                <c:pt idx="8">
                  <c:v>0.57299999999999995</c:v>
                </c:pt>
                <c:pt idx="9">
                  <c:v>0.57299999999999995</c:v>
                </c:pt>
                <c:pt idx="10">
                  <c:v>0.56999999999999995</c:v>
                </c:pt>
                <c:pt idx="11">
                  <c:v>0.57299999999999995</c:v>
                </c:pt>
                <c:pt idx="12">
                  <c:v>0.56699999999999995</c:v>
                </c:pt>
                <c:pt idx="13">
                  <c:v>0.57299999999999995</c:v>
                </c:pt>
                <c:pt idx="14">
                  <c:v>0.56999999999999995</c:v>
                </c:pt>
                <c:pt idx="15">
                  <c:v>0.56999999999999995</c:v>
                </c:pt>
                <c:pt idx="16">
                  <c:v>0.56699999999999995</c:v>
                </c:pt>
                <c:pt idx="17">
                  <c:v>0.57299999999999995</c:v>
                </c:pt>
                <c:pt idx="18">
                  <c:v>0.56699999999999995</c:v>
                </c:pt>
                <c:pt idx="19">
                  <c:v>0.55499999999999994</c:v>
                </c:pt>
                <c:pt idx="20">
                  <c:v>0.53100000000000003</c:v>
                </c:pt>
                <c:pt idx="21">
                  <c:v>0.50700000000000001</c:v>
                </c:pt>
                <c:pt idx="22">
                  <c:v>0.495</c:v>
                </c:pt>
                <c:pt idx="23">
                  <c:v>0.46799999999999997</c:v>
                </c:pt>
                <c:pt idx="24">
                  <c:v>0.441</c:v>
                </c:pt>
                <c:pt idx="25">
                  <c:v>0.43799999999999994</c:v>
                </c:pt>
                <c:pt idx="26">
                  <c:v>0.41099999999999998</c:v>
                </c:pt>
                <c:pt idx="27">
                  <c:v>0.39899999999999997</c:v>
                </c:pt>
                <c:pt idx="28">
                  <c:v>0.37799999999999995</c:v>
                </c:pt>
                <c:pt idx="29">
                  <c:v>0.35399999999999998</c:v>
                </c:pt>
                <c:pt idx="30">
                  <c:v>0.33599999999999997</c:v>
                </c:pt>
                <c:pt idx="31">
                  <c:v>0.315</c:v>
                </c:pt>
                <c:pt idx="32">
                  <c:v>0.29399999999999998</c:v>
                </c:pt>
                <c:pt idx="33">
                  <c:v>0.26100000000000001</c:v>
                </c:pt>
                <c:pt idx="34">
                  <c:v>0.246</c:v>
                </c:pt>
                <c:pt idx="35">
                  <c:v>0.222</c:v>
                </c:pt>
                <c:pt idx="36">
                  <c:v>0.20699999999999999</c:v>
                </c:pt>
                <c:pt idx="37">
                  <c:v>0.18</c:v>
                </c:pt>
                <c:pt idx="38">
                  <c:v>0.153</c:v>
                </c:pt>
                <c:pt idx="39">
                  <c:v>8.1000000000000003E-2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C1-412A-967D-E4AFDE5238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1251176"/>
        <c:axId val="538065160"/>
      </c:scatterChart>
      <c:valAx>
        <c:axId val="631251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8065160"/>
        <c:crosses val="autoZero"/>
        <c:crossBetween val="midCat"/>
      </c:valAx>
      <c:valAx>
        <c:axId val="538065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1251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Sheet8!$H$1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Sheet8!$B$2:$B$1170</c:f>
              <c:numCache>
                <c:formatCode>General</c:formatCode>
                <c:ptCount val="1169"/>
                <c:pt idx="0">
                  <c:v>4.67</c:v>
                </c:pt>
                <c:pt idx="1">
                  <c:v>5.0199999999999996</c:v>
                </c:pt>
                <c:pt idx="2">
                  <c:v>6.08</c:v>
                </c:pt>
                <c:pt idx="3">
                  <c:v>7.05</c:v>
                </c:pt>
                <c:pt idx="4">
                  <c:v>8.02</c:v>
                </c:pt>
                <c:pt idx="5">
                  <c:v>9.07</c:v>
                </c:pt>
                <c:pt idx="6">
                  <c:v>10.039999999999999</c:v>
                </c:pt>
                <c:pt idx="7">
                  <c:v>12.07</c:v>
                </c:pt>
                <c:pt idx="8">
                  <c:v>14.09</c:v>
                </c:pt>
                <c:pt idx="9">
                  <c:v>16.03</c:v>
                </c:pt>
                <c:pt idx="10">
                  <c:v>18.059999999999999</c:v>
                </c:pt>
                <c:pt idx="11">
                  <c:v>20.079999999999998</c:v>
                </c:pt>
                <c:pt idx="12">
                  <c:v>22.02</c:v>
                </c:pt>
                <c:pt idx="13">
                  <c:v>24.05</c:v>
                </c:pt>
                <c:pt idx="14">
                  <c:v>26.07</c:v>
                </c:pt>
                <c:pt idx="15">
                  <c:v>28.01</c:v>
                </c:pt>
                <c:pt idx="16">
                  <c:v>30.04</c:v>
                </c:pt>
                <c:pt idx="17">
                  <c:v>32.06</c:v>
                </c:pt>
                <c:pt idx="18">
                  <c:v>34.090000000000003</c:v>
                </c:pt>
                <c:pt idx="19">
                  <c:v>36.03</c:v>
                </c:pt>
                <c:pt idx="20">
                  <c:v>38.049999999999997</c:v>
                </c:pt>
                <c:pt idx="21">
                  <c:v>40.08</c:v>
                </c:pt>
                <c:pt idx="22">
                  <c:v>42.01</c:v>
                </c:pt>
                <c:pt idx="23">
                  <c:v>44.04</c:v>
                </c:pt>
                <c:pt idx="24">
                  <c:v>46.07</c:v>
                </c:pt>
                <c:pt idx="25">
                  <c:v>48.09</c:v>
                </c:pt>
                <c:pt idx="26">
                  <c:v>50.03</c:v>
                </c:pt>
                <c:pt idx="27">
                  <c:v>52.06</c:v>
                </c:pt>
                <c:pt idx="28">
                  <c:v>54.08</c:v>
                </c:pt>
                <c:pt idx="29">
                  <c:v>56.02</c:v>
                </c:pt>
                <c:pt idx="30">
                  <c:v>58.05</c:v>
                </c:pt>
                <c:pt idx="31">
                  <c:v>60.07</c:v>
                </c:pt>
                <c:pt idx="32">
                  <c:v>62.01</c:v>
                </c:pt>
                <c:pt idx="33">
                  <c:v>64.040000000000006</c:v>
                </c:pt>
                <c:pt idx="34">
                  <c:v>66.06</c:v>
                </c:pt>
                <c:pt idx="35">
                  <c:v>67.03</c:v>
                </c:pt>
                <c:pt idx="36">
                  <c:v>68.09</c:v>
                </c:pt>
                <c:pt idx="37">
                  <c:v>69.06</c:v>
                </c:pt>
                <c:pt idx="38">
                  <c:v>70.02</c:v>
                </c:pt>
                <c:pt idx="39">
                  <c:v>71.08</c:v>
                </c:pt>
              </c:numCache>
            </c:numRef>
          </c:xVal>
          <c:yVal>
            <c:numRef>
              <c:f>Sheet8!$H$2:$H$1170</c:f>
              <c:numCache>
                <c:formatCode>General</c:formatCode>
                <c:ptCount val="1169"/>
                <c:pt idx="0">
                  <c:v>165.57</c:v>
                </c:pt>
                <c:pt idx="1">
                  <c:v>160.94</c:v>
                </c:pt>
                <c:pt idx="2">
                  <c:v>157.68</c:v>
                </c:pt>
                <c:pt idx="3">
                  <c:v>156.9</c:v>
                </c:pt>
                <c:pt idx="4">
                  <c:v>155.71</c:v>
                </c:pt>
                <c:pt idx="5">
                  <c:v>155.41</c:v>
                </c:pt>
                <c:pt idx="6">
                  <c:v>154.86000000000001</c:v>
                </c:pt>
                <c:pt idx="7">
                  <c:v>153.91</c:v>
                </c:pt>
                <c:pt idx="8">
                  <c:v>150.58000000000001</c:v>
                </c:pt>
                <c:pt idx="9">
                  <c:v>149.84</c:v>
                </c:pt>
                <c:pt idx="10">
                  <c:v>146.25</c:v>
                </c:pt>
                <c:pt idx="11">
                  <c:v>145.28</c:v>
                </c:pt>
                <c:pt idx="12">
                  <c:v>144.97999999999999</c:v>
                </c:pt>
                <c:pt idx="13">
                  <c:v>144.5</c:v>
                </c:pt>
                <c:pt idx="14">
                  <c:v>141.57</c:v>
                </c:pt>
                <c:pt idx="15">
                  <c:v>139.24</c:v>
                </c:pt>
                <c:pt idx="16">
                  <c:v>138.93</c:v>
                </c:pt>
                <c:pt idx="17">
                  <c:v>138.11000000000001</c:v>
                </c:pt>
                <c:pt idx="18">
                  <c:v>138</c:v>
                </c:pt>
                <c:pt idx="19">
                  <c:v>135.19999999999999</c:v>
                </c:pt>
                <c:pt idx="20">
                  <c:v>135.5</c:v>
                </c:pt>
                <c:pt idx="21">
                  <c:v>134.28</c:v>
                </c:pt>
                <c:pt idx="22">
                  <c:v>134.38999999999999</c:v>
                </c:pt>
                <c:pt idx="23">
                  <c:v>134.22999999999999</c:v>
                </c:pt>
                <c:pt idx="24">
                  <c:v>136</c:v>
                </c:pt>
                <c:pt idx="25">
                  <c:v>135.02000000000001</c:v>
                </c:pt>
                <c:pt idx="26">
                  <c:v>136.58000000000001</c:v>
                </c:pt>
                <c:pt idx="27">
                  <c:v>134.62</c:v>
                </c:pt>
                <c:pt idx="28">
                  <c:v>133.58000000000001</c:v>
                </c:pt>
                <c:pt idx="29">
                  <c:v>135.16</c:v>
                </c:pt>
                <c:pt idx="30">
                  <c:v>134.41999999999999</c:v>
                </c:pt>
                <c:pt idx="31">
                  <c:v>132.53</c:v>
                </c:pt>
                <c:pt idx="32">
                  <c:v>134.94</c:v>
                </c:pt>
                <c:pt idx="33">
                  <c:v>136.02000000000001</c:v>
                </c:pt>
                <c:pt idx="34">
                  <c:v>128.24</c:v>
                </c:pt>
                <c:pt idx="35">
                  <c:v>125.43</c:v>
                </c:pt>
                <c:pt idx="36">
                  <c:v>119.49</c:v>
                </c:pt>
                <c:pt idx="37">
                  <c:v>112.6</c:v>
                </c:pt>
                <c:pt idx="38">
                  <c:v>108.52</c:v>
                </c:pt>
                <c:pt idx="39">
                  <c:v>86.98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98-4A8B-B532-811225AFB1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711768"/>
        <c:axId val="539712096"/>
      </c:scatterChart>
      <c:valAx>
        <c:axId val="539711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9712096"/>
        <c:crosses val="autoZero"/>
        <c:crossBetween val="midCat"/>
      </c:valAx>
      <c:valAx>
        <c:axId val="53971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9711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Sheet9!$F$1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Sheet9!$B$2:$B$31</c:f>
              <c:numCache>
                <c:formatCode>General</c:formatCode>
                <c:ptCount val="30"/>
                <c:pt idx="0">
                  <c:v>5.0199999999999996</c:v>
                </c:pt>
                <c:pt idx="1">
                  <c:v>6.08</c:v>
                </c:pt>
                <c:pt idx="2">
                  <c:v>7.05</c:v>
                </c:pt>
                <c:pt idx="3">
                  <c:v>8.02</c:v>
                </c:pt>
                <c:pt idx="4">
                  <c:v>9.07</c:v>
                </c:pt>
                <c:pt idx="5">
                  <c:v>10.039999999999999</c:v>
                </c:pt>
                <c:pt idx="6">
                  <c:v>12.07</c:v>
                </c:pt>
                <c:pt idx="7">
                  <c:v>14.09</c:v>
                </c:pt>
                <c:pt idx="8">
                  <c:v>16.03</c:v>
                </c:pt>
                <c:pt idx="9">
                  <c:v>18.059999999999999</c:v>
                </c:pt>
                <c:pt idx="10">
                  <c:v>20.079999999999998</c:v>
                </c:pt>
                <c:pt idx="11">
                  <c:v>22.02</c:v>
                </c:pt>
                <c:pt idx="12">
                  <c:v>24.05</c:v>
                </c:pt>
                <c:pt idx="13">
                  <c:v>26.07</c:v>
                </c:pt>
                <c:pt idx="14">
                  <c:v>28.01</c:v>
                </c:pt>
                <c:pt idx="15">
                  <c:v>30.04</c:v>
                </c:pt>
                <c:pt idx="16">
                  <c:v>32.06</c:v>
                </c:pt>
                <c:pt idx="17">
                  <c:v>34.090000000000003</c:v>
                </c:pt>
                <c:pt idx="18">
                  <c:v>36.03</c:v>
                </c:pt>
                <c:pt idx="19">
                  <c:v>38.049999999999997</c:v>
                </c:pt>
                <c:pt idx="20">
                  <c:v>40.08</c:v>
                </c:pt>
                <c:pt idx="21">
                  <c:v>42.01</c:v>
                </c:pt>
                <c:pt idx="22">
                  <c:v>44.04</c:v>
                </c:pt>
                <c:pt idx="23">
                  <c:v>46.07</c:v>
                </c:pt>
                <c:pt idx="24">
                  <c:v>48.09</c:v>
                </c:pt>
                <c:pt idx="25">
                  <c:v>50.03</c:v>
                </c:pt>
                <c:pt idx="26">
                  <c:v>51.09</c:v>
                </c:pt>
                <c:pt idx="27">
                  <c:v>52.06</c:v>
                </c:pt>
                <c:pt idx="28">
                  <c:v>53.03</c:v>
                </c:pt>
                <c:pt idx="29">
                  <c:v>54.08</c:v>
                </c:pt>
              </c:numCache>
            </c:numRef>
          </c:xVal>
          <c:yVal>
            <c:numRef>
              <c:f>Sheet9!$F$2:$F$31</c:f>
              <c:numCache>
                <c:formatCode>General</c:formatCode>
                <c:ptCount val="30"/>
                <c:pt idx="0">
                  <c:v>0.56699999999999995</c:v>
                </c:pt>
                <c:pt idx="1">
                  <c:v>0.57299999999999995</c:v>
                </c:pt>
                <c:pt idx="2">
                  <c:v>0.57299999999999995</c:v>
                </c:pt>
                <c:pt idx="3">
                  <c:v>0.57299999999999995</c:v>
                </c:pt>
                <c:pt idx="4">
                  <c:v>0.56999999999999995</c:v>
                </c:pt>
                <c:pt idx="5">
                  <c:v>0.56999999999999995</c:v>
                </c:pt>
                <c:pt idx="6">
                  <c:v>0.57299999999999995</c:v>
                </c:pt>
                <c:pt idx="7">
                  <c:v>0.56699999999999995</c:v>
                </c:pt>
                <c:pt idx="8">
                  <c:v>0.57299999999999995</c:v>
                </c:pt>
                <c:pt idx="9">
                  <c:v>0.56999999999999995</c:v>
                </c:pt>
                <c:pt idx="10">
                  <c:v>0.56699999999999995</c:v>
                </c:pt>
                <c:pt idx="11">
                  <c:v>0.56999999999999995</c:v>
                </c:pt>
                <c:pt idx="12">
                  <c:v>0.57299999999999995</c:v>
                </c:pt>
                <c:pt idx="13">
                  <c:v>0.56699999999999995</c:v>
                </c:pt>
                <c:pt idx="14">
                  <c:v>0.56100000000000005</c:v>
                </c:pt>
                <c:pt idx="15">
                  <c:v>0.53399999999999992</c:v>
                </c:pt>
                <c:pt idx="16">
                  <c:v>0.504</c:v>
                </c:pt>
                <c:pt idx="17">
                  <c:v>0.47699999999999998</c:v>
                </c:pt>
                <c:pt idx="18">
                  <c:v>0.44700000000000001</c:v>
                </c:pt>
                <c:pt idx="19">
                  <c:v>0.41399999999999998</c:v>
                </c:pt>
                <c:pt idx="20">
                  <c:v>0.36</c:v>
                </c:pt>
                <c:pt idx="21">
                  <c:v>0.35699999999999998</c:v>
                </c:pt>
                <c:pt idx="22">
                  <c:v>0.30299999999999999</c:v>
                </c:pt>
                <c:pt idx="23">
                  <c:v>0.3</c:v>
                </c:pt>
                <c:pt idx="24">
                  <c:v>0.246</c:v>
                </c:pt>
                <c:pt idx="25">
                  <c:v>0.23399999999999999</c:v>
                </c:pt>
                <c:pt idx="26">
                  <c:v>0.222</c:v>
                </c:pt>
                <c:pt idx="27">
                  <c:v>0.17699999999999999</c:v>
                </c:pt>
                <c:pt idx="28">
                  <c:v>0.153</c:v>
                </c:pt>
                <c:pt idx="29">
                  <c:v>4.8000000000000001E-2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26-459B-8E13-74235B569B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696352"/>
        <c:axId val="539699960"/>
      </c:scatterChart>
      <c:valAx>
        <c:axId val="539696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9699960"/>
        <c:crosses val="autoZero"/>
        <c:crossBetween val="midCat"/>
      </c:valAx>
      <c:valAx>
        <c:axId val="539699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9696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Sheet9!$H$1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Sheet9!$B$2:$B$1170</c:f>
              <c:numCache>
                <c:formatCode>General</c:formatCode>
                <c:ptCount val="1169"/>
                <c:pt idx="0">
                  <c:v>5.0199999999999996</c:v>
                </c:pt>
                <c:pt idx="1">
                  <c:v>6.08</c:v>
                </c:pt>
                <c:pt idx="2">
                  <c:v>7.05</c:v>
                </c:pt>
                <c:pt idx="3">
                  <c:v>8.02</c:v>
                </c:pt>
                <c:pt idx="4">
                  <c:v>9.07</c:v>
                </c:pt>
                <c:pt idx="5">
                  <c:v>10.039999999999999</c:v>
                </c:pt>
                <c:pt idx="6">
                  <c:v>12.07</c:v>
                </c:pt>
                <c:pt idx="7">
                  <c:v>14.09</c:v>
                </c:pt>
                <c:pt idx="8">
                  <c:v>16.03</c:v>
                </c:pt>
                <c:pt idx="9">
                  <c:v>18.059999999999999</c:v>
                </c:pt>
                <c:pt idx="10">
                  <c:v>20.079999999999998</c:v>
                </c:pt>
                <c:pt idx="11">
                  <c:v>22.02</c:v>
                </c:pt>
                <c:pt idx="12">
                  <c:v>24.05</c:v>
                </c:pt>
                <c:pt idx="13">
                  <c:v>26.07</c:v>
                </c:pt>
                <c:pt idx="14">
                  <c:v>28.01</c:v>
                </c:pt>
                <c:pt idx="15">
                  <c:v>30.04</c:v>
                </c:pt>
                <c:pt idx="16">
                  <c:v>32.06</c:v>
                </c:pt>
                <c:pt idx="17">
                  <c:v>34.090000000000003</c:v>
                </c:pt>
                <c:pt idx="18">
                  <c:v>36.03</c:v>
                </c:pt>
                <c:pt idx="19">
                  <c:v>38.049999999999997</c:v>
                </c:pt>
                <c:pt idx="20">
                  <c:v>40.08</c:v>
                </c:pt>
                <c:pt idx="21">
                  <c:v>42.01</c:v>
                </c:pt>
                <c:pt idx="22">
                  <c:v>44.04</c:v>
                </c:pt>
                <c:pt idx="23">
                  <c:v>46.07</c:v>
                </c:pt>
                <c:pt idx="24">
                  <c:v>48.09</c:v>
                </c:pt>
                <c:pt idx="25">
                  <c:v>50.03</c:v>
                </c:pt>
                <c:pt idx="26">
                  <c:v>51.09</c:v>
                </c:pt>
                <c:pt idx="27">
                  <c:v>52.06</c:v>
                </c:pt>
                <c:pt idx="28">
                  <c:v>53.03</c:v>
                </c:pt>
                <c:pt idx="29">
                  <c:v>54.08</c:v>
                </c:pt>
              </c:numCache>
            </c:numRef>
          </c:xVal>
          <c:yVal>
            <c:numRef>
              <c:f>Sheet9!$H$2:$H$1170</c:f>
              <c:numCache>
                <c:formatCode>General</c:formatCode>
                <c:ptCount val="1169"/>
                <c:pt idx="0">
                  <c:v>153.54</c:v>
                </c:pt>
                <c:pt idx="1">
                  <c:v>151.87</c:v>
                </c:pt>
                <c:pt idx="2">
                  <c:v>150.19999999999999</c:v>
                </c:pt>
                <c:pt idx="3">
                  <c:v>148.93</c:v>
                </c:pt>
                <c:pt idx="4">
                  <c:v>148.37</c:v>
                </c:pt>
                <c:pt idx="5">
                  <c:v>147.66999999999999</c:v>
                </c:pt>
                <c:pt idx="6">
                  <c:v>146.54</c:v>
                </c:pt>
                <c:pt idx="7">
                  <c:v>145.94999999999999</c:v>
                </c:pt>
                <c:pt idx="8">
                  <c:v>145.52000000000001</c:v>
                </c:pt>
                <c:pt idx="9">
                  <c:v>144.65</c:v>
                </c:pt>
                <c:pt idx="10">
                  <c:v>139.06</c:v>
                </c:pt>
                <c:pt idx="11">
                  <c:v>138.59</c:v>
                </c:pt>
                <c:pt idx="12">
                  <c:v>135.41</c:v>
                </c:pt>
                <c:pt idx="13">
                  <c:v>133.84</c:v>
                </c:pt>
                <c:pt idx="14">
                  <c:v>131.15</c:v>
                </c:pt>
                <c:pt idx="15">
                  <c:v>129.91</c:v>
                </c:pt>
                <c:pt idx="16">
                  <c:v>128.37</c:v>
                </c:pt>
                <c:pt idx="17">
                  <c:v>129.16</c:v>
                </c:pt>
                <c:pt idx="18">
                  <c:v>130.22</c:v>
                </c:pt>
                <c:pt idx="19">
                  <c:v>128.22999999999999</c:v>
                </c:pt>
                <c:pt idx="20">
                  <c:v>131.22</c:v>
                </c:pt>
                <c:pt idx="21">
                  <c:v>129.04</c:v>
                </c:pt>
                <c:pt idx="22">
                  <c:v>130.03</c:v>
                </c:pt>
                <c:pt idx="23">
                  <c:v>128.86000000000001</c:v>
                </c:pt>
                <c:pt idx="24">
                  <c:v>130.69999999999999</c:v>
                </c:pt>
                <c:pt idx="25">
                  <c:v>125.34</c:v>
                </c:pt>
                <c:pt idx="26">
                  <c:v>123.03</c:v>
                </c:pt>
                <c:pt idx="27">
                  <c:v>119.69</c:v>
                </c:pt>
                <c:pt idx="28">
                  <c:v>114.95</c:v>
                </c:pt>
                <c:pt idx="29">
                  <c:v>101.27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CB-4484-BE77-8DCB5E93C9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715376"/>
        <c:axId val="539714720"/>
      </c:scatterChart>
      <c:valAx>
        <c:axId val="539715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9714720"/>
        <c:crosses val="autoZero"/>
        <c:crossBetween val="midCat"/>
      </c:valAx>
      <c:valAx>
        <c:axId val="53971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9715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Sheet1!$B$1:$B$757</c:f>
              <c:numCache>
                <c:formatCode>General</c:formatCode>
                <c:ptCount val="757"/>
                <c:pt idx="1">
                  <c:v>7.05</c:v>
                </c:pt>
                <c:pt idx="2">
                  <c:v>10.57</c:v>
                </c:pt>
                <c:pt idx="3">
                  <c:v>20.260000000000002</c:v>
                </c:pt>
                <c:pt idx="4">
                  <c:v>40.520000000000003</c:v>
                </c:pt>
                <c:pt idx="5">
                  <c:v>60.78</c:v>
                </c:pt>
                <c:pt idx="6">
                  <c:v>80.150000000000006</c:v>
                </c:pt>
                <c:pt idx="7">
                  <c:v>100.41</c:v>
                </c:pt>
                <c:pt idx="8">
                  <c:v>120.67</c:v>
                </c:pt>
                <c:pt idx="9">
                  <c:v>140.05000000000001</c:v>
                </c:pt>
                <c:pt idx="10">
                  <c:v>160.31</c:v>
                </c:pt>
                <c:pt idx="11">
                  <c:v>180.57</c:v>
                </c:pt>
                <c:pt idx="12">
                  <c:v>200.83</c:v>
                </c:pt>
                <c:pt idx="13">
                  <c:v>220.21</c:v>
                </c:pt>
                <c:pt idx="14">
                  <c:v>240.46</c:v>
                </c:pt>
                <c:pt idx="15">
                  <c:v>260.72000000000003</c:v>
                </c:pt>
                <c:pt idx="16">
                  <c:v>280.98</c:v>
                </c:pt>
                <c:pt idx="17">
                  <c:v>300.36</c:v>
                </c:pt>
                <c:pt idx="18">
                  <c:v>320.62</c:v>
                </c:pt>
                <c:pt idx="19">
                  <c:v>340.88</c:v>
                </c:pt>
                <c:pt idx="20">
                  <c:v>360.25</c:v>
                </c:pt>
                <c:pt idx="21">
                  <c:v>380.51</c:v>
                </c:pt>
                <c:pt idx="22">
                  <c:v>400.77</c:v>
                </c:pt>
                <c:pt idx="23">
                  <c:v>420.15</c:v>
                </c:pt>
                <c:pt idx="24">
                  <c:v>440.41</c:v>
                </c:pt>
                <c:pt idx="25">
                  <c:v>460.67</c:v>
                </c:pt>
                <c:pt idx="26">
                  <c:v>480.04</c:v>
                </c:pt>
                <c:pt idx="27">
                  <c:v>501.18</c:v>
                </c:pt>
                <c:pt idx="28">
                  <c:v>520.55999999999995</c:v>
                </c:pt>
                <c:pt idx="29">
                  <c:v>540.82000000000005</c:v>
                </c:pt>
                <c:pt idx="30">
                  <c:v>561.08000000000004</c:v>
                </c:pt>
                <c:pt idx="31">
                  <c:v>580.46</c:v>
                </c:pt>
                <c:pt idx="32">
                  <c:v>600.72</c:v>
                </c:pt>
                <c:pt idx="33">
                  <c:v>620.09</c:v>
                </c:pt>
                <c:pt idx="34">
                  <c:v>640.35</c:v>
                </c:pt>
                <c:pt idx="35">
                  <c:v>649.16</c:v>
                </c:pt>
              </c:numCache>
            </c:numRef>
          </c:xVal>
          <c:yVal>
            <c:numRef>
              <c:f>Sheet1!$F$1:$F$757</c:f>
              <c:numCache>
                <c:formatCode>General</c:formatCode>
                <c:ptCount val="757"/>
                <c:pt idx="1">
                  <c:v>0.56999999999999995</c:v>
                </c:pt>
                <c:pt idx="2">
                  <c:v>0.56999999999999995</c:v>
                </c:pt>
                <c:pt idx="3">
                  <c:v>0.57299999999999995</c:v>
                </c:pt>
                <c:pt idx="4">
                  <c:v>0.56999999999999995</c:v>
                </c:pt>
                <c:pt idx="5">
                  <c:v>0.56699999999999995</c:v>
                </c:pt>
                <c:pt idx="6">
                  <c:v>0.56999999999999995</c:v>
                </c:pt>
                <c:pt idx="7">
                  <c:v>0.56699999999999995</c:v>
                </c:pt>
                <c:pt idx="8">
                  <c:v>0.56999999999999995</c:v>
                </c:pt>
                <c:pt idx="9">
                  <c:v>0.56999999999999995</c:v>
                </c:pt>
                <c:pt idx="10">
                  <c:v>0.56699999999999995</c:v>
                </c:pt>
                <c:pt idx="11">
                  <c:v>0.57299999999999995</c:v>
                </c:pt>
                <c:pt idx="12">
                  <c:v>0.56999999999999995</c:v>
                </c:pt>
                <c:pt idx="13">
                  <c:v>0.56699999999999995</c:v>
                </c:pt>
                <c:pt idx="14">
                  <c:v>0.57299999999999995</c:v>
                </c:pt>
                <c:pt idx="15">
                  <c:v>0.56999999999999995</c:v>
                </c:pt>
                <c:pt idx="16">
                  <c:v>0.56699999999999995</c:v>
                </c:pt>
                <c:pt idx="17">
                  <c:v>0.56999999999999995</c:v>
                </c:pt>
                <c:pt idx="18">
                  <c:v>0.56999999999999995</c:v>
                </c:pt>
                <c:pt idx="19">
                  <c:v>0.56999999999999995</c:v>
                </c:pt>
                <c:pt idx="20">
                  <c:v>0.56699999999999995</c:v>
                </c:pt>
                <c:pt idx="21">
                  <c:v>0.56100000000000005</c:v>
                </c:pt>
                <c:pt idx="22">
                  <c:v>0.53100000000000003</c:v>
                </c:pt>
                <c:pt idx="23">
                  <c:v>0.51900000000000002</c:v>
                </c:pt>
                <c:pt idx="24">
                  <c:v>0.49800000000000005</c:v>
                </c:pt>
                <c:pt idx="25">
                  <c:v>0.46799999999999997</c:v>
                </c:pt>
                <c:pt idx="26">
                  <c:v>0.45299999999999996</c:v>
                </c:pt>
                <c:pt idx="27">
                  <c:v>0.42599999999999999</c:v>
                </c:pt>
                <c:pt idx="28">
                  <c:v>0.39899999999999997</c:v>
                </c:pt>
                <c:pt idx="29">
                  <c:v>0.38400000000000001</c:v>
                </c:pt>
                <c:pt idx="30">
                  <c:v>0.35099999999999998</c:v>
                </c:pt>
                <c:pt idx="31">
                  <c:v>0.30599999999999999</c:v>
                </c:pt>
                <c:pt idx="32">
                  <c:v>0.27</c:v>
                </c:pt>
                <c:pt idx="33">
                  <c:v>0.23399999999999999</c:v>
                </c:pt>
                <c:pt idx="34">
                  <c:v>0.16500000000000001</c:v>
                </c:pt>
                <c:pt idx="35">
                  <c:v>6.6000000000000003E-2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14-4D0C-BBDF-B661C629FC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3969632"/>
        <c:axId val="533973240"/>
      </c:scatterChart>
      <c:valAx>
        <c:axId val="533969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3973240"/>
        <c:crosses val="autoZero"/>
        <c:crossBetween val="midCat"/>
      </c:valAx>
      <c:valAx>
        <c:axId val="533973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3969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Sheet10!$F$1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Sheet10!$B$2:$B$26</c:f>
              <c:numCache>
                <c:formatCode>General</c:formatCode>
                <c:ptCount val="25"/>
                <c:pt idx="0">
                  <c:v>5.0199999999999996</c:v>
                </c:pt>
                <c:pt idx="1">
                  <c:v>6.08</c:v>
                </c:pt>
                <c:pt idx="2">
                  <c:v>7.05</c:v>
                </c:pt>
                <c:pt idx="3">
                  <c:v>8.02</c:v>
                </c:pt>
                <c:pt idx="4">
                  <c:v>9.07</c:v>
                </c:pt>
                <c:pt idx="5">
                  <c:v>10.039999999999999</c:v>
                </c:pt>
                <c:pt idx="6">
                  <c:v>11.01</c:v>
                </c:pt>
                <c:pt idx="7">
                  <c:v>12.07</c:v>
                </c:pt>
                <c:pt idx="8">
                  <c:v>14.09</c:v>
                </c:pt>
                <c:pt idx="9">
                  <c:v>16.03</c:v>
                </c:pt>
                <c:pt idx="10">
                  <c:v>18.059999999999999</c:v>
                </c:pt>
                <c:pt idx="11">
                  <c:v>20.079999999999998</c:v>
                </c:pt>
                <c:pt idx="12">
                  <c:v>22.02</c:v>
                </c:pt>
                <c:pt idx="13">
                  <c:v>24.05</c:v>
                </c:pt>
                <c:pt idx="14">
                  <c:v>26.07</c:v>
                </c:pt>
                <c:pt idx="15">
                  <c:v>28.01</c:v>
                </c:pt>
                <c:pt idx="16">
                  <c:v>30.04</c:v>
                </c:pt>
                <c:pt idx="17">
                  <c:v>32.06</c:v>
                </c:pt>
                <c:pt idx="18">
                  <c:v>34.090000000000003</c:v>
                </c:pt>
                <c:pt idx="19">
                  <c:v>36.03</c:v>
                </c:pt>
                <c:pt idx="20">
                  <c:v>38.049999999999997</c:v>
                </c:pt>
                <c:pt idx="21">
                  <c:v>40.08</c:v>
                </c:pt>
                <c:pt idx="22">
                  <c:v>41.05</c:v>
                </c:pt>
                <c:pt idx="23">
                  <c:v>42.01</c:v>
                </c:pt>
                <c:pt idx="24">
                  <c:v>43.07</c:v>
                </c:pt>
              </c:numCache>
            </c:numRef>
          </c:xVal>
          <c:yVal>
            <c:numRef>
              <c:f>Sheet10!$F$2:$F$26</c:f>
              <c:numCache>
                <c:formatCode>General</c:formatCode>
                <c:ptCount val="25"/>
                <c:pt idx="0">
                  <c:v>0.56699999999999995</c:v>
                </c:pt>
                <c:pt idx="1">
                  <c:v>0.57299999999999995</c:v>
                </c:pt>
                <c:pt idx="2">
                  <c:v>0.56999999999999995</c:v>
                </c:pt>
                <c:pt idx="3">
                  <c:v>0.57299999999999995</c:v>
                </c:pt>
                <c:pt idx="4">
                  <c:v>0.57299999999999995</c:v>
                </c:pt>
                <c:pt idx="5">
                  <c:v>0.56999999999999995</c:v>
                </c:pt>
                <c:pt idx="6">
                  <c:v>0.57299999999999995</c:v>
                </c:pt>
                <c:pt idx="7">
                  <c:v>0.56699999999999995</c:v>
                </c:pt>
                <c:pt idx="8">
                  <c:v>0.56999999999999995</c:v>
                </c:pt>
                <c:pt idx="9">
                  <c:v>0.56999999999999995</c:v>
                </c:pt>
                <c:pt idx="10">
                  <c:v>0.56699999999999995</c:v>
                </c:pt>
                <c:pt idx="11">
                  <c:v>0.56400000000000006</c:v>
                </c:pt>
                <c:pt idx="12">
                  <c:v>0.53700000000000003</c:v>
                </c:pt>
                <c:pt idx="13">
                  <c:v>0.49199999999999999</c:v>
                </c:pt>
                <c:pt idx="14">
                  <c:v>0.46500000000000002</c:v>
                </c:pt>
                <c:pt idx="15">
                  <c:v>0.41399999999999998</c:v>
                </c:pt>
                <c:pt idx="16">
                  <c:v>0.40800000000000003</c:v>
                </c:pt>
                <c:pt idx="17">
                  <c:v>0.372</c:v>
                </c:pt>
                <c:pt idx="18">
                  <c:v>0.32099999999999995</c:v>
                </c:pt>
                <c:pt idx="19">
                  <c:v>0.309</c:v>
                </c:pt>
                <c:pt idx="20">
                  <c:v>0.255</c:v>
                </c:pt>
                <c:pt idx="21">
                  <c:v>0.21899999999999997</c:v>
                </c:pt>
                <c:pt idx="22">
                  <c:v>0.18899999999999997</c:v>
                </c:pt>
                <c:pt idx="23">
                  <c:v>0.13799999999999998</c:v>
                </c:pt>
                <c:pt idx="24">
                  <c:v>3.9E-2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17-46E8-BB4D-7D9D0E888B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695040"/>
        <c:axId val="539695696"/>
      </c:scatterChart>
      <c:valAx>
        <c:axId val="539695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9695696"/>
        <c:crosses val="autoZero"/>
        <c:crossBetween val="midCat"/>
      </c:valAx>
      <c:valAx>
        <c:axId val="53969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9695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Sheet10!$H$1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Sheet10!$B$2:$B$26</c:f>
              <c:numCache>
                <c:formatCode>General</c:formatCode>
                <c:ptCount val="25"/>
                <c:pt idx="0">
                  <c:v>5.0199999999999996</c:v>
                </c:pt>
                <c:pt idx="1">
                  <c:v>6.08</c:v>
                </c:pt>
                <c:pt idx="2">
                  <c:v>7.05</c:v>
                </c:pt>
                <c:pt idx="3">
                  <c:v>8.02</c:v>
                </c:pt>
                <c:pt idx="4">
                  <c:v>9.07</c:v>
                </c:pt>
                <c:pt idx="5">
                  <c:v>10.039999999999999</c:v>
                </c:pt>
                <c:pt idx="6">
                  <c:v>11.01</c:v>
                </c:pt>
                <c:pt idx="7">
                  <c:v>12.07</c:v>
                </c:pt>
                <c:pt idx="8">
                  <c:v>14.09</c:v>
                </c:pt>
                <c:pt idx="9">
                  <c:v>16.03</c:v>
                </c:pt>
                <c:pt idx="10">
                  <c:v>18.059999999999999</c:v>
                </c:pt>
                <c:pt idx="11">
                  <c:v>20.079999999999998</c:v>
                </c:pt>
                <c:pt idx="12">
                  <c:v>22.02</c:v>
                </c:pt>
                <c:pt idx="13">
                  <c:v>24.05</c:v>
                </c:pt>
                <c:pt idx="14">
                  <c:v>26.07</c:v>
                </c:pt>
                <c:pt idx="15">
                  <c:v>28.01</c:v>
                </c:pt>
                <c:pt idx="16">
                  <c:v>30.04</c:v>
                </c:pt>
                <c:pt idx="17">
                  <c:v>32.06</c:v>
                </c:pt>
                <c:pt idx="18">
                  <c:v>34.090000000000003</c:v>
                </c:pt>
                <c:pt idx="19">
                  <c:v>36.03</c:v>
                </c:pt>
                <c:pt idx="20">
                  <c:v>38.049999999999997</c:v>
                </c:pt>
                <c:pt idx="21">
                  <c:v>40.08</c:v>
                </c:pt>
                <c:pt idx="22">
                  <c:v>41.05</c:v>
                </c:pt>
                <c:pt idx="23">
                  <c:v>42.01</c:v>
                </c:pt>
                <c:pt idx="24">
                  <c:v>43.07</c:v>
                </c:pt>
              </c:numCache>
            </c:numRef>
          </c:xVal>
          <c:yVal>
            <c:numRef>
              <c:f>Sheet10!$H$2:$H$26</c:f>
              <c:numCache>
                <c:formatCode>General</c:formatCode>
                <c:ptCount val="25"/>
                <c:pt idx="0">
                  <c:v>156.66</c:v>
                </c:pt>
                <c:pt idx="1">
                  <c:v>155.44</c:v>
                </c:pt>
                <c:pt idx="2">
                  <c:v>154.41</c:v>
                </c:pt>
                <c:pt idx="3">
                  <c:v>152.31</c:v>
                </c:pt>
                <c:pt idx="4">
                  <c:v>150.51</c:v>
                </c:pt>
                <c:pt idx="5">
                  <c:v>149.97999999999999</c:v>
                </c:pt>
                <c:pt idx="6">
                  <c:v>148.19999999999999</c:v>
                </c:pt>
                <c:pt idx="7">
                  <c:v>147.76</c:v>
                </c:pt>
                <c:pt idx="8">
                  <c:v>145.61000000000001</c:v>
                </c:pt>
                <c:pt idx="9">
                  <c:v>143.07</c:v>
                </c:pt>
                <c:pt idx="10">
                  <c:v>141.77000000000001</c:v>
                </c:pt>
                <c:pt idx="11">
                  <c:v>138.05000000000001</c:v>
                </c:pt>
                <c:pt idx="12">
                  <c:v>134.51</c:v>
                </c:pt>
                <c:pt idx="13">
                  <c:v>134.78</c:v>
                </c:pt>
                <c:pt idx="14">
                  <c:v>134.05000000000001</c:v>
                </c:pt>
                <c:pt idx="15">
                  <c:v>133.38999999999999</c:v>
                </c:pt>
                <c:pt idx="16">
                  <c:v>135.53</c:v>
                </c:pt>
                <c:pt idx="17">
                  <c:v>131.54</c:v>
                </c:pt>
                <c:pt idx="18">
                  <c:v>131.65</c:v>
                </c:pt>
                <c:pt idx="19">
                  <c:v>129.49</c:v>
                </c:pt>
                <c:pt idx="20">
                  <c:v>123.4</c:v>
                </c:pt>
                <c:pt idx="21">
                  <c:v>115.42</c:v>
                </c:pt>
                <c:pt idx="22">
                  <c:v>110.26</c:v>
                </c:pt>
                <c:pt idx="23">
                  <c:v>100.98</c:v>
                </c:pt>
                <c:pt idx="24">
                  <c:v>98.5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16-4D73-955A-775DB239DF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3134456"/>
        <c:axId val="713137408"/>
      </c:scatterChart>
      <c:valAx>
        <c:axId val="713134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3137408"/>
        <c:crosses val="autoZero"/>
        <c:crossBetween val="midCat"/>
      </c:valAx>
      <c:valAx>
        <c:axId val="71313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3134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Sheet2!$B$1:$B$45</c:f>
              <c:numCache>
                <c:formatCode>General</c:formatCode>
                <c:ptCount val="45"/>
                <c:pt idx="1">
                  <c:v>7.05</c:v>
                </c:pt>
                <c:pt idx="2">
                  <c:v>12.33</c:v>
                </c:pt>
                <c:pt idx="3">
                  <c:v>20.260000000000002</c:v>
                </c:pt>
                <c:pt idx="4">
                  <c:v>30.83</c:v>
                </c:pt>
                <c:pt idx="5">
                  <c:v>40.520000000000003</c:v>
                </c:pt>
                <c:pt idx="6">
                  <c:v>50.21</c:v>
                </c:pt>
                <c:pt idx="7">
                  <c:v>60.78</c:v>
                </c:pt>
                <c:pt idx="8">
                  <c:v>70.47</c:v>
                </c:pt>
                <c:pt idx="9">
                  <c:v>80.150000000000006</c:v>
                </c:pt>
                <c:pt idx="10">
                  <c:v>90.72</c:v>
                </c:pt>
                <c:pt idx="11">
                  <c:v>100.41</c:v>
                </c:pt>
                <c:pt idx="12">
                  <c:v>110.98</c:v>
                </c:pt>
                <c:pt idx="13">
                  <c:v>120.67</c:v>
                </c:pt>
                <c:pt idx="14">
                  <c:v>130.36000000000001</c:v>
                </c:pt>
                <c:pt idx="15">
                  <c:v>140.05000000000001</c:v>
                </c:pt>
                <c:pt idx="16">
                  <c:v>150.62</c:v>
                </c:pt>
                <c:pt idx="17">
                  <c:v>160.31</c:v>
                </c:pt>
                <c:pt idx="18">
                  <c:v>170.88</c:v>
                </c:pt>
                <c:pt idx="19">
                  <c:v>180.57</c:v>
                </c:pt>
                <c:pt idx="20">
                  <c:v>190.26</c:v>
                </c:pt>
                <c:pt idx="21">
                  <c:v>200.83</c:v>
                </c:pt>
                <c:pt idx="22">
                  <c:v>210.51</c:v>
                </c:pt>
                <c:pt idx="23">
                  <c:v>221.08</c:v>
                </c:pt>
                <c:pt idx="24">
                  <c:v>230.77</c:v>
                </c:pt>
                <c:pt idx="25">
                  <c:v>240.46</c:v>
                </c:pt>
                <c:pt idx="26">
                  <c:v>250.15</c:v>
                </c:pt>
                <c:pt idx="27">
                  <c:v>260.72000000000003</c:v>
                </c:pt>
                <c:pt idx="28">
                  <c:v>270.41000000000003</c:v>
                </c:pt>
                <c:pt idx="29">
                  <c:v>280.98</c:v>
                </c:pt>
                <c:pt idx="30">
                  <c:v>290.67</c:v>
                </c:pt>
                <c:pt idx="31">
                  <c:v>300.36</c:v>
                </c:pt>
                <c:pt idx="32">
                  <c:v>310.05</c:v>
                </c:pt>
                <c:pt idx="33">
                  <c:v>320.62</c:v>
                </c:pt>
                <c:pt idx="34">
                  <c:v>330.31</c:v>
                </c:pt>
                <c:pt idx="35">
                  <c:v>340.88</c:v>
                </c:pt>
                <c:pt idx="36">
                  <c:v>350.56</c:v>
                </c:pt>
                <c:pt idx="37">
                  <c:v>360.25</c:v>
                </c:pt>
                <c:pt idx="38">
                  <c:v>370.82</c:v>
                </c:pt>
                <c:pt idx="39">
                  <c:v>380.51</c:v>
                </c:pt>
                <c:pt idx="40">
                  <c:v>391.08</c:v>
                </c:pt>
                <c:pt idx="41">
                  <c:v>400.77</c:v>
                </c:pt>
                <c:pt idx="42">
                  <c:v>410.46</c:v>
                </c:pt>
                <c:pt idx="43">
                  <c:v>420.15</c:v>
                </c:pt>
                <c:pt idx="44">
                  <c:v>424.55</c:v>
                </c:pt>
              </c:numCache>
            </c:numRef>
          </c:xVal>
          <c:yVal>
            <c:numRef>
              <c:f>Sheet2!$F$1:$F$45</c:f>
              <c:numCache>
                <c:formatCode>General</c:formatCode>
                <c:ptCount val="45"/>
                <c:pt idx="1">
                  <c:v>0.57299999999999995</c:v>
                </c:pt>
                <c:pt idx="2">
                  <c:v>0.56999999999999995</c:v>
                </c:pt>
                <c:pt idx="3">
                  <c:v>0.57299999999999995</c:v>
                </c:pt>
                <c:pt idx="4">
                  <c:v>0.56999999999999995</c:v>
                </c:pt>
                <c:pt idx="5">
                  <c:v>0.56699999999999995</c:v>
                </c:pt>
                <c:pt idx="6">
                  <c:v>0.56699999999999995</c:v>
                </c:pt>
                <c:pt idx="7">
                  <c:v>0.57299999999999995</c:v>
                </c:pt>
                <c:pt idx="8">
                  <c:v>0.57299999999999995</c:v>
                </c:pt>
                <c:pt idx="9">
                  <c:v>0.56699999999999995</c:v>
                </c:pt>
                <c:pt idx="10">
                  <c:v>0.56699999999999995</c:v>
                </c:pt>
                <c:pt idx="11">
                  <c:v>0.56699999999999995</c:v>
                </c:pt>
                <c:pt idx="12">
                  <c:v>0.56699999999999995</c:v>
                </c:pt>
                <c:pt idx="13">
                  <c:v>0.57299999999999995</c:v>
                </c:pt>
                <c:pt idx="14">
                  <c:v>0.56999999999999995</c:v>
                </c:pt>
                <c:pt idx="15">
                  <c:v>0.56699999999999995</c:v>
                </c:pt>
                <c:pt idx="16">
                  <c:v>0.56699999999999995</c:v>
                </c:pt>
                <c:pt idx="17">
                  <c:v>0.56699999999999995</c:v>
                </c:pt>
                <c:pt idx="18">
                  <c:v>0.56999999999999995</c:v>
                </c:pt>
                <c:pt idx="19">
                  <c:v>0.56699999999999995</c:v>
                </c:pt>
                <c:pt idx="20">
                  <c:v>0.57299999999999995</c:v>
                </c:pt>
                <c:pt idx="21">
                  <c:v>0.56699999999999995</c:v>
                </c:pt>
                <c:pt idx="22">
                  <c:v>0.56400000000000006</c:v>
                </c:pt>
                <c:pt idx="23">
                  <c:v>0.53700000000000003</c:v>
                </c:pt>
                <c:pt idx="24">
                  <c:v>0.54</c:v>
                </c:pt>
                <c:pt idx="25">
                  <c:v>0.51</c:v>
                </c:pt>
                <c:pt idx="26">
                  <c:v>0.51</c:v>
                </c:pt>
                <c:pt idx="27">
                  <c:v>0.47699999999999998</c:v>
                </c:pt>
                <c:pt idx="28">
                  <c:v>0.47699999999999998</c:v>
                </c:pt>
                <c:pt idx="29">
                  <c:v>0.47099999999999997</c:v>
                </c:pt>
                <c:pt idx="30">
                  <c:v>0.44400000000000001</c:v>
                </c:pt>
                <c:pt idx="31">
                  <c:v>0.435</c:v>
                </c:pt>
                <c:pt idx="32">
                  <c:v>0.432</c:v>
                </c:pt>
                <c:pt idx="33">
                  <c:v>0.39899999999999997</c:v>
                </c:pt>
                <c:pt idx="34">
                  <c:v>0.36300000000000004</c:v>
                </c:pt>
                <c:pt idx="35">
                  <c:v>0.35699999999999998</c:v>
                </c:pt>
                <c:pt idx="36">
                  <c:v>0.34500000000000003</c:v>
                </c:pt>
                <c:pt idx="37">
                  <c:v>0.33599999999999997</c:v>
                </c:pt>
                <c:pt idx="38">
                  <c:v>0.30599999999999999</c:v>
                </c:pt>
                <c:pt idx="39">
                  <c:v>0.27900000000000003</c:v>
                </c:pt>
                <c:pt idx="40">
                  <c:v>0.24900000000000003</c:v>
                </c:pt>
                <c:pt idx="41">
                  <c:v>0.21899999999999997</c:v>
                </c:pt>
                <c:pt idx="42">
                  <c:v>0.20100000000000001</c:v>
                </c:pt>
                <c:pt idx="43">
                  <c:v>0.16500000000000001</c:v>
                </c:pt>
                <c:pt idx="44">
                  <c:v>6.6000000000000003E-2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68-4EE7-8325-17610FCC5C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1150784"/>
        <c:axId val="591146192"/>
      </c:scatterChart>
      <c:valAx>
        <c:axId val="591150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1146192"/>
        <c:crosses val="autoZero"/>
        <c:crossBetween val="midCat"/>
      </c:valAx>
      <c:valAx>
        <c:axId val="59114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1150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Sheet2!$B$1:$B$518</c:f>
              <c:numCache>
                <c:formatCode>General</c:formatCode>
                <c:ptCount val="518"/>
                <c:pt idx="1">
                  <c:v>7.05</c:v>
                </c:pt>
                <c:pt idx="2">
                  <c:v>12.33</c:v>
                </c:pt>
                <c:pt idx="3">
                  <c:v>20.260000000000002</c:v>
                </c:pt>
                <c:pt idx="4">
                  <c:v>30.83</c:v>
                </c:pt>
                <c:pt idx="5">
                  <c:v>40.520000000000003</c:v>
                </c:pt>
                <c:pt idx="6">
                  <c:v>50.21</c:v>
                </c:pt>
                <c:pt idx="7">
                  <c:v>60.78</c:v>
                </c:pt>
                <c:pt idx="8">
                  <c:v>70.47</c:v>
                </c:pt>
                <c:pt idx="9">
                  <c:v>80.150000000000006</c:v>
                </c:pt>
                <c:pt idx="10">
                  <c:v>90.72</c:v>
                </c:pt>
                <c:pt idx="11">
                  <c:v>100.41</c:v>
                </c:pt>
                <c:pt idx="12">
                  <c:v>110.98</c:v>
                </c:pt>
                <c:pt idx="13">
                  <c:v>120.67</c:v>
                </c:pt>
                <c:pt idx="14">
                  <c:v>130.36000000000001</c:v>
                </c:pt>
                <c:pt idx="15">
                  <c:v>140.05000000000001</c:v>
                </c:pt>
                <c:pt idx="16">
                  <c:v>150.62</c:v>
                </c:pt>
                <c:pt idx="17">
                  <c:v>160.31</c:v>
                </c:pt>
                <c:pt idx="18">
                  <c:v>170.88</c:v>
                </c:pt>
                <c:pt idx="19">
                  <c:v>180.57</c:v>
                </c:pt>
                <c:pt idx="20">
                  <c:v>190.26</c:v>
                </c:pt>
                <c:pt idx="21">
                  <c:v>200.83</c:v>
                </c:pt>
                <c:pt idx="22">
                  <c:v>210.51</c:v>
                </c:pt>
                <c:pt idx="23">
                  <c:v>221.08</c:v>
                </c:pt>
                <c:pt idx="24">
                  <c:v>230.77</c:v>
                </c:pt>
                <c:pt idx="25">
                  <c:v>240.46</c:v>
                </c:pt>
                <c:pt idx="26">
                  <c:v>250.15</c:v>
                </c:pt>
                <c:pt idx="27">
                  <c:v>260.72000000000003</c:v>
                </c:pt>
                <c:pt idx="28">
                  <c:v>270.41000000000003</c:v>
                </c:pt>
                <c:pt idx="29">
                  <c:v>280.98</c:v>
                </c:pt>
                <c:pt idx="30">
                  <c:v>290.67</c:v>
                </c:pt>
                <c:pt idx="31">
                  <c:v>300.36</c:v>
                </c:pt>
                <c:pt idx="32">
                  <c:v>310.05</c:v>
                </c:pt>
                <c:pt idx="33">
                  <c:v>320.62</c:v>
                </c:pt>
                <c:pt idx="34">
                  <c:v>330.31</c:v>
                </c:pt>
                <c:pt idx="35">
                  <c:v>340.88</c:v>
                </c:pt>
                <c:pt idx="36">
                  <c:v>350.56</c:v>
                </c:pt>
                <c:pt idx="37">
                  <c:v>360.25</c:v>
                </c:pt>
                <c:pt idx="38">
                  <c:v>370.82</c:v>
                </c:pt>
                <c:pt idx="39">
                  <c:v>380.51</c:v>
                </c:pt>
                <c:pt idx="40">
                  <c:v>391.08</c:v>
                </c:pt>
                <c:pt idx="41">
                  <c:v>400.77</c:v>
                </c:pt>
                <c:pt idx="42">
                  <c:v>410.46</c:v>
                </c:pt>
                <c:pt idx="43">
                  <c:v>420.15</c:v>
                </c:pt>
                <c:pt idx="44">
                  <c:v>424.55</c:v>
                </c:pt>
              </c:numCache>
            </c:numRef>
          </c:xVal>
          <c:yVal>
            <c:numRef>
              <c:f>Sheet2!$M$1:$M$518</c:f>
              <c:numCache>
                <c:formatCode>General</c:formatCode>
                <c:ptCount val="518"/>
                <c:pt idx="1">
                  <c:v>0.61991018485392202</c:v>
                </c:pt>
                <c:pt idx="2">
                  <c:v>0.61319640483816795</c:v>
                </c:pt>
                <c:pt idx="3">
                  <c:v>0.60331753146438205</c:v>
                </c:pt>
                <c:pt idx="4">
                  <c:v>0.59320950027824604</c:v>
                </c:pt>
                <c:pt idx="5">
                  <c:v>0.58383940907355503</c:v>
                </c:pt>
                <c:pt idx="6">
                  <c:v>0.57258949027694706</c:v>
                </c:pt>
                <c:pt idx="7">
                  <c:v>0.55929693654139701</c:v>
                </c:pt>
                <c:pt idx="8">
                  <c:v>0.54802134997656204</c:v>
                </c:pt>
                <c:pt idx="9">
                  <c:v>0.53339433582412998</c:v>
                </c:pt>
                <c:pt idx="10">
                  <c:v>0.52239998557834899</c:v>
                </c:pt>
                <c:pt idx="11">
                  <c:v>0.50831336163172203</c:v>
                </c:pt>
                <c:pt idx="12">
                  <c:v>0.49289554819975301</c:v>
                </c:pt>
                <c:pt idx="13">
                  <c:v>0.479135574846275</c:v>
                </c:pt>
                <c:pt idx="14">
                  <c:v>0.46345772768430799</c:v>
                </c:pt>
                <c:pt idx="15">
                  <c:v>0.44925922777149602</c:v>
                </c:pt>
                <c:pt idx="16">
                  <c:v>0.43161450402243801</c:v>
                </c:pt>
                <c:pt idx="17">
                  <c:v>0.41289754982405202</c:v>
                </c:pt>
                <c:pt idx="18">
                  <c:v>0.392378885840233</c:v>
                </c:pt>
                <c:pt idx="19">
                  <c:v>0.37441058950390499</c:v>
                </c:pt>
                <c:pt idx="20">
                  <c:v>0.35020331731693199</c:v>
                </c:pt>
                <c:pt idx="21">
                  <c:v>0.32868920033057403</c:v>
                </c:pt>
                <c:pt idx="22">
                  <c:v>0.30229595148280602</c:v>
                </c:pt>
                <c:pt idx="23">
                  <c:v>0.29139900985414502</c:v>
                </c:pt>
                <c:pt idx="24">
                  <c:v>0.26340976116329301</c:v>
                </c:pt>
                <c:pt idx="25">
                  <c:v>0.25354687407626902</c:v>
                </c:pt>
                <c:pt idx="26">
                  <c:v>0.222691812962442</c:v>
                </c:pt>
                <c:pt idx="27">
                  <c:v>0.21131978383203501</c:v>
                </c:pt>
                <c:pt idx="28">
                  <c:v>0.17968239157861099</c:v>
                </c:pt>
                <c:pt idx="29">
                  <c:v>0.1476970757851</c:v>
                </c:pt>
                <c:pt idx="30">
                  <c:v>0.13183632066827999</c:v>
                </c:pt>
                <c:pt idx="31">
                  <c:v>0.101833170850743</c:v>
                </c:pt>
                <c:pt idx="32">
                  <c:v>7.03083116344419E-2</c:v>
                </c:pt>
                <c:pt idx="33">
                  <c:v>5.3727208071302601E-2</c:v>
                </c:pt>
                <c:pt idx="34">
                  <c:v>5.3992873039724901E-2</c:v>
                </c:pt>
                <c:pt idx="35">
                  <c:v>1.4207963316340701E-2</c:v>
                </c:pt>
                <c:pt idx="36">
                  <c:v>0</c:v>
                </c:pt>
                <c:pt idx="37">
                  <c:v>9.1388019537566693E-3</c:v>
                </c:pt>
                <c:pt idx="38">
                  <c:v>6.1002490897895303E-3</c:v>
                </c:pt>
                <c:pt idx="39">
                  <c:v>1.7407460692825401E-2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03-4D07-B6D5-97AEA1A34E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0639080"/>
        <c:axId val="590634816"/>
      </c:scatterChart>
      <c:valAx>
        <c:axId val="590639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0634816"/>
        <c:crosses val="autoZero"/>
        <c:crossBetween val="midCat"/>
      </c:valAx>
      <c:valAx>
        <c:axId val="59063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0639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Sheet3!$B$1:$B$29</c:f>
              <c:numCache>
                <c:formatCode>General</c:formatCode>
                <c:ptCount val="29"/>
                <c:pt idx="1">
                  <c:v>8.81</c:v>
                </c:pt>
                <c:pt idx="2">
                  <c:v>16.739999999999998</c:v>
                </c:pt>
                <c:pt idx="3">
                  <c:v>20.260000000000002</c:v>
                </c:pt>
                <c:pt idx="4">
                  <c:v>30.83</c:v>
                </c:pt>
                <c:pt idx="5">
                  <c:v>40.520000000000003</c:v>
                </c:pt>
                <c:pt idx="6">
                  <c:v>50.21</c:v>
                </c:pt>
                <c:pt idx="7">
                  <c:v>60.78</c:v>
                </c:pt>
                <c:pt idx="8">
                  <c:v>70.47</c:v>
                </c:pt>
                <c:pt idx="9">
                  <c:v>80.150000000000006</c:v>
                </c:pt>
                <c:pt idx="10">
                  <c:v>90.72</c:v>
                </c:pt>
                <c:pt idx="11">
                  <c:v>100.41</c:v>
                </c:pt>
                <c:pt idx="12">
                  <c:v>110.98</c:v>
                </c:pt>
                <c:pt idx="13">
                  <c:v>120.67</c:v>
                </c:pt>
                <c:pt idx="14">
                  <c:v>130.36000000000001</c:v>
                </c:pt>
                <c:pt idx="15">
                  <c:v>140.06</c:v>
                </c:pt>
                <c:pt idx="16">
                  <c:v>150.62</c:v>
                </c:pt>
                <c:pt idx="17">
                  <c:v>160.31</c:v>
                </c:pt>
                <c:pt idx="18">
                  <c:v>170.88</c:v>
                </c:pt>
                <c:pt idx="19">
                  <c:v>180.57</c:v>
                </c:pt>
                <c:pt idx="20">
                  <c:v>190.26</c:v>
                </c:pt>
                <c:pt idx="21">
                  <c:v>200.83</c:v>
                </c:pt>
                <c:pt idx="22">
                  <c:v>210.51</c:v>
                </c:pt>
                <c:pt idx="23">
                  <c:v>221.08</c:v>
                </c:pt>
                <c:pt idx="24">
                  <c:v>230.77</c:v>
                </c:pt>
                <c:pt idx="25">
                  <c:v>240.46</c:v>
                </c:pt>
                <c:pt idx="26">
                  <c:v>250.15</c:v>
                </c:pt>
                <c:pt idx="27">
                  <c:v>260.72000000000003</c:v>
                </c:pt>
                <c:pt idx="28">
                  <c:v>264.24</c:v>
                </c:pt>
              </c:numCache>
            </c:numRef>
          </c:xVal>
          <c:yVal>
            <c:numRef>
              <c:f>Sheet3!$F$1:$F$29</c:f>
              <c:numCache>
                <c:formatCode>General</c:formatCode>
                <c:ptCount val="29"/>
                <c:pt idx="1">
                  <c:v>0.57299999999999995</c:v>
                </c:pt>
                <c:pt idx="2">
                  <c:v>0.56999999999999995</c:v>
                </c:pt>
                <c:pt idx="3">
                  <c:v>0.56999999999999995</c:v>
                </c:pt>
                <c:pt idx="4">
                  <c:v>0.56699999999999995</c:v>
                </c:pt>
                <c:pt idx="5">
                  <c:v>0.56699999999999995</c:v>
                </c:pt>
                <c:pt idx="6">
                  <c:v>0.57299999999999995</c:v>
                </c:pt>
                <c:pt idx="7">
                  <c:v>0.57299999999999995</c:v>
                </c:pt>
                <c:pt idx="8">
                  <c:v>0.56999999999999995</c:v>
                </c:pt>
                <c:pt idx="9">
                  <c:v>0.56699999999999995</c:v>
                </c:pt>
                <c:pt idx="10">
                  <c:v>0.57600000000000007</c:v>
                </c:pt>
                <c:pt idx="11">
                  <c:v>0.57299999999999995</c:v>
                </c:pt>
                <c:pt idx="12">
                  <c:v>0.56699999999999995</c:v>
                </c:pt>
                <c:pt idx="13">
                  <c:v>0.56699999999999995</c:v>
                </c:pt>
                <c:pt idx="14">
                  <c:v>0.56400000000000006</c:v>
                </c:pt>
                <c:pt idx="15">
                  <c:v>0.52800000000000002</c:v>
                </c:pt>
                <c:pt idx="16">
                  <c:v>0.51900000000000002</c:v>
                </c:pt>
                <c:pt idx="17">
                  <c:v>0.49199999999999999</c:v>
                </c:pt>
                <c:pt idx="18">
                  <c:v>0.46200000000000002</c:v>
                </c:pt>
                <c:pt idx="19">
                  <c:v>0.45900000000000002</c:v>
                </c:pt>
                <c:pt idx="20">
                  <c:v>0.42599999999999999</c:v>
                </c:pt>
                <c:pt idx="21">
                  <c:v>0.39</c:v>
                </c:pt>
                <c:pt idx="22">
                  <c:v>0.36300000000000004</c:v>
                </c:pt>
                <c:pt idx="23">
                  <c:v>0.33</c:v>
                </c:pt>
                <c:pt idx="24">
                  <c:v>0.28200000000000003</c:v>
                </c:pt>
                <c:pt idx="25">
                  <c:v>0.24299999999999999</c:v>
                </c:pt>
                <c:pt idx="26">
                  <c:v>0.20400000000000001</c:v>
                </c:pt>
                <c:pt idx="27">
                  <c:v>0.16500000000000001</c:v>
                </c:pt>
                <c:pt idx="28">
                  <c:v>6.6000000000000003E-2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56-461C-B5ED-6F1B877704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093664"/>
        <c:axId val="600098256"/>
      </c:scatterChart>
      <c:valAx>
        <c:axId val="600093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0098256"/>
        <c:crosses val="autoZero"/>
        <c:crossBetween val="midCat"/>
      </c:valAx>
      <c:valAx>
        <c:axId val="60009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0093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Sheet3!$B$1:$B$319</c:f>
              <c:numCache>
                <c:formatCode>General</c:formatCode>
                <c:ptCount val="319"/>
                <c:pt idx="1">
                  <c:v>8.81</c:v>
                </c:pt>
                <c:pt idx="2">
                  <c:v>16.739999999999998</c:v>
                </c:pt>
                <c:pt idx="3">
                  <c:v>20.260000000000002</c:v>
                </c:pt>
                <c:pt idx="4">
                  <c:v>30.83</c:v>
                </c:pt>
                <c:pt idx="5">
                  <c:v>40.520000000000003</c:v>
                </c:pt>
                <c:pt idx="6">
                  <c:v>50.21</c:v>
                </c:pt>
                <c:pt idx="7">
                  <c:v>60.78</c:v>
                </c:pt>
                <c:pt idx="8">
                  <c:v>70.47</c:v>
                </c:pt>
                <c:pt idx="9">
                  <c:v>80.150000000000006</c:v>
                </c:pt>
                <c:pt idx="10">
                  <c:v>90.72</c:v>
                </c:pt>
                <c:pt idx="11">
                  <c:v>100.41</c:v>
                </c:pt>
                <c:pt idx="12">
                  <c:v>110.98</c:v>
                </c:pt>
                <c:pt idx="13">
                  <c:v>120.67</c:v>
                </c:pt>
                <c:pt idx="14">
                  <c:v>130.36000000000001</c:v>
                </c:pt>
                <c:pt idx="15">
                  <c:v>140.06</c:v>
                </c:pt>
                <c:pt idx="16">
                  <c:v>150.62</c:v>
                </c:pt>
                <c:pt idx="17">
                  <c:v>160.31</c:v>
                </c:pt>
                <c:pt idx="18">
                  <c:v>170.88</c:v>
                </c:pt>
                <c:pt idx="19">
                  <c:v>180.57</c:v>
                </c:pt>
                <c:pt idx="20">
                  <c:v>190.26</c:v>
                </c:pt>
                <c:pt idx="21">
                  <c:v>200.83</c:v>
                </c:pt>
                <c:pt idx="22">
                  <c:v>210.51</c:v>
                </c:pt>
                <c:pt idx="23">
                  <c:v>221.08</c:v>
                </c:pt>
                <c:pt idx="24">
                  <c:v>230.77</c:v>
                </c:pt>
                <c:pt idx="25">
                  <c:v>240.46</c:v>
                </c:pt>
                <c:pt idx="26">
                  <c:v>250.15</c:v>
                </c:pt>
                <c:pt idx="27">
                  <c:v>260.72000000000003</c:v>
                </c:pt>
                <c:pt idx="28">
                  <c:v>264.24</c:v>
                </c:pt>
              </c:numCache>
            </c:numRef>
          </c:xVal>
          <c:yVal>
            <c:numRef>
              <c:f>Sheet3!$M$1:$M$319</c:f>
              <c:numCache>
                <c:formatCode>General</c:formatCode>
                <c:ptCount val="319"/>
                <c:pt idx="1">
                  <c:v>0.70487758371371401</c:v>
                </c:pt>
                <c:pt idx="2">
                  <c:v>0.69247759478225401</c:v>
                </c:pt>
                <c:pt idx="3">
                  <c:v>0.68785411303365496</c:v>
                </c:pt>
                <c:pt idx="4">
                  <c:v>0.66945309935988495</c:v>
                </c:pt>
                <c:pt idx="5">
                  <c:v>0.65055190741107405</c:v>
                </c:pt>
                <c:pt idx="6">
                  <c:v>0.62934738654272404</c:v>
                </c:pt>
                <c:pt idx="7">
                  <c:v>0.60708021383833199</c:v>
                </c:pt>
                <c:pt idx="8">
                  <c:v>0.58408505179427395</c:v>
                </c:pt>
                <c:pt idx="9">
                  <c:v>0.56249535821758501</c:v>
                </c:pt>
                <c:pt idx="10">
                  <c:v>0.53228124013789302</c:v>
                </c:pt>
                <c:pt idx="11">
                  <c:v>0.53228124013789302</c:v>
                </c:pt>
                <c:pt idx="12">
                  <c:v>0.50264139924555795</c:v>
                </c:pt>
                <c:pt idx="13">
                  <c:v>0.47097404860281</c:v>
                </c:pt>
                <c:pt idx="14">
                  <c:v>0.433455823397149</c:v>
                </c:pt>
                <c:pt idx="15">
                  <c:v>0.39288074264192102</c:v>
                </c:pt>
                <c:pt idx="16">
                  <c:v>0.37830858717071902</c:v>
                </c:pt>
                <c:pt idx="17">
                  <c:v>0.333969497213224</c:v>
                </c:pt>
                <c:pt idx="18">
                  <c:v>0.308108178186559</c:v>
                </c:pt>
                <c:pt idx="19">
                  <c:v>0.27828159661255802</c:v>
                </c:pt>
                <c:pt idx="20">
                  <c:v>0.23004154757779699</c:v>
                </c:pt>
                <c:pt idx="21">
                  <c:v>0.21221829394951799</c:v>
                </c:pt>
                <c:pt idx="22">
                  <c:v>0.197936598758327</c:v>
                </c:pt>
                <c:pt idx="23">
                  <c:v>0.19029995434923699</c:v>
                </c:pt>
                <c:pt idx="24">
                  <c:v>0.19906880724047901</c:v>
                </c:pt>
                <c:pt idx="25">
                  <c:v>0.25189237135218701</c:v>
                </c:pt>
                <c:pt idx="26">
                  <c:v>0.32093234745292398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05-4761-A22E-6A3DA46B19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2453440"/>
        <c:axId val="602450160"/>
      </c:scatterChart>
      <c:valAx>
        <c:axId val="602453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2450160"/>
        <c:crosses val="autoZero"/>
        <c:crossBetween val="midCat"/>
      </c:valAx>
      <c:valAx>
        <c:axId val="60245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2453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Sheet3!$J$2:$J$27</c:f>
              <c:numCache>
                <c:formatCode>General</c:formatCode>
                <c:ptCount val="26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0.4</c:v>
                </c:pt>
                <c:pt idx="11">
                  <c:v>0.44</c:v>
                </c:pt>
                <c:pt idx="12">
                  <c:v>0.48</c:v>
                </c:pt>
                <c:pt idx="13">
                  <c:v>0.52</c:v>
                </c:pt>
                <c:pt idx="14">
                  <c:v>0.56000000000000005</c:v>
                </c:pt>
                <c:pt idx="15">
                  <c:v>0.6</c:v>
                </c:pt>
                <c:pt idx="16">
                  <c:v>0.64</c:v>
                </c:pt>
                <c:pt idx="17">
                  <c:v>0.68</c:v>
                </c:pt>
                <c:pt idx="18">
                  <c:v>0.72</c:v>
                </c:pt>
                <c:pt idx="19">
                  <c:v>0.76</c:v>
                </c:pt>
                <c:pt idx="20">
                  <c:v>0.8</c:v>
                </c:pt>
                <c:pt idx="21">
                  <c:v>0.84</c:v>
                </c:pt>
                <c:pt idx="22">
                  <c:v>0.88</c:v>
                </c:pt>
                <c:pt idx="23">
                  <c:v>0.92</c:v>
                </c:pt>
                <c:pt idx="24">
                  <c:v>0.96</c:v>
                </c:pt>
                <c:pt idx="25">
                  <c:v>1</c:v>
                </c:pt>
              </c:numCache>
            </c:numRef>
          </c:xVal>
          <c:yVal>
            <c:numRef>
              <c:f>Sheet3!$L$2:$L$27</c:f>
              <c:numCache>
                <c:formatCode>General</c:formatCode>
                <c:ptCount val="26"/>
                <c:pt idx="0">
                  <c:v>42.397113400000002</c:v>
                </c:pt>
                <c:pt idx="1">
                  <c:v>43.630877699999999</c:v>
                </c:pt>
                <c:pt idx="2">
                  <c:v>43.946147199999999</c:v>
                </c:pt>
                <c:pt idx="3">
                  <c:v>44.693786299999999</c:v>
                </c:pt>
                <c:pt idx="4">
                  <c:v>44.018208799999996</c:v>
                </c:pt>
                <c:pt idx="5">
                  <c:v>44.5948469</c:v>
                </c:pt>
                <c:pt idx="6">
                  <c:v>45.153469599999994</c:v>
                </c:pt>
                <c:pt idx="7">
                  <c:v>44.640030699999997</c:v>
                </c:pt>
                <c:pt idx="8">
                  <c:v>44.964453200000001</c:v>
                </c:pt>
                <c:pt idx="9">
                  <c:v>44.198653399999998</c:v>
                </c:pt>
                <c:pt idx="10">
                  <c:v>44.567969099999999</c:v>
                </c:pt>
                <c:pt idx="11">
                  <c:v>44.820184699999999</c:v>
                </c:pt>
                <c:pt idx="12">
                  <c:v>45.090415699999994</c:v>
                </c:pt>
                <c:pt idx="13">
                  <c:v>44.946292499999998</c:v>
                </c:pt>
                <c:pt idx="14">
                  <c:v>45.324615899999998</c:v>
                </c:pt>
                <c:pt idx="15">
                  <c:v>45.549808399999996</c:v>
                </c:pt>
                <c:pt idx="16">
                  <c:v>45.775000900000002</c:v>
                </c:pt>
                <c:pt idx="17">
                  <c:v>45.198508099999998</c:v>
                </c:pt>
                <c:pt idx="18">
                  <c:v>45.342631299999994</c:v>
                </c:pt>
                <c:pt idx="19">
                  <c:v>45.270569699999996</c:v>
                </c:pt>
                <c:pt idx="20">
                  <c:v>45.531792999999993</c:v>
                </c:pt>
                <c:pt idx="21">
                  <c:v>45.450723699999998</c:v>
                </c:pt>
                <c:pt idx="22">
                  <c:v>45.639885399999997</c:v>
                </c:pt>
                <c:pt idx="23">
                  <c:v>45.594846899999993</c:v>
                </c:pt>
                <c:pt idx="24">
                  <c:v>45.765993199999997</c:v>
                </c:pt>
                <c:pt idx="25">
                  <c:v>45.820039399999999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88-4A08-B24A-0878A80CEF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3499120"/>
        <c:axId val="883494528"/>
      </c:scatterChart>
      <c:valAx>
        <c:axId val="883499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3494528"/>
        <c:crosses val="autoZero"/>
        <c:crossBetween val="midCat"/>
      </c:valAx>
      <c:valAx>
        <c:axId val="88349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3499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Sheet4!$B$2:$B$45</c:f>
              <c:numCache>
                <c:formatCode>General</c:formatCode>
                <c:ptCount val="44"/>
                <c:pt idx="0">
                  <c:v>20.260000000000002</c:v>
                </c:pt>
                <c:pt idx="1">
                  <c:v>30.83</c:v>
                </c:pt>
                <c:pt idx="2">
                  <c:v>35.229999999999997</c:v>
                </c:pt>
                <c:pt idx="3">
                  <c:v>40.520000000000003</c:v>
                </c:pt>
                <c:pt idx="4">
                  <c:v>45.81</c:v>
                </c:pt>
                <c:pt idx="5">
                  <c:v>55.49</c:v>
                </c:pt>
                <c:pt idx="6">
                  <c:v>60.78</c:v>
                </c:pt>
                <c:pt idx="7">
                  <c:v>65.180000000000007</c:v>
                </c:pt>
                <c:pt idx="8">
                  <c:v>70.47</c:v>
                </c:pt>
                <c:pt idx="9">
                  <c:v>74.87</c:v>
                </c:pt>
                <c:pt idx="10">
                  <c:v>80.150000000000006</c:v>
                </c:pt>
                <c:pt idx="11">
                  <c:v>85.44</c:v>
                </c:pt>
                <c:pt idx="12">
                  <c:v>90.72</c:v>
                </c:pt>
                <c:pt idx="13">
                  <c:v>95.13</c:v>
                </c:pt>
                <c:pt idx="14">
                  <c:v>100.41</c:v>
                </c:pt>
                <c:pt idx="15">
                  <c:v>105.71</c:v>
                </c:pt>
                <c:pt idx="16">
                  <c:v>110.98</c:v>
                </c:pt>
                <c:pt idx="17">
                  <c:v>115.39</c:v>
                </c:pt>
                <c:pt idx="18">
                  <c:v>120.67</c:v>
                </c:pt>
                <c:pt idx="19">
                  <c:v>125.96</c:v>
                </c:pt>
                <c:pt idx="20">
                  <c:v>130.36000000000001</c:v>
                </c:pt>
                <c:pt idx="21">
                  <c:v>135.65</c:v>
                </c:pt>
                <c:pt idx="22">
                  <c:v>140.93</c:v>
                </c:pt>
                <c:pt idx="23">
                  <c:v>145.33000000000001</c:v>
                </c:pt>
                <c:pt idx="24">
                  <c:v>150.62</c:v>
                </c:pt>
                <c:pt idx="25">
                  <c:v>155.02000000000001</c:v>
                </c:pt>
                <c:pt idx="26">
                  <c:v>160.31</c:v>
                </c:pt>
                <c:pt idx="27">
                  <c:v>165.59</c:v>
                </c:pt>
                <c:pt idx="28">
                  <c:v>170.88</c:v>
                </c:pt>
                <c:pt idx="29">
                  <c:v>175.28</c:v>
                </c:pt>
                <c:pt idx="30">
                  <c:v>180.57</c:v>
                </c:pt>
                <c:pt idx="31">
                  <c:v>185.85</c:v>
                </c:pt>
                <c:pt idx="32">
                  <c:v>190.26</c:v>
                </c:pt>
                <c:pt idx="33">
                  <c:v>195.54</c:v>
                </c:pt>
                <c:pt idx="34">
                  <c:v>200.83</c:v>
                </c:pt>
                <c:pt idx="35">
                  <c:v>205.23</c:v>
                </c:pt>
                <c:pt idx="36">
                  <c:v>210.51</c:v>
                </c:pt>
                <c:pt idx="37">
                  <c:v>215.81</c:v>
                </c:pt>
                <c:pt idx="38">
                  <c:v>220.21</c:v>
                </c:pt>
                <c:pt idx="39">
                  <c:v>225.49</c:v>
                </c:pt>
                <c:pt idx="40">
                  <c:v>230.77</c:v>
                </c:pt>
                <c:pt idx="41">
                  <c:v>235.18</c:v>
                </c:pt>
                <c:pt idx="42">
                  <c:v>240.46</c:v>
                </c:pt>
              </c:numCache>
            </c:numRef>
          </c:xVal>
          <c:yVal>
            <c:numRef>
              <c:f>Sheet4!$F$2:$F$45</c:f>
              <c:numCache>
                <c:formatCode>General</c:formatCode>
                <c:ptCount val="44"/>
                <c:pt idx="0">
                  <c:v>0.57299999999999995</c:v>
                </c:pt>
                <c:pt idx="1">
                  <c:v>0.56999999999999995</c:v>
                </c:pt>
                <c:pt idx="2">
                  <c:v>0.56999999999999995</c:v>
                </c:pt>
                <c:pt idx="3">
                  <c:v>0.56999999999999995</c:v>
                </c:pt>
                <c:pt idx="4">
                  <c:v>0.56999999999999995</c:v>
                </c:pt>
                <c:pt idx="5">
                  <c:v>0.57299999999999995</c:v>
                </c:pt>
                <c:pt idx="6">
                  <c:v>0.56699999999999995</c:v>
                </c:pt>
                <c:pt idx="7">
                  <c:v>0.56999999999999995</c:v>
                </c:pt>
                <c:pt idx="8">
                  <c:v>0.57299999999999995</c:v>
                </c:pt>
                <c:pt idx="9">
                  <c:v>0.56699999999999995</c:v>
                </c:pt>
                <c:pt idx="10">
                  <c:v>0.56999999999999995</c:v>
                </c:pt>
                <c:pt idx="11">
                  <c:v>0.56699999999999995</c:v>
                </c:pt>
                <c:pt idx="12">
                  <c:v>0.56699999999999995</c:v>
                </c:pt>
                <c:pt idx="13">
                  <c:v>0.56699999999999995</c:v>
                </c:pt>
                <c:pt idx="14">
                  <c:v>0.56699999999999995</c:v>
                </c:pt>
                <c:pt idx="15">
                  <c:v>0.56400000000000006</c:v>
                </c:pt>
                <c:pt idx="16">
                  <c:v>0.56699999999999995</c:v>
                </c:pt>
                <c:pt idx="17">
                  <c:v>0.56999999999999995</c:v>
                </c:pt>
                <c:pt idx="18">
                  <c:v>0.56699999999999995</c:v>
                </c:pt>
                <c:pt idx="19">
                  <c:v>0.56699999999999995</c:v>
                </c:pt>
                <c:pt idx="20">
                  <c:v>0.56699999999999995</c:v>
                </c:pt>
                <c:pt idx="21">
                  <c:v>0.56699999999999995</c:v>
                </c:pt>
                <c:pt idx="22">
                  <c:v>0.54300000000000004</c:v>
                </c:pt>
                <c:pt idx="23">
                  <c:v>0.53700000000000003</c:v>
                </c:pt>
                <c:pt idx="24">
                  <c:v>0.53700000000000003</c:v>
                </c:pt>
                <c:pt idx="25">
                  <c:v>0.53100000000000003</c:v>
                </c:pt>
                <c:pt idx="26">
                  <c:v>0.53100000000000003</c:v>
                </c:pt>
                <c:pt idx="27">
                  <c:v>0.501</c:v>
                </c:pt>
                <c:pt idx="28">
                  <c:v>0.49800000000000005</c:v>
                </c:pt>
                <c:pt idx="29">
                  <c:v>0.46500000000000002</c:v>
                </c:pt>
                <c:pt idx="30">
                  <c:v>0.46500000000000002</c:v>
                </c:pt>
                <c:pt idx="31">
                  <c:v>0.432</c:v>
                </c:pt>
                <c:pt idx="32">
                  <c:v>0.42899999999999999</c:v>
                </c:pt>
                <c:pt idx="33">
                  <c:v>0.39899999999999997</c:v>
                </c:pt>
                <c:pt idx="34">
                  <c:v>0.372</c:v>
                </c:pt>
                <c:pt idx="35">
                  <c:v>0.36899999999999999</c:v>
                </c:pt>
                <c:pt idx="36">
                  <c:v>0.33599999999999997</c:v>
                </c:pt>
                <c:pt idx="37">
                  <c:v>0.33</c:v>
                </c:pt>
                <c:pt idx="38">
                  <c:v>0.28200000000000003</c:v>
                </c:pt>
                <c:pt idx="39">
                  <c:v>0.27</c:v>
                </c:pt>
                <c:pt idx="40">
                  <c:v>0.21899999999999997</c:v>
                </c:pt>
                <c:pt idx="41">
                  <c:v>0.19799999999999998</c:v>
                </c:pt>
                <c:pt idx="42">
                  <c:v>6.6000000000000003E-2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1D-4206-AE56-A2442591C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509264"/>
        <c:axId val="448507952"/>
      </c:scatterChart>
      <c:valAx>
        <c:axId val="448509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8507952"/>
        <c:crosses val="autoZero"/>
        <c:crossBetween val="midCat"/>
      </c:valAx>
      <c:valAx>
        <c:axId val="44850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8509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Sheet4!$B$1:$B$44</c:f>
              <c:numCache>
                <c:formatCode>General</c:formatCode>
                <c:ptCount val="44"/>
                <c:pt idx="1">
                  <c:v>20.260000000000002</c:v>
                </c:pt>
                <c:pt idx="2">
                  <c:v>30.83</c:v>
                </c:pt>
                <c:pt idx="3">
                  <c:v>35.229999999999997</c:v>
                </c:pt>
                <c:pt idx="4">
                  <c:v>40.520000000000003</c:v>
                </c:pt>
                <c:pt idx="5">
                  <c:v>45.81</c:v>
                </c:pt>
                <c:pt idx="6">
                  <c:v>55.49</c:v>
                </c:pt>
                <c:pt idx="7">
                  <c:v>60.78</c:v>
                </c:pt>
                <c:pt idx="8">
                  <c:v>65.180000000000007</c:v>
                </c:pt>
                <c:pt idx="9">
                  <c:v>70.47</c:v>
                </c:pt>
                <c:pt idx="10">
                  <c:v>74.87</c:v>
                </c:pt>
                <c:pt idx="11">
                  <c:v>80.150000000000006</c:v>
                </c:pt>
                <c:pt idx="12">
                  <c:v>85.44</c:v>
                </c:pt>
                <c:pt idx="13">
                  <c:v>90.72</c:v>
                </c:pt>
                <c:pt idx="14">
                  <c:v>95.13</c:v>
                </c:pt>
                <c:pt idx="15">
                  <c:v>100.41</c:v>
                </c:pt>
                <c:pt idx="16">
                  <c:v>105.71</c:v>
                </c:pt>
                <c:pt idx="17">
                  <c:v>110.98</c:v>
                </c:pt>
                <c:pt idx="18">
                  <c:v>115.39</c:v>
                </c:pt>
                <c:pt idx="19">
                  <c:v>120.67</c:v>
                </c:pt>
                <c:pt idx="20">
                  <c:v>125.96</c:v>
                </c:pt>
                <c:pt idx="21">
                  <c:v>130.36000000000001</c:v>
                </c:pt>
                <c:pt idx="22">
                  <c:v>135.65</c:v>
                </c:pt>
                <c:pt idx="23">
                  <c:v>140.93</c:v>
                </c:pt>
                <c:pt idx="24">
                  <c:v>145.33000000000001</c:v>
                </c:pt>
                <c:pt idx="25">
                  <c:v>150.62</c:v>
                </c:pt>
                <c:pt idx="26">
                  <c:v>155.02000000000001</c:v>
                </c:pt>
                <c:pt idx="27">
                  <c:v>160.31</c:v>
                </c:pt>
                <c:pt idx="28">
                  <c:v>165.59</c:v>
                </c:pt>
                <c:pt idx="29">
                  <c:v>170.88</c:v>
                </c:pt>
                <c:pt idx="30">
                  <c:v>175.28</c:v>
                </c:pt>
                <c:pt idx="31">
                  <c:v>180.57</c:v>
                </c:pt>
                <c:pt idx="32">
                  <c:v>185.85</c:v>
                </c:pt>
                <c:pt idx="33">
                  <c:v>190.26</c:v>
                </c:pt>
                <c:pt idx="34">
                  <c:v>195.54</c:v>
                </c:pt>
                <c:pt idx="35">
                  <c:v>200.83</c:v>
                </c:pt>
                <c:pt idx="36">
                  <c:v>205.23</c:v>
                </c:pt>
                <c:pt idx="37">
                  <c:v>210.51</c:v>
                </c:pt>
                <c:pt idx="38">
                  <c:v>215.81</c:v>
                </c:pt>
                <c:pt idx="39">
                  <c:v>220.21</c:v>
                </c:pt>
                <c:pt idx="40">
                  <c:v>225.49</c:v>
                </c:pt>
                <c:pt idx="41">
                  <c:v>230.77</c:v>
                </c:pt>
                <c:pt idx="42">
                  <c:v>235.18</c:v>
                </c:pt>
                <c:pt idx="43">
                  <c:v>240.46</c:v>
                </c:pt>
              </c:numCache>
            </c:numRef>
          </c:xVal>
          <c:yVal>
            <c:numRef>
              <c:f>Sheet4!$N$1:$N$44</c:f>
              <c:numCache>
                <c:formatCode>General</c:formatCode>
                <c:ptCount val="44"/>
                <c:pt idx="1">
                  <c:v>0.43472069532486102</c:v>
                </c:pt>
                <c:pt idx="2">
                  <c:v>0.43948526104567798</c:v>
                </c:pt>
                <c:pt idx="3">
                  <c:v>0.44158085079537801</c:v>
                </c:pt>
                <c:pt idx="4">
                  <c:v>0.442179763579306</c:v>
                </c:pt>
                <c:pt idx="5">
                  <c:v>0.44152685030550398</c:v>
                </c:pt>
                <c:pt idx="6">
                  <c:v>0.43955981341732198</c:v>
                </c:pt>
                <c:pt idx="7">
                  <c:v>0.44237947172117198</c:v>
                </c:pt>
                <c:pt idx="8">
                  <c:v>0.439301257107512</c:v>
                </c:pt>
                <c:pt idx="9">
                  <c:v>0.43411091636631</c:v>
                </c:pt>
                <c:pt idx="10">
                  <c:v>0.43482653986693098</c:v>
                </c:pt>
                <c:pt idx="11">
                  <c:v>0.43181988659105802</c:v>
                </c:pt>
                <c:pt idx="12">
                  <c:v>0.429956863347082</c:v>
                </c:pt>
                <c:pt idx="13">
                  <c:v>0.42612583078994398</c:v>
                </c:pt>
                <c:pt idx="14">
                  <c:v>0.42241448660897202</c:v>
                </c:pt>
                <c:pt idx="15">
                  <c:v>0.41930526054205502</c:v>
                </c:pt>
                <c:pt idx="16">
                  <c:v>0.41206899305591199</c:v>
                </c:pt>
                <c:pt idx="17">
                  <c:v>0.40333443557752602</c:v>
                </c:pt>
                <c:pt idx="18">
                  <c:v>0.40056852699443102</c:v>
                </c:pt>
                <c:pt idx="19">
                  <c:v>0.39450416676607603</c:v>
                </c:pt>
                <c:pt idx="20">
                  <c:v>0.38617590636198201</c:v>
                </c:pt>
                <c:pt idx="21">
                  <c:v>0.37987129851429802</c:v>
                </c:pt>
                <c:pt idx="22">
                  <c:v>0.36697067379293602</c:v>
                </c:pt>
                <c:pt idx="23">
                  <c:v>0.37364911244576898</c:v>
                </c:pt>
                <c:pt idx="24">
                  <c:v>0.36708249974824297</c:v>
                </c:pt>
                <c:pt idx="25">
                  <c:v>0.35335534752043801</c:v>
                </c:pt>
                <c:pt idx="26">
                  <c:v>0.34368046761468501</c:v>
                </c:pt>
                <c:pt idx="27">
                  <c:v>0.32593472309273902</c:v>
                </c:pt>
                <c:pt idx="28">
                  <c:v>0.33722988659674102</c:v>
                </c:pt>
                <c:pt idx="29">
                  <c:v>0.32076768089867902</c:v>
                </c:pt>
                <c:pt idx="30">
                  <c:v>0.33425552648640999</c:v>
                </c:pt>
                <c:pt idx="31">
                  <c:v>0.310521479988286</c:v>
                </c:pt>
                <c:pt idx="32">
                  <c:v>0.31697555425860702</c:v>
                </c:pt>
                <c:pt idx="33">
                  <c:v>0.29743943670223699</c:v>
                </c:pt>
                <c:pt idx="34">
                  <c:v>0.296846169642207</c:v>
                </c:pt>
                <c:pt idx="35">
                  <c:v>0.30409092786057002</c:v>
                </c:pt>
                <c:pt idx="36">
                  <c:v>0.276060067890604</c:v>
                </c:pt>
                <c:pt idx="37">
                  <c:v>0.27974506680083</c:v>
                </c:pt>
                <c:pt idx="38">
                  <c:v>0.24077150555683799</c:v>
                </c:pt>
                <c:pt idx="39">
                  <c:v>0.29035409413216401</c:v>
                </c:pt>
                <c:pt idx="40">
                  <c:v>0.24670091019305401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F2-4ED2-BAFD-7AA51BC5AE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500080"/>
        <c:axId val="448493192"/>
      </c:scatterChart>
      <c:valAx>
        <c:axId val="448500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8493192"/>
        <c:crosses val="autoZero"/>
        <c:crossBetween val="midCat"/>
      </c:valAx>
      <c:valAx>
        <c:axId val="448493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8500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171450</xdr:colOff>
      <xdr:row>8</xdr:row>
      <xdr:rowOff>85725</xdr:rowOff>
    </xdr:from>
    <xdr:to>
      <xdr:col>21</xdr:col>
      <xdr:colOff>628650</xdr:colOff>
      <xdr:row>23</xdr:row>
      <xdr:rowOff>114300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C781546-1A68-4124-B588-069DAAFCE8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585787</xdr:colOff>
      <xdr:row>9</xdr:row>
      <xdr:rowOff>171450</xdr:rowOff>
    </xdr:from>
    <xdr:to>
      <xdr:col>22</xdr:col>
      <xdr:colOff>357187</xdr:colOff>
      <xdr:row>25</xdr:row>
      <xdr:rowOff>19050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98269E59-C3FE-4F5E-9117-1AB5235B8A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52387</xdr:colOff>
      <xdr:row>6</xdr:row>
      <xdr:rowOff>76200</xdr:rowOff>
    </xdr:from>
    <xdr:to>
      <xdr:col>7</xdr:col>
      <xdr:colOff>509587</xdr:colOff>
      <xdr:row>21</xdr:row>
      <xdr:rowOff>104775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2D56EEE-8791-4AF0-8DC3-619E6DA7FE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100012</xdr:colOff>
      <xdr:row>13</xdr:row>
      <xdr:rowOff>133350</xdr:rowOff>
    </xdr:from>
    <xdr:to>
      <xdr:col>7</xdr:col>
      <xdr:colOff>557212</xdr:colOff>
      <xdr:row>28</xdr:row>
      <xdr:rowOff>161925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C76E13B-0083-40ED-A3C5-672C61BF6D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90487</xdr:colOff>
      <xdr:row>9</xdr:row>
      <xdr:rowOff>47625</xdr:rowOff>
    </xdr:from>
    <xdr:to>
      <xdr:col>7</xdr:col>
      <xdr:colOff>547687</xdr:colOff>
      <xdr:row>24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77E683B-899F-4A02-9AD6-68AF37455D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300037</xdr:colOff>
      <xdr:row>21</xdr:row>
      <xdr:rowOff>19050</xdr:rowOff>
    </xdr:from>
    <xdr:to>
      <xdr:col>8</xdr:col>
      <xdr:colOff>71437</xdr:colOff>
      <xdr:row>36</xdr:row>
      <xdr:rowOff>47625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ECA5EF0B-F0C8-4793-AFA5-6E8EC6AC8B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500928</xdr:colOff>
      <xdr:row>5</xdr:row>
      <xdr:rowOff>161924</xdr:rowOff>
    </xdr:from>
    <xdr:to>
      <xdr:col>8</xdr:col>
      <xdr:colOff>274060</xdr:colOff>
      <xdr:row>21</xdr:row>
      <xdr:rowOff>9525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958799C-3143-4E84-8645-AB8F64C254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171017</xdr:colOff>
      <xdr:row>2</xdr:row>
      <xdr:rowOff>90055</xdr:rowOff>
    </xdr:from>
    <xdr:to>
      <xdr:col>7</xdr:col>
      <xdr:colOff>628217</xdr:colOff>
      <xdr:row>17</xdr:row>
      <xdr:rowOff>118630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1D3DE918-0095-4BEA-AB61-DB44CE5B76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539750</xdr:colOff>
      <xdr:row>8</xdr:row>
      <xdr:rowOff>25400</xdr:rowOff>
    </xdr:from>
    <xdr:to>
      <xdr:col>8</xdr:col>
      <xdr:colOff>296334</xdr:colOff>
      <xdr:row>23</xdr:row>
      <xdr:rowOff>69850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3048D12-4577-4D89-9CD1-9DC43C1009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271462</xdr:colOff>
      <xdr:row>1</xdr:row>
      <xdr:rowOff>123825</xdr:rowOff>
    </xdr:from>
    <xdr:to>
      <xdr:col>10</xdr:col>
      <xdr:colOff>42862</xdr:colOff>
      <xdr:row>16</xdr:row>
      <xdr:rowOff>152400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3FF246C-E295-44A4-B218-AFC3DBF328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414337</xdr:colOff>
      <xdr:row>8</xdr:row>
      <xdr:rowOff>95250</xdr:rowOff>
    </xdr:from>
    <xdr:to>
      <xdr:col>10</xdr:col>
      <xdr:colOff>185737</xdr:colOff>
      <xdr:row>23</xdr:row>
      <xdr:rowOff>123825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5F0AC7B6-FD9B-4B07-9189-16100D0709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371475</xdr:colOff>
      <xdr:row>6</xdr:row>
      <xdr:rowOff>152400</xdr:rowOff>
    </xdr:from>
    <xdr:to>
      <xdr:col>7</xdr:col>
      <xdr:colOff>185737</xdr:colOff>
      <xdr:row>22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23C3DC2-4614-4274-B5FB-E18924EB89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257175</xdr:colOff>
      <xdr:row>8</xdr:row>
      <xdr:rowOff>161925</xdr:rowOff>
    </xdr:from>
    <xdr:to>
      <xdr:col>7</xdr:col>
      <xdr:colOff>214312</xdr:colOff>
      <xdr:row>24</xdr:row>
      <xdr:rowOff>9525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B5B12B0F-EA95-46AD-96F3-5460A35DA0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233362</xdr:colOff>
      <xdr:row>5</xdr:row>
      <xdr:rowOff>123825</xdr:rowOff>
    </xdr:from>
    <xdr:to>
      <xdr:col>10</xdr:col>
      <xdr:colOff>4762</xdr:colOff>
      <xdr:row>20</xdr:row>
      <xdr:rowOff>152400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3D0B433-A812-4625-BEEB-E3C9801308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385762</xdr:colOff>
      <xdr:row>7</xdr:row>
      <xdr:rowOff>47625</xdr:rowOff>
    </xdr:from>
    <xdr:to>
      <xdr:col>7</xdr:col>
      <xdr:colOff>157162</xdr:colOff>
      <xdr:row>22</xdr:row>
      <xdr:rowOff>76200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A32B3580-D274-47D7-9275-0113D03B0C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157162</xdr:colOff>
      <xdr:row>2</xdr:row>
      <xdr:rowOff>171450</xdr:rowOff>
    </xdr:from>
    <xdr:to>
      <xdr:col>6</xdr:col>
      <xdr:colOff>452437</xdr:colOff>
      <xdr:row>18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63B2C33-97E4-47EE-B95B-8EDAEEC450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9525</xdr:rowOff>
    </xdr:from>
    <xdr:to>
      <xdr:col>6</xdr:col>
      <xdr:colOff>295275</xdr:colOff>
      <xdr:row>31</xdr:row>
      <xdr:rowOff>38100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983D168D-FF17-4E87-A70F-67EAB1B612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528637</xdr:colOff>
      <xdr:row>6</xdr:row>
      <xdr:rowOff>142875</xdr:rowOff>
    </xdr:from>
    <xdr:to>
      <xdr:col>15</xdr:col>
      <xdr:colOff>300037</xdr:colOff>
      <xdr:row>21</xdr:row>
      <xdr:rowOff>171450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EA93F26-1671-4CEE-A718-CEE78EB086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671512</xdr:colOff>
      <xdr:row>10</xdr:row>
      <xdr:rowOff>161925</xdr:rowOff>
    </xdr:from>
    <xdr:to>
      <xdr:col>15</xdr:col>
      <xdr:colOff>442912</xdr:colOff>
      <xdr:row>26</xdr:row>
      <xdr:rowOff>9525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7E9D90BA-6D47-48D1-B0E2-5734DB38FE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71437</xdr:colOff>
      <xdr:row>5</xdr:row>
      <xdr:rowOff>161925</xdr:rowOff>
    </xdr:from>
    <xdr:to>
      <xdr:col>13</xdr:col>
      <xdr:colOff>528637</xdr:colOff>
      <xdr:row>21</xdr:row>
      <xdr:rowOff>9525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4D9BBA1-EE19-4A01-BF1C-F2F78D5082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138112</xdr:colOff>
      <xdr:row>10</xdr:row>
      <xdr:rowOff>171450</xdr:rowOff>
    </xdr:from>
    <xdr:to>
      <xdr:col>14</xdr:col>
      <xdr:colOff>595312</xdr:colOff>
      <xdr:row>26</xdr:row>
      <xdr:rowOff>19050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B4650C9-9A12-42F3-8786-B773E13C4A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1A2F3-6D13-45CA-86BC-32F1F2838693}">
  <dimension ref="A1:Y67"/>
  <sheetViews>
    <sheetView zoomScale="60" zoomScaleNormal="60" workbookViewId="0">
      <selection activeCell="X1" sqref="X1:Y7"/>
    </sheetView>
  </sheetViews>
  <sheetFormatPr defaultRowHeight="14.25" x14ac:dyDescent="0.2"/>
  <sheetData>
    <row r="1" spans="1:25" x14ac:dyDescent="0.2">
      <c r="A1" t="s">
        <v>0</v>
      </c>
      <c r="X1" s="2">
        <v>1.5151515151515152E-2</v>
      </c>
      <c r="Y1" s="2">
        <v>29.741294899999996</v>
      </c>
    </row>
    <row r="2" spans="1:25" x14ac:dyDescent="0.2">
      <c r="A2">
        <f>B2-7.05</f>
        <v>0</v>
      </c>
      <c r="B2">
        <v>7.05</v>
      </c>
      <c r="C2">
        <v>3.99819902315308</v>
      </c>
      <c r="D2">
        <v>190</v>
      </c>
      <c r="E2">
        <v>290</v>
      </c>
      <c r="F2">
        <f>D2/52*0.312/2</f>
        <v>0.56999999999999995</v>
      </c>
      <c r="G2">
        <f>E2/52*0.312</f>
        <v>1.74</v>
      </c>
      <c r="H2">
        <v>162.32</v>
      </c>
      <c r="I2">
        <f>H2-5</f>
        <v>157.32</v>
      </c>
      <c r="J2">
        <f>K2*593.67</f>
        <v>8.9949999999999992</v>
      </c>
      <c r="K2" s="2">
        <v>1.5151515151515152E-2</v>
      </c>
      <c r="L2" s="2">
        <v>29.741294899999996</v>
      </c>
      <c r="N2">
        <v>0.35239535508602299</v>
      </c>
      <c r="O2">
        <v>31.208084619803198</v>
      </c>
      <c r="P2">
        <v>38.886135048234699</v>
      </c>
      <c r="Q2">
        <f>A2/642.11</f>
        <v>0</v>
      </c>
      <c r="T2">
        <v>159.31</v>
      </c>
      <c r="X2" s="2">
        <v>0.13636363636363635</v>
      </c>
      <c r="Y2" s="2">
        <v>30.083587499999997</v>
      </c>
    </row>
    <row r="3" spans="1:25" x14ac:dyDescent="0.2">
      <c r="A3">
        <f t="shared" ref="A3:A36" si="0">B3-7.05</f>
        <v>3.5200000000000005</v>
      </c>
      <c r="B3">
        <v>10.57</v>
      </c>
      <c r="C3">
        <v>3.9730556193589002</v>
      </c>
      <c r="D3">
        <v>190</v>
      </c>
      <c r="E3">
        <v>289</v>
      </c>
      <c r="F3">
        <f t="shared" ref="F3:F36" si="1">D3/52*0.312/2</f>
        <v>0.56999999999999995</v>
      </c>
      <c r="G3">
        <f t="shared" ref="G3:G36" si="2">E3/52*0.312</f>
        <v>1.734</v>
      </c>
      <c r="H3">
        <v>161.63</v>
      </c>
      <c r="I3">
        <f t="shared" ref="I3:I35" si="3">H3-5</f>
        <v>156.63</v>
      </c>
      <c r="J3">
        <f t="shared" ref="J3:J66" si="4">K3*593.67</f>
        <v>17.989999999999998</v>
      </c>
      <c r="K3">
        <v>3.0303030303030304E-2</v>
      </c>
      <c r="L3">
        <v>29.687248700000001</v>
      </c>
      <c r="N3">
        <v>0.35282818823891599</v>
      </c>
      <c r="O3">
        <v>31.225004268881399</v>
      </c>
      <c r="P3">
        <v>38.8874859322923</v>
      </c>
      <c r="Q3">
        <f t="shared" ref="Q3:Q35" si="5">A3/642.11</f>
        <v>5.4819267726713495E-3</v>
      </c>
      <c r="T3">
        <v>158.43</v>
      </c>
      <c r="X3" s="2">
        <v>0.30303030303030304</v>
      </c>
      <c r="Y3" s="2">
        <v>30.705118799999997</v>
      </c>
    </row>
    <row r="4" spans="1:25" x14ac:dyDescent="0.2">
      <c r="A4">
        <f t="shared" si="0"/>
        <v>13.21</v>
      </c>
      <c r="B4">
        <v>20.260000000000002</v>
      </c>
      <c r="C4">
        <v>3.88790367411158</v>
      </c>
      <c r="D4">
        <v>191</v>
      </c>
      <c r="E4">
        <v>287</v>
      </c>
      <c r="F4">
        <f t="shared" si="1"/>
        <v>0.57299999999999995</v>
      </c>
      <c r="G4">
        <f t="shared" si="2"/>
        <v>1.722</v>
      </c>
      <c r="H4">
        <v>161.26</v>
      </c>
      <c r="I4">
        <f t="shared" si="3"/>
        <v>156.26</v>
      </c>
      <c r="J4">
        <f t="shared" si="4"/>
        <v>26.984999999999999</v>
      </c>
      <c r="K4">
        <v>4.5454545454545456E-2</v>
      </c>
      <c r="L4">
        <v>30.056564399999996</v>
      </c>
      <c r="N4">
        <v>0.35221437944611</v>
      </c>
      <c r="O4">
        <v>31.329678866709301</v>
      </c>
      <c r="P4">
        <v>38.9030051718576</v>
      </c>
      <c r="Q4">
        <f t="shared" si="5"/>
        <v>2.0572799053121739E-2</v>
      </c>
      <c r="T4">
        <v>156.02000000000001</v>
      </c>
      <c r="X4" s="2">
        <v>0.48484848484848486</v>
      </c>
      <c r="Y4" s="2">
        <v>31.191534599999997</v>
      </c>
    </row>
    <row r="5" spans="1:25" x14ac:dyDescent="0.2">
      <c r="A5">
        <f t="shared" si="0"/>
        <v>33.470000000000006</v>
      </c>
      <c r="B5">
        <v>40.520000000000003</v>
      </c>
      <c r="C5">
        <v>3.7012947669483802</v>
      </c>
      <c r="D5">
        <v>190</v>
      </c>
      <c r="E5">
        <v>282</v>
      </c>
      <c r="F5">
        <f t="shared" si="1"/>
        <v>0.56999999999999995</v>
      </c>
      <c r="G5">
        <f t="shared" si="2"/>
        <v>1.6920000000000002</v>
      </c>
      <c r="H5">
        <v>160.03</v>
      </c>
      <c r="I5">
        <f t="shared" si="3"/>
        <v>155.03</v>
      </c>
      <c r="J5">
        <f t="shared" si="4"/>
        <v>35.979999999999997</v>
      </c>
      <c r="K5">
        <v>6.0606060606060608E-2</v>
      </c>
      <c r="L5">
        <v>30.470918599999997</v>
      </c>
      <c r="N5">
        <v>0.354377788040877</v>
      </c>
      <c r="O5">
        <v>31.3737929658454</v>
      </c>
      <c r="P5">
        <v>38.900722885470501</v>
      </c>
      <c r="Q5">
        <f t="shared" si="5"/>
        <v>5.2125025307190362E-2</v>
      </c>
      <c r="T5">
        <v>155.69</v>
      </c>
      <c r="X5" s="2">
        <v>0.65151515151515149</v>
      </c>
      <c r="Y5" s="2">
        <v>32.002372899999997</v>
      </c>
    </row>
    <row r="6" spans="1:25" x14ac:dyDescent="0.2">
      <c r="A6">
        <f t="shared" si="0"/>
        <v>53.730000000000004</v>
      </c>
      <c r="B6">
        <v>60.78</v>
      </c>
      <c r="C6">
        <v>3.52037612602766</v>
      </c>
      <c r="D6">
        <v>189</v>
      </c>
      <c r="E6">
        <v>277</v>
      </c>
      <c r="F6">
        <f t="shared" si="1"/>
        <v>0.56699999999999995</v>
      </c>
      <c r="G6">
        <f t="shared" si="2"/>
        <v>1.6619999999999999</v>
      </c>
      <c r="H6">
        <v>159.31</v>
      </c>
      <c r="I6">
        <f t="shared" si="3"/>
        <v>154.31</v>
      </c>
      <c r="J6">
        <f t="shared" si="4"/>
        <v>44.975000000000001</v>
      </c>
      <c r="K6">
        <v>7.575757575757576E-2</v>
      </c>
      <c r="L6">
        <v>29.867402699999996</v>
      </c>
      <c r="N6">
        <v>0.35926984643877202</v>
      </c>
      <c r="O6">
        <v>31.544128071082</v>
      </c>
      <c r="P6">
        <v>38.8991156640366</v>
      </c>
      <c r="Q6">
        <f t="shared" si="5"/>
        <v>8.3677251561258978E-2</v>
      </c>
      <c r="T6">
        <v>154.99</v>
      </c>
      <c r="X6" s="2">
        <v>0.81818181818181823</v>
      </c>
      <c r="Y6" s="2">
        <v>32.7410043</v>
      </c>
    </row>
    <row r="7" spans="1:25" x14ac:dyDescent="0.2">
      <c r="A7">
        <f t="shared" si="0"/>
        <v>73.100000000000009</v>
      </c>
      <c r="B7">
        <v>80.150000000000006</v>
      </c>
      <c r="C7">
        <v>3.33812915690116</v>
      </c>
      <c r="D7">
        <v>190</v>
      </c>
      <c r="E7">
        <v>271</v>
      </c>
      <c r="F7">
        <f t="shared" si="1"/>
        <v>0.56999999999999995</v>
      </c>
      <c r="G7">
        <f t="shared" si="2"/>
        <v>1.6260000000000001</v>
      </c>
      <c r="H7">
        <v>158.43</v>
      </c>
      <c r="I7">
        <f t="shared" si="3"/>
        <v>153.43</v>
      </c>
      <c r="J7">
        <f t="shared" si="4"/>
        <v>53.97</v>
      </c>
      <c r="K7">
        <v>9.0909090909090912E-2</v>
      </c>
      <c r="L7">
        <v>30.173664500000001</v>
      </c>
      <c r="N7">
        <v>0.35974447172551399</v>
      </c>
      <c r="O7">
        <v>31.732696486573701</v>
      </c>
      <c r="P7">
        <v>38.9222565447986</v>
      </c>
      <c r="Q7">
        <f t="shared" si="5"/>
        <v>0.11384342246655559</v>
      </c>
      <c r="T7">
        <v>153.44999999999999</v>
      </c>
      <c r="X7" s="2">
        <v>1</v>
      </c>
      <c r="Y7" s="2">
        <v>33.011235300000003</v>
      </c>
    </row>
    <row r="8" spans="1:25" x14ac:dyDescent="0.2">
      <c r="A8">
        <f t="shared" si="0"/>
        <v>93.36</v>
      </c>
      <c r="B8">
        <v>100.41</v>
      </c>
      <c r="C8">
        <v>3.16285938859812</v>
      </c>
      <c r="D8">
        <v>189</v>
      </c>
      <c r="E8">
        <v>266</v>
      </c>
      <c r="F8">
        <f t="shared" si="1"/>
        <v>0.56699999999999995</v>
      </c>
      <c r="G8">
        <f t="shared" si="2"/>
        <v>1.5959999999999999</v>
      </c>
      <c r="H8">
        <v>156.02000000000001</v>
      </c>
      <c r="I8">
        <f t="shared" si="3"/>
        <v>151.02000000000001</v>
      </c>
      <c r="J8">
        <f t="shared" si="4"/>
        <v>62.964999999999996</v>
      </c>
      <c r="K8">
        <v>0.10606060606060606</v>
      </c>
      <c r="L8">
        <v>30.299772300000001</v>
      </c>
      <c r="N8">
        <v>0.36034023675973598</v>
      </c>
      <c r="O8">
        <v>31.811633571652401</v>
      </c>
      <c r="P8">
        <v>38.924465559475799</v>
      </c>
      <c r="Q8">
        <f t="shared" si="5"/>
        <v>0.14539564872062419</v>
      </c>
      <c r="T8">
        <v>152.55000000000001</v>
      </c>
    </row>
    <row r="9" spans="1:25" x14ac:dyDescent="0.2">
      <c r="A9">
        <f t="shared" si="0"/>
        <v>113.62</v>
      </c>
      <c r="B9">
        <v>120.67</v>
      </c>
      <c r="C9">
        <v>2.9881777829885001</v>
      </c>
      <c r="D9">
        <v>190</v>
      </c>
      <c r="E9">
        <v>260</v>
      </c>
      <c r="F9">
        <f t="shared" si="1"/>
        <v>0.56999999999999995</v>
      </c>
      <c r="G9">
        <f t="shared" si="2"/>
        <v>1.56</v>
      </c>
      <c r="H9">
        <v>155.69</v>
      </c>
      <c r="I9">
        <f t="shared" si="3"/>
        <v>150.69</v>
      </c>
      <c r="J9">
        <f t="shared" si="4"/>
        <v>71.959999999999994</v>
      </c>
      <c r="K9">
        <v>0.12121212121212122</v>
      </c>
      <c r="L9">
        <v>30.110610599999998</v>
      </c>
      <c r="N9">
        <v>0.35957704715140998</v>
      </c>
      <c r="O9">
        <v>32.025253686547899</v>
      </c>
      <c r="P9">
        <v>38.950670322497103</v>
      </c>
      <c r="Q9">
        <f t="shared" si="5"/>
        <v>0.1769478749746928</v>
      </c>
      <c r="T9">
        <v>150.07</v>
      </c>
    </row>
    <row r="10" spans="1:25" x14ac:dyDescent="0.2">
      <c r="A10">
        <f t="shared" si="0"/>
        <v>133</v>
      </c>
      <c r="B10">
        <v>140.05000000000001</v>
      </c>
      <c r="C10">
        <v>2.8184427155429201</v>
      </c>
      <c r="D10">
        <v>190</v>
      </c>
      <c r="E10">
        <v>254</v>
      </c>
      <c r="F10">
        <f t="shared" si="1"/>
        <v>0.56999999999999995</v>
      </c>
      <c r="G10">
        <f t="shared" si="2"/>
        <v>1.524</v>
      </c>
      <c r="H10">
        <v>154.99</v>
      </c>
      <c r="I10">
        <f t="shared" si="3"/>
        <v>149.99</v>
      </c>
      <c r="J10">
        <f t="shared" si="4"/>
        <v>80.954999999999984</v>
      </c>
      <c r="K10" s="2">
        <v>0.13636363636363635</v>
      </c>
      <c r="L10" s="2">
        <v>30.083587499999997</v>
      </c>
      <c r="N10">
        <v>0.359526098442078</v>
      </c>
      <c r="O10">
        <v>32.186133018319801</v>
      </c>
      <c r="P10">
        <v>38.966253855111901</v>
      </c>
      <c r="Q10">
        <f t="shared" si="5"/>
        <v>0.20712961953559358</v>
      </c>
      <c r="T10">
        <v>148.43</v>
      </c>
    </row>
    <row r="11" spans="1:25" x14ac:dyDescent="0.2">
      <c r="A11">
        <f t="shared" si="0"/>
        <v>153.26</v>
      </c>
      <c r="B11">
        <v>160.31</v>
      </c>
      <c r="C11">
        <v>2.6543371810706402</v>
      </c>
      <c r="D11">
        <v>189</v>
      </c>
      <c r="E11">
        <v>249</v>
      </c>
      <c r="F11">
        <f t="shared" si="1"/>
        <v>0.56699999999999995</v>
      </c>
      <c r="G11">
        <f t="shared" si="2"/>
        <v>1.494</v>
      </c>
      <c r="H11">
        <v>153.44999999999999</v>
      </c>
      <c r="I11">
        <f t="shared" si="3"/>
        <v>148.44999999999999</v>
      </c>
      <c r="J11">
        <f t="shared" si="4"/>
        <v>89.95</v>
      </c>
      <c r="K11">
        <v>0.15151515151515152</v>
      </c>
      <c r="L11">
        <v>30.434887799999998</v>
      </c>
      <c r="N11">
        <v>0.35843128341355102</v>
      </c>
      <c r="O11">
        <v>32.300234777522398</v>
      </c>
      <c r="P11">
        <v>38.973138553964198</v>
      </c>
      <c r="Q11">
        <f t="shared" si="5"/>
        <v>0.2386818457896622</v>
      </c>
      <c r="T11">
        <v>147.93</v>
      </c>
    </row>
    <row r="12" spans="1:25" x14ac:dyDescent="0.2">
      <c r="A12">
        <f t="shared" si="0"/>
        <v>173.51999999999998</v>
      </c>
      <c r="B12">
        <v>180.57</v>
      </c>
      <c r="C12">
        <v>2.4868560304248302</v>
      </c>
      <c r="D12">
        <v>191</v>
      </c>
      <c r="E12">
        <v>241</v>
      </c>
      <c r="F12">
        <f t="shared" si="1"/>
        <v>0.57299999999999995</v>
      </c>
      <c r="G12">
        <f t="shared" si="2"/>
        <v>1.4460000000000002</v>
      </c>
      <c r="H12">
        <v>152.55000000000001</v>
      </c>
      <c r="I12">
        <f t="shared" si="3"/>
        <v>147.55000000000001</v>
      </c>
      <c r="J12">
        <f t="shared" si="4"/>
        <v>98.944999999999993</v>
      </c>
      <c r="K12">
        <v>0.16666666666666666</v>
      </c>
      <c r="L12">
        <v>30.290764599999996</v>
      </c>
      <c r="N12">
        <v>0.353863923668367</v>
      </c>
      <c r="O12">
        <v>32.5130207188637</v>
      </c>
      <c r="P12">
        <v>39.0140935594087</v>
      </c>
      <c r="Q12">
        <f t="shared" si="5"/>
        <v>0.27023407204373079</v>
      </c>
      <c r="T12">
        <v>146.5</v>
      </c>
    </row>
    <row r="13" spans="1:25" x14ac:dyDescent="0.2">
      <c r="A13">
        <f t="shared" si="0"/>
        <v>193.78</v>
      </c>
      <c r="B13">
        <v>200.83</v>
      </c>
      <c r="C13">
        <v>2.32597614505918</v>
      </c>
      <c r="D13">
        <v>190</v>
      </c>
      <c r="E13">
        <v>235</v>
      </c>
      <c r="F13">
        <f t="shared" si="1"/>
        <v>0.56999999999999995</v>
      </c>
      <c r="G13">
        <f t="shared" si="2"/>
        <v>1.41</v>
      </c>
      <c r="H13">
        <v>150.07</v>
      </c>
      <c r="I13">
        <f t="shared" si="3"/>
        <v>145.07</v>
      </c>
      <c r="J13">
        <f t="shared" si="4"/>
        <v>107.94</v>
      </c>
      <c r="K13">
        <v>0.18181818181818182</v>
      </c>
      <c r="L13">
        <v>30.2727492</v>
      </c>
      <c r="N13">
        <v>0.35264413864355898</v>
      </c>
      <c r="O13">
        <v>32.659913287800002</v>
      </c>
      <c r="P13">
        <v>39.024136760301197</v>
      </c>
      <c r="Q13">
        <f t="shared" si="5"/>
        <v>0.30178629829779946</v>
      </c>
      <c r="T13">
        <v>144.93</v>
      </c>
    </row>
    <row r="14" spans="1:25" x14ac:dyDescent="0.2">
      <c r="A14">
        <f t="shared" si="0"/>
        <v>213.16</v>
      </c>
      <c r="B14">
        <v>220.21</v>
      </c>
      <c r="C14">
        <v>2.1741231235287999</v>
      </c>
      <c r="D14">
        <v>189</v>
      </c>
      <c r="E14">
        <v>230</v>
      </c>
      <c r="F14">
        <f t="shared" si="1"/>
        <v>0.56699999999999995</v>
      </c>
      <c r="G14">
        <f t="shared" si="2"/>
        <v>1.3800000000000001</v>
      </c>
      <c r="H14">
        <v>148.43</v>
      </c>
      <c r="I14">
        <f t="shared" si="3"/>
        <v>143.43</v>
      </c>
      <c r="J14">
        <f t="shared" si="4"/>
        <v>116.93499999999999</v>
      </c>
      <c r="K14">
        <v>0.19696969696969696</v>
      </c>
      <c r="L14">
        <v>30.380841599999997</v>
      </c>
      <c r="N14">
        <v>0.35001775177870698</v>
      </c>
      <c r="O14">
        <v>32.803678129886897</v>
      </c>
      <c r="P14">
        <v>39.034867028293398</v>
      </c>
      <c r="Q14">
        <f t="shared" si="5"/>
        <v>0.33196804285870019</v>
      </c>
      <c r="T14">
        <v>143.25</v>
      </c>
    </row>
    <row r="15" spans="1:25" x14ac:dyDescent="0.2">
      <c r="A15">
        <f t="shared" si="0"/>
        <v>233.41</v>
      </c>
      <c r="B15">
        <v>240.46</v>
      </c>
      <c r="C15">
        <v>2.01818180296504</v>
      </c>
      <c r="D15">
        <v>191</v>
      </c>
      <c r="E15">
        <v>222</v>
      </c>
      <c r="F15">
        <f t="shared" si="1"/>
        <v>0.57299999999999995</v>
      </c>
      <c r="G15">
        <f t="shared" si="2"/>
        <v>1.3320000000000001</v>
      </c>
      <c r="H15">
        <v>147.93</v>
      </c>
      <c r="I15">
        <f t="shared" si="3"/>
        <v>142.93</v>
      </c>
      <c r="J15">
        <f t="shared" si="4"/>
        <v>125.92999999999999</v>
      </c>
      <c r="K15">
        <v>0.21212121212121213</v>
      </c>
      <c r="L15">
        <v>29.993510499999996</v>
      </c>
      <c r="N15">
        <v>0.34336276705785101</v>
      </c>
      <c r="O15">
        <v>33.054425859349202</v>
      </c>
      <c r="P15">
        <v>39.078538477077501</v>
      </c>
      <c r="Q15">
        <f t="shared" si="5"/>
        <v>0.36350469545716463</v>
      </c>
      <c r="T15">
        <v>141.65</v>
      </c>
    </row>
    <row r="16" spans="1:25" x14ac:dyDescent="0.2">
      <c r="A16">
        <f t="shared" si="0"/>
        <v>253.67000000000002</v>
      </c>
      <c r="B16">
        <v>260.72000000000003</v>
      </c>
      <c r="C16">
        <v>1.87154760143399</v>
      </c>
      <c r="D16">
        <v>190</v>
      </c>
      <c r="E16">
        <v>215</v>
      </c>
      <c r="F16">
        <f t="shared" si="1"/>
        <v>0.56999999999999995</v>
      </c>
      <c r="G16">
        <f t="shared" si="2"/>
        <v>1.29</v>
      </c>
      <c r="H16">
        <v>146.5</v>
      </c>
      <c r="I16">
        <f t="shared" si="3"/>
        <v>141.5</v>
      </c>
      <c r="J16">
        <f t="shared" si="4"/>
        <v>134.92499999999998</v>
      </c>
      <c r="K16">
        <v>0.22727272727272727</v>
      </c>
      <c r="L16">
        <v>30.281756899999998</v>
      </c>
      <c r="N16">
        <v>0.34116490213534501</v>
      </c>
      <c r="O16">
        <v>33.246774252697001</v>
      </c>
      <c r="P16">
        <v>39.0933474725026</v>
      </c>
      <c r="Q16">
        <f t="shared" si="5"/>
        <v>0.3950569217112333</v>
      </c>
      <c r="T16">
        <v>139.56</v>
      </c>
    </row>
    <row r="17" spans="1:20" x14ac:dyDescent="0.2">
      <c r="A17">
        <f t="shared" si="0"/>
        <v>273.93</v>
      </c>
      <c r="B17">
        <v>280.98</v>
      </c>
      <c r="C17">
        <v>1.72488014928629</v>
      </c>
      <c r="D17">
        <v>189</v>
      </c>
      <c r="E17">
        <v>208</v>
      </c>
      <c r="F17">
        <f t="shared" si="1"/>
        <v>0.56699999999999995</v>
      </c>
      <c r="G17">
        <f t="shared" si="2"/>
        <v>1.248</v>
      </c>
      <c r="H17">
        <v>144.93</v>
      </c>
      <c r="I17">
        <f t="shared" si="3"/>
        <v>139.93</v>
      </c>
      <c r="J17">
        <f t="shared" si="4"/>
        <v>143.91999999999999</v>
      </c>
      <c r="K17">
        <v>0.24242424242424243</v>
      </c>
      <c r="L17">
        <v>30.533972499999997</v>
      </c>
      <c r="N17">
        <v>0.33449521543011501</v>
      </c>
      <c r="O17">
        <v>33.366626281629202</v>
      </c>
      <c r="P17">
        <v>39.110544604209501</v>
      </c>
      <c r="Q17">
        <f t="shared" si="5"/>
        <v>0.42660914796530192</v>
      </c>
      <c r="T17">
        <v>137.58000000000001</v>
      </c>
    </row>
    <row r="18" spans="1:20" x14ac:dyDescent="0.2">
      <c r="A18">
        <f t="shared" si="0"/>
        <v>293.31</v>
      </c>
      <c r="B18">
        <v>300.36</v>
      </c>
      <c r="C18">
        <v>1.5791148745841099</v>
      </c>
      <c r="D18">
        <v>190</v>
      </c>
      <c r="E18">
        <v>200</v>
      </c>
      <c r="F18">
        <f t="shared" si="1"/>
        <v>0.56999999999999995</v>
      </c>
      <c r="G18">
        <f t="shared" si="2"/>
        <v>1.2</v>
      </c>
      <c r="H18">
        <v>143.25</v>
      </c>
      <c r="I18">
        <f t="shared" si="3"/>
        <v>138.25</v>
      </c>
      <c r="J18">
        <f t="shared" si="4"/>
        <v>152.91499999999999</v>
      </c>
      <c r="K18">
        <v>0.25757575757575757</v>
      </c>
      <c r="L18">
        <v>30.371833899999999</v>
      </c>
      <c r="N18">
        <v>0.33030208715048198</v>
      </c>
      <c r="O18">
        <v>33.6837848721323</v>
      </c>
      <c r="P18">
        <v>39.145938922618299</v>
      </c>
      <c r="Q18">
        <f t="shared" si="5"/>
        <v>0.4567908925262027</v>
      </c>
      <c r="T18">
        <v>134.16999999999999</v>
      </c>
    </row>
    <row r="19" spans="1:20" x14ac:dyDescent="0.2">
      <c r="A19">
        <f t="shared" si="0"/>
        <v>313.57</v>
      </c>
      <c r="B19">
        <v>320.62</v>
      </c>
      <c r="C19">
        <v>1.43878319172143</v>
      </c>
      <c r="D19">
        <v>190</v>
      </c>
      <c r="E19">
        <v>192</v>
      </c>
      <c r="F19">
        <f t="shared" si="1"/>
        <v>0.56999999999999995</v>
      </c>
      <c r="G19">
        <f t="shared" si="2"/>
        <v>1.1520000000000001</v>
      </c>
      <c r="H19">
        <v>141.65</v>
      </c>
      <c r="I19">
        <f t="shared" si="3"/>
        <v>136.65</v>
      </c>
      <c r="J19">
        <f t="shared" si="4"/>
        <v>161.90999999999997</v>
      </c>
      <c r="K19">
        <v>0.27272727272727271</v>
      </c>
      <c r="L19">
        <v>30.416872399999995</v>
      </c>
      <c r="N19">
        <v>0.32174246256023398</v>
      </c>
      <c r="O19">
        <v>33.893095612061202</v>
      </c>
      <c r="P19">
        <v>39.175102264872102</v>
      </c>
      <c r="Q19">
        <f t="shared" si="5"/>
        <v>0.48834311878027126</v>
      </c>
      <c r="T19">
        <v>136.38999999999999</v>
      </c>
    </row>
    <row r="20" spans="1:20" x14ac:dyDescent="0.2">
      <c r="A20">
        <f t="shared" si="0"/>
        <v>333.83</v>
      </c>
      <c r="B20">
        <v>340.88</v>
      </c>
      <c r="C20">
        <v>1.3002784266682199</v>
      </c>
      <c r="D20">
        <v>190</v>
      </c>
      <c r="E20">
        <v>183</v>
      </c>
      <c r="F20">
        <f t="shared" si="1"/>
        <v>0.56999999999999995</v>
      </c>
      <c r="G20">
        <f t="shared" si="2"/>
        <v>1.0980000000000001</v>
      </c>
      <c r="H20">
        <v>139.56</v>
      </c>
      <c r="I20">
        <f t="shared" si="3"/>
        <v>134.56</v>
      </c>
      <c r="J20">
        <f t="shared" si="4"/>
        <v>170.905</v>
      </c>
      <c r="K20">
        <v>0.2878787878787879</v>
      </c>
      <c r="L20">
        <v>30.434887799999998</v>
      </c>
      <c r="N20">
        <v>0.31312752241865399</v>
      </c>
      <c r="O20">
        <v>34.130318676204801</v>
      </c>
      <c r="P20">
        <v>39.205589769791104</v>
      </c>
      <c r="Q20">
        <f t="shared" si="5"/>
        <v>0.51989534503433987</v>
      </c>
      <c r="T20">
        <v>134.31</v>
      </c>
    </row>
    <row r="21" spans="1:20" x14ac:dyDescent="0.2">
      <c r="A21">
        <f t="shared" si="0"/>
        <v>353.2</v>
      </c>
      <c r="B21">
        <v>360.25</v>
      </c>
      <c r="C21">
        <v>1.1690697969246699</v>
      </c>
      <c r="D21">
        <v>189</v>
      </c>
      <c r="E21">
        <v>175</v>
      </c>
      <c r="F21">
        <f t="shared" si="1"/>
        <v>0.56699999999999995</v>
      </c>
      <c r="G21">
        <f t="shared" si="2"/>
        <v>1.05</v>
      </c>
      <c r="H21">
        <v>137.58000000000001</v>
      </c>
      <c r="I21">
        <f t="shared" si="3"/>
        <v>132.58000000000001</v>
      </c>
      <c r="J21">
        <f t="shared" si="4"/>
        <v>179.9</v>
      </c>
      <c r="K21" s="2">
        <v>0.30303030303030304</v>
      </c>
      <c r="L21" s="2">
        <v>30.705118799999997</v>
      </c>
      <c r="N21">
        <v>0.30378055151495198</v>
      </c>
      <c r="O21">
        <v>34.3207650387005</v>
      </c>
      <c r="P21">
        <v>39.227887523074003</v>
      </c>
      <c r="Q21">
        <f t="shared" si="5"/>
        <v>0.55006151593963648</v>
      </c>
      <c r="T21">
        <v>135.47</v>
      </c>
    </row>
    <row r="22" spans="1:20" x14ac:dyDescent="0.2">
      <c r="A22">
        <f t="shared" si="0"/>
        <v>373.46</v>
      </c>
      <c r="B22">
        <v>380.51</v>
      </c>
      <c r="C22">
        <v>1.0505601884036899</v>
      </c>
      <c r="D22">
        <v>187</v>
      </c>
      <c r="E22">
        <v>167</v>
      </c>
      <c r="F22">
        <f t="shared" si="1"/>
        <v>0.56100000000000005</v>
      </c>
      <c r="G22">
        <f t="shared" si="2"/>
        <v>1.002</v>
      </c>
      <c r="H22">
        <v>134.16999999999999</v>
      </c>
      <c r="I22">
        <f t="shared" si="3"/>
        <v>129.16999999999999</v>
      </c>
      <c r="J22">
        <f t="shared" si="4"/>
        <v>188.89499999999998</v>
      </c>
      <c r="K22">
        <v>0.31818181818181818</v>
      </c>
      <c r="L22">
        <v>30.678095699999997</v>
      </c>
      <c r="N22">
        <v>0.29340297076486799</v>
      </c>
      <c r="O22">
        <v>34.4975421811668</v>
      </c>
      <c r="P22">
        <v>39.245409446723897</v>
      </c>
      <c r="Q22">
        <f t="shared" si="5"/>
        <v>0.5816137421937051</v>
      </c>
      <c r="T22">
        <v>135.30000000000001</v>
      </c>
    </row>
    <row r="23" spans="1:20" x14ac:dyDescent="0.2">
      <c r="A23">
        <f t="shared" si="0"/>
        <v>393.71999999999997</v>
      </c>
      <c r="B23">
        <v>400.77</v>
      </c>
      <c r="C23">
        <v>0.92740872594057799</v>
      </c>
      <c r="D23">
        <v>177</v>
      </c>
      <c r="E23">
        <v>161</v>
      </c>
      <c r="F23">
        <f t="shared" si="1"/>
        <v>0.53100000000000003</v>
      </c>
      <c r="G23">
        <f t="shared" si="2"/>
        <v>0.96600000000000008</v>
      </c>
      <c r="H23">
        <v>136.38999999999999</v>
      </c>
      <c r="I23">
        <f t="shared" si="3"/>
        <v>131.38999999999999</v>
      </c>
      <c r="J23">
        <f t="shared" si="4"/>
        <v>197.89</v>
      </c>
      <c r="K23">
        <v>0.33333333333333331</v>
      </c>
      <c r="L23">
        <v>30.506949399999996</v>
      </c>
      <c r="N23">
        <v>0.29347757516870399</v>
      </c>
      <c r="O23">
        <v>34.377908507120502</v>
      </c>
      <c r="P23">
        <v>39.196760661730501</v>
      </c>
      <c r="Q23">
        <f t="shared" si="5"/>
        <v>0.61316596844777371</v>
      </c>
      <c r="T23">
        <v>134.22</v>
      </c>
    </row>
    <row r="24" spans="1:20" x14ac:dyDescent="0.2">
      <c r="A24">
        <f t="shared" si="0"/>
        <v>413.09999999999997</v>
      </c>
      <c r="B24">
        <v>420.15</v>
      </c>
      <c r="C24">
        <v>0.82360148829505597</v>
      </c>
      <c r="D24">
        <v>173</v>
      </c>
      <c r="E24">
        <v>154</v>
      </c>
      <c r="F24">
        <f t="shared" si="1"/>
        <v>0.51900000000000002</v>
      </c>
      <c r="G24">
        <f t="shared" si="2"/>
        <v>0.92400000000000004</v>
      </c>
      <c r="H24">
        <v>134.31</v>
      </c>
      <c r="I24">
        <f t="shared" si="3"/>
        <v>129.31</v>
      </c>
      <c r="J24">
        <f t="shared" si="4"/>
        <v>206.88499999999999</v>
      </c>
      <c r="K24">
        <v>0.34848484848484851</v>
      </c>
      <c r="L24">
        <v>30.588018699999999</v>
      </c>
      <c r="N24">
        <v>0.28268293295545599</v>
      </c>
      <c r="O24">
        <v>34.482872679599701</v>
      </c>
      <c r="P24">
        <v>39.2003501781317</v>
      </c>
      <c r="Q24">
        <f t="shared" si="5"/>
        <v>0.64334771300867444</v>
      </c>
      <c r="T24">
        <v>133.96</v>
      </c>
    </row>
    <row r="25" spans="1:20" x14ac:dyDescent="0.2">
      <c r="A25">
        <f t="shared" si="0"/>
        <v>433.36</v>
      </c>
      <c r="B25">
        <v>440.41</v>
      </c>
      <c r="C25">
        <v>0.71238377393365204</v>
      </c>
      <c r="D25">
        <v>166</v>
      </c>
      <c r="E25">
        <v>146</v>
      </c>
      <c r="F25">
        <f t="shared" si="1"/>
        <v>0.49800000000000005</v>
      </c>
      <c r="G25">
        <f t="shared" si="2"/>
        <v>0.87599999999999989</v>
      </c>
      <c r="H25">
        <v>135.47</v>
      </c>
      <c r="I25">
        <f t="shared" si="3"/>
        <v>130.47</v>
      </c>
      <c r="J25">
        <f t="shared" si="4"/>
        <v>215.88</v>
      </c>
      <c r="K25">
        <v>0.36363636363636365</v>
      </c>
      <c r="L25">
        <v>30.3358031</v>
      </c>
      <c r="N25">
        <v>0.278940418788442</v>
      </c>
      <c r="O25">
        <v>34.555967102405603</v>
      </c>
      <c r="P25">
        <v>39.179269370799801</v>
      </c>
      <c r="Q25">
        <f t="shared" si="5"/>
        <v>0.67489993926274316</v>
      </c>
      <c r="T25">
        <v>132.58000000000001</v>
      </c>
    </row>
    <row r="26" spans="1:20" x14ac:dyDescent="0.2">
      <c r="A26">
        <f t="shared" si="0"/>
        <v>453.62</v>
      </c>
      <c r="B26">
        <v>460.67</v>
      </c>
      <c r="C26">
        <v>0.61267552301971495</v>
      </c>
      <c r="D26">
        <v>156</v>
      </c>
      <c r="E26">
        <v>140</v>
      </c>
      <c r="F26">
        <f t="shared" si="1"/>
        <v>0.46799999999999997</v>
      </c>
      <c r="G26">
        <f t="shared" si="2"/>
        <v>0.84000000000000008</v>
      </c>
      <c r="H26">
        <v>135.30000000000001</v>
      </c>
      <c r="I26">
        <f t="shared" si="3"/>
        <v>130.30000000000001</v>
      </c>
      <c r="J26">
        <f t="shared" si="4"/>
        <v>224.87499999999997</v>
      </c>
      <c r="K26">
        <v>0.37878787878787878</v>
      </c>
      <c r="L26">
        <v>30.317787699999997</v>
      </c>
      <c r="N26">
        <v>0.27147002172402801</v>
      </c>
      <c r="O26">
        <v>34.402098801704497</v>
      </c>
      <c r="P26">
        <v>39.1273831493139</v>
      </c>
      <c r="Q26">
        <f t="shared" si="5"/>
        <v>0.70645216551681178</v>
      </c>
      <c r="T26">
        <v>133.72999999999999</v>
      </c>
    </row>
    <row r="27" spans="1:20" x14ac:dyDescent="0.2">
      <c r="A27">
        <f t="shared" si="0"/>
        <v>472.99</v>
      </c>
      <c r="B27">
        <v>480.04</v>
      </c>
      <c r="C27">
        <v>0.52123700582834398</v>
      </c>
      <c r="D27">
        <v>151</v>
      </c>
      <c r="E27">
        <v>131</v>
      </c>
      <c r="F27">
        <f t="shared" si="1"/>
        <v>0.45299999999999996</v>
      </c>
      <c r="G27">
        <f t="shared" si="2"/>
        <v>0.78600000000000003</v>
      </c>
      <c r="H27">
        <v>134.22</v>
      </c>
      <c r="I27">
        <f t="shared" si="3"/>
        <v>129.22</v>
      </c>
      <c r="J27">
        <f t="shared" si="4"/>
        <v>233.86999999999998</v>
      </c>
      <c r="K27">
        <v>0.39393939393939392</v>
      </c>
      <c r="L27">
        <v>30.588018699999999</v>
      </c>
      <c r="N27">
        <v>0.26022202955117701</v>
      </c>
      <c r="O27">
        <v>34.5575453787566</v>
      </c>
      <c r="P27">
        <v>39.128424832064098</v>
      </c>
      <c r="Q27">
        <f t="shared" si="5"/>
        <v>0.73661833642210839</v>
      </c>
      <c r="T27">
        <v>133.51</v>
      </c>
    </row>
    <row r="28" spans="1:20" x14ac:dyDescent="0.2">
      <c r="A28">
        <f t="shared" si="0"/>
        <v>494.13</v>
      </c>
      <c r="B28">
        <v>501.18</v>
      </c>
      <c r="C28">
        <v>0.42565912615660301</v>
      </c>
      <c r="D28">
        <v>142</v>
      </c>
      <c r="E28">
        <v>122</v>
      </c>
      <c r="F28">
        <f t="shared" si="1"/>
        <v>0.42599999999999999</v>
      </c>
      <c r="G28">
        <f t="shared" si="2"/>
        <v>0.73199999999999998</v>
      </c>
      <c r="H28">
        <v>133.96</v>
      </c>
      <c r="I28">
        <f t="shared" si="3"/>
        <v>128.96</v>
      </c>
      <c r="J28">
        <f t="shared" si="4"/>
        <v>242.86500000000001</v>
      </c>
      <c r="K28">
        <v>0.40909090909090912</v>
      </c>
      <c r="L28">
        <v>30.930311299999993</v>
      </c>
      <c r="N28">
        <v>0.25086350062961998</v>
      </c>
      <c r="O28">
        <v>34.5597109766939</v>
      </c>
      <c r="P28">
        <v>39.090538615337998</v>
      </c>
      <c r="Q28">
        <f t="shared" si="5"/>
        <v>0.76954104436934478</v>
      </c>
      <c r="T28">
        <v>135.02000000000001</v>
      </c>
    </row>
    <row r="29" spans="1:20" x14ac:dyDescent="0.2">
      <c r="A29">
        <f t="shared" si="0"/>
        <v>513.51</v>
      </c>
      <c r="B29">
        <v>520.55999999999995</v>
      </c>
      <c r="C29">
        <v>0.34709283875715902</v>
      </c>
      <c r="D29">
        <v>133</v>
      </c>
      <c r="E29">
        <v>114</v>
      </c>
      <c r="F29">
        <f t="shared" si="1"/>
        <v>0.39899999999999997</v>
      </c>
      <c r="G29">
        <f t="shared" si="2"/>
        <v>0.68400000000000005</v>
      </c>
      <c r="H29">
        <v>132.58000000000001</v>
      </c>
      <c r="I29">
        <f t="shared" si="3"/>
        <v>127.58000000000001</v>
      </c>
      <c r="J29">
        <f t="shared" si="4"/>
        <v>251.85999999999999</v>
      </c>
      <c r="K29">
        <v>0.42424242424242425</v>
      </c>
      <c r="L29">
        <v>30.876265099999998</v>
      </c>
      <c r="N29">
        <v>0.24082182683991099</v>
      </c>
      <c r="O29">
        <v>34.532599557153198</v>
      </c>
      <c r="P29">
        <v>39.0453425945135</v>
      </c>
      <c r="Q29">
        <f t="shared" si="5"/>
        <v>0.79972278893024562</v>
      </c>
      <c r="T29" s="2">
        <v>134.93</v>
      </c>
    </row>
    <row r="30" spans="1:20" x14ac:dyDescent="0.2">
      <c r="A30">
        <f t="shared" si="0"/>
        <v>533.7700000000001</v>
      </c>
      <c r="B30">
        <v>540.82000000000005</v>
      </c>
      <c r="C30">
        <v>0.27148297225711598</v>
      </c>
      <c r="D30">
        <v>128</v>
      </c>
      <c r="E30">
        <v>103</v>
      </c>
      <c r="F30">
        <f t="shared" si="1"/>
        <v>0.38400000000000001</v>
      </c>
      <c r="G30">
        <f t="shared" si="2"/>
        <v>0.61799999999999999</v>
      </c>
      <c r="H30">
        <v>133.72999999999999</v>
      </c>
      <c r="I30">
        <f t="shared" si="3"/>
        <v>128.72999999999999</v>
      </c>
      <c r="J30">
        <f t="shared" si="4"/>
        <v>260.85499999999996</v>
      </c>
      <c r="K30">
        <v>0.43939393939393939</v>
      </c>
      <c r="L30">
        <v>30.822218899999996</v>
      </c>
      <c r="N30">
        <v>0.21904250294570901</v>
      </c>
      <c r="O30">
        <v>34.811599303468</v>
      </c>
      <c r="P30">
        <v>39.065257835588703</v>
      </c>
      <c r="Q30">
        <f t="shared" si="5"/>
        <v>0.83127501518431435</v>
      </c>
      <c r="T30">
        <v>122.13</v>
      </c>
    </row>
    <row r="31" spans="1:20" x14ac:dyDescent="0.2">
      <c r="A31">
        <f t="shared" si="0"/>
        <v>554.03000000000009</v>
      </c>
      <c r="B31">
        <v>561.08000000000004</v>
      </c>
      <c r="C31">
        <v>0.20013223831577001</v>
      </c>
      <c r="D31">
        <v>117</v>
      </c>
      <c r="E31">
        <v>92</v>
      </c>
      <c r="F31">
        <f t="shared" si="1"/>
        <v>0.35099999999999998</v>
      </c>
      <c r="G31">
        <f t="shared" si="2"/>
        <v>0.55199999999999994</v>
      </c>
      <c r="H31">
        <v>133.51</v>
      </c>
      <c r="I31">
        <f t="shared" si="3"/>
        <v>128.51</v>
      </c>
      <c r="J31">
        <f t="shared" si="4"/>
        <v>269.84999999999997</v>
      </c>
      <c r="K31">
        <v>0.45454545454545453</v>
      </c>
      <c r="L31">
        <v>31.011380599999995</v>
      </c>
      <c r="N31">
        <v>0.21155676167774601</v>
      </c>
      <c r="O31">
        <v>34.819563014065402</v>
      </c>
      <c r="P31">
        <v>38.998499619422901</v>
      </c>
      <c r="Q31">
        <f t="shared" si="5"/>
        <v>0.86282724143838296</v>
      </c>
      <c r="T31">
        <v>118.01</v>
      </c>
    </row>
    <row r="32" spans="1:20" x14ac:dyDescent="0.2">
      <c r="A32">
        <f t="shared" si="0"/>
        <v>573.41000000000008</v>
      </c>
      <c r="B32">
        <v>580.46</v>
      </c>
      <c r="C32">
        <v>0.141436078344125</v>
      </c>
      <c r="D32">
        <v>102</v>
      </c>
      <c r="E32">
        <v>83</v>
      </c>
      <c r="F32">
        <f t="shared" si="1"/>
        <v>0.30599999999999999</v>
      </c>
      <c r="G32">
        <f t="shared" si="2"/>
        <v>0.49800000000000005</v>
      </c>
      <c r="H32">
        <v>135.02000000000001</v>
      </c>
      <c r="I32">
        <f t="shared" si="3"/>
        <v>130.02000000000001</v>
      </c>
      <c r="J32">
        <f t="shared" si="4"/>
        <v>278.84499999999997</v>
      </c>
      <c r="K32">
        <v>0.46969696969696972</v>
      </c>
      <c r="L32">
        <v>31.128480699999997</v>
      </c>
      <c r="N32">
        <v>0.21496803750341401</v>
      </c>
      <c r="O32">
        <v>34.523278596130602</v>
      </c>
      <c r="P32">
        <v>38.833119847575297</v>
      </c>
      <c r="Q32">
        <f t="shared" si="5"/>
        <v>0.89300898599928369</v>
      </c>
      <c r="T32">
        <v>84.3</v>
      </c>
    </row>
    <row r="33" spans="1:25" s="2" customFormat="1" x14ac:dyDescent="0.2">
      <c r="A33" s="2">
        <f t="shared" si="0"/>
        <v>593.67000000000007</v>
      </c>
      <c r="B33" s="2">
        <v>600.72</v>
      </c>
      <c r="C33" s="2">
        <v>8.7587552916601003E-2</v>
      </c>
      <c r="D33" s="2">
        <v>90</v>
      </c>
      <c r="E33" s="2">
        <v>69</v>
      </c>
      <c r="F33" s="2">
        <f t="shared" si="1"/>
        <v>0.27</v>
      </c>
      <c r="G33" s="2">
        <f t="shared" si="2"/>
        <v>0.41399999999999998</v>
      </c>
      <c r="H33" s="2">
        <v>134.93</v>
      </c>
      <c r="I33">
        <f t="shared" si="3"/>
        <v>129.93</v>
      </c>
      <c r="J33">
        <f t="shared" si="4"/>
        <v>287.83999999999997</v>
      </c>
      <c r="K33" s="2">
        <v>0.48484848484848486</v>
      </c>
      <c r="L33" s="2">
        <v>31.191534599999997</v>
      </c>
      <c r="N33" s="2">
        <v>0.221958210207328</v>
      </c>
      <c r="O33" s="2">
        <v>34.6654865506828</v>
      </c>
      <c r="P33" s="2">
        <v>38.7085154555676</v>
      </c>
      <c r="Q33">
        <f t="shared" si="5"/>
        <v>0.9245612122533523</v>
      </c>
      <c r="X33"/>
      <c r="Y33"/>
    </row>
    <row r="34" spans="1:25" x14ac:dyDescent="0.2">
      <c r="A34">
        <f t="shared" si="0"/>
        <v>613.04000000000008</v>
      </c>
      <c r="B34">
        <v>620.09</v>
      </c>
      <c r="C34">
        <v>4.6177642096585703E-2</v>
      </c>
      <c r="D34">
        <v>78</v>
      </c>
      <c r="E34">
        <v>53</v>
      </c>
      <c r="F34">
        <f t="shared" si="1"/>
        <v>0.23399999999999999</v>
      </c>
      <c r="G34">
        <f t="shared" si="2"/>
        <v>0.318</v>
      </c>
      <c r="H34">
        <v>122.13</v>
      </c>
      <c r="I34">
        <f t="shared" si="3"/>
        <v>117.13</v>
      </c>
      <c r="J34">
        <f t="shared" si="4"/>
        <v>296.83499999999998</v>
      </c>
      <c r="K34">
        <v>0.5</v>
      </c>
      <c r="L34">
        <v>31.1464961</v>
      </c>
      <c r="Q34">
        <f>A34/642.11</f>
        <v>0.95472738315864891</v>
      </c>
    </row>
    <row r="35" spans="1:25" x14ac:dyDescent="0.2">
      <c r="A35">
        <f t="shared" si="0"/>
        <v>633.30000000000007</v>
      </c>
      <c r="B35">
        <v>640.35</v>
      </c>
      <c r="C35">
        <v>1.53940176308904E-2</v>
      </c>
      <c r="D35">
        <v>55</v>
      </c>
      <c r="E35">
        <v>37</v>
      </c>
      <c r="F35">
        <f t="shared" si="1"/>
        <v>0.16500000000000001</v>
      </c>
      <c r="G35">
        <f t="shared" si="2"/>
        <v>0.222</v>
      </c>
      <c r="H35">
        <v>108.01</v>
      </c>
      <c r="I35">
        <f t="shared" si="3"/>
        <v>103.01</v>
      </c>
      <c r="J35">
        <f t="shared" si="4"/>
        <v>305.83</v>
      </c>
      <c r="K35">
        <v>0.51515151515151514</v>
      </c>
      <c r="L35">
        <v>31.101457600000003</v>
      </c>
      <c r="Q35">
        <f t="shared" si="5"/>
        <v>0.98627960941271753</v>
      </c>
    </row>
    <row r="36" spans="1:25" x14ac:dyDescent="0.2">
      <c r="A36">
        <f t="shared" si="0"/>
        <v>642.11</v>
      </c>
      <c r="B36">
        <v>649.16</v>
      </c>
      <c r="C36">
        <v>9.0574001158585905E-4</v>
      </c>
      <c r="D36">
        <v>22</v>
      </c>
      <c r="E36">
        <v>14</v>
      </c>
      <c r="F36">
        <f t="shared" si="1"/>
        <v>6.6000000000000003E-2</v>
      </c>
      <c r="G36">
        <f t="shared" si="2"/>
        <v>8.3999999999999991E-2</v>
      </c>
      <c r="H36">
        <v>54.3</v>
      </c>
      <c r="I36">
        <f>H36-5</f>
        <v>49.3</v>
      </c>
      <c r="J36">
        <f t="shared" si="4"/>
        <v>314.82499999999999</v>
      </c>
      <c r="K36">
        <v>0.53030303030303028</v>
      </c>
      <c r="L36">
        <v>31.128480699999997</v>
      </c>
      <c r="Q36">
        <f>A36/642.11</f>
        <v>1</v>
      </c>
    </row>
    <row r="37" spans="1:25" x14ac:dyDescent="0.2">
      <c r="J37">
        <f t="shared" si="4"/>
        <v>323.81999999999994</v>
      </c>
      <c r="K37">
        <v>0.54545454545454541</v>
      </c>
      <c r="L37">
        <v>31.236573100000001</v>
      </c>
    </row>
    <row r="38" spans="1:25" x14ac:dyDescent="0.2">
      <c r="J38">
        <f t="shared" si="4"/>
        <v>332.81499999999994</v>
      </c>
      <c r="K38">
        <v>0.56060606060606055</v>
      </c>
      <c r="L38">
        <v>31.092449899999998</v>
      </c>
    </row>
    <row r="39" spans="1:25" x14ac:dyDescent="0.2">
      <c r="J39">
        <f t="shared" si="4"/>
        <v>341.81</v>
      </c>
      <c r="K39">
        <v>0.5757575757575758</v>
      </c>
      <c r="L39">
        <v>31.200542300000002</v>
      </c>
    </row>
    <row r="40" spans="1:25" x14ac:dyDescent="0.2">
      <c r="J40">
        <f t="shared" si="4"/>
        <v>350.80500000000001</v>
      </c>
      <c r="K40">
        <v>0.59090909090909094</v>
      </c>
      <c r="L40">
        <v>31.0203883</v>
      </c>
    </row>
    <row r="41" spans="1:25" x14ac:dyDescent="0.2">
      <c r="J41">
        <f t="shared" si="4"/>
        <v>359.8</v>
      </c>
      <c r="K41">
        <v>0.60606060606060608</v>
      </c>
      <c r="L41">
        <v>31.164511500000003</v>
      </c>
    </row>
    <row r="42" spans="1:25" x14ac:dyDescent="0.2">
      <c r="J42">
        <f t="shared" si="4"/>
        <v>368.79499999999996</v>
      </c>
      <c r="K42">
        <v>0.62121212121212122</v>
      </c>
      <c r="L42">
        <v>31.092449899999998</v>
      </c>
    </row>
    <row r="43" spans="1:25" x14ac:dyDescent="0.2">
      <c r="J43">
        <f t="shared" si="4"/>
        <v>377.78999999999996</v>
      </c>
      <c r="K43">
        <v>0.63636363636363635</v>
      </c>
      <c r="L43">
        <v>31.038403700000003</v>
      </c>
    </row>
    <row r="44" spans="1:25" x14ac:dyDescent="0.2">
      <c r="J44">
        <f t="shared" si="4"/>
        <v>386.78499999999997</v>
      </c>
      <c r="K44" s="2">
        <v>0.65151515151515149</v>
      </c>
      <c r="L44" s="2">
        <v>31.002372899999997</v>
      </c>
    </row>
    <row r="45" spans="1:25" x14ac:dyDescent="0.2">
      <c r="J45">
        <f t="shared" si="4"/>
        <v>395.78</v>
      </c>
      <c r="K45">
        <v>0.66666666666666663</v>
      </c>
      <c r="L45">
        <v>31.218557699999998</v>
      </c>
    </row>
    <row r="46" spans="1:25" x14ac:dyDescent="0.2">
      <c r="J46">
        <f t="shared" si="4"/>
        <v>404.77499999999992</v>
      </c>
      <c r="K46">
        <v>0.68181818181818177</v>
      </c>
      <c r="L46">
        <v>31.290619300000003</v>
      </c>
    </row>
    <row r="47" spans="1:25" x14ac:dyDescent="0.2">
      <c r="J47">
        <f t="shared" si="4"/>
        <v>413.77</v>
      </c>
      <c r="K47">
        <v>0.69696969696969702</v>
      </c>
      <c r="L47">
        <v>31.506804099999997</v>
      </c>
    </row>
    <row r="48" spans="1:25" x14ac:dyDescent="0.2">
      <c r="J48">
        <f t="shared" si="4"/>
        <v>422.76499999999999</v>
      </c>
      <c r="K48">
        <v>0.71212121212121215</v>
      </c>
      <c r="L48">
        <v>31.245580799999999</v>
      </c>
    </row>
    <row r="49" spans="10:12" x14ac:dyDescent="0.2">
      <c r="J49">
        <f t="shared" si="4"/>
        <v>431.76</v>
      </c>
      <c r="K49">
        <v>0.72727272727272729</v>
      </c>
      <c r="L49">
        <v>31.362680900000001</v>
      </c>
    </row>
    <row r="50" spans="10:12" x14ac:dyDescent="0.2">
      <c r="J50">
        <f t="shared" si="4"/>
        <v>440.755</v>
      </c>
      <c r="K50">
        <v>0.74242424242424243</v>
      </c>
      <c r="L50">
        <v>31.515811800000002</v>
      </c>
    </row>
    <row r="51" spans="10:12" x14ac:dyDescent="0.2">
      <c r="J51">
        <f t="shared" si="4"/>
        <v>449.74999999999994</v>
      </c>
      <c r="K51">
        <v>0.75757575757575757</v>
      </c>
      <c r="L51">
        <v>31.777035099999999</v>
      </c>
    </row>
    <row r="52" spans="10:12" x14ac:dyDescent="0.2">
      <c r="J52">
        <f t="shared" si="4"/>
        <v>458.74499999999995</v>
      </c>
      <c r="K52">
        <v>0.77272727272727271</v>
      </c>
      <c r="L52">
        <v>31.632911899999996</v>
      </c>
    </row>
    <row r="53" spans="10:12" x14ac:dyDescent="0.2">
      <c r="J53">
        <f t="shared" si="4"/>
        <v>467.73999999999995</v>
      </c>
      <c r="K53">
        <v>0.78787878787878785</v>
      </c>
      <c r="L53">
        <v>31.722988899999997</v>
      </c>
    </row>
    <row r="54" spans="10:12" x14ac:dyDescent="0.2">
      <c r="J54">
        <f t="shared" si="4"/>
        <v>476.73499999999996</v>
      </c>
      <c r="K54">
        <v>0.80303030303030298</v>
      </c>
      <c r="L54">
        <v>31.831081299999994</v>
      </c>
    </row>
    <row r="55" spans="10:12" x14ac:dyDescent="0.2">
      <c r="J55">
        <f t="shared" si="4"/>
        <v>485.73</v>
      </c>
      <c r="K55" s="2">
        <v>0.81818181818181823</v>
      </c>
      <c r="L55" s="2">
        <v>31.7410043</v>
      </c>
    </row>
    <row r="56" spans="10:12" x14ac:dyDescent="0.2">
      <c r="J56">
        <f t="shared" si="4"/>
        <v>494.72499999999997</v>
      </c>
      <c r="K56">
        <v>0.83333333333333337</v>
      </c>
      <c r="L56">
        <v>31.876119799999998</v>
      </c>
    </row>
    <row r="57" spans="10:12" x14ac:dyDescent="0.2">
      <c r="J57">
        <f t="shared" si="4"/>
        <v>503.71999999999997</v>
      </c>
      <c r="K57">
        <v>0.84848484848484851</v>
      </c>
      <c r="L57">
        <v>31.993219899999993</v>
      </c>
    </row>
    <row r="58" spans="10:12" x14ac:dyDescent="0.2">
      <c r="J58">
        <f t="shared" si="4"/>
        <v>512.71499999999992</v>
      </c>
      <c r="K58">
        <v>0.86363636363636365</v>
      </c>
      <c r="L58">
        <v>32.038258399999997</v>
      </c>
    </row>
    <row r="59" spans="10:12" x14ac:dyDescent="0.2">
      <c r="J59">
        <f t="shared" si="4"/>
        <v>521.70999999999992</v>
      </c>
      <c r="K59">
        <v>0.87878787878787878</v>
      </c>
      <c r="L59">
        <v>32.164366200000003</v>
      </c>
    </row>
    <row r="60" spans="10:12" x14ac:dyDescent="0.2">
      <c r="J60">
        <f t="shared" si="4"/>
        <v>530.70499999999993</v>
      </c>
      <c r="K60">
        <v>0.89393939393939392</v>
      </c>
      <c r="L60">
        <v>32.047266099999995</v>
      </c>
    </row>
    <row r="61" spans="10:12" x14ac:dyDescent="0.2">
      <c r="J61">
        <f t="shared" si="4"/>
        <v>539.69999999999993</v>
      </c>
      <c r="K61">
        <v>0.90909090909090906</v>
      </c>
      <c r="L61">
        <v>31.975204499999997</v>
      </c>
    </row>
    <row r="62" spans="10:12" x14ac:dyDescent="0.2">
      <c r="J62">
        <f t="shared" si="4"/>
        <v>548.69499999999994</v>
      </c>
      <c r="K62">
        <v>0.9242424242424242</v>
      </c>
      <c r="L62">
        <v>31.804058199999993</v>
      </c>
    </row>
    <row r="63" spans="10:12" x14ac:dyDescent="0.2">
      <c r="J63">
        <f t="shared" si="4"/>
        <v>557.68999999999994</v>
      </c>
      <c r="K63">
        <v>0.93939393939393945</v>
      </c>
      <c r="L63">
        <v>31.903142899999999</v>
      </c>
    </row>
    <row r="64" spans="10:12" x14ac:dyDescent="0.2">
      <c r="J64">
        <f t="shared" si="4"/>
        <v>566.68499999999995</v>
      </c>
      <c r="K64">
        <v>0.95454545454545459</v>
      </c>
      <c r="L64">
        <v>31.777035099999999</v>
      </c>
    </row>
    <row r="65" spans="10:12" x14ac:dyDescent="0.2">
      <c r="J65">
        <f t="shared" si="4"/>
        <v>575.67999999999995</v>
      </c>
      <c r="K65">
        <v>0.96969696969696972</v>
      </c>
      <c r="L65">
        <v>31.975204499999997</v>
      </c>
    </row>
    <row r="66" spans="10:12" x14ac:dyDescent="0.2">
      <c r="J66">
        <f t="shared" si="4"/>
        <v>584.67499999999995</v>
      </c>
      <c r="K66">
        <v>0.98484848484848486</v>
      </c>
      <c r="L66">
        <v>32.011235299999996</v>
      </c>
    </row>
    <row r="67" spans="10:12" x14ac:dyDescent="0.2">
      <c r="J67">
        <f t="shared" ref="J67" si="6">K67*593.67</f>
        <v>593.66999999999996</v>
      </c>
      <c r="K67" s="2">
        <v>1</v>
      </c>
      <c r="L67" s="2">
        <v>31.957189099999994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D57DE-C150-4C64-9982-6A3EBFB1E6F2}">
  <dimension ref="A1:K63"/>
  <sheetViews>
    <sheetView workbookViewId="0">
      <selection activeCell="B2" sqref="B2:E27"/>
    </sheetView>
  </sheetViews>
  <sheetFormatPr defaultRowHeight="14.25" x14ac:dyDescent="0.2"/>
  <sheetData>
    <row r="1" spans="1:11" x14ac:dyDescent="0.2">
      <c r="B1" t="s">
        <v>10</v>
      </c>
    </row>
    <row r="2" spans="1:11" x14ac:dyDescent="0.2">
      <c r="A2">
        <f>B2-5.02</f>
        <v>0</v>
      </c>
      <c r="B2">
        <v>5.0199999999999996</v>
      </c>
      <c r="C2">
        <v>3.9947848973367899</v>
      </c>
      <c r="D2">
        <v>189</v>
      </c>
      <c r="E2">
        <v>293</v>
      </c>
      <c r="F2">
        <f>D2/52*0.312/2</f>
        <v>0.56699999999999995</v>
      </c>
      <c r="G2">
        <f>E2/52*0.312</f>
        <v>1.7580000000000002</v>
      </c>
      <c r="H2">
        <v>153.54</v>
      </c>
      <c r="J2">
        <v>0</v>
      </c>
      <c r="K2">
        <v>81.859847099999996</v>
      </c>
    </row>
    <row r="3" spans="1:11" x14ac:dyDescent="0.2">
      <c r="A3">
        <f t="shared" ref="A3:A31" si="0">B3-5.02</f>
        <v>1.0600000000000005</v>
      </c>
      <c r="B3">
        <v>6.08</v>
      </c>
      <c r="C3">
        <v>3.87022757844439</v>
      </c>
      <c r="D3">
        <v>191</v>
      </c>
      <c r="E3">
        <v>290</v>
      </c>
      <c r="F3">
        <f t="shared" ref="F3:F31" si="1">D3/52*0.312/2</f>
        <v>0.57299999999999995</v>
      </c>
      <c r="G3">
        <f t="shared" ref="G3:G31" si="2">E3/52*0.312</f>
        <v>1.74</v>
      </c>
      <c r="H3">
        <v>151.87</v>
      </c>
      <c r="J3">
        <v>1.6393442622950821E-2</v>
      </c>
      <c r="K3">
        <v>75.329264600000002</v>
      </c>
    </row>
    <row r="4" spans="1:11" x14ac:dyDescent="0.2">
      <c r="A4">
        <f t="shared" si="0"/>
        <v>2.0300000000000002</v>
      </c>
      <c r="B4">
        <v>7.05</v>
      </c>
      <c r="C4">
        <v>3.7629627856057302</v>
      </c>
      <c r="D4">
        <v>191</v>
      </c>
      <c r="E4">
        <v>288</v>
      </c>
      <c r="F4">
        <f t="shared" si="1"/>
        <v>0.57299999999999995</v>
      </c>
      <c r="G4">
        <f t="shared" si="2"/>
        <v>1.728</v>
      </c>
      <c r="H4">
        <v>150.19999999999999</v>
      </c>
      <c r="J4">
        <v>3.2786885245901641E-2</v>
      </c>
      <c r="K4">
        <v>77.040727599999997</v>
      </c>
    </row>
    <row r="5" spans="1:11" x14ac:dyDescent="0.2">
      <c r="A5">
        <f t="shared" si="0"/>
        <v>3</v>
      </c>
      <c r="B5">
        <v>8.02</v>
      </c>
      <c r="C5">
        <v>3.6382531246023699</v>
      </c>
      <c r="D5">
        <v>191</v>
      </c>
      <c r="E5">
        <v>284</v>
      </c>
      <c r="F5">
        <f t="shared" si="1"/>
        <v>0.57299999999999995</v>
      </c>
      <c r="G5">
        <f t="shared" si="2"/>
        <v>1.704</v>
      </c>
      <c r="H5">
        <v>148.93</v>
      </c>
      <c r="J5">
        <v>4.9180327868852458E-2</v>
      </c>
      <c r="K5">
        <v>79.725022199999998</v>
      </c>
    </row>
    <row r="6" spans="1:11" x14ac:dyDescent="0.2">
      <c r="A6">
        <f t="shared" si="0"/>
        <v>4.0500000000000007</v>
      </c>
      <c r="B6">
        <v>9.07</v>
      </c>
      <c r="C6">
        <v>3.4888335053432402</v>
      </c>
      <c r="D6">
        <v>190</v>
      </c>
      <c r="E6">
        <v>280</v>
      </c>
      <c r="F6">
        <f t="shared" si="1"/>
        <v>0.56999999999999995</v>
      </c>
      <c r="G6">
        <f t="shared" si="2"/>
        <v>1.6800000000000002</v>
      </c>
      <c r="H6">
        <v>148.37</v>
      </c>
      <c r="J6">
        <v>6.5573770491803282E-2</v>
      </c>
      <c r="K6">
        <v>81.274346600000001</v>
      </c>
    </row>
    <row r="7" spans="1:11" x14ac:dyDescent="0.2">
      <c r="A7">
        <f t="shared" si="0"/>
        <v>5.0199999999999996</v>
      </c>
      <c r="B7">
        <v>10.039999999999999</v>
      </c>
      <c r="C7">
        <v>3.3591223408707598</v>
      </c>
      <c r="D7">
        <v>190</v>
      </c>
      <c r="E7">
        <v>276</v>
      </c>
      <c r="F7">
        <f t="shared" si="1"/>
        <v>0.56999999999999995</v>
      </c>
      <c r="G7">
        <f t="shared" si="2"/>
        <v>1.6559999999999999</v>
      </c>
      <c r="H7">
        <v>147.66999999999999</v>
      </c>
      <c r="J7">
        <v>8.1967213114754092E-2</v>
      </c>
      <c r="K7">
        <v>82.292216699999983</v>
      </c>
    </row>
    <row r="8" spans="1:11" x14ac:dyDescent="0.2">
      <c r="A8">
        <f t="shared" si="0"/>
        <v>7.0500000000000007</v>
      </c>
      <c r="B8">
        <v>12.07</v>
      </c>
      <c r="C8">
        <v>3.0874079714651499</v>
      </c>
      <c r="D8">
        <v>191</v>
      </c>
      <c r="E8">
        <v>269</v>
      </c>
      <c r="F8">
        <f t="shared" si="1"/>
        <v>0.57299999999999995</v>
      </c>
      <c r="G8">
        <f t="shared" si="2"/>
        <v>1.6140000000000001</v>
      </c>
      <c r="H8">
        <v>146.54</v>
      </c>
      <c r="J8">
        <v>9.8360655737704916E-2</v>
      </c>
      <c r="K8">
        <v>82.445347599999991</v>
      </c>
    </row>
    <row r="9" spans="1:11" x14ac:dyDescent="0.2">
      <c r="A9">
        <f t="shared" si="0"/>
        <v>9.07</v>
      </c>
      <c r="B9">
        <v>14.09</v>
      </c>
      <c r="C9">
        <v>2.8379087461908701</v>
      </c>
      <c r="D9">
        <v>189</v>
      </c>
      <c r="E9">
        <v>260</v>
      </c>
      <c r="F9">
        <f t="shared" si="1"/>
        <v>0.56699999999999995</v>
      </c>
      <c r="G9">
        <f t="shared" si="2"/>
        <v>1.56</v>
      </c>
      <c r="H9">
        <v>145.94999999999999</v>
      </c>
      <c r="J9">
        <v>0.11475409836065574</v>
      </c>
      <c r="K9">
        <v>82.958786500000002</v>
      </c>
    </row>
    <row r="10" spans="1:11" x14ac:dyDescent="0.2">
      <c r="A10">
        <f t="shared" si="0"/>
        <v>11.010000000000002</v>
      </c>
      <c r="B10">
        <v>16.03</v>
      </c>
      <c r="C10">
        <v>2.5576971477722799</v>
      </c>
      <c r="D10">
        <v>191</v>
      </c>
      <c r="E10">
        <v>247</v>
      </c>
      <c r="F10">
        <f t="shared" si="1"/>
        <v>0.57299999999999995</v>
      </c>
      <c r="G10">
        <f t="shared" si="2"/>
        <v>1.482</v>
      </c>
      <c r="H10">
        <v>145.52000000000001</v>
      </c>
      <c r="J10">
        <v>0.13114754098360656</v>
      </c>
      <c r="K10">
        <v>82.976801899999998</v>
      </c>
    </row>
    <row r="11" spans="1:11" x14ac:dyDescent="0.2">
      <c r="A11">
        <f t="shared" si="0"/>
        <v>13.04</v>
      </c>
      <c r="B11">
        <v>18.059999999999999</v>
      </c>
      <c r="C11">
        <v>2.3194792120710401</v>
      </c>
      <c r="D11">
        <v>190</v>
      </c>
      <c r="E11">
        <v>238</v>
      </c>
      <c r="F11">
        <f t="shared" si="1"/>
        <v>0.56999999999999995</v>
      </c>
      <c r="G11">
        <f t="shared" si="2"/>
        <v>1.4279999999999999</v>
      </c>
      <c r="H11">
        <v>144.65</v>
      </c>
      <c r="J11">
        <v>0.14754098360655737</v>
      </c>
      <c r="K11">
        <v>82.850694099999998</v>
      </c>
    </row>
    <row r="12" spans="1:11" x14ac:dyDescent="0.2">
      <c r="A12">
        <f t="shared" si="0"/>
        <v>15.059999999999999</v>
      </c>
      <c r="B12">
        <v>20.079999999999998</v>
      </c>
      <c r="C12">
        <v>2.1031815757474002</v>
      </c>
      <c r="D12">
        <v>189</v>
      </c>
      <c r="E12">
        <v>230</v>
      </c>
      <c r="F12">
        <f t="shared" si="1"/>
        <v>0.56699999999999995</v>
      </c>
      <c r="G12">
        <f t="shared" si="2"/>
        <v>1.3800000000000001</v>
      </c>
      <c r="H12">
        <v>139.06</v>
      </c>
      <c r="J12">
        <v>0.16393442622950818</v>
      </c>
      <c r="K12">
        <v>83.084894300000002</v>
      </c>
    </row>
    <row r="13" spans="1:11" x14ac:dyDescent="0.2">
      <c r="A13">
        <f t="shared" si="0"/>
        <v>17</v>
      </c>
      <c r="B13">
        <v>22.02</v>
      </c>
      <c r="C13">
        <v>1.88551778015924</v>
      </c>
      <c r="D13">
        <v>190</v>
      </c>
      <c r="E13">
        <v>219</v>
      </c>
      <c r="F13">
        <f t="shared" si="1"/>
        <v>0.56999999999999995</v>
      </c>
      <c r="G13">
        <f t="shared" si="2"/>
        <v>1.3140000000000001</v>
      </c>
      <c r="H13">
        <v>138.59</v>
      </c>
      <c r="J13">
        <v>0.18032786885245902</v>
      </c>
      <c r="K13">
        <v>83.751464099999993</v>
      </c>
    </row>
    <row r="14" spans="1:11" x14ac:dyDescent="0.2">
      <c r="A14">
        <f t="shared" si="0"/>
        <v>19.03</v>
      </c>
      <c r="B14">
        <v>24.05</v>
      </c>
      <c r="C14">
        <v>1.64556911593239</v>
      </c>
      <c r="D14">
        <v>191</v>
      </c>
      <c r="E14">
        <v>206</v>
      </c>
      <c r="F14">
        <f t="shared" si="1"/>
        <v>0.57299999999999995</v>
      </c>
      <c r="G14">
        <f t="shared" si="2"/>
        <v>1.236</v>
      </c>
      <c r="H14">
        <v>135.41</v>
      </c>
      <c r="J14">
        <v>0.19672131147540983</v>
      </c>
      <c r="K14">
        <v>83.967648899999986</v>
      </c>
    </row>
    <row r="15" spans="1:11" x14ac:dyDescent="0.2">
      <c r="A15">
        <f t="shared" si="0"/>
        <v>21.05</v>
      </c>
      <c r="B15">
        <v>26.07</v>
      </c>
      <c r="C15">
        <v>1.4250170971381499</v>
      </c>
      <c r="D15">
        <v>189</v>
      </c>
      <c r="E15">
        <v>194</v>
      </c>
      <c r="F15">
        <f t="shared" si="1"/>
        <v>0.56699999999999995</v>
      </c>
      <c r="G15">
        <f t="shared" si="2"/>
        <v>1.1639999999999999</v>
      </c>
      <c r="H15">
        <v>133.84</v>
      </c>
      <c r="J15">
        <v>0.21311475409836064</v>
      </c>
      <c r="K15">
        <v>84.363987699999996</v>
      </c>
    </row>
    <row r="16" spans="1:11" x14ac:dyDescent="0.2">
      <c r="A16">
        <f t="shared" si="0"/>
        <v>22.990000000000002</v>
      </c>
      <c r="B16">
        <v>28.01</v>
      </c>
      <c r="C16">
        <v>1.2357013183463901</v>
      </c>
      <c r="D16">
        <v>187</v>
      </c>
      <c r="E16">
        <v>183</v>
      </c>
      <c r="F16">
        <f t="shared" si="1"/>
        <v>0.56100000000000005</v>
      </c>
      <c r="G16">
        <f t="shared" si="2"/>
        <v>1.0980000000000001</v>
      </c>
      <c r="H16">
        <v>131.15</v>
      </c>
      <c r="J16">
        <v>0.22950819672131148</v>
      </c>
      <c r="K16">
        <v>83.715433300000001</v>
      </c>
    </row>
    <row r="17" spans="1:11" x14ac:dyDescent="0.2">
      <c r="A17">
        <f t="shared" si="0"/>
        <v>25.02</v>
      </c>
      <c r="B17">
        <v>30.04</v>
      </c>
      <c r="C17">
        <v>1.0497991564329101</v>
      </c>
      <c r="D17">
        <v>178</v>
      </c>
      <c r="E17">
        <v>172</v>
      </c>
      <c r="F17">
        <f t="shared" si="1"/>
        <v>0.53399999999999992</v>
      </c>
      <c r="G17">
        <f t="shared" si="2"/>
        <v>1.032</v>
      </c>
      <c r="H17">
        <v>129.91</v>
      </c>
      <c r="J17">
        <v>0.24590163934426229</v>
      </c>
      <c r="K17">
        <v>83.463217700000001</v>
      </c>
    </row>
    <row r="18" spans="1:11" x14ac:dyDescent="0.2">
      <c r="A18">
        <f t="shared" si="0"/>
        <v>27.040000000000003</v>
      </c>
      <c r="B18">
        <v>32.06</v>
      </c>
      <c r="C18">
        <v>0.85990420618591101</v>
      </c>
      <c r="D18">
        <v>168</v>
      </c>
      <c r="E18">
        <v>160</v>
      </c>
      <c r="F18">
        <f t="shared" si="1"/>
        <v>0.504</v>
      </c>
      <c r="G18">
        <f t="shared" si="2"/>
        <v>0.96000000000000008</v>
      </c>
      <c r="H18">
        <v>128.37</v>
      </c>
      <c r="J18">
        <v>0.26229508196721313</v>
      </c>
      <c r="K18">
        <v>83.82352569999999</v>
      </c>
    </row>
    <row r="19" spans="1:11" x14ac:dyDescent="0.2">
      <c r="A19">
        <f t="shared" si="0"/>
        <v>29.070000000000004</v>
      </c>
      <c r="B19">
        <v>34.090000000000003</v>
      </c>
      <c r="C19">
        <v>0.69405301433974098</v>
      </c>
      <c r="D19">
        <v>159</v>
      </c>
      <c r="E19">
        <v>149</v>
      </c>
      <c r="F19">
        <f t="shared" si="1"/>
        <v>0.47699999999999998</v>
      </c>
      <c r="G19">
        <f t="shared" si="2"/>
        <v>0.89400000000000002</v>
      </c>
      <c r="H19">
        <v>129.16</v>
      </c>
      <c r="J19">
        <v>0.27868852459016391</v>
      </c>
      <c r="K19">
        <v>84.138795200000004</v>
      </c>
    </row>
    <row r="20" spans="1:11" x14ac:dyDescent="0.2">
      <c r="A20">
        <f t="shared" si="0"/>
        <v>31.01</v>
      </c>
      <c r="B20">
        <v>36.03</v>
      </c>
      <c r="C20">
        <v>0.55765983308953004</v>
      </c>
      <c r="D20">
        <v>149</v>
      </c>
      <c r="E20">
        <v>138</v>
      </c>
      <c r="F20">
        <f t="shared" si="1"/>
        <v>0.44700000000000001</v>
      </c>
      <c r="G20">
        <f t="shared" si="2"/>
        <v>0.82799999999999996</v>
      </c>
      <c r="H20">
        <v>130.22</v>
      </c>
      <c r="J20">
        <v>0.29508196721311475</v>
      </c>
      <c r="K20">
        <v>84.363987699999996</v>
      </c>
    </row>
    <row r="21" spans="1:11" x14ac:dyDescent="0.2">
      <c r="A21">
        <f t="shared" si="0"/>
        <v>33.03</v>
      </c>
      <c r="B21">
        <v>38.049999999999997</v>
      </c>
      <c r="C21">
        <v>0.436296439501137</v>
      </c>
      <c r="D21">
        <v>138</v>
      </c>
      <c r="E21">
        <v>127</v>
      </c>
      <c r="F21">
        <f t="shared" si="1"/>
        <v>0.41399999999999998</v>
      </c>
      <c r="G21">
        <f t="shared" si="2"/>
        <v>0.76200000000000001</v>
      </c>
      <c r="H21">
        <v>128.22999999999999</v>
      </c>
      <c r="J21">
        <v>0.31147540983606559</v>
      </c>
      <c r="K21">
        <v>84.1568106</v>
      </c>
    </row>
    <row r="22" spans="1:11" x14ac:dyDescent="0.2">
      <c r="A22">
        <f t="shared" si="0"/>
        <v>35.06</v>
      </c>
      <c r="B22">
        <v>40.08</v>
      </c>
      <c r="C22">
        <v>0.34063763868582497</v>
      </c>
      <c r="D22">
        <v>120</v>
      </c>
      <c r="E22">
        <v>120</v>
      </c>
      <c r="F22">
        <f t="shared" si="1"/>
        <v>0.36</v>
      </c>
      <c r="G22">
        <f t="shared" si="2"/>
        <v>0.72</v>
      </c>
      <c r="H22">
        <v>131.22</v>
      </c>
      <c r="J22">
        <v>0.32786885245901637</v>
      </c>
      <c r="K22">
        <v>84.472080099999985</v>
      </c>
    </row>
    <row r="23" spans="1:11" x14ac:dyDescent="0.2">
      <c r="A23">
        <f t="shared" si="0"/>
        <v>36.989999999999995</v>
      </c>
      <c r="B23">
        <v>42.01</v>
      </c>
      <c r="C23">
        <v>0.26249122514453299</v>
      </c>
      <c r="D23">
        <v>119</v>
      </c>
      <c r="E23">
        <v>106</v>
      </c>
      <c r="F23">
        <f t="shared" si="1"/>
        <v>0.35699999999999998</v>
      </c>
      <c r="G23">
        <f t="shared" si="2"/>
        <v>0.63600000000000001</v>
      </c>
      <c r="H23">
        <v>129.04</v>
      </c>
      <c r="J23">
        <v>0.34426229508196721</v>
      </c>
      <c r="K23">
        <v>84.985518999999996</v>
      </c>
    </row>
    <row r="24" spans="1:11" x14ac:dyDescent="0.2">
      <c r="A24">
        <f t="shared" si="0"/>
        <v>39.019999999999996</v>
      </c>
      <c r="B24">
        <v>44.04</v>
      </c>
      <c r="C24">
        <v>0.194742415145121</v>
      </c>
      <c r="D24">
        <v>101</v>
      </c>
      <c r="E24">
        <v>98</v>
      </c>
      <c r="F24">
        <f t="shared" si="1"/>
        <v>0.30299999999999999</v>
      </c>
      <c r="G24">
        <f t="shared" si="2"/>
        <v>0.58799999999999997</v>
      </c>
      <c r="H24">
        <v>130.03</v>
      </c>
      <c r="J24">
        <v>0.36065573770491804</v>
      </c>
      <c r="K24">
        <v>85.021549799999988</v>
      </c>
    </row>
    <row r="25" spans="1:11" x14ac:dyDescent="0.2">
      <c r="A25">
        <f t="shared" si="0"/>
        <v>41.05</v>
      </c>
      <c r="B25">
        <v>46.07</v>
      </c>
      <c r="C25">
        <v>0.14256150992997599</v>
      </c>
      <c r="D25">
        <v>100</v>
      </c>
      <c r="E25">
        <v>85</v>
      </c>
      <c r="F25">
        <f t="shared" si="1"/>
        <v>0.3</v>
      </c>
      <c r="G25">
        <f t="shared" si="2"/>
        <v>0.51</v>
      </c>
      <c r="H25">
        <v>128.86000000000001</v>
      </c>
      <c r="J25">
        <v>0.37704918032786883</v>
      </c>
      <c r="K25">
        <v>84.913457399999999</v>
      </c>
    </row>
    <row r="26" spans="1:11" x14ac:dyDescent="0.2">
      <c r="A26">
        <f t="shared" si="0"/>
        <v>43.070000000000007</v>
      </c>
      <c r="B26">
        <v>48.09</v>
      </c>
      <c r="C26">
        <v>9.1457856835746795E-2</v>
      </c>
      <c r="D26">
        <v>82</v>
      </c>
      <c r="E26">
        <v>75</v>
      </c>
      <c r="F26">
        <f t="shared" si="1"/>
        <v>0.246</v>
      </c>
      <c r="G26">
        <f t="shared" si="2"/>
        <v>0.45</v>
      </c>
      <c r="H26">
        <v>130.69999999999999</v>
      </c>
      <c r="J26">
        <v>0.39344262295081966</v>
      </c>
      <c r="K26">
        <v>84.913457399999999</v>
      </c>
    </row>
    <row r="27" spans="1:11" x14ac:dyDescent="0.2">
      <c r="A27">
        <f t="shared" si="0"/>
        <v>45.010000000000005</v>
      </c>
      <c r="B27">
        <v>50.03</v>
      </c>
      <c r="C27">
        <v>5.2611636417508198E-2</v>
      </c>
      <c r="D27">
        <v>78</v>
      </c>
      <c r="E27">
        <v>58</v>
      </c>
      <c r="F27">
        <f t="shared" si="1"/>
        <v>0.23399999999999999</v>
      </c>
      <c r="G27">
        <f t="shared" si="2"/>
        <v>0.34800000000000003</v>
      </c>
      <c r="H27">
        <v>125.34</v>
      </c>
      <c r="J27">
        <v>0.4098360655737705</v>
      </c>
      <c r="K27">
        <v>84.634218699999991</v>
      </c>
    </row>
    <row r="28" spans="1:11" x14ac:dyDescent="0.2">
      <c r="A28">
        <f t="shared" si="0"/>
        <v>46.070000000000007</v>
      </c>
      <c r="B28">
        <v>51.09</v>
      </c>
      <c r="C28">
        <v>3.4519908042238902E-2</v>
      </c>
      <c r="D28">
        <v>74</v>
      </c>
      <c r="E28">
        <v>48</v>
      </c>
      <c r="F28">
        <f t="shared" si="1"/>
        <v>0.222</v>
      </c>
      <c r="G28">
        <f t="shared" si="2"/>
        <v>0.28800000000000003</v>
      </c>
      <c r="H28">
        <v>123.03</v>
      </c>
      <c r="J28">
        <v>0.42622950819672129</v>
      </c>
      <c r="K28">
        <v>85.102619099999998</v>
      </c>
    </row>
    <row r="29" spans="1:11" x14ac:dyDescent="0.2">
      <c r="A29">
        <f t="shared" si="0"/>
        <v>47.040000000000006</v>
      </c>
      <c r="B29">
        <v>52.06</v>
      </c>
      <c r="C29">
        <v>2.1827842305809701E-2</v>
      </c>
      <c r="D29">
        <v>59</v>
      </c>
      <c r="E29">
        <v>43</v>
      </c>
      <c r="F29">
        <f t="shared" si="1"/>
        <v>0.17699999999999999</v>
      </c>
      <c r="G29">
        <f t="shared" si="2"/>
        <v>0.25800000000000001</v>
      </c>
      <c r="H29">
        <v>119.69</v>
      </c>
      <c r="J29">
        <v>0.44262295081967212</v>
      </c>
      <c r="K29">
        <v>84.913457399999999</v>
      </c>
    </row>
    <row r="30" spans="1:11" x14ac:dyDescent="0.2">
      <c r="A30">
        <f t="shared" si="0"/>
        <v>48.010000000000005</v>
      </c>
      <c r="B30">
        <v>53.03</v>
      </c>
      <c r="C30">
        <v>4.5651739486374703E-3</v>
      </c>
      <c r="D30">
        <v>51</v>
      </c>
      <c r="E30">
        <v>17</v>
      </c>
      <c r="F30">
        <f t="shared" si="1"/>
        <v>0.153</v>
      </c>
      <c r="G30">
        <f t="shared" si="2"/>
        <v>0.10200000000000001</v>
      </c>
      <c r="H30">
        <v>114.95</v>
      </c>
      <c r="J30">
        <v>0.45901639344262296</v>
      </c>
      <c r="K30">
        <v>84.940480500000007</v>
      </c>
    </row>
    <row r="31" spans="1:11" x14ac:dyDescent="0.2">
      <c r="A31">
        <f t="shared" si="0"/>
        <v>49.06</v>
      </c>
      <c r="B31">
        <v>54.08</v>
      </c>
      <c r="C31" s="1">
        <v>6.7858401317539503E-5</v>
      </c>
      <c r="D31">
        <v>16</v>
      </c>
      <c r="E31">
        <v>2</v>
      </c>
      <c r="F31">
        <f t="shared" si="1"/>
        <v>4.8000000000000001E-2</v>
      </c>
      <c r="G31">
        <f t="shared" si="2"/>
        <v>1.2E-2</v>
      </c>
      <c r="H31">
        <v>101.27</v>
      </c>
      <c r="J31">
        <v>0.47540983606557374</v>
      </c>
      <c r="K31">
        <v>85.264757700000004</v>
      </c>
    </row>
    <row r="32" spans="1:11" x14ac:dyDescent="0.2">
      <c r="J32">
        <v>0.49180327868852458</v>
      </c>
      <c r="K32">
        <v>84.904449700000001</v>
      </c>
    </row>
    <row r="33" spans="10:11" x14ac:dyDescent="0.2">
      <c r="J33">
        <v>0.50819672131147542</v>
      </c>
      <c r="K33">
        <v>87.120343899999995</v>
      </c>
    </row>
    <row r="34" spans="10:11" x14ac:dyDescent="0.2">
      <c r="J34">
        <v>0.52459016393442626</v>
      </c>
      <c r="K34">
        <v>87.354544099999998</v>
      </c>
    </row>
    <row r="35" spans="10:11" x14ac:dyDescent="0.2">
      <c r="J35">
        <v>0.54098360655737709</v>
      </c>
      <c r="K35">
        <v>87.786913699999999</v>
      </c>
    </row>
    <row r="36" spans="10:11" x14ac:dyDescent="0.2">
      <c r="J36">
        <v>0.55737704918032782</v>
      </c>
      <c r="K36">
        <v>87.858975299999997</v>
      </c>
    </row>
    <row r="37" spans="10:11" x14ac:dyDescent="0.2">
      <c r="J37">
        <v>0.57377049180327866</v>
      </c>
      <c r="K37">
        <v>87.931036899999995</v>
      </c>
    </row>
    <row r="38" spans="10:11" x14ac:dyDescent="0.2">
      <c r="J38">
        <v>0.5901639344262295</v>
      </c>
      <c r="K38">
        <v>88.32737569999999</v>
      </c>
    </row>
    <row r="39" spans="10:11" x14ac:dyDescent="0.2">
      <c r="J39">
        <v>0.60655737704918034</v>
      </c>
      <c r="K39">
        <v>88.120198599999995</v>
      </c>
    </row>
    <row r="40" spans="10:11" x14ac:dyDescent="0.2">
      <c r="J40">
        <v>0.62295081967213117</v>
      </c>
      <c r="K40">
        <v>88.390429600000004</v>
      </c>
    </row>
    <row r="41" spans="10:11" x14ac:dyDescent="0.2">
      <c r="J41">
        <v>0.63934426229508201</v>
      </c>
      <c r="K41">
        <v>88.291344899999999</v>
      </c>
    </row>
    <row r="42" spans="10:11" x14ac:dyDescent="0.2">
      <c r="J42">
        <v>0.65573770491803274</v>
      </c>
      <c r="K42">
        <v>88.70569909999999</v>
      </c>
    </row>
    <row r="43" spans="10:11" x14ac:dyDescent="0.2">
      <c r="J43">
        <v>0.67213114754098358</v>
      </c>
      <c r="K43">
        <v>88.417452699999998</v>
      </c>
    </row>
    <row r="44" spans="10:11" x14ac:dyDescent="0.2">
      <c r="J44">
        <v>0.68852459016393441</v>
      </c>
      <c r="K44">
        <v>88.6606606</v>
      </c>
    </row>
    <row r="45" spans="10:11" x14ac:dyDescent="0.2">
      <c r="J45">
        <v>0.70491803278688525</v>
      </c>
      <c r="K45">
        <v>88.777760699999988</v>
      </c>
    </row>
    <row r="46" spans="10:11" x14ac:dyDescent="0.2">
      <c r="J46">
        <v>0.72131147540983609</v>
      </c>
      <c r="K46">
        <v>88.966922400000001</v>
      </c>
    </row>
    <row r="47" spans="10:11" x14ac:dyDescent="0.2">
      <c r="J47">
        <v>0.73770491803278693</v>
      </c>
      <c r="K47">
        <v>89.093030200000001</v>
      </c>
    </row>
    <row r="48" spans="10:11" x14ac:dyDescent="0.2">
      <c r="J48">
        <v>0.75409836065573765</v>
      </c>
      <c r="K48">
        <v>89.345245800000001</v>
      </c>
    </row>
    <row r="49" spans="10:11" x14ac:dyDescent="0.2">
      <c r="J49">
        <v>0.77049180327868849</v>
      </c>
      <c r="K49">
        <v>89.282191900000001</v>
      </c>
    </row>
    <row r="50" spans="10:11" x14ac:dyDescent="0.2">
      <c r="J50">
        <v>0.78688524590163933</v>
      </c>
      <c r="K50">
        <v>89.45333819999999</v>
      </c>
    </row>
    <row r="51" spans="10:11" x14ac:dyDescent="0.2">
      <c r="J51">
        <v>0.80327868852459017</v>
      </c>
      <c r="K51">
        <v>89.5344075</v>
      </c>
    </row>
    <row r="52" spans="10:11" x14ac:dyDescent="0.2">
      <c r="J52">
        <v>0.81967213114754101</v>
      </c>
      <c r="K52">
        <v>89.858684699999998</v>
      </c>
    </row>
    <row r="53" spans="10:11" x14ac:dyDescent="0.2">
      <c r="J53">
        <v>0.83606557377049184</v>
      </c>
      <c r="K53">
        <v>89.921738599999998</v>
      </c>
    </row>
    <row r="54" spans="10:11" x14ac:dyDescent="0.2">
      <c r="J54">
        <v>0.85245901639344257</v>
      </c>
      <c r="K54">
        <v>90.191969599999993</v>
      </c>
    </row>
    <row r="55" spans="10:11" x14ac:dyDescent="0.2">
      <c r="J55">
        <v>0.86885245901639341</v>
      </c>
      <c r="K55">
        <v>90.237008099999997</v>
      </c>
    </row>
    <row r="56" spans="10:11" x14ac:dyDescent="0.2">
      <c r="J56">
        <v>0.88524590163934425</v>
      </c>
      <c r="K56">
        <v>90.273038899999989</v>
      </c>
    </row>
    <row r="57" spans="10:11" x14ac:dyDescent="0.2">
      <c r="J57">
        <v>0.90163934426229508</v>
      </c>
      <c r="K57">
        <v>90.5973161</v>
      </c>
    </row>
    <row r="58" spans="10:11" x14ac:dyDescent="0.2">
      <c r="J58">
        <v>0.91803278688524592</v>
      </c>
      <c r="K58">
        <v>90.723423899999986</v>
      </c>
    </row>
    <row r="59" spans="10:11" x14ac:dyDescent="0.2">
      <c r="J59">
        <v>0.93442622950819676</v>
      </c>
      <c r="K59">
        <v>90.903577899999988</v>
      </c>
    </row>
    <row r="60" spans="10:11" x14ac:dyDescent="0.2">
      <c r="J60">
        <v>0.95081967213114749</v>
      </c>
      <c r="K60">
        <v>91.092739600000002</v>
      </c>
    </row>
    <row r="61" spans="10:11" x14ac:dyDescent="0.2">
      <c r="J61">
        <v>0.96721311475409832</v>
      </c>
      <c r="K61">
        <v>91.182816599999995</v>
      </c>
    </row>
    <row r="62" spans="10:11" x14ac:dyDescent="0.2">
      <c r="J62">
        <v>0.98360655737704916</v>
      </c>
      <c r="K62">
        <v>91.299916699999983</v>
      </c>
    </row>
    <row r="63" spans="10:11" x14ac:dyDescent="0.2">
      <c r="J63">
        <v>1</v>
      </c>
      <c r="K63">
        <v>91.408009099999987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4AF4F6-EE06-4F05-AC24-9D1CE23E0F77}">
  <dimension ref="A1:K40"/>
  <sheetViews>
    <sheetView workbookViewId="0">
      <selection activeCell="M11" sqref="M11"/>
    </sheetView>
  </sheetViews>
  <sheetFormatPr defaultRowHeight="14.25" x14ac:dyDescent="0.2"/>
  <sheetData>
    <row r="1" spans="1:11" x14ac:dyDescent="0.2">
      <c r="B1" t="s">
        <v>11</v>
      </c>
    </row>
    <row r="2" spans="1:11" x14ac:dyDescent="0.2">
      <c r="A2">
        <f>B2-5.02</f>
        <v>0</v>
      </c>
      <c r="B2">
        <v>5.0199999999999996</v>
      </c>
      <c r="C2">
        <v>4.0561797859288404</v>
      </c>
      <c r="D2">
        <v>189</v>
      </c>
      <c r="E2">
        <v>291</v>
      </c>
      <c r="F2">
        <f>D2/52*0.312/2</f>
        <v>0.56699999999999995</v>
      </c>
      <c r="G2">
        <f>E2/52*0.312</f>
        <v>1.746</v>
      </c>
      <c r="H2">
        <v>156.66</v>
      </c>
      <c r="J2">
        <v>0</v>
      </c>
      <c r="K2">
        <v>83.958641200000002</v>
      </c>
    </row>
    <row r="3" spans="1:11" x14ac:dyDescent="0.2">
      <c r="A3">
        <f t="shared" ref="A3:A26" si="0">B3-5.02</f>
        <v>1.0600000000000005</v>
      </c>
      <c r="B3">
        <v>6.08</v>
      </c>
      <c r="C3">
        <v>3.8638465136764899</v>
      </c>
      <c r="D3">
        <v>191</v>
      </c>
      <c r="E3">
        <v>289</v>
      </c>
      <c r="F3">
        <f t="shared" ref="F3:F26" si="1">D3/52*0.312/2</f>
        <v>0.57299999999999995</v>
      </c>
      <c r="G3">
        <f t="shared" ref="G3:G26" si="2">E3/52*0.312</f>
        <v>1.734</v>
      </c>
      <c r="H3">
        <v>155.44</v>
      </c>
      <c r="J3">
        <v>2.6315789473684209E-2</v>
      </c>
      <c r="K3">
        <v>85.462927100000002</v>
      </c>
    </row>
    <row r="4" spans="1:11" x14ac:dyDescent="0.2">
      <c r="A4">
        <f t="shared" si="0"/>
        <v>2.0300000000000002</v>
      </c>
      <c r="B4">
        <v>7.05</v>
      </c>
      <c r="C4">
        <v>3.7116413070432701</v>
      </c>
      <c r="D4">
        <v>190</v>
      </c>
      <c r="E4">
        <v>285</v>
      </c>
      <c r="F4">
        <f t="shared" si="1"/>
        <v>0.56999999999999995</v>
      </c>
      <c r="G4">
        <f t="shared" si="2"/>
        <v>1.71</v>
      </c>
      <c r="H4">
        <v>154.41</v>
      </c>
      <c r="J4">
        <v>5.2631578947368418E-2</v>
      </c>
      <c r="K4">
        <v>92.0385481</v>
      </c>
    </row>
    <row r="5" spans="1:11" x14ac:dyDescent="0.2">
      <c r="A5">
        <f t="shared" si="0"/>
        <v>3</v>
      </c>
      <c r="B5">
        <v>8.02</v>
      </c>
      <c r="C5">
        <v>3.52872779876982</v>
      </c>
      <c r="D5">
        <v>191</v>
      </c>
      <c r="E5">
        <v>281</v>
      </c>
      <c r="F5">
        <f t="shared" si="1"/>
        <v>0.57299999999999995</v>
      </c>
      <c r="G5">
        <f t="shared" si="2"/>
        <v>1.6860000000000002</v>
      </c>
      <c r="H5">
        <v>152.31</v>
      </c>
      <c r="J5">
        <v>7.8947368421052627E-2</v>
      </c>
      <c r="K5">
        <v>93.659934099999987</v>
      </c>
    </row>
    <row r="6" spans="1:11" x14ac:dyDescent="0.2">
      <c r="A6">
        <f t="shared" si="0"/>
        <v>4.0500000000000007</v>
      </c>
      <c r="B6">
        <v>9.07</v>
      </c>
      <c r="C6">
        <v>3.3437878689870302</v>
      </c>
      <c r="D6">
        <v>191</v>
      </c>
      <c r="E6">
        <v>277</v>
      </c>
      <c r="F6">
        <f t="shared" si="1"/>
        <v>0.57299999999999995</v>
      </c>
      <c r="G6">
        <f t="shared" si="2"/>
        <v>1.6619999999999999</v>
      </c>
      <c r="H6">
        <v>150.51</v>
      </c>
      <c r="J6">
        <v>0.10526315789473684</v>
      </c>
      <c r="K6">
        <v>94.092303700000002</v>
      </c>
    </row>
    <row r="7" spans="1:11" x14ac:dyDescent="0.2">
      <c r="A7">
        <f t="shared" si="0"/>
        <v>5.0199999999999996</v>
      </c>
      <c r="B7">
        <v>10.039999999999999</v>
      </c>
      <c r="C7">
        <v>3.2163570860908299</v>
      </c>
      <c r="D7">
        <v>190</v>
      </c>
      <c r="E7">
        <v>271</v>
      </c>
      <c r="F7">
        <f t="shared" si="1"/>
        <v>0.56999999999999995</v>
      </c>
      <c r="G7">
        <f t="shared" si="2"/>
        <v>1.6260000000000001</v>
      </c>
      <c r="H7">
        <v>149.97999999999999</v>
      </c>
      <c r="J7">
        <v>0.13157894736842105</v>
      </c>
      <c r="K7">
        <v>94.326503899999992</v>
      </c>
    </row>
    <row r="8" spans="1:11" x14ac:dyDescent="0.2">
      <c r="A8">
        <f t="shared" si="0"/>
        <v>5.99</v>
      </c>
      <c r="B8">
        <v>11.01</v>
      </c>
      <c r="C8">
        <v>3.0079652928126901</v>
      </c>
      <c r="D8">
        <v>191</v>
      </c>
      <c r="E8">
        <v>264</v>
      </c>
      <c r="F8">
        <f t="shared" si="1"/>
        <v>0.57299999999999995</v>
      </c>
      <c r="G8">
        <f t="shared" si="2"/>
        <v>1.5839999999999999</v>
      </c>
      <c r="H8">
        <v>148.19999999999999</v>
      </c>
      <c r="J8">
        <v>0.15789473684210525</v>
      </c>
      <c r="K8">
        <v>94.263449999999992</v>
      </c>
    </row>
    <row r="9" spans="1:11" x14ac:dyDescent="0.2">
      <c r="A9">
        <f t="shared" si="0"/>
        <v>7.0500000000000007</v>
      </c>
      <c r="B9">
        <v>12.07</v>
      </c>
      <c r="C9">
        <v>2.8421629590154698</v>
      </c>
      <c r="D9">
        <v>189</v>
      </c>
      <c r="E9">
        <v>259</v>
      </c>
      <c r="F9">
        <f t="shared" si="1"/>
        <v>0.56699999999999995</v>
      </c>
      <c r="G9">
        <f t="shared" si="2"/>
        <v>1.554</v>
      </c>
      <c r="H9">
        <v>147.76</v>
      </c>
      <c r="J9">
        <v>0.18421052631578946</v>
      </c>
      <c r="K9">
        <v>94.461619399999989</v>
      </c>
    </row>
    <row r="10" spans="1:11" x14ac:dyDescent="0.2">
      <c r="A10">
        <f t="shared" si="0"/>
        <v>9.07</v>
      </c>
      <c r="B10">
        <v>14.09</v>
      </c>
      <c r="C10">
        <v>2.5320096892455402</v>
      </c>
      <c r="D10">
        <v>190</v>
      </c>
      <c r="E10">
        <v>246</v>
      </c>
      <c r="F10">
        <f t="shared" si="1"/>
        <v>0.56999999999999995</v>
      </c>
      <c r="G10">
        <f t="shared" si="2"/>
        <v>1.476</v>
      </c>
      <c r="H10">
        <v>145.61000000000001</v>
      </c>
      <c r="J10">
        <v>0.21052631578947367</v>
      </c>
      <c r="K10">
        <v>94.857958199999999</v>
      </c>
    </row>
    <row r="11" spans="1:11" x14ac:dyDescent="0.2">
      <c r="A11">
        <f t="shared" si="0"/>
        <v>11.010000000000002</v>
      </c>
      <c r="B11">
        <v>16.03</v>
      </c>
      <c r="C11">
        <v>2.2209325273416498</v>
      </c>
      <c r="D11">
        <v>190</v>
      </c>
      <c r="E11">
        <v>233</v>
      </c>
      <c r="F11">
        <f t="shared" si="1"/>
        <v>0.56999999999999995</v>
      </c>
      <c r="G11">
        <f t="shared" si="2"/>
        <v>1.3979999999999999</v>
      </c>
      <c r="H11">
        <v>143.07</v>
      </c>
      <c r="J11">
        <v>0.23684210526315788</v>
      </c>
      <c r="K11">
        <v>95.047119899999998</v>
      </c>
    </row>
    <row r="12" spans="1:11" x14ac:dyDescent="0.2">
      <c r="A12">
        <f t="shared" si="0"/>
        <v>13.04</v>
      </c>
      <c r="B12">
        <v>18.059999999999999</v>
      </c>
      <c r="C12">
        <v>1.92229720331934</v>
      </c>
      <c r="D12">
        <v>189</v>
      </c>
      <c r="E12">
        <v>220</v>
      </c>
      <c r="F12">
        <f t="shared" si="1"/>
        <v>0.56699999999999995</v>
      </c>
      <c r="G12">
        <f t="shared" si="2"/>
        <v>1.32</v>
      </c>
      <c r="H12">
        <v>141.77000000000001</v>
      </c>
      <c r="J12">
        <v>0.26315789473684209</v>
      </c>
      <c r="K12">
        <v>94.695819599999993</v>
      </c>
    </row>
    <row r="13" spans="1:11" x14ac:dyDescent="0.2">
      <c r="A13">
        <f t="shared" si="0"/>
        <v>15.059999999999999</v>
      </c>
      <c r="B13">
        <v>20.079999999999998</v>
      </c>
      <c r="C13">
        <v>1.6020152189227499</v>
      </c>
      <c r="D13">
        <v>188</v>
      </c>
      <c r="E13">
        <v>204</v>
      </c>
      <c r="F13">
        <f t="shared" si="1"/>
        <v>0.56400000000000006</v>
      </c>
      <c r="G13">
        <f t="shared" si="2"/>
        <v>1.224</v>
      </c>
      <c r="H13">
        <v>138.05000000000001</v>
      </c>
      <c r="J13">
        <v>0.28947368421052633</v>
      </c>
      <c r="K13">
        <v>94.785896599999987</v>
      </c>
    </row>
    <row r="14" spans="1:11" x14ac:dyDescent="0.2">
      <c r="A14">
        <f t="shared" si="0"/>
        <v>17</v>
      </c>
      <c r="B14">
        <v>22.02</v>
      </c>
      <c r="C14">
        <v>1.3232032000313301</v>
      </c>
      <c r="D14">
        <v>179</v>
      </c>
      <c r="E14">
        <v>191</v>
      </c>
      <c r="F14">
        <f t="shared" si="1"/>
        <v>0.53700000000000003</v>
      </c>
      <c r="G14">
        <f t="shared" si="2"/>
        <v>1.1459999999999999</v>
      </c>
      <c r="H14">
        <v>134.51</v>
      </c>
      <c r="J14">
        <v>0.31578947368421051</v>
      </c>
      <c r="K14">
        <v>95.128189199999994</v>
      </c>
    </row>
    <row r="15" spans="1:11" x14ac:dyDescent="0.2">
      <c r="A15">
        <f t="shared" si="0"/>
        <v>19.03</v>
      </c>
      <c r="B15">
        <v>24.05</v>
      </c>
      <c r="C15">
        <v>1.0489628016366701</v>
      </c>
      <c r="D15">
        <v>164</v>
      </c>
      <c r="E15">
        <v>178</v>
      </c>
      <c r="F15">
        <f t="shared" si="1"/>
        <v>0.49199999999999999</v>
      </c>
      <c r="G15">
        <f t="shared" si="2"/>
        <v>1.0679999999999998</v>
      </c>
      <c r="H15">
        <v>134.78</v>
      </c>
      <c r="J15">
        <v>0.34210526315789475</v>
      </c>
      <c r="K15">
        <v>95.254296999999994</v>
      </c>
    </row>
    <row r="16" spans="1:11" x14ac:dyDescent="0.2">
      <c r="A16">
        <f t="shared" si="0"/>
        <v>21.05</v>
      </c>
      <c r="B16">
        <v>26.07</v>
      </c>
      <c r="C16">
        <v>0.832257505967121</v>
      </c>
      <c r="D16">
        <v>155</v>
      </c>
      <c r="E16">
        <v>164</v>
      </c>
      <c r="F16">
        <f t="shared" si="1"/>
        <v>0.46500000000000002</v>
      </c>
      <c r="G16">
        <f t="shared" si="2"/>
        <v>0.98399999999999999</v>
      </c>
      <c r="H16">
        <v>134.05000000000001</v>
      </c>
      <c r="J16">
        <v>0.36842105263157893</v>
      </c>
      <c r="K16">
        <v>95.46147409999999</v>
      </c>
    </row>
    <row r="17" spans="1:11" x14ac:dyDescent="0.2">
      <c r="A17">
        <f t="shared" si="0"/>
        <v>22.990000000000002</v>
      </c>
      <c r="B17">
        <v>28.01</v>
      </c>
      <c r="C17">
        <v>0.64000769954839698</v>
      </c>
      <c r="D17">
        <v>138</v>
      </c>
      <c r="E17">
        <v>151</v>
      </c>
      <c r="F17">
        <f t="shared" si="1"/>
        <v>0.41399999999999998</v>
      </c>
      <c r="G17">
        <f t="shared" si="2"/>
        <v>0.90599999999999992</v>
      </c>
      <c r="H17">
        <v>133.38999999999999</v>
      </c>
      <c r="J17">
        <v>0.39473684210526316</v>
      </c>
      <c r="K17">
        <v>95.632620399999993</v>
      </c>
    </row>
    <row r="18" spans="1:11" x14ac:dyDescent="0.2">
      <c r="A18">
        <f t="shared" si="0"/>
        <v>25.02</v>
      </c>
      <c r="B18">
        <v>30.04</v>
      </c>
      <c r="C18">
        <v>0.48057218025479498</v>
      </c>
      <c r="D18">
        <v>136</v>
      </c>
      <c r="E18">
        <v>134</v>
      </c>
      <c r="F18">
        <f t="shared" si="1"/>
        <v>0.40800000000000003</v>
      </c>
      <c r="G18">
        <f t="shared" si="2"/>
        <v>0.80400000000000005</v>
      </c>
      <c r="H18">
        <v>135.53</v>
      </c>
      <c r="J18">
        <v>0.42105263157894735</v>
      </c>
      <c r="K18">
        <v>95.713689699999989</v>
      </c>
    </row>
    <row r="19" spans="1:11" x14ac:dyDescent="0.2">
      <c r="A19">
        <f t="shared" si="0"/>
        <v>27.040000000000003</v>
      </c>
      <c r="B19">
        <v>32.06</v>
      </c>
      <c r="C19">
        <v>0.356495298843717</v>
      </c>
      <c r="D19">
        <v>124</v>
      </c>
      <c r="E19">
        <v>122</v>
      </c>
      <c r="F19">
        <f t="shared" si="1"/>
        <v>0.372</v>
      </c>
      <c r="G19">
        <f t="shared" si="2"/>
        <v>0.73199999999999998</v>
      </c>
      <c r="H19">
        <v>131.54</v>
      </c>
      <c r="J19">
        <v>0.44736842105263158</v>
      </c>
      <c r="K19">
        <v>95.758728199999993</v>
      </c>
    </row>
    <row r="20" spans="1:11" x14ac:dyDescent="0.2">
      <c r="A20">
        <f t="shared" si="0"/>
        <v>29.070000000000004</v>
      </c>
      <c r="B20">
        <v>34.090000000000003</v>
      </c>
      <c r="C20">
        <v>0.243378058183431</v>
      </c>
      <c r="D20">
        <v>107</v>
      </c>
      <c r="E20">
        <v>108</v>
      </c>
      <c r="F20">
        <f t="shared" si="1"/>
        <v>0.32099999999999995</v>
      </c>
      <c r="G20">
        <f t="shared" si="2"/>
        <v>0.64800000000000002</v>
      </c>
      <c r="H20">
        <v>131.65</v>
      </c>
      <c r="J20">
        <v>0.47368421052631576</v>
      </c>
      <c r="K20">
        <v>95.605597299999985</v>
      </c>
    </row>
    <row r="21" spans="1:11" x14ac:dyDescent="0.2">
      <c r="A21">
        <f t="shared" si="0"/>
        <v>31.01</v>
      </c>
      <c r="B21">
        <v>36.03</v>
      </c>
      <c r="C21">
        <v>0.159612120783031</v>
      </c>
      <c r="D21">
        <v>103</v>
      </c>
      <c r="E21">
        <v>90</v>
      </c>
      <c r="F21">
        <f t="shared" si="1"/>
        <v>0.309</v>
      </c>
      <c r="G21">
        <f t="shared" si="2"/>
        <v>0.54</v>
      </c>
      <c r="H21">
        <v>129.49</v>
      </c>
      <c r="J21">
        <v>0.5</v>
      </c>
      <c r="K21">
        <v>95.46147409999999</v>
      </c>
    </row>
    <row r="22" spans="1:11" x14ac:dyDescent="0.2">
      <c r="A22">
        <f t="shared" si="0"/>
        <v>33.03</v>
      </c>
      <c r="B22">
        <v>38.049999999999997</v>
      </c>
      <c r="C22">
        <v>9.0547706028075395E-2</v>
      </c>
      <c r="D22">
        <v>85</v>
      </c>
      <c r="E22">
        <v>74</v>
      </c>
      <c r="F22">
        <f t="shared" si="1"/>
        <v>0.255</v>
      </c>
      <c r="G22">
        <f t="shared" si="2"/>
        <v>0.44400000000000001</v>
      </c>
      <c r="H22">
        <v>123.4</v>
      </c>
      <c r="J22">
        <v>0.52631578947368418</v>
      </c>
      <c r="K22">
        <v>95.641628099999991</v>
      </c>
    </row>
    <row r="23" spans="1:11" x14ac:dyDescent="0.2">
      <c r="A23">
        <f t="shared" si="0"/>
        <v>35.06</v>
      </c>
      <c r="B23">
        <v>40.08</v>
      </c>
      <c r="C23">
        <v>4.0913187322370898E-2</v>
      </c>
      <c r="D23">
        <v>73</v>
      </c>
      <c r="E23">
        <v>54</v>
      </c>
      <c r="F23">
        <f t="shared" si="1"/>
        <v>0.21899999999999997</v>
      </c>
      <c r="G23">
        <f t="shared" si="2"/>
        <v>0.32400000000000001</v>
      </c>
      <c r="H23">
        <v>115.42</v>
      </c>
      <c r="J23">
        <v>0.55263157894736847</v>
      </c>
      <c r="K23">
        <v>95.866820599999997</v>
      </c>
    </row>
    <row r="24" spans="1:11" x14ac:dyDescent="0.2">
      <c r="A24">
        <f t="shared" si="0"/>
        <v>36.03</v>
      </c>
      <c r="B24">
        <v>41.05</v>
      </c>
      <c r="C24">
        <v>1.9633131961197099E-2</v>
      </c>
      <c r="D24">
        <v>63</v>
      </c>
      <c r="E24">
        <v>38</v>
      </c>
      <c r="F24">
        <f t="shared" si="1"/>
        <v>0.18899999999999997</v>
      </c>
      <c r="G24">
        <f t="shared" si="2"/>
        <v>0.22799999999999998</v>
      </c>
      <c r="H24">
        <v>110.26</v>
      </c>
      <c r="J24">
        <v>0.57894736842105265</v>
      </c>
      <c r="K24">
        <v>95.731705099999985</v>
      </c>
    </row>
    <row r="25" spans="1:11" x14ac:dyDescent="0.2">
      <c r="A25">
        <f t="shared" si="0"/>
        <v>36.989999999999995</v>
      </c>
      <c r="B25">
        <v>42.01</v>
      </c>
      <c r="C25">
        <v>9.5118817586828108E-3</v>
      </c>
      <c r="D25">
        <v>46</v>
      </c>
      <c r="E25">
        <v>32</v>
      </c>
      <c r="F25">
        <f t="shared" si="1"/>
        <v>0.13799999999999998</v>
      </c>
      <c r="G25">
        <f t="shared" si="2"/>
        <v>0.192</v>
      </c>
      <c r="H25">
        <v>100.98</v>
      </c>
      <c r="J25">
        <v>0.60526315789473684</v>
      </c>
      <c r="K25">
        <v>95.677658899999983</v>
      </c>
    </row>
    <row r="26" spans="1:11" x14ac:dyDescent="0.2">
      <c r="A26">
        <f t="shared" si="0"/>
        <v>38.049999999999997</v>
      </c>
      <c r="B26">
        <v>43.07</v>
      </c>
      <c r="C26" s="1">
        <v>2.8670174556660499E-5</v>
      </c>
      <c r="D26">
        <v>13</v>
      </c>
      <c r="E26">
        <v>1</v>
      </c>
      <c r="F26">
        <f t="shared" si="1"/>
        <v>3.9E-2</v>
      </c>
      <c r="G26">
        <f t="shared" si="2"/>
        <v>6.0000000000000001E-3</v>
      </c>
      <c r="H26">
        <v>98.5</v>
      </c>
      <c r="J26">
        <v>0.63157894736842102</v>
      </c>
      <c r="K26">
        <v>95.785751299999987</v>
      </c>
    </row>
    <row r="27" spans="1:11" x14ac:dyDescent="0.2">
      <c r="J27">
        <v>0.65789473684210531</v>
      </c>
      <c r="K27">
        <v>96.236136299999998</v>
      </c>
    </row>
    <row r="28" spans="1:11" x14ac:dyDescent="0.2">
      <c r="J28">
        <v>0.68421052631578949</v>
      </c>
      <c r="K28">
        <v>96.326213300000006</v>
      </c>
    </row>
    <row r="29" spans="1:11" x14ac:dyDescent="0.2">
      <c r="J29">
        <v>0.71052631578947367</v>
      </c>
      <c r="K29">
        <v>96.5423981</v>
      </c>
    </row>
    <row r="30" spans="1:11" x14ac:dyDescent="0.2">
      <c r="J30">
        <v>0.73684210526315785</v>
      </c>
      <c r="K30">
        <v>96.875682999999995</v>
      </c>
    </row>
    <row r="31" spans="1:11" x14ac:dyDescent="0.2">
      <c r="J31">
        <v>0.76315789473684215</v>
      </c>
      <c r="K31">
        <v>96.884690699999993</v>
      </c>
    </row>
    <row r="32" spans="1:11" x14ac:dyDescent="0.2">
      <c r="J32">
        <v>0.78947368421052633</v>
      </c>
      <c r="K32">
        <v>97.028813899999989</v>
      </c>
    </row>
    <row r="33" spans="10:11" x14ac:dyDescent="0.2">
      <c r="J33">
        <v>0.81578947368421051</v>
      </c>
      <c r="K33">
        <v>97.443168099999994</v>
      </c>
    </row>
    <row r="34" spans="10:11" x14ac:dyDescent="0.2">
      <c r="J34">
        <v>0.84210526315789469</v>
      </c>
      <c r="K34">
        <v>97.659352899999988</v>
      </c>
    </row>
    <row r="35" spans="10:11" x14ac:dyDescent="0.2">
      <c r="J35">
        <v>0.86842105263157898</v>
      </c>
      <c r="K35">
        <v>97.695383699999994</v>
      </c>
    </row>
    <row r="36" spans="10:11" x14ac:dyDescent="0.2">
      <c r="J36">
        <v>0.89473684210526316</v>
      </c>
      <c r="K36">
        <v>97.803476099999997</v>
      </c>
    </row>
    <row r="37" spans="10:11" x14ac:dyDescent="0.2">
      <c r="J37">
        <v>0.92105263157894735</v>
      </c>
      <c r="K37">
        <v>98.136760999999993</v>
      </c>
    </row>
    <row r="38" spans="10:11" x14ac:dyDescent="0.2">
      <c r="J38">
        <v>0.94736842105263153</v>
      </c>
      <c r="K38">
        <v>98.253861099999995</v>
      </c>
    </row>
    <row r="39" spans="10:11" x14ac:dyDescent="0.2">
      <c r="J39">
        <v>0.97368421052631582</v>
      </c>
      <c r="K39">
        <v>98.488061299999998</v>
      </c>
    </row>
    <row r="40" spans="10:11" x14ac:dyDescent="0.2">
      <c r="J40">
        <v>1</v>
      </c>
      <c r="K40">
        <v>99.010507899999993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E448BE-237C-4260-AF5C-876C42C67C6A}">
  <dimension ref="A1:O45"/>
  <sheetViews>
    <sheetView workbookViewId="0">
      <selection activeCell="J2" sqref="J2:K36"/>
    </sheetView>
  </sheetViews>
  <sheetFormatPr defaultRowHeight="14.25" x14ac:dyDescent="0.2"/>
  <sheetData>
    <row r="1" spans="1:15" x14ac:dyDescent="0.2">
      <c r="A1" t="s">
        <v>1</v>
      </c>
    </row>
    <row r="2" spans="1:15" x14ac:dyDescent="0.2">
      <c r="A2">
        <f>B2-7.05</f>
        <v>0</v>
      </c>
      <c r="B2">
        <v>7.05</v>
      </c>
      <c r="C2">
        <v>4.0244458045526903</v>
      </c>
      <c r="D2">
        <v>191</v>
      </c>
      <c r="E2">
        <v>294</v>
      </c>
      <c r="F2">
        <f>D2/52*0.312/2</f>
        <v>0.57299999999999995</v>
      </c>
      <c r="G2">
        <f>E2/52*0.312</f>
        <v>1.764</v>
      </c>
      <c r="H2">
        <v>156.68</v>
      </c>
      <c r="I2">
        <f>J2*373.46</f>
        <v>0</v>
      </c>
      <c r="J2">
        <v>0</v>
      </c>
      <c r="K2">
        <v>38.073417399999997</v>
      </c>
      <c r="M2">
        <v>0.61991018485392202</v>
      </c>
      <c r="N2">
        <v>37.2936509002975</v>
      </c>
      <c r="O2">
        <v>47.443034096170898</v>
      </c>
    </row>
    <row r="3" spans="1:15" x14ac:dyDescent="0.2">
      <c r="A3">
        <f t="shared" ref="A3:A45" si="0">B3-7.05</f>
        <v>5.28</v>
      </c>
      <c r="B3">
        <v>12.33</v>
      </c>
      <c r="C3">
        <v>3.9108657695954099</v>
      </c>
      <c r="D3">
        <v>190</v>
      </c>
      <c r="E3">
        <v>293</v>
      </c>
      <c r="F3">
        <f t="shared" ref="F3:F45" si="1">D3/52*0.312/2</f>
        <v>0.56999999999999995</v>
      </c>
      <c r="G3">
        <f t="shared" ref="G3:G45" si="2">E3/52*0.312</f>
        <v>1.7580000000000002</v>
      </c>
      <c r="H3">
        <v>155.9</v>
      </c>
      <c r="I3">
        <f t="shared" ref="I3:I36" si="3">J3*373.46</f>
        <v>12.448666666666666</v>
      </c>
      <c r="J3">
        <v>3.3333333333333333E-2</v>
      </c>
      <c r="K3">
        <v>38.830064199999995</v>
      </c>
      <c r="M3">
        <v>0.61319640483816795</v>
      </c>
      <c r="N3">
        <v>37.176988450500502</v>
      </c>
      <c r="O3">
        <v>47.464293357820701</v>
      </c>
    </row>
    <row r="4" spans="1:15" x14ac:dyDescent="0.2">
      <c r="A4">
        <f t="shared" si="0"/>
        <v>13.21</v>
      </c>
      <c r="B4">
        <v>20.260000000000002</v>
      </c>
      <c r="C4">
        <v>3.7717638506106201</v>
      </c>
      <c r="D4">
        <v>191</v>
      </c>
      <c r="E4">
        <v>289</v>
      </c>
      <c r="F4">
        <f t="shared" si="1"/>
        <v>0.57299999999999995</v>
      </c>
      <c r="G4">
        <f t="shared" si="2"/>
        <v>1.734</v>
      </c>
      <c r="H4">
        <v>154.4</v>
      </c>
      <c r="I4">
        <f t="shared" si="3"/>
        <v>24.897333333333332</v>
      </c>
      <c r="J4">
        <v>6.6666666666666666E-2</v>
      </c>
      <c r="K4">
        <v>39.010218199999997</v>
      </c>
      <c r="M4">
        <v>0.60331753146438205</v>
      </c>
      <c r="N4">
        <v>37.396052528018203</v>
      </c>
      <c r="O4">
        <v>47.560728797370302</v>
      </c>
    </row>
    <row r="5" spans="1:15" x14ac:dyDescent="0.2">
      <c r="A5">
        <f t="shared" si="0"/>
        <v>23.779999999999998</v>
      </c>
      <c r="B5">
        <v>30.83</v>
      </c>
      <c r="C5">
        <v>3.5650028643621399</v>
      </c>
      <c r="D5">
        <v>190</v>
      </c>
      <c r="E5">
        <v>283</v>
      </c>
      <c r="F5">
        <f t="shared" si="1"/>
        <v>0.56999999999999995</v>
      </c>
      <c r="G5">
        <f t="shared" si="2"/>
        <v>1.698</v>
      </c>
      <c r="H5">
        <v>153.44</v>
      </c>
      <c r="I5">
        <f t="shared" si="3"/>
        <v>37.345999999999997</v>
      </c>
      <c r="J5">
        <v>0.1</v>
      </c>
      <c r="K5">
        <v>38.911133499999998</v>
      </c>
      <c r="M5">
        <v>0.59320950027824604</v>
      </c>
      <c r="N5">
        <v>37.575567026741297</v>
      </c>
      <c r="O5">
        <v>47.627035558347202</v>
      </c>
    </row>
    <row r="6" spans="1:15" x14ac:dyDescent="0.2">
      <c r="A6">
        <f t="shared" si="0"/>
        <v>33.470000000000006</v>
      </c>
      <c r="B6">
        <v>40.520000000000003</v>
      </c>
      <c r="C6">
        <v>3.3844443819064098</v>
      </c>
      <c r="D6">
        <v>189</v>
      </c>
      <c r="E6">
        <v>277</v>
      </c>
      <c r="F6">
        <f t="shared" si="1"/>
        <v>0.56699999999999995</v>
      </c>
      <c r="G6">
        <f t="shared" si="2"/>
        <v>1.6619999999999999</v>
      </c>
      <c r="H6">
        <v>153.04</v>
      </c>
      <c r="I6">
        <f t="shared" si="3"/>
        <v>49.794666666666664</v>
      </c>
      <c r="J6">
        <v>0.13333333333333333</v>
      </c>
      <c r="K6">
        <v>39.1543414</v>
      </c>
      <c r="M6">
        <v>0.58383940907355503</v>
      </c>
      <c r="N6">
        <v>37.728679434386002</v>
      </c>
      <c r="O6">
        <v>47.685661128143103</v>
      </c>
    </row>
    <row r="7" spans="1:15" x14ac:dyDescent="0.2">
      <c r="A7">
        <f t="shared" si="0"/>
        <v>43.160000000000004</v>
      </c>
      <c r="B7">
        <v>50.21</v>
      </c>
      <c r="C7">
        <v>3.2097005162135899</v>
      </c>
      <c r="D7">
        <v>189</v>
      </c>
      <c r="E7">
        <v>272</v>
      </c>
      <c r="F7">
        <f t="shared" si="1"/>
        <v>0.56699999999999995</v>
      </c>
      <c r="G7">
        <f t="shared" si="2"/>
        <v>1.6320000000000001</v>
      </c>
      <c r="H7">
        <v>152.69</v>
      </c>
      <c r="I7">
        <f t="shared" si="3"/>
        <v>62.243333333333325</v>
      </c>
      <c r="J7">
        <v>0.16666666666666666</v>
      </c>
      <c r="K7">
        <v>39.145333700000002</v>
      </c>
      <c r="M7">
        <v>0.57258949027694706</v>
      </c>
      <c r="N7">
        <v>37.973764466435</v>
      </c>
      <c r="O7">
        <v>47.767913254502297</v>
      </c>
    </row>
    <row r="8" spans="1:15" x14ac:dyDescent="0.2">
      <c r="A8">
        <f t="shared" si="0"/>
        <v>53.730000000000004</v>
      </c>
      <c r="B8">
        <v>60.78</v>
      </c>
      <c r="C8">
        <v>3.0395813702165499</v>
      </c>
      <c r="D8">
        <v>191</v>
      </c>
      <c r="E8">
        <v>265</v>
      </c>
      <c r="F8">
        <f t="shared" si="1"/>
        <v>0.57299999999999995</v>
      </c>
      <c r="G8">
        <f t="shared" si="2"/>
        <v>1.5899999999999999</v>
      </c>
      <c r="H8">
        <v>150.4</v>
      </c>
      <c r="I8">
        <f t="shared" si="3"/>
        <v>74.691999999999993</v>
      </c>
      <c r="J8">
        <v>0.2</v>
      </c>
      <c r="K8">
        <v>38.857087299999996</v>
      </c>
      <c r="M8">
        <v>0.55929693654139701</v>
      </c>
      <c r="N8">
        <v>38.455750485254697</v>
      </c>
      <c r="O8">
        <v>47.900405270127997</v>
      </c>
    </row>
    <row r="9" spans="1:15" x14ac:dyDescent="0.2">
      <c r="A9">
        <f t="shared" si="0"/>
        <v>63.42</v>
      </c>
      <c r="B9">
        <v>70.47</v>
      </c>
      <c r="C9">
        <v>2.86220052704852</v>
      </c>
      <c r="D9">
        <v>191</v>
      </c>
      <c r="E9">
        <v>259</v>
      </c>
      <c r="F9">
        <f t="shared" si="1"/>
        <v>0.57299999999999995</v>
      </c>
      <c r="G9">
        <f t="shared" si="2"/>
        <v>1.554</v>
      </c>
      <c r="H9">
        <v>149.5</v>
      </c>
      <c r="I9">
        <f t="shared" si="3"/>
        <v>87.140666666666661</v>
      </c>
      <c r="J9">
        <v>0.23333333333333334</v>
      </c>
      <c r="K9">
        <v>38.739987199999995</v>
      </c>
      <c r="M9">
        <v>0.54802134997656204</v>
      </c>
      <c r="N9">
        <v>38.7240009986646</v>
      </c>
      <c r="O9">
        <v>47.977780388995498</v>
      </c>
    </row>
    <row r="10" spans="1:15" x14ac:dyDescent="0.2">
      <c r="A10">
        <f t="shared" si="0"/>
        <v>73.100000000000009</v>
      </c>
      <c r="B10">
        <v>80.150000000000006</v>
      </c>
      <c r="C10">
        <v>2.7170162899076198</v>
      </c>
      <c r="D10">
        <v>189</v>
      </c>
      <c r="E10">
        <v>256</v>
      </c>
      <c r="F10">
        <f t="shared" si="1"/>
        <v>0.56699999999999995</v>
      </c>
      <c r="G10">
        <f t="shared" si="2"/>
        <v>1.536</v>
      </c>
      <c r="H10">
        <v>147.99</v>
      </c>
      <c r="I10">
        <f t="shared" si="3"/>
        <v>99.589333333333329</v>
      </c>
      <c r="J10">
        <v>0.26666666666666666</v>
      </c>
      <c r="K10">
        <v>38.748994899999992</v>
      </c>
      <c r="M10">
        <v>0.53339433582412998</v>
      </c>
      <c r="N10">
        <v>38.6085472998301</v>
      </c>
      <c r="O10">
        <v>48.013533908167702</v>
      </c>
    </row>
    <row r="11" spans="1:15" x14ac:dyDescent="0.2">
      <c r="A11">
        <f t="shared" si="0"/>
        <v>83.67</v>
      </c>
      <c r="B11">
        <v>90.72</v>
      </c>
      <c r="C11">
        <v>2.5358431799819701</v>
      </c>
      <c r="D11">
        <v>189</v>
      </c>
      <c r="E11">
        <v>247</v>
      </c>
      <c r="F11">
        <f t="shared" si="1"/>
        <v>0.56699999999999995</v>
      </c>
      <c r="G11">
        <f t="shared" si="2"/>
        <v>1.482</v>
      </c>
      <c r="H11">
        <v>146.97999999999999</v>
      </c>
      <c r="I11">
        <f t="shared" si="3"/>
        <v>112.038</v>
      </c>
      <c r="J11">
        <v>0.3</v>
      </c>
      <c r="K11">
        <v>38.4967793</v>
      </c>
      <c r="M11">
        <v>0.52239998557834899</v>
      </c>
      <c r="N11">
        <v>38.9731130421602</v>
      </c>
      <c r="O11">
        <v>48.096112829772103</v>
      </c>
    </row>
    <row r="12" spans="1:15" x14ac:dyDescent="0.2">
      <c r="A12">
        <f t="shared" si="0"/>
        <v>93.36</v>
      </c>
      <c r="B12">
        <v>100.41</v>
      </c>
      <c r="C12">
        <v>2.3938101173522499</v>
      </c>
      <c r="D12">
        <v>189</v>
      </c>
      <c r="E12">
        <v>243</v>
      </c>
      <c r="F12">
        <f t="shared" si="1"/>
        <v>0.56699999999999995</v>
      </c>
      <c r="G12">
        <f t="shared" si="2"/>
        <v>1.4580000000000002</v>
      </c>
      <c r="H12">
        <v>145.30000000000001</v>
      </c>
      <c r="I12">
        <f t="shared" si="3"/>
        <v>124.48666666666665</v>
      </c>
      <c r="J12">
        <v>0.33333333333333331</v>
      </c>
      <c r="K12">
        <v>38.577848599999996</v>
      </c>
      <c r="M12">
        <v>0.50831336163172203</v>
      </c>
      <c r="N12">
        <v>39.254771826088202</v>
      </c>
      <c r="O12">
        <v>48.170322006838902</v>
      </c>
    </row>
    <row r="13" spans="1:15" x14ac:dyDescent="0.2">
      <c r="A13">
        <f t="shared" si="0"/>
        <v>103.93</v>
      </c>
      <c r="B13">
        <v>110.98</v>
      </c>
      <c r="C13">
        <v>2.2123825384216498</v>
      </c>
      <c r="D13">
        <v>189</v>
      </c>
      <c r="E13">
        <v>235</v>
      </c>
      <c r="F13">
        <f t="shared" si="1"/>
        <v>0.56699999999999995</v>
      </c>
      <c r="G13">
        <f t="shared" si="2"/>
        <v>1.41</v>
      </c>
      <c r="H13">
        <v>143.94</v>
      </c>
      <c r="I13">
        <f t="shared" si="3"/>
        <v>136.93533333333332</v>
      </c>
      <c r="J13">
        <v>0.36666666666666664</v>
      </c>
      <c r="K13">
        <v>38.776017999999993</v>
      </c>
      <c r="M13">
        <v>0.49289554819975301</v>
      </c>
      <c r="N13">
        <v>39.450849829892597</v>
      </c>
      <c r="O13">
        <v>48.250624633744998</v>
      </c>
    </row>
    <row r="14" spans="1:15" x14ac:dyDescent="0.2">
      <c r="A14">
        <f t="shared" si="0"/>
        <v>113.62</v>
      </c>
      <c r="B14">
        <v>120.67</v>
      </c>
      <c r="C14">
        <v>2.0674100194928502</v>
      </c>
      <c r="D14">
        <v>191</v>
      </c>
      <c r="E14">
        <v>227</v>
      </c>
      <c r="F14">
        <f t="shared" si="1"/>
        <v>0.57299999999999995</v>
      </c>
      <c r="G14">
        <f t="shared" si="2"/>
        <v>1.3619999999999999</v>
      </c>
      <c r="H14">
        <v>143.25</v>
      </c>
      <c r="I14">
        <f t="shared" si="3"/>
        <v>149.38399999999999</v>
      </c>
      <c r="J14">
        <v>0.4</v>
      </c>
      <c r="K14">
        <v>38.920141199999996</v>
      </c>
      <c r="M14">
        <v>0.479135574846275</v>
      </c>
      <c r="N14">
        <v>39.946290873451602</v>
      </c>
      <c r="O14">
        <v>48.356543362430799</v>
      </c>
    </row>
    <row r="15" spans="1:15" x14ac:dyDescent="0.2">
      <c r="A15">
        <f t="shared" si="0"/>
        <v>123.31000000000002</v>
      </c>
      <c r="B15">
        <v>130.36000000000001</v>
      </c>
      <c r="C15">
        <v>1.9384665031852899</v>
      </c>
      <c r="D15">
        <v>190</v>
      </c>
      <c r="E15">
        <v>221</v>
      </c>
      <c r="F15">
        <f t="shared" si="1"/>
        <v>0.56999999999999995</v>
      </c>
      <c r="G15">
        <f t="shared" si="2"/>
        <v>1.3260000000000001</v>
      </c>
      <c r="H15">
        <v>142.87</v>
      </c>
      <c r="I15">
        <f t="shared" si="3"/>
        <v>155.60833333333332</v>
      </c>
      <c r="J15">
        <v>0.41666666666666669</v>
      </c>
      <c r="K15">
        <v>38.712964099999994</v>
      </c>
      <c r="M15">
        <v>0.46345772768430799</v>
      </c>
      <c r="N15">
        <v>40.042285324439</v>
      </c>
      <c r="O15">
        <v>48.408999608181297</v>
      </c>
    </row>
    <row r="16" spans="1:15" x14ac:dyDescent="0.2">
      <c r="A16">
        <f t="shared" si="0"/>
        <v>133</v>
      </c>
      <c r="B16">
        <v>140.05000000000001</v>
      </c>
      <c r="C16">
        <v>1.8168756143064799</v>
      </c>
      <c r="D16">
        <v>189</v>
      </c>
      <c r="E16">
        <v>216</v>
      </c>
      <c r="F16">
        <f t="shared" si="1"/>
        <v>0.56699999999999995</v>
      </c>
      <c r="G16">
        <f t="shared" si="2"/>
        <v>1.296</v>
      </c>
      <c r="H16">
        <v>140.63</v>
      </c>
      <c r="I16">
        <f t="shared" si="3"/>
        <v>161.83266666666665</v>
      </c>
      <c r="J16">
        <v>0.43333333333333335</v>
      </c>
      <c r="K16">
        <v>38.550825499999995</v>
      </c>
      <c r="M16">
        <v>0.44925922777149602</v>
      </c>
      <c r="N16">
        <v>40.294262132464702</v>
      </c>
      <c r="O16">
        <v>48.459962101358997</v>
      </c>
    </row>
    <row r="17" spans="1:15" x14ac:dyDescent="0.2">
      <c r="A17">
        <f t="shared" si="0"/>
        <v>143.57</v>
      </c>
      <c r="B17">
        <v>150.62</v>
      </c>
      <c r="C17">
        <v>1.67906843361881</v>
      </c>
      <c r="D17">
        <v>189</v>
      </c>
      <c r="E17">
        <v>208</v>
      </c>
      <c r="F17">
        <f t="shared" si="1"/>
        <v>0.56699999999999995</v>
      </c>
      <c r="G17">
        <f t="shared" si="2"/>
        <v>1.248</v>
      </c>
      <c r="H17">
        <v>139.1</v>
      </c>
      <c r="I17">
        <f t="shared" si="3"/>
        <v>168.05699999999999</v>
      </c>
      <c r="J17">
        <v>0.45</v>
      </c>
      <c r="K17">
        <v>38.2445637</v>
      </c>
      <c r="M17">
        <v>0.43161450402243801</v>
      </c>
      <c r="N17">
        <v>40.559266014454899</v>
      </c>
      <c r="O17">
        <v>48.533156960582097</v>
      </c>
    </row>
    <row r="18" spans="1:15" x14ac:dyDescent="0.2">
      <c r="A18">
        <f t="shared" si="0"/>
        <v>153.26</v>
      </c>
      <c r="B18">
        <v>160.31</v>
      </c>
      <c r="C18">
        <v>1.5651955896598599</v>
      </c>
      <c r="D18">
        <v>189</v>
      </c>
      <c r="E18">
        <v>202</v>
      </c>
      <c r="F18">
        <f t="shared" si="1"/>
        <v>0.56699999999999995</v>
      </c>
      <c r="G18">
        <f t="shared" si="2"/>
        <v>1.212</v>
      </c>
      <c r="H18">
        <v>137.74</v>
      </c>
      <c r="I18">
        <f t="shared" si="3"/>
        <v>174.28133333333332</v>
      </c>
      <c r="J18">
        <v>0.46666666666666667</v>
      </c>
      <c r="K18">
        <v>38.487771599999995</v>
      </c>
      <c r="M18">
        <v>0.41289754982405202</v>
      </c>
      <c r="N18">
        <v>40.7798943387834</v>
      </c>
      <c r="O18">
        <v>48.598749242511403</v>
      </c>
    </row>
    <row r="19" spans="1:15" x14ac:dyDescent="0.2">
      <c r="A19">
        <f t="shared" si="0"/>
        <v>163.82999999999998</v>
      </c>
      <c r="B19">
        <v>170.88</v>
      </c>
      <c r="C19">
        <v>1.4371888585824799</v>
      </c>
      <c r="D19">
        <v>190</v>
      </c>
      <c r="E19">
        <v>194</v>
      </c>
      <c r="F19">
        <f t="shared" si="1"/>
        <v>0.56999999999999995</v>
      </c>
      <c r="G19">
        <f t="shared" si="2"/>
        <v>1.1639999999999999</v>
      </c>
      <c r="H19">
        <v>136.72999999999999</v>
      </c>
      <c r="I19">
        <f t="shared" si="3"/>
        <v>180.50566666666666</v>
      </c>
      <c r="J19">
        <v>0.48333333333333334</v>
      </c>
      <c r="K19">
        <v>38.631894799999998</v>
      </c>
      <c r="M19">
        <v>0.392378885840233</v>
      </c>
      <c r="N19">
        <v>41.149446303772301</v>
      </c>
      <c r="O19">
        <v>48.682274762499702</v>
      </c>
    </row>
    <row r="20" spans="1:15" x14ac:dyDescent="0.2">
      <c r="A20">
        <f t="shared" si="0"/>
        <v>173.51999999999998</v>
      </c>
      <c r="B20">
        <v>180.57</v>
      </c>
      <c r="C20">
        <v>1.33481190639072</v>
      </c>
      <c r="D20">
        <v>189</v>
      </c>
      <c r="E20">
        <v>187</v>
      </c>
      <c r="F20">
        <f t="shared" si="1"/>
        <v>0.56699999999999995</v>
      </c>
      <c r="G20">
        <f t="shared" si="2"/>
        <v>1.1220000000000001</v>
      </c>
      <c r="H20">
        <v>135.77000000000001</v>
      </c>
      <c r="I20">
        <f t="shared" si="3"/>
        <v>186.73</v>
      </c>
      <c r="J20">
        <v>0.5</v>
      </c>
      <c r="K20">
        <v>38.586856299999994</v>
      </c>
      <c r="M20">
        <v>0.37441058950390499</v>
      </c>
      <c r="N20">
        <v>41.3486329621499</v>
      </c>
      <c r="O20">
        <v>48.730534579718203</v>
      </c>
    </row>
    <row r="21" spans="1:15" x14ac:dyDescent="0.2">
      <c r="A21">
        <f t="shared" si="0"/>
        <v>183.20999999999998</v>
      </c>
      <c r="B21">
        <v>190.26</v>
      </c>
      <c r="C21">
        <v>1.2359099829304401</v>
      </c>
      <c r="D21">
        <v>191</v>
      </c>
      <c r="E21">
        <v>181</v>
      </c>
      <c r="F21">
        <f t="shared" si="1"/>
        <v>0.57299999999999995</v>
      </c>
      <c r="G21">
        <f t="shared" si="2"/>
        <v>1.0860000000000001</v>
      </c>
      <c r="H21">
        <v>133.28</v>
      </c>
      <c r="I21">
        <f t="shared" si="3"/>
        <v>192.95433333333335</v>
      </c>
      <c r="J21">
        <v>0.51666666666666672</v>
      </c>
      <c r="K21">
        <v>38.685940999999993</v>
      </c>
      <c r="M21">
        <v>0.35020331731693199</v>
      </c>
      <c r="N21">
        <v>41.744377712164102</v>
      </c>
      <c r="O21">
        <v>48.816359594853701</v>
      </c>
    </row>
    <row r="22" spans="1:15" x14ac:dyDescent="0.2">
      <c r="A22">
        <f t="shared" si="0"/>
        <v>193.78</v>
      </c>
      <c r="B22">
        <v>200.83</v>
      </c>
      <c r="C22">
        <v>1.1431465304533499</v>
      </c>
      <c r="D22">
        <v>189</v>
      </c>
      <c r="E22">
        <v>175</v>
      </c>
      <c r="F22">
        <f t="shared" si="1"/>
        <v>0.56699999999999995</v>
      </c>
      <c r="G22">
        <f t="shared" si="2"/>
        <v>1.05</v>
      </c>
      <c r="H22">
        <v>131.31</v>
      </c>
      <c r="I22">
        <f t="shared" si="3"/>
        <v>199.17866666666666</v>
      </c>
      <c r="J22">
        <v>0.53333333333333333</v>
      </c>
      <c r="K22">
        <v>38.442733099999998</v>
      </c>
      <c r="M22">
        <v>0.32868920033057403</v>
      </c>
      <c r="N22">
        <v>41.931961864462401</v>
      </c>
      <c r="O22">
        <v>48.855361663195502</v>
      </c>
    </row>
    <row r="23" spans="1:15" x14ac:dyDescent="0.2">
      <c r="A23">
        <f t="shared" si="0"/>
        <v>203.45999999999998</v>
      </c>
      <c r="B23">
        <v>210.51</v>
      </c>
      <c r="C23">
        <v>1.05923537607413</v>
      </c>
      <c r="D23">
        <v>188</v>
      </c>
      <c r="E23">
        <v>170</v>
      </c>
      <c r="F23">
        <f t="shared" si="1"/>
        <v>0.56400000000000006</v>
      </c>
      <c r="G23">
        <f t="shared" si="2"/>
        <v>1.02</v>
      </c>
      <c r="H23">
        <v>128.91</v>
      </c>
      <c r="I23">
        <f t="shared" si="3"/>
        <v>211.62733333333333</v>
      </c>
      <c r="J23">
        <v>0.56666666666666665</v>
      </c>
      <c r="K23">
        <v>38.577848599999996</v>
      </c>
      <c r="M23">
        <v>0.30229595148280602</v>
      </c>
      <c r="N23">
        <v>42.048077964166801</v>
      </c>
      <c r="O23">
        <v>48.901803278589497</v>
      </c>
    </row>
    <row r="24" spans="1:15" x14ac:dyDescent="0.2">
      <c r="A24">
        <f t="shared" si="0"/>
        <v>214.03</v>
      </c>
      <c r="B24">
        <v>221.08</v>
      </c>
      <c r="C24">
        <v>0.972105697720415</v>
      </c>
      <c r="D24">
        <v>179</v>
      </c>
      <c r="E24">
        <v>166</v>
      </c>
      <c r="F24">
        <f t="shared" si="1"/>
        <v>0.53700000000000003</v>
      </c>
      <c r="G24">
        <f t="shared" si="2"/>
        <v>0.99600000000000011</v>
      </c>
      <c r="H24">
        <v>130.25</v>
      </c>
      <c r="I24">
        <f t="shared" si="3"/>
        <v>224.07599999999999</v>
      </c>
      <c r="J24">
        <v>0.6</v>
      </c>
      <c r="K24">
        <v>38.694948699999998</v>
      </c>
      <c r="M24">
        <v>0.29139900985414502</v>
      </c>
      <c r="N24">
        <v>41.882449641403902</v>
      </c>
      <c r="O24">
        <v>48.8552903656769</v>
      </c>
    </row>
    <row r="25" spans="1:15" x14ac:dyDescent="0.2">
      <c r="A25">
        <f t="shared" si="0"/>
        <v>223.72</v>
      </c>
      <c r="B25">
        <v>230.77</v>
      </c>
      <c r="C25">
        <v>0.88334741773508296</v>
      </c>
      <c r="D25">
        <v>180</v>
      </c>
      <c r="E25">
        <v>158</v>
      </c>
      <c r="F25">
        <f t="shared" si="1"/>
        <v>0.54</v>
      </c>
      <c r="G25">
        <f t="shared" si="2"/>
        <v>0.94799999999999995</v>
      </c>
      <c r="H25">
        <v>129.15</v>
      </c>
      <c r="I25">
        <f t="shared" si="3"/>
        <v>236.52466666666663</v>
      </c>
      <c r="J25">
        <v>0.6333333333333333</v>
      </c>
      <c r="K25">
        <v>38.929148900000001</v>
      </c>
      <c r="M25">
        <v>0.26340976116329301</v>
      </c>
      <c r="N25">
        <v>42.2202207746328</v>
      </c>
      <c r="O25">
        <v>48.928295014415298</v>
      </c>
    </row>
    <row r="26" spans="1:15" x14ac:dyDescent="0.2">
      <c r="A26">
        <f t="shared" si="0"/>
        <v>233.41</v>
      </c>
      <c r="B26">
        <v>240.46</v>
      </c>
      <c r="C26">
        <v>0.81832804228266698</v>
      </c>
      <c r="D26">
        <v>170</v>
      </c>
      <c r="E26">
        <v>156</v>
      </c>
      <c r="F26">
        <f t="shared" si="1"/>
        <v>0.51</v>
      </c>
      <c r="G26">
        <f t="shared" si="2"/>
        <v>0.93599999999999994</v>
      </c>
      <c r="H26">
        <v>132.06</v>
      </c>
      <c r="I26">
        <f t="shared" si="3"/>
        <v>248.9733333333333</v>
      </c>
      <c r="J26">
        <v>0.66666666666666663</v>
      </c>
      <c r="K26">
        <v>38.920141199999996</v>
      </c>
      <c r="M26">
        <v>0.25354687407626902</v>
      </c>
      <c r="N26">
        <v>41.920039353065803</v>
      </c>
      <c r="O26">
        <v>48.862485190004897</v>
      </c>
    </row>
    <row r="27" spans="1:15" x14ac:dyDescent="0.2">
      <c r="A27">
        <f t="shared" si="0"/>
        <v>243.1</v>
      </c>
      <c r="B27">
        <v>250.15</v>
      </c>
      <c r="C27">
        <v>0.74950995352449401</v>
      </c>
      <c r="D27">
        <v>170</v>
      </c>
      <c r="E27">
        <v>150</v>
      </c>
      <c r="F27">
        <f t="shared" si="1"/>
        <v>0.51</v>
      </c>
      <c r="G27">
        <f t="shared" si="2"/>
        <v>0.9</v>
      </c>
      <c r="H27">
        <v>130.21</v>
      </c>
      <c r="I27">
        <f t="shared" si="3"/>
        <v>261.42199999999997</v>
      </c>
      <c r="J27">
        <v>0.7</v>
      </c>
      <c r="K27">
        <v>38.875102699999992</v>
      </c>
      <c r="M27">
        <v>0.222691812962442</v>
      </c>
      <c r="N27">
        <v>42.201636924630002</v>
      </c>
      <c r="O27">
        <v>48.926140505172299</v>
      </c>
    </row>
    <row r="28" spans="1:15" x14ac:dyDescent="0.2">
      <c r="A28">
        <f t="shared" si="0"/>
        <v>253.67000000000002</v>
      </c>
      <c r="B28">
        <v>260.72000000000003</v>
      </c>
      <c r="C28">
        <v>0.68291507563948695</v>
      </c>
      <c r="D28">
        <v>159</v>
      </c>
      <c r="E28">
        <v>148</v>
      </c>
      <c r="F28">
        <f t="shared" si="1"/>
        <v>0.47699999999999998</v>
      </c>
      <c r="G28">
        <f t="shared" si="2"/>
        <v>0.88800000000000001</v>
      </c>
      <c r="H28">
        <v>131.34</v>
      </c>
      <c r="I28">
        <f t="shared" si="3"/>
        <v>273.87066666666664</v>
      </c>
      <c r="J28">
        <v>0.73333333333333328</v>
      </c>
      <c r="K28">
        <v>38.884110399999997</v>
      </c>
      <c r="M28">
        <v>0.21131978383203501</v>
      </c>
      <c r="N28">
        <v>41.858133374059001</v>
      </c>
      <c r="O28">
        <v>48.847304266112602</v>
      </c>
    </row>
    <row r="29" spans="1:15" x14ac:dyDescent="0.2">
      <c r="A29">
        <f t="shared" si="0"/>
        <v>263.36</v>
      </c>
      <c r="B29">
        <v>270.41000000000003</v>
      </c>
      <c r="C29">
        <v>0.61205682404570205</v>
      </c>
      <c r="D29">
        <v>159</v>
      </c>
      <c r="E29">
        <v>141</v>
      </c>
      <c r="F29">
        <f t="shared" si="1"/>
        <v>0.47699999999999998</v>
      </c>
      <c r="G29">
        <f t="shared" si="2"/>
        <v>0.84600000000000009</v>
      </c>
      <c r="H29">
        <v>129.36000000000001</v>
      </c>
      <c r="I29">
        <f t="shared" si="3"/>
        <v>286.31933333333336</v>
      </c>
      <c r="J29">
        <v>0.76666666666666672</v>
      </c>
      <c r="K29">
        <v>39.118310600000001</v>
      </c>
      <c r="M29">
        <v>0.17968239157861099</v>
      </c>
      <c r="N29">
        <v>42.204490024486901</v>
      </c>
      <c r="O29">
        <v>48.915371568822799</v>
      </c>
    </row>
    <row r="30" spans="1:15" x14ac:dyDescent="0.2">
      <c r="A30">
        <f t="shared" si="0"/>
        <v>273.93</v>
      </c>
      <c r="B30">
        <v>280.98</v>
      </c>
      <c r="C30">
        <v>0.54813268319055097</v>
      </c>
      <c r="D30">
        <v>157</v>
      </c>
      <c r="E30">
        <v>134</v>
      </c>
      <c r="F30">
        <f t="shared" si="1"/>
        <v>0.47099999999999997</v>
      </c>
      <c r="G30">
        <f t="shared" si="2"/>
        <v>0.80400000000000005</v>
      </c>
      <c r="H30">
        <v>130.57</v>
      </c>
      <c r="I30">
        <f t="shared" si="3"/>
        <v>298.76799999999997</v>
      </c>
      <c r="J30">
        <v>0.8</v>
      </c>
      <c r="K30">
        <v>39.163349099999998</v>
      </c>
      <c r="M30">
        <v>0.1476970757851</v>
      </c>
      <c r="N30">
        <v>42.468912546624999</v>
      </c>
      <c r="O30">
        <v>48.960841054957903</v>
      </c>
    </row>
    <row r="31" spans="1:15" x14ac:dyDescent="0.2">
      <c r="A31">
        <f t="shared" si="0"/>
        <v>283.62</v>
      </c>
      <c r="B31">
        <v>290.67</v>
      </c>
      <c r="C31">
        <v>0.49346408898310501</v>
      </c>
      <c r="D31">
        <v>148</v>
      </c>
      <c r="E31">
        <v>131</v>
      </c>
      <c r="F31">
        <f t="shared" si="1"/>
        <v>0.44400000000000001</v>
      </c>
      <c r="G31">
        <f t="shared" si="2"/>
        <v>0.78600000000000003</v>
      </c>
      <c r="H31">
        <v>129.41999999999999</v>
      </c>
      <c r="I31">
        <f t="shared" si="3"/>
        <v>311.21666666666664</v>
      </c>
      <c r="J31">
        <v>0.83333333333333337</v>
      </c>
      <c r="K31">
        <v>39.190372199999999</v>
      </c>
      <c r="M31">
        <v>0.13183632066827999</v>
      </c>
      <c r="N31">
        <v>42.180413033144198</v>
      </c>
      <c r="O31">
        <v>48.902908342023601</v>
      </c>
    </row>
    <row r="32" spans="1:15" x14ac:dyDescent="0.2">
      <c r="A32">
        <f t="shared" si="0"/>
        <v>293.31</v>
      </c>
      <c r="B32">
        <v>300.36</v>
      </c>
      <c r="C32">
        <v>0.43643979037392</v>
      </c>
      <c r="D32">
        <v>145</v>
      </c>
      <c r="E32">
        <v>125</v>
      </c>
      <c r="F32">
        <f t="shared" si="1"/>
        <v>0.435</v>
      </c>
      <c r="G32">
        <f t="shared" si="2"/>
        <v>0.75</v>
      </c>
      <c r="H32">
        <v>128.96</v>
      </c>
      <c r="I32">
        <f t="shared" si="3"/>
        <v>323.66533333333331</v>
      </c>
      <c r="J32">
        <v>0.8666666666666667</v>
      </c>
      <c r="K32">
        <v>39.3705262</v>
      </c>
      <c r="M32">
        <v>0.101833170850743</v>
      </c>
      <c r="N32">
        <v>42.346021407640499</v>
      </c>
      <c r="O32">
        <v>48.930507198886502</v>
      </c>
    </row>
    <row r="33" spans="1:15" x14ac:dyDescent="0.2">
      <c r="A33">
        <f t="shared" si="0"/>
        <v>303</v>
      </c>
      <c r="B33">
        <v>310.05</v>
      </c>
      <c r="C33">
        <v>0.37674136181481499</v>
      </c>
      <c r="D33">
        <v>144</v>
      </c>
      <c r="E33">
        <v>116</v>
      </c>
      <c r="F33">
        <f t="shared" si="1"/>
        <v>0.432</v>
      </c>
      <c r="G33">
        <f t="shared" si="2"/>
        <v>0.69600000000000006</v>
      </c>
      <c r="H33">
        <v>128.74</v>
      </c>
      <c r="I33">
        <f t="shared" si="3"/>
        <v>336.11399999999998</v>
      </c>
      <c r="J33">
        <v>0.9</v>
      </c>
      <c r="K33">
        <v>39.424572399999995</v>
      </c>
      <c r="M33">
        <v>7.03083116344419E-2</v>
      </c>
      <c r="N33">
        <v>42.759126179289403</v>
      </c>
      <c r="O33">
        <v>48.987346844914903</v>
      </c>
    </row>
    <row r="34" spans="1:15" x14ac:dyDescent="0.2">
      <c r="A34">
        <f t="shared" si="0"/>
        <v>313.57</v>
      </c>
      <c r="B34">
        <v>320.62</v>
      </c>
      <c r="C34">
        <v>0.33301747950987098</v>
      </c>
      <c r="D34">
        <v>133</v>
      </c>
      <c r="E34">
        <v>114</v>
      </c>
      <c r="F34">
        <f t="shared" si="1"/>
        <v>0.39899999999999997</v>
      </c>
      <c r="G34">
        <f t="shared" si="2"/>
        <v>0.68400000000000005</v>
      </c>
      <c r="H34">
        <v>128.22</v>
      </c>
      <c r="I34">
        <f t="shared" si="3"/>
        <v>348.56266666666664</v>
      </c>
      <c r="J34">
        <v>0.93333333333333335</v>
      </c>
      <c r="K34">
        <v>39.397549300000001</v>
      </c>
      <c r="M34">
        <v>5.3727208071302601E-2</v>
      </c>
      <c r="N34">
        <v>42.335195755222003</v>
      </c>
      <c r="O34">
        <v>48.900000854207903</v>
      </c>
    </row>
    <row r="35" spans="1:15" x14ac:dyDescent="0.2">
      <c r="A35">
        <f t="shared" si="0"/>
        <v>323.26</v>
      </c>
      <c r="B35">
        <v>330.31</v>
      </c>
      <c r="C35">
        <v>0.28745921497131199</v>
      </c>
      <c r="D35">
        <v>121</v>
      </c>
      <c r="E35">
        <v>111</v>
      </c>
      <c r="F35">
        <f t="shared" si="1"/>
        <v>0.36300000000000004</v>
      </c>
      <c r="G35">
        <f t="shared" si="2"/>
        <v>0.66600000000000004</v>
      </c>
      <c r="H35">
        <v>131.72</v>
      </c>
      <c r="I35">
        <f t="shared" si="3"/>
        <v>361.01133333333331</v>
      </c>
      <c r="J35">
        <v>0.96666666666666667</v>
      </c>
      <c r="K35">
        <v>39.658772599999999</v>
      </c>
      <c r="M35">
        <v>5.3992873039724901E-2</v>
      </c>
      <c r="N35">
        <v>41.852785743902999</v>
      </c>
      <c r="O35">
        <v>48.761967105768903</v>
      </c>
    </row>
    <row r="36" spans="1:15" x14ac:dyDescent="0.2">
      <c r="A36">
        <f t="shared" si="0"/>
        <v>333.83</v>
      </c>
      <c r="B36">
        <v>340.88</v>
      </c>
      <c r="C36">
        <v>0.241836654597503</v>
      </c>
      <c r="D36">
        <v>119</v>
      </c>
      <c r="E36">
        <v>103</v>
      </c>
      <c r="F36">
        <f t="shared" si="1"/>
        <v>0.35699999999999998</v>
      </c>
      <c r="G36">
        <f t="shared" si="2"/>
        <v>0.61799999999999999</v>
      </c>
      <c r="H36">
        <v>131.21</v>
      </c>
      <c r="I36">
        <f t="shared" si="3"/>
        <v>373.46</v>
      </c>
      <c r="J36">
        <v>1</v>
      </c>
      <c r="K36">
        <v>39.523657099999994</v>
      </c>
      <c r="M36">
        <v>1.4207963316340701E-2</v>
      </c>
      <c r="N36">
        <v>42.220743037241199</v>
      </c>
      <c r="O36">
        <v>48.821920127150598</v>
      </c>
    </row>
    <row r="37" spans="1:15" x14ac:dyDescent="0.2">
      <c r="A37">
        <f t="shared" si="0"/>
        <v>343.51</v>
      </c>
      <c r="B37">
        <v>350.56</v>
      </c>
      <c r="C37">
        <v>0.19820489007234901</v>
      </c>
      <c r="D37">
        <v>115</v>
      </c>
      <c r="E37">
        <v>94</v>
      </c>
      <c r="F37">
        <f t="shared" si="1"/>
        <v>0.34500000000000003</v>
      </c>
      <c r="G37">
        <f t="shared" si="2"/>
        <v>0.56400000000000006</v>
      </c>
      <c r="H37">
        <v>129.51</v>
      </c>
      <c r="M37">
        <v>0</v>
      </c>
      <c r="N37">
        <v>42.5906764866454</v>
      </c>
      <c r="O37">
        <v>48.831739972568599</v>
      </c>
    </row>
    <row r="38" spans="1:15" x14ac:dyDescent="0.2">
      <c r="A38">
        <f t="shared" si="0"/>
        <v>353.2</v>
      </c>
      <c r="B38">
        <v>360.25</v>
      </c>
      <c r="C38">
        <v>0.16440037922600001</v>
      </c>
      <c r="D38">
        <v>112</v>
      </c>
      <c r="E38">
        <v>87</v>
      </c>
      <c r="F38">
        <f t="shared" si="1"/>
        <v>0.33599999999999997</v>
      </c>
      <c r="G38">
        <f t="shared" si="2"/>
        <v>0.52200000000000002</v>
      </c>
      <c r="H38">
        <v>129.08000000000001</v>
      </c>
      <c r="M38">
        <v>9.1388019537566693E-3</v>
      </c>
      <c r="N38">
        <v>43.643012423141599</v>
      </c>
      <c r="O38">
        <v>48.853494825054398</v>
      </c>
    </row>
    <row r="39" spans="1:15" x14ac:dyDescent="0.2">
      <c r="A39">
        <f t="shared" si="0"/>
        <v>363.77</v>
      </c>
      <c r="B39">
        <v>370.82</v>
      </c>
      <c r="C39">
        <v>0.13177253305849701</v>
      </c>
      <c r="D39">
        <v>102</v>
      </c>
      <c r="E39">
        <v>82</v>
      </c>
      <c r="F39">
        <f t="shared" si="1"/>
        <v>0.30599999999999999</v>
      </c>
      <c r="G39">
        <f t="shared" si="2"/>
        <v>0.49199999999999999</v>
      </c>
      <c r="H39">
        <v>131.29</v>
      </c>
      <c r="M39">
        <v>6.1002490897895303E-3</v>
      </c>
      <c r="N39">
        <v>43.422160013495599</v>
      </c>
      <c r="O39">
        <v>48.735802834098699</v>
      </c>
    </row>
    <row r="40" spans="1:15" s="2" customFormat="1" x14ac:dyDescent="0.2">
      <c r="A40" s="2">
        <f t="shared" si="0"/>
        <v>373.46</v>
      </c>
      <c r="B40" s="2">
        <v>380.51</v>
      </c>
      <c r="C40" s="2">
        <v>9.8696312504288702E-2</v>
      </c>
      <c r="D40" s="2">
        <v>93</v>
      </c>
      <c r="E40" s="2">
        <v>74</v>
      </c>
      <c r="F40" s="2">
        <f t="shared" si="1"/>
        <v>0.27900000000000003</v>
      </c>
      <c r="G40" s="2">
        <f t="shared" si="2"/>
        <v>0.44400000000000001</v>
      </c>
      <c r="H40" s="2">
        <v>130.05000000000001</v>
      </c>
      <c r="M40" s="2">
        <v>1.7407460692825401E-2</v>
      </c>
      <c r="N40" s="2">
        <v>43.275613533891701</v>
      </c>
      <c r="O40" s="2">
        <v>48.603406595598202</v>
      </c>
    </row>
    <row r="41" spans="1:15" x14ac:dyDescent="0.2">
      <c r="A41">
        <f t="shared" si="0"/>
        <v>384.03</v>
      </c>
      <c r="B41">
        <v>391.08</v>
      </c>
      <c r="C41">
        <v>6.9083924045334297E-2</v>
      </c>
      <c r="D41">
        <v>83</v>
      </c>
      <c r="E41">
        <v>66</v>
      </c>
      <c r="F41">
        <f t="shared" si="1"/>
        <v>0.24900000000000003</v>
      </c>
      <c r="G41">
        <f t="shared" si="2"/>
        <v>0.39599999999999996</v>
      </c>
      <c r="H41">
        <v>126.82</v>
      </c>
    </row>
    <row r="42" spans="1:15" x14ac:dyDescent="0.2">
      <c r="A42">
        <f t="shared" si="0"/>
        <v>393.71999999999997</v>
      </c>
      <c r="B42">
        <v>400.77</v>
      </c>
      <c r="C42">
        <v>4.5508897551601299E-2</v>
      </c>
      <c r="D42">
        <v>73</v>
      </c>
      <c r="E42">
        <v>57</v>
      </c>
      <c r="F42">
        <f t="shared" si="1"/>
        <v>0.21899999999999997</v>
      </c>
      <c r="G42">
        <f t="shared" si="2"/>
        <v>0.34200000000000003</v>
      </c>
      <c r="H42">
        <v>111.13</v>
      </c>
    </row>
    <row r="43" spans="1:15" x14ac:dyDescent="0.2">
      <c r="A43">
        <f t="shared" si="0"/>
        <v>403.40999999999997</v>
      </c>
      <c r="B43">
        <v>410.46</v>
      </c>
      <c r="C43">
        <v>2.11713122730624E-2</v>
      </c>
      <c r="D43">
        <v>67</v>
      </c>
      <c r="E43">
        <v>38</v>
      </c>
      <c r="F43">
        <f t="shared" si="1"/>
        <v>0.20100000000000001</v>
      </c>
      <c r="G43">
        <f t="shared" si="2"/>
        <v>0.22799999999999998</v>
      </c>
      <c r="H43">
        <v>99.76</v>
      </c>
    </row>
    <row r="44" spans="1:15" x14ac:dyDescent="0.2">
      <c r="A44">
        <f t="shared" si="0"/>
        <v>413.09999999999997</v>
      </c>
      <c r="B44">
        <v>420.15</v>
      </c>
      <c r="C44">
        <v>1.53940176308904E-2</v>
      </c>
      <c r="D44">
        <v>55</v>
      </c>
      <c r="E44">
        <v>37</v>
      </c>
      <c r="F44">
        <f t="shared" si="1"/>
        <v>0.16500000000000001</v>
      </c>
      <c r="G44">
        <f t="shared" si="2"/>
        <v>0.222</v>
      </c>
      <c r="H44">
        <v>74.260000000000005</v>
      </c>
    </row>
    <row r="45" spans="1:15" x14ac:dyDescent="0.2">
      <c r="A45">
        <f t="shared" si="0"/>
        <v>417.5</v>
      </c>
      <c r="B45">
        <v>424.55</v>
      </c>
      <c r="C45">
        <v>9.0574001158585905E-4</v>
      </c>
      <c r="D45">
        <v>22</v>
      </c>
      <c r="E45">
        <v>14</v>
      </c>
      <c r="F45">
        <f t="shared" si="1"/>
        <v>6.6000000000000003E-2</v>
      </c>
      <c r="G45">
        <f t="shared" si="2"/>
        <v>8.3999999999999991E-2</v>
      </c>
      <c r="H45">
        <v>38.69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CC482-DD09-4598-8A67-6DCA1922866D}">
  <dimension ref="A1:Z45"/>
  <sheetViews>
    <sheetView topLeftCell="K1" zoomScale="90" zoomScaleNormal="90" workbookViewId="0">
      <selection activeCell="Y1" sqref="Y1:Z7"/>
    </sheetView>
  </sheetViews>
  <sheetFormatPr defaultRowHeight="14.25" x14ac:dyDescent="0.2"/>
  <sheetData>
    <row r="1" spans="1:26" x14ac:dyDescent="0.2">
      <c r="A1" t="s">
        <v>2</v>
      </c>
      <c r="H1">
        <v>158.5</v>
      </c>
      <c r="Q1" t="s">
        <v>15</v>
      </c>
      <c r="Y1" s="2">
        <v>0</v>
      </c>
      <c r="Z1" s="2">
        <v>42.397113400000002</v>
      </c>
    </row>
    <row r="2" spans="1:26" x14ac:dyDescent="0.2">
      <c r="A2">
        <f>B2-8.81</f>
        <v>0</v>
      </c>
      <c r="B2">
        <v>8.81</v>
      </c>
      <c r="C2">
        <v>4.0507731678038601</v>
      </c>
      <c r="D2">
        <v>191</v>
      </c>
      <c r="E2">
        <v>296</v>
      </c>
      <c r="F2">
        <f>D2/52*0.312/2</f>
        <v>0.57299999999999995</v>
      </c>
      <c r="G2">
        <f>E2/52*0.312</f>
        <v>1.776</v>
      </c>
      <c r="H2">
        <v>157.51</v>
      </c>
      <c r="I2">
        <f>J2*241.34</f>
        <v>0</v>
      </c>
      <c r="J2" s="2">
        <v>0</v>
      </c>
      <c r="K2" s="2">
        <v>42.397113400000002</v>
      </c>
      <c r="L2" s="2">
        <v>42.397113400000002</v>
      </c>
      <c r="M2">
        <v>0.70487758371371401</v>
      </c>
      <c r="N2">
        <v>42.3221347657257</v>
      </c>
      <c r="O2">
        <v>55.699427325846301</v>
      </c>
      <c r="Q2">
        <v>0.70590141229997505</v>
      </c>
      <c r="R2">
        <v>42.583548924534298</v>
      </c>
      <c r="S2">
        <v>55.697691769109497</v>
      </c>
      <c r="T2">
        <f>U2/290</f>
        <v>0</v>
      </c>
      <c r="U2">
        <v>0</v>
      </c>
      <c r="V2">
        <v>0.56999999999999995</v>
      </c>
      <c r="W2">
        <v>158.5</v>
      </c>
      <c r="Y2" s="2">
        <v>0.12</v>
      </c>
      <c r="Z2" s="2">
        <v>44.693786299999999</v>
      </c>
    </row>
    <row r="3" spans="1:26" x14ac:dyDescent="0.2">
      <c r="A3">
        <f t="shared" ref="A3:A29" si="0">B3-8.81</f>
        <v>7.9299999999999979</v>
      </c>
      <c r="B3">
        <v>16.739999999999998</v>
      </c>
      <c r="C3">
        <v>3.80328628342065</v>
      </c>
      <c r="D3">
        <v>190</v>
      </c>
      <c r="E3">
        <v>291</v>
      </c>
      <c r="F3">
        <f t="shared" ref="F3:F29" si="1">D3/52*0.312/2</f>
        <v>0.56999999999999995</v>
      </c>
      <c r="G3">
        <f t="shared" ref="G3:G29" si="2">E3/52*0.312</f>
        <v>1.746</v>
      </c>
      <c r="H3">
        <v>155.05000000000001</v>
      </c>
      <c r="I3">
        <f t="shared" ref="I3:I27" si="3">J3*241.34</f>
        <v>9.6536000000000008</v>
      </c>
      <c r="J3">
        <v>0.04</v>
      </c>
      <c r="K3">
        <v>45.630877699999992</v>
      </c>
      <c r="L3">
        <v>43.630877699999999</v>
      </c>
      <c r="M3">
        <v>0.69247759478225401</v>
      </c>
      <c r="N3">
        <v>42.668675781375903</v>
      </c>
      <c r="O3">
        <v>55.864467106900698</v>
      </c>
      <c r="Q3">
        <v>0.69299663472487905</v>
      </c>
      <c r="R3">
        <v>42.795385680116702</v>
      </c>
      <c r="S3">
        <v>55.863619061847501</v>
      </c>
      <c r="T3">
        <f t="shared" ref="T3:T33" si="4">U3/290</f>
        <v>2.7344827586206891E-2</v>
      </c>
      <c r="U3">
        <v>7.9299999999999979</v>
      </c>
      <c r="V3">
        <v>0.56999999999999995</v>
      </c>
      <c r="W3">
        <v>157.51</v>
      </c>
      <c r="Y3" s="2">
        <v>0.32</v>
      </c>
      <c r="Z3" s="2">
        <v>44.964453200000001</v>
      </c>
    </row>
    <row r="4" spans="1:26" x14ac:dyDescent="0.2">
      <c r="A4">
        <f t="shared" si="0"/>
        <v>11.450000000000001</v>
      </c>
      <c r="B4">
        <v>20.260000000000002</v>
      </c>
      <c r="C4">
        <v>3.6823451387344499</v>
      </c>
      <c r="D4">
        <v>190</v>
      </c>
      <c r="E4">
        <v>287</v>
      </c>
      <c r="F4">
        <f t="shared" si="1"/>
        <v>0.56999999999999995</v>
      </c>
      <c r="G4">
        <f t="shared" si="2"/>
        <v>1.722</v>
      </c>
      <c r="H4">
        <v>154.56</v>
      </c>
      <c r="I4">
        <f t="shared" si="3"/>
        <v>19.307200000000002</v>
      </c>
      <c r="J4">
        <v>0.08</v>
      </c>
      <c r="K4">
        <v>45.946147199999999</v>
      </c>
      <c r="L4">
        <v>43.946147199999999</v>
      </c>
      <c r="M4">
        <v>0.68785411303365496</v>
      </c>
      <c r="N4">
        <v>43.089191124251798</v>
      </c>
      <c r="O4">
        <v>55.954733374026802</v>
      </c>
      <c r="Q4">
        <v>0.68740419931668995</v>
      </c>
      <c r="R4">
        <v>42.9821794212965</v>
      </c>
      <c r="S4">
        <v>55.955451949206598</v>
      </c>
      <c r="T4">
        <f t="shared" si="4"/>
        <v>3.9482758620689659E-2</v>
      </c>
      <c r="U4">
        <v>11.450000000000001</v>
      </c>
      <c r="V4">
        <v>0.56699999999999995</v>
      </c>
      <c r="W4">
        <v>156.05000000000001</v>
      </c>
      <c r="Y4" s="2">
        <v>0.48</v>
      </c>
      <c r="Z4" s="2">
        <v>45.090415699999994</v>
      </c>
    </row>
    <row r="5" spans="1:26" x14ac:dyDescent="0.2">
      <c r="A5">
        <f t="shared" si="0"/>
        <v>22.019999999999996</v>
      </c>
      <c r="B5">
        <v>30.83</v>
      </c>
      <c r="C5">
        <v>3.3639080546236801</v>
      </c>
      <c r="D5">
        <v>189</v>
      </c>
      <c r="E5">
        <v>278</v>
      </c>
      <c r="F5">
        <f t="shared" si="1"/>
        <v>0.56699999999999995</v>
      </c>
      <c r="G5">
        <f t="shared" si="2"/>
        <v>1.6679999999999999</v>
      </c>
      <c r="H5">
        <v>152.4</v>
      </c>
      <c r="I5">
        <f t="shared" si="3"/>
        <v>28.960799999999999</v>
      </c>
      <c r="J5" s="2">
        <v>0.12</v>
      </c>
      <c r="K5" s="2">
        <v>46.693786299999992</v>
      </c>
      <c r="L5" s="2">
        <v>44.693786299999999</v>
      </c>
      <c r="M5">
        <v>0.66945309935988495</v>
      </c>
      <c r="N5">
        <v>43.398211393888602</v>
      </c>
      <c r="O5">
        <v>56.184174179191103</v>
      </c>
      <c r="Q5">
        <v>0.66933490014437302</v>
      </c>
      <c r="R5">
        <v>43.372615776953403</v>
      </c>
      <c r="S5">
        <v>56.184348088953598</v>
      </c>
      <c r="T5">
        <f t="shared" si="4"/>
        <v>7.5931034482758605E-2</v>
      </c>
      <c r="U5">
        <v>22.019999999999996</v>
      </c>
      <c r="V5">
        <v>0.56699999999999995</v>
      </c>
      <c r="W5">
        <v>155.5</v>
      </c>
      <c r="Y5" s="2">
        <v>0.64</v>
      </c>
      <c r="Z5" s="2">
        <v>45.775000900000002</v>
      </c>
    </row>
    <row r="6" spans="1:26" x14ac:dyDescent="0.2">
      <c r="A6">
        <f t="shared" si="0"/>
        <v>31.71</v>
      </c>
      <c r="B6">
        <v>40.520000000000003</v>
      </c>
      <c r="C6">
        <v>3.0672937234386102</v>
      </c>
      <c r="D6">
        <v>189</v>
      </c>
      <c r="E6">
        <v>269</v>
      </c>
      <c r="F6">
        <f t="shared" si="1"/>
        <v>0.56699999999999995</v>
      </c>
      <c r="G6">
        <f t="shared" si="2"/>
        <v>1.6140000000000001</v>
      </c>
      <c r="H6">
        <v>149.94999999999999</v>
      </c>
      <c r="I6">
        <f t="shared" si="3"/>
        <v>38.614400000000003</v>
      </c>
      <c r="J6">
        <v>0.16</v>
      </c>
      <c r="K6">
        <v>46.018208799999996</v>
      </c>
      <c r="L6">
        <v>44.018208799999996</v>
      </c>
      <c r="M6">
        <v>0.65055190741107405</v>
      </c>
      <c r="N6">
        <v>43.805092449284899</v>
      </c>
      <c r="O6">
        <v>56.424683182610401</v>
      </c>
      <c r="Q6">
        <v>0.65067567724148601</v>
      </c>
      <c r="R6">
        <v>43.829288880510298</v>
      </c>
      <c r="S6">
        <v>56.424517415694297</v>
      </c>
      <c r="T6">
        <f t="shared" si="4"/>
        <v>0.10934482758620689</v>
      </c>
      <c r="U6">
        <v>31.71</v>
      </c>
      <c r="V6">
        <v>0.57299999999999995</v>
      </c>
      <c r="W6">
        <v>154.51</v>
      </c>
      <c r="Y6" s="2">
        <v>0.84</v>
      </c>
      <c r="Z6" s="2">
        <v>45.450723699999998</v>
      </c>
    </row>
    <row r="7" spans="1:26" x14ac:dyDescent="0.2">
      <c r="A7">
        <f t="shared" si="0"/>
        <v>41.4</v>
      </c>
      <c r="B7">
        <v>50.21</v>
      </c>
      <c r="C7">
        <v>2.8118984513198502</v>
      </c>
      <c r="D7">
        <v>191</v>
      </c>
      <c r="E7">
        <v>258</v>
      </c>
      <c r="F7">
        <f t="shared" si="1"/>
        <v>0.57299999999999995</v>
      </c>
      <c r="G7">
        <f t="shared" si="2"/>
        <v>1.548</v>
      </c>
      <c r="H7">
        <v>147.41999999999999</v>
      </c>
      <c r="I7">
        <f t="shared" si="3"/>
        <v>48.268000000000001</v>
      </c>
      <c r="J7">
        <v>0.2</v>
      </c>
      <c r="K7">
        <v>45.594846899999993</v>
      </c>
      <c r="L7">
        <v>44.5948469</v>
      </c>
      <c r="M7">
        <v>0.62934738654272404</v>
      </c>
      <c r="N7">
        <v>44.529058225560703</v>
      </c>
      <c r="O7">
        <v>56.725665500500298</v>
      </c>
      <c r="Q7">
        <v>0.62919270003666194</v>
      </c>
      <c r="R7">
        <v>44.502628182162098</v>
      </c>
      <c r="S7">
        <v>56.725847135063901</v>
      </c>
      <c r="T7">
        <f t="shared" si="4"/>
        <v>0.14275862068965517</v>
      </c>
      <c r="U7">
        <v>41.4</v>
      </c>
      <c r="V7">
        <v>0.56999999999999995</v>
      </c>
      <c r="W7">
        <v>153.05000000000001</v>
      </c>
      <c r="Y7" s="2">
        <v>1</v>
      </c>
      <c r="Z7" s="2">
        <v>45.820039399999999</v>
      </c>
    </row>
    <row r="8" spans="1:26" x14ac:dyDescent="0.2">
      <c r="A8">
        <f t="shared" si="0"/>
        <v>51.97</v>
      </c>
      <c r="B8">
        <v>60.78</v>
      </c>
      <c r="C8">
        <v>2.5161177605949798</v>
      </c>
      <c r="D8">
        <v>191</v>
      </c>
      <c r="E8">
        <v>247</v>
      </c>
      <c r="F8">
        <f t="shared" si="1"/>
        <v>0.57299999999999995</v>
      </c>
      <c r="G8">
        <f t="shared" si="2"/>
        <v>1.482</v>
      </c>
      <c r="H8">
        <v>144.66999999999999</v>
      </c>
      <c r="I8">
        <f t="shared" si="3"/>
        <v>57.921599999999998</v>
      </c>
      <c r="J8">
        <v>0.24</v>
      </c>
      <c r="K8">
        <v>45.153469599999994</v>
      </c>
      <c r="L8">
        <v>45.153469599999994</v>
      </c>
      <c r="M8">
        <v>0.60708021383833199</v>
      </c>
      <c r="N8">
        <v>45.159841477734503</v>
      </c>
      <c r="O8">
        <v>56.962127090797402</v>
      </c>
      <c r="Q8">
        <v>0.60635718003289396</v>
      </c>
      <c r="R8">
        <v>45.050362929649602</v>
      </c>
      <c r="S8">
        <v>56.962888547237</v>
      </c>
      <c r="T8">
        <f t="shared" si="4"/>
        <v>0.17920689655172414</v>
      </c>
      <c r="U8">
        <v>51.97</v>
      </c>
      <c r="V8">
        <v>0.56999999999999995</v>
      </c>
      <c r="W8">
        <v>152.56</v>
      </c>
      <c r="Y8" s="2"/>
      <c r="Z8" s="2"/>
    </row>
    <row r="9" spans="1:26" x14ac:dyDescent="0.2">
      <c r="A9">
        <f t="shared" si="0"/>
        <v>61.66</v>
      </c>
      <c r="B9">
        <v>70.47</v>
      </c>
      <c r="C9">
        <v>2.25239405723651</v>
      </c>
      <c r="D9">
        <v>190</v>
      </c>
      <c r="E9">
        <v>237</v>
      </c>
      <c r="F9">
        <f t="shared" si="1"/>
        <v>0.56999999999999995</v>
      </c>
      <c r="G9">
        <f t="shared" si="2"/>
        <v>1.4219999999999999</v>
      </c>
      <c r="H9">
        <v>142.93</v>
      </c>
      <c r="I9">
        <f t="shared" si="3"/>
        <v>67.575200000000009</v>
      </c>
      <c r="J9">
        <v>0.28000000000000003</v>
      </c>
      <c r="K9">
        <v>44.640030699999997</v>
      </c>
      <c r="L9">
        <v>44.640030699999997</v>
      </c>
      <c r="M9">
        <v>0.58408505179427395</v>
      </c>
      <c r="N9">
        <v>45.344561311076603</v>
      </c>
      <c r="O9">
        <v>57.142035481997098</v>
      </c>
      <c r="Q9">
        <v>0.58515027400685604</v>
      </c>
      <c r="R9">
        <v>45.488213614510997</v>
      </c>
      <c r="S9">
        <v>57.141020584144798</v>
      </c>
      <c r="T9">
        <f t="shared" si="4"/>
        <v>0.21262068965517239</v>
      </c>
      <c r="U9">
        <v>61.66</v>
      </c>
      <c r="V9">
        <v>0.56699999999999995</v>
      </c>
      <c r="W9">
        <v>151.4</v>
      </c>
    </row>
    <row r="10" spans="1:26" x14ac:dyDescent="0.2">
      <c r="A10">
        <f t="shared" si="0"/>
        <v>71.34</v>
      </c>
      <c r="B10">
        <v>80.150000000000006</v>
      </c>
      <c r="C10">
        <v>2.014368669749</v>
      </c>
      <c r="D10">
        <v>189</v>
      </c>
      <c r="E10">
        <v>226</v>
      </c>
      <c r="F10">
        <f t="shared" si="1"/>
        <v>0.56699999999999995</v>
      </c>
      <c r="G10">
        <f t="shared" si="2"/>
        <v>1.3559999999999999</v>
      </c>
      <c r="H10">
        <v>140.47</v>
      </c>
      <c r="I10">
        <f t="shared" si="3"/>
        <v>77.228800000000007</v>
      </c>
      <c r="J10" s="2">
        <v>0.32</v>
      </c>
      <c r="K10" s="2">
        <v>43.964453199999994</v>
      </c>
      <c r="L10" s="2">
        <v>44.964453200000001</v>
      </c>
      <c r="M10">
        <v>0.56249535821758501</v>
      </c>
      <c r="N10">
        <v>45.890327533189897</v>
      </c>
      <c r="O10">
        <v>57.314506530708201</v>
      </c>
      <c r="Q10">
        <v>0.56317493979335298</v>
      </c>
      <c r="R10">
        <v>45.972173107005403</v>
      </c>
      <c r="S10">
        <v>57.313917830665702</v>
      </c>
      <c r="T10">
        <f t="shared" si="4"/>
        <v>0.24600000000000002</v>
      </c>
      <c r="U10">
        <v>71.34</v>
      </c>
      <c r="V10">
        <v>0.56699999999999995</v>
      </c>
      <c r="W10">
        <v>149.94999999999999</v>
      </c>
    </row>
    <row r="11" spans="1:26" x14ac:dyDescent="0.2">
      <c r="A11">
        <f t="shared" si="0"/>
        <v>81.91</v>
      </c>
      <c r="B11">
        <v>90.72</v>
      </c>
      <c r="C11">
        <v>1.7555272087193401</v>
      </c>
      <c r="D11">
        <v>192</v>
      </c>
      <c r="E11">
        <v>211</v>
      </c>
      <c r="F11">
        <f t="shared" si="1"/>
        <v>0.57600000000000007</v>
      </c>
      <c r="G11">
        <f t="shared" si="2"/>
        <v>1.266</v>
      </c>
      <c r="H11">
        <v>139</v>
      </c>
      <c r="I11">
        <f t="shared" si="3"/>
        <v>86.882400000000004</v>
      </c>
      <c r="J11">
        <v>0.36</v>
      </c>
      <c r="K11">
        <v>44.198653399999998</v>
      </c>
      <c r="L11">
        <v>44.198653399999998</v>
      </c>
      <c r="M11">
        <v>0.53228124013789302</v>
      </c>
      <c r="N11">
        <v>46.810813625008798</v>
      </c>
      <c r="O11">
        <v>57.603695713683599</v>
      </c>
      <c r="Q11">
        <v>0.532960054969704</v>
      </c>
      <c r="R11">
        <v>46.878296312335301</v>
      </c>
      <c r="S11">
        <v>57.6032049451305</v>
      </c>
      <c r="T11">
        <f t="shared" si="4"/>
        <v>0.28244827586206894</v>
      </c>
      <c r="U11">
        <v>81.91</v>
      </c>
      <c r="V11">
        <v>0.57299999999999995</v>
      </c>
      <c r="W11">
        <v>147.41999999999999</v>
      </c>
    </row>
    <row r="12" spans="1:26" x14ac:dyDescent="0.2">
      <c r="A12">
        <f t="shared" si="0"/>
        <v>91.6</v>
      </c>
      <c r="B12">
        <v>100.41</v>
      </c>
      <c r="C12">
        <v>1.57875980549922</v>
      </c>
      <c r="D12">
        <v>191</v>
      </c>
      <c r="E12">
        <v>203</v>
      </c>
      <c r="F12">
        <f t="shared" si="1"/>
        <v>0.57299999999999995</v>
      </c>
      <c r="G12">
        <f t="shared" si="2"/>
        <v>1.218</v>
      </c>
      <c r="H12">
        <v>136.18</v>
      </c>
      <c r="I12">
        <f t="shared" si="3"/>
        <v>96.536000000000001</v>
      </c>
      <c r="J12">
        <v>0.4</v>
      </c>
      <c r="K12">
        <v>44.567969099999999</v>
      </c>
      <c r="L12">
        <v>44.567969099999999</v>
      </c>
      <c r="M12">
        <v>0.53228124013789302</v>
      </c>
      <c r="N12">
        <v>46.810813625008798</v>
      </c>
      <c r="O12">
        <v>57.603695713683599</v>
      </c>
      <c r="Q12">
        <v>0.50345232270348905</v>
      </c>
      <c r="R12">
        <v>47.253969915539201</v>
      </c>
      <c r="S12">
        <v>57.759720840613099</v>
      </c>
      <c r="T12">
        <f t="shared" si="4"/>
        <v>0.31586206896551722</v>
      </c>
      <c r="U12">
        <v>91.6</v>
      </c>
      <c r="V12">
        <v>0.57299999999999995</v>
      </c>
      <c r="W12">
        <v>144.66999999999999</v>
      </c>
    </row>
    <row r="13" spans="1:26" x14ac:dyDescent="0.2">
      <c r="A13">
        <f t="shared" si="0"/>
        <v>102.17</v>
      </c>
      <c r="B13">
        <v>110.98</v>
      </c>
      <c r="C13">
        <v>1.3998713182999201</v>
      </c>
      <c r="D13">
        <v>189</v>
      </c>
      <c r="E13">
        <v>193</v>
      </c>
      <c r="F13">
        <f t="shared" si="1"/>
        <v>0.56699999999999995</v>
      </c>
      <c r="G13">
        <f t="shared" si="2"/>
        <v>1.1580000000000001</v>
      </c>
      <c r="H13">
        <v>134.36000000000001</v>
      </c>
      <c r="I13">
        <f t="shared" si="3"/>
        <v>106.1896</v>
      </c>
      <c r="J13">
        <v>0.44</v>
      </c>
      <c r="K13">
        <v>44.820184699999999</v>
      </c>
      <c r="L13">
        <v>44.820184699999999</v>
      </c>
      <c r="M13">
        <v>0.50264139924555795</v>
      </c>
      <c r="N13">
        <v>47.1814631973145</v>
      </c>
      <c r="O13">
        <v>57.760256942028697</v>
      </c>
      <c r="Q13">
        <v>0.47128403557677501</v>
      </c>
      <c r="R13">
        <v>47.6673226577308</v>
      </c>
      <c r="S13">
        <v>57.903941251810899</v>
      </c>
      <c r="T13">
        <f t="shared" si="4"/>
        <v>0.35231034482758622</v>
      </c>
      <c r="U13">
        <v>102.17</v>
      </c>
      <c r="V13">
        <v>0.56999999999999995</v>
      </c>
      <c r="W13">
        <v>142.93</v>
      </c>
    </row>
    <row r="14" spans="1:26" x14ac:dyDescent="0.2">
      <c r="A14">
        <f t="shared" si="0"/>
        <v>111.86</v>
      </c>
      <c r="B14">
        <v>120.67</v>
      </c>
      <c r="C14">
        <v>1.25526438650823</v>
      </c>
      <c r="D14">
        <v>189</v>
      </c>
      <c r="E14">
        <v>184</v>
      </c>
      <c r="F14">
        <f t="shared" si="1"/>
        <v>0.56699999999999995</v>
      </c>
      <c r="G14">
        <f t="shared" si="2"/>
        <v>1.1039999999999999</v>
      </c>
      <c r="H14">
        <v>131.75</v>
      </c>
      <c r="I14">
        <f t="shared" si="3"/>
        <v>115.8432</v>
      </c>
      <c r="J14" s="2">
        <v>0.48</v>
      </c>
      <c r="K14" s="2">
        <v>45.090415699999994</v>
      </c>
      <c r="L14" s="2">
        <v>45.090415699999994</v>
      </c>
      <c r="M14">
        <v>0.47097404860281</v>
      </c>
      <c r="N14">
        <v>47.642649058476501</v>
      </c>
      <c r="O14">
        <v>57.904128226749599</v>
      </c>
      <c r="Q14">
        <v>0.43460591491417899</v>
      </c>
      <c r="R14">
        <v>48.145690049853599</v>
      </c>
      <c r="S14">
        <v>58.071236292023201</v>
      </c>
      <c r="T14">
        <f t="shared" si="4"/>
        <v>0.38572413793103449</v>
      </c>
      <c r="U14">
        <v>111.86</v>
      </c>
      <c r="V14">
        <v>0.56699999999999995</v>
      </c>
      <c r="W14">
        <v>140.47</v>
      </c>
    </row>
    <row r="15" spans="1:26" x14ac:dyDescent="0.2">
      <c r="A15">
        <f t="shared" si="0"/>
        <v>121.55000000000001</v>
      </c>
      <c r="B15">
        <v>130.36000000000001</v>
      </c>
      <c r="C15">
        <v>1.1265359813328399</v>
      </c>
      <c r="D15">
        <v>188</v>
      </c>
      <c r="E15">
        <v>177</v>
      </c>
      <c r="F15">
        <f t="shared" si="1"/>
        <v>0.56400000000000006</v>
      </c>
      <c r="G15">
        <f t="shared" si="2"/>
        <v>1.0620000000000001</v>
      </c>
      <c r="H15">
        <v>128.03</v>
      </c>
      <c r="I15">
        <f t="shared" si="3"/>
        <v>125.49680000000001</v>
      </c>
      <c r="J15">
        <v>0.52</v>
      </c>
      <c r="K15">
        <v>44.946292499999998</v>
      </c>
      <c r="L15">
        <v>44.946292499999998</v>
      </c>
      <c r="M15">
        <v>0.433455823397149</v>
      </c>
      <c r="N15">
        <v>48.065451517799502</v>
      </c>
      <c r="O15">
        <v>58.0718550286851</v>
      </c>
      <c r="Q15">
        <v>0.393865659648928</v>
      </c>
      <c r="R15">
        <v>48.488221880575701</v>
      </c>
      <c r="S15">
        <v>58.210883607446299</v>
      </c>
      <c r="T15">
        <f t="shared" si="4"/>
        <v>0.41913793103448282</v>
      </c>
      <c r="U15">
        <v>121.55000000000001</v>
      </c>
      <c r="V15">
        <v>0.57600000000000007</v>
      </c>
      <c r="W15">
        <v>139</v>
      </c>
    </row>
    <row r="16" spans="1:26" x14ac:dyDescent="0.2">
      <c r="A16">
        <f t="shared" si="0"/>
        <v>131.25</v>
      </c>
      <c r="B16">
        <v>140.06</v>
      </c>
      <c r="C16">
        <v>0.99306919363944302</v>
      </c>
      <c r="D16">
        <v>176</v>
      </c>
      <c r="E16">
        <v>170</v>
      </c>
      <c r="F16">
        <f t="shared" si="1"/>
        <v>0.52800000000000002</v>
      </c>
      <c r="G16">
        <f t="shared" si="2"/>
        <v>1.02</v>
      </c>
      <c r="H16">
        <v>130.54</v>
      </c>
      <c r="I16">
        <f t="shared" si="3"/>
        <v>135.15040000000002</v>
      </c>
      <c r="J16">
        <v>0.56000000000000005</v>
      </c>
      <c r="K16">
        <v>45.324615899999998</v>
      </c>
      <c r="L16">
        <v>45.324615899999998</v>
      </c>
      <c r="M16">
        <v>0.39288074264192102</v>
      </c>
      <c r="N16">
        <v>48.426698064376197</v>
      </c>
      <c r="O16">
        <v>58.211366674235798</v>
      </c>
      <c r="Q16">
        <v>0.37774432823858001</v>
      </c>
      <c r="R16">
        <v>48.242480374942197</v>
      </c>
      <c r="S16">
        <v>58.127641723332403</v>
      </c>
      <c r="T16">
        <f t="shared" si="4"/>
        <v>0.45258620689655171</v>
      </c>
      <c r="U16">
        <v>131.25</v>
      </c>
      <c r="V16">
        <v>0.57299999999999995</v>
      </c>
      <c r="W16">
        <v>136.18</v>
      </c>
    </row>
    <row r="17" spans="1:26" x14ac:dyDescent="0.2">
      <c r="A17">
        <f t="shared" si="0"/>
        <v>141.81</v>
      </c>
      <c r="B17">
        <v>150.62</v>
      </c>
      <c r="C17">
        <v>0.85530612091263403</v>
      </c>
      <c r="D17">
        <v>173</v>
      </c>
      <c r="E17">
        <v>160</v>
      </c>
      <c r="F17">
        <f t="shared" si="1"/>
        <v>0.51900000000000002</v>
      </c>
      <c r="G17">
        <f t="shared" si="2"/>
        <v>0.96000000000000008</v>
      </c>
      <c r="H17">
        <v>130.57</v>
      </c>
      <c r="I17">
        <f t="shared" si="3"/>
        <v>144.804</v>
      </c>
      <c r="J17">
        <v>0.6</v>
      </c>
      <c r="K17">
        <v>45.549808399999996</v>
      </c>
      <c r="L17">
        <v>45.549808399999996</v>
      </c>
      <c r="M17">
        <v>0.37830858717071902</v>
      </c>
      <c r="N17">
        <v>48.278018680362898</v>
      </c>
      <c r="O17">
        <v>58.127346399069197</v>
      </c>
      <c r="Q17">
        <v>0.33535038536931799</v>
      </c>
      <c r="R17">
        <v>48.640249298543502</v>
      </c>
      <c r="S17">
        <v>58.243773735985002</v>
      </c>
      <c r="T17">
        <f t="shared" si="4"/>
        <v>0.48899999999999999</v>
      </c>
      <c r="U17">
        <v>141.81</v>
      </c>
      <c r="V17">
        <v>0.56699999999999995</v>
      </c>
      <c r="W17">
        <v>134.36000000000001</v>
      </c>
    </row>
    <row r="18" spans="1:26" x14ac:dyDescent="0.2">
      <c r="A18">
        <f t="shared" si="0"/>
        <v>151.5</v>
      </c>
      <c r="B18">
        <v>160.31</v>
      </c>
      <c r="C18">
        <v>0.75522397020743703</v>
      </c>
      <c r="D18">
        <v>164</v>
      </c>
      <c r="E18">
        <v>154</v>
      </c>
      <c r="F18">
        <f t="shared" si="1"/>
        <v>0.49199999999999999</v>
      </c>
      <c r="G18">
        <f t="shared" si="2"/>
        <v>0.92400000000000004</v>
      </c>
      <c r="H18">
        <v>128</v>
      </c>
      <c r="I18">
        <f t="shared" si="3"/>
        <v>154.45760000000001</v>
      </c>
      <c r="J18" s="2">
        <v>0.64</v>
      </c>
      <c r="K18" s="2">
        <v>45.775000900000002</v>
      </c>
      <c r="L18" s="2">
        <v>45.775000900000002</v>
      </c>
      <c r="M18">
        <v>0.333969497213224</v>
      </c>
      <c r="N18">
        <v>48.563600568644702</v>
      </c>
      <c r="O18">
        <v>58.244432741640303</v>
      </c>
      <c r="Q18">
        <v>0.307460937025192</v>
      </c>
      <c r="R18">
        <v>48.511653350335102</v>
      </c>
      <c r="S18">
        <v>58.217142231270998</v>
      </c>
      <c r="T18">
        <f t="shared" si="4"/>
        <v>0.52241379310344827</v>
      </c>
      <c r="U18">
        <v>151.5</v>
      </c>
      <c r="V18">
        <v>0.56699999999999995</v>
      </c>
      <c r="W18">
        <v>131.75</v>
      </c>
    </row>
    <row r="19" spans="1:26" x14ac:dyDescent="0.2">
      <c r="A19">
        <f t="shared" si="0"/>
        <v>162.07</v>
      </c>
      <c r="B19">
        <v>170.88</v>
      </c>
      <c r="C19">
        <v>0.63668603080390296</v>
      </c>
      <c r="D19">
        <v>154</v>
      </c>
      <c r="E19">
        <v>147</v>
      </c>
      <c r="F19">
        <f t="shared" si="1"/>
        <v>0.46200000000000002</v>
      </c>
      <c r="G19">
        <f t="shared" si="2"/>
        <v>0.88200000000000001</v>
      </c>
      <c r="H19">
        <v>127.94</v>
      </c>
      <c r="I19">
        <f t="shared" si="3"/>
        <v>164.11120000000003</v>
      </c>
      <c r="J19">
        <v>0.68</v>
      </c>
      <c r="K19">
        <v>45.198508099999998</v>
      </c>
      <c r="L19">
        <v>45.198508099999998</v>
      </c>
      <c r="M19">
        <v>0.308108178186559</v>
      </c>
      <c r="N19">
        <v>48.546918582132697</v>
      </c>
      <c r="O19">
        <v>58.216824130968703</v>
      </c>
      <c r="Q19">
        <v>0.27770162134628301</v>
      </c>
      <c r="R19">
        <v>48.3623169809064</v>
      </c>
      <c r="S19">
        <v>58.174802260934797</v>
      </c>
      <c r="T19">
        <f t="shared" si="4"/>
        <v>0.55886206896551727</v>
      </c>
      <c r="U19">
        <v>162.07</v>
      </c>
      <c r="V19">
        <v>0.56400000000000006</v>
      </c>
      <c r="W19">
        <v>128.03</v>
      </c>
    </row>
    <row r="20" spans="1:26" x14ac:dyDescent="0.2">
      <c r="A20">
        <f t="shared" si="0"/>
        <v>171.76</v>
      </c>
      <c r="B20">
        <v>180.57</v>
      </c>
      <c r="C20">
        <v>0.53140982841586004</v>
      </c>
      <c r="D20">
        <v>153</v>
      </c>
      <c r="E20">
        <v>135</v>
      </c>
      <c r="F20">
        <f t="shared" si="1"/>
        <v>0.45900000000000002</v>
      </c>
      <c r="G20">
        <f t="shared" si="2"/>
        <v>0.81</v>
      </c>
      <c r="H20">
        <v>128.32</v>
      </c>
      <c r="I20">
        <f t="shared" si="3"/>
        <v>173.76480000000001</v>
      </c>
      <c r="J20">
        <v>0.72</v>
      </c>
      <c r="K20">
        <v>45.342631299999994</v>
      </c>
      <c r="L20">
        <v>45.342631299999994</v>
      </c>
      <c r="M20">
        <v>0.27828159661255802</v>
      </c>
      <c r="N20">
        <v>48.3932452488161</v>
      </c>
      <c r="O20">
        <v>58.174506858164797</v>
      </c>
      <c r="Q20">
        <v>0.23005658938376999</v>
      </c>
      <c r="R20">
        <v>49.0264938793173</v>
      </c>
      <c r="S20">
        <v>58.321911049535501</v>
      </c>
      <c r="T20">
        <f t="shared" si="4"/>
        <v>0.59227586206896543</v>
      </c>
      <c r="U20">
        <v>171.76</v>
      </c>
      <c r="V20">
        <v>0.52800000000000002</v>
      </c>
      <c r="W20">
        <v>130.54</v>
      </c>
    </row>
    <row r="21" spans="1:26" x14ac:dyDescent="0.2">
      <c r="A21">
        <f t="shared" si="0"/>
        <v>181.45</v>
      </c>
      <c r="B21">
        <v>190.26</v>
      </c>
      <c r="C21">
        <v>0.43617395508675899</v>
      </c>
      <c r="D21">
        <v>142</v>
      </c>
      <c r="E21">
        <v>127</v>
      </c>
      <c r="F21">
        <f t="shared" si="1"/>
        <v>0.42599999999999999</v>
      </c>
      <c r="G21">
        <f t="shared" si="2"/>
        <v>0.76200000000000001</v>
      </c>
      <c r="H21">
        <v>128.82</v>
      </c>
      <c r="I21">
        <f t="shared" si="3"/>
        <v>183.41839999999999</v>
      </c>
      <c r="J21">
        <v>0.76</v>
      </c>
      <c r="K21">
        <v>45.270569699999996</v>
      </c>
      <c r="L21">
        <v>45.270569699999996</v>
      </c>
      <c r="M21">
        <v>0.23004154757779699</v>
      </c>
      <c r="N21">
        <v>49.025817393281201</v>
      </c>
      <c r="O21">
        <v>58.321917759072299</v>
      </c>
      <c r="Q21">
        <v>0.213016037146527</v>
      </c>
      <c r="R21">
        <v>48.870150135232102</v>
      </c>
      <c r="S21">
        <v>58.230541159686297</v>
      </c>
      <c r="T21">
        <f t="shared" si="4"/>
        <v>0.62568965517241371</v>
      </c>
      <c r="U21">
        <v>181.45</v>
      </c>
      <c r="V21">
        <v>0.51900000000000002</v>
      </c>
      <c r="W21">
        <v>130.57</v>
      </c>
    </row>
    <row r="22" spans="1:26" x14ac:dyDescent="0.2">
      <c r="A22">
        <f t="shared" si="0"/>
        <v>192.02</v>
      </c>
      <c r="B22">
        <v>200.83</v>
      </c>
      <c r="C22">
        <v>0.34622442086629801</v>
      </c>
      <c r="D22">
        <v>130</v>
      </c>
      <c r="E22">
        <v>119</v>
      </c>
      <c r="F22">
        <f t="shared" si="1"/>
        <v>0.39</v>
      </c>
      <c r="G22">
        <f t="shared" si="2"/>
        <v>0.71399999999999997</v>
      </c>
      <c r="H22">
        <v>130.38999999999999</v>
      </c>
      <c r="I22">
        <f t="shared" si="3"/>
        <v>193.072</v>
      </c>
      <c r="J22">
        <v>0.8</v>
      </c>
      <c r="K22">
        <v>45.531792999999993</v>
      </c>
      <c r="L22">
        <v>45.531792999999993</v>
      </c>
      <c r="M22">
        <v>0.21221829394951799</v>
      </c>
      <c r="N22">
        <v>48.834654897560299</v>
      </c>
      <c r="O22">
        <v>58.230918682284397</v>
      </c>
      <c r="Q22">
        <v>0.19720720073930201</v>
      </c>
      <c r="R22">
        <v>48.617676869523898</v>
      </c>
      <c r="S22">
        <v>58.100281903007797</v>
      </c>
      <c r="T22">
        <f t="shared" si="4"/>
        <v>0.66213793103448282</v>
      </c>
      <c r="U22">
        <v>192.02</v>
      </c>
      <c r="V22">
        <v>0.49199999999999999</v>
      </c>
      <c r="W22">
        <v>128</v>
      </c>
    </row>
    <row r="23" spans="1:26" x14ac:dyDescent="0.2">
      <c r="A23">
        <f t="shared" si="0"/>
        <v>201.7</v>
      </c>
      <c r="B23">
        <v>210.51</v>
      </c>
      <c r="C23">
        <v>0.26081257794194102</v>
      </c>
      <c r="D23">
        <v>121</v>
      </c>
      <c r="E23">
        <v>107</v>
      </c>
      <c r="F23">
        <f t="shared" si="1"/>
        <v>0.36300000000000004</v>
      </c>
      <c r="G23">
        <f t="shared" si="2"/>
        <v>0.6419999999999999</v>
      </c>
      <c r="H23">
        <v>127.38</v>
      </c>
      <c r="I23">
        <f t="shared" si="3"/>
        <v>202.72559999999999</v>
      </c>
      <c r="J23" s="2">
        <v>0.84</v>
      </c>
      <c r="K23" s="2">
        <v>45.450723699999998</v>
      </c>
      <c r="L23" s="2">
        <v>45.450723699999998</v>
      </c>
      <c r="M23">
        <v>0.197936598758327</v>
      </c>
      <c r="N23">
        <v>48.650289737632797</v>
      </c>
      <c r="O23">
        <v>58.099906168887898</v>
      </c>
      <c r="Q23">
        <v>0.19041006860409199</v>
      </c>
      <c r="R23">
        <v>48.797786708405503</v>
      </c>
      <c r="S23">
        <v>58.007925606208403</v>
      </c>
      <c r="T23">
        <f t="shared" si="4"/>
        <v>0.69551724137931026</v>
      </c>
      <c r="U23">
        <v>201.7</v>
      </c>
      <c r="V23">
        <v>0.46200000000000002</v>
      </c>
      <c r="W23">
        <v>127.94</v>
      </c>
    </row>
    <row r="24" spans="1:26" x14ac:dyDescent="0.2">
      <c r="A24">
        <f t="shared" si="0"/>
        <v>212.27</v>
      </c>
      <c r="B24">
        <v>221.08</v>
      </c>
      <c r="C24">
        <v>0.18047315051606899</v>
      </c>
      <c r="D24">
        <v>110</v>
      </c>
      <c r="E24">
        <v>94</v>
      </c>
      <c r="F24">
        <f t="shared" si="1"/>
        <v>0.33</v>
      </c>
      <c r="G24">
        <f t="shared" si="2"/>
        <v>0.56400000000000006</v>
      </c>
      <c r="H24">
        <v>126.07</v>
      </c>
      <c r="I24">
        <f t="shared" si="3"/>
        <v>212.3792</v>
      </c>
      <c r="J24">
        <v>0.88</v>
      </c>
      <c r="K24">
        <v>45.639885399999997</v>
      </c>
      <c r="L24">
        <v>45.639885399999997</v>
      </c>
      <c r="M24">
        <v>0.19029995434923699</v>
      </c>
      <c r="N24">
        <v>48.793179523712901</v>
      </c>
      <c r="O24">
        <v>58.007983485463498</v>
      </c>
      <c r="Q24" s="2">
        <v>0.19871370075193601</v>
      </c>
      <c r="R24">
        <v>48.904230506099402</v>
      </c>
      <c r="S24">
        <v>57.824062323538399</v>
      </c>
      <c r="T24">
        <f t="shared" si="4"/>
        <v>0.73196551724137937</v>
      </c>
      <c r="U24">
        <v>212.27</v>
      </c>
      <c r="V24">
        <v>0.45900000000000002</v>
      </c>
      <c r="W24">
        <v>128.32</v>
      </c>
    </row>
    <row r="25" spans="1:26" x14ac:dyDescent="0.2">
      <c r="A25">
        <f t="shared" si="0"/>
        <v>221.96</v>
      </c>
      <c r="B25">
        <v>230.77</v>
      </c>
      <c r="C25">
        <v>0.12481280577336699</v>
      </c>
      <c r="D25">
        <v>94</v>
      </c>
      <c r="E25">
        <v>84</v>
      </c>
      <c r="F25">
        <f t="shared" si="1"/>
        <v>0.28200000000000003</v>
      </c>
      <c r="G25">
        <f t="shared" si="2"/>
        <v>0.504</v>
      </c>
      <c r="H25">
        <v>129.9</v>
      </c>
      <c r="I25">
        <f t="shared" si="3"/>
        <v>222.03280000000001</v>
      </c>
      <c r="J25">
        <v>0.92</v>
      </c>
      <c r="K25">
        <v>45.594846899999993</v>
      </c>
      <c r="L25">
        <v>45.594846899999993</v>
      </c>
      <c r="M25">
        <v>0.19906880724047901</v>
      </c>
      <c r="N25">
        <v>48.918351253696102</v>
      </c>
      <c r="O25">
        <v>57.823864127992799</v>
      </c>
      <c r="Q25">
        <v>0.25260458566454402</v>
      </c>
      <c r="R25">
        <v>48.2223748962179</v>
      </c>
      <c r="S25">
        <v>57.270699824479102</v>
      </c>
      <c r="T25">
        <f t="shared" si="4"/>
        <v>0.76537931034482765</v>
      </c>
      <c r="U25">
        <v>221.96</v>
      </c>
      <c r="V25">
        <v>0.42599999999999999</v>
      </c>
      <c r="W25">
        <v>128.82</v>
      </c>
    </row>
    <row r="26" spans="1:26" x14ac:dyDescent="0.2">
      <c r="A26">
        <f t="shared" si="0"/>
        <v>231.65</v>
      </c>
      <c r="B26">
        <v>240.46</v>
      </c>
      <c r="C26">
        <v>7.3551381896074602E-2</v>
      </c>
      <c r="D26">
        <v>81</v>
      </c>
      <c r="E26">
        <v>70</v>
      </c>
      <c r="F26">
        <f t="shared" si="1"/>
        <v>0.24299999999999999</v>
      </c>
      <c r="G26">
        <f t="shared" si="2"/>
        <v>0.42000000000000004</v>
      </c>
      <c r="H26">
        <v>124.98</v>
      </c>
      <c r="I26">
        <f t="shared" si="3"/>
        <v>231.68639999999999</v>
      </c>
      <c r="J26">
        <v>0.96</v>
      </c>
      <c r="K26">
        <v>45.765993199999997</v>
      </c>
      <c r="L26">
        <v>45.765993199999997</v>
      </c>
      <c r="M26">
        <v>0.25189237135218701</v>
      </c>
      <c r="N26">
        <v>48.191344007070597</v>
      </c>
      <c r="O26">
        <v>57.271201290152597</v>
      </c>
      <c r="Q26">
        <v>0.32130336866088699</v>
      </c>
      <c r="R26">
        <v>47.994111094865197</v>
      </c>
      <c r="S26">
        <v>56.614858104510901</v>
      </c>
      <c r="T26">
        <f t="shared" si="4"/>
        <v>0.79879310344827592</v>
      </c>
      <c r="U26">
        <v>231.65</v>
      </c>
      <c r="V26">
        <v>0.39</v>
      </c>
      <c r="W26">
        <v>130.38999999999999</v>
      </c>
    </row>
    <row r="27" spans="1:26" s="2" customFormat="1" x14ac:dyDescent="0.2">
      <c r="A27" s="2">
        <f t="shared" si="0"/>
        <v>241.34</v>
      </c>
      <c r="B27" s="2">
        <v>250.15</v>
      </c>
      <c r="C27" s="2">
        <v>3.2497897328979598E-2</v>
      </c>
      <c r="D27" s="2">
        <v>68</v>
      </c>
      <c r="E27" s="2">
        <v>50</v>
      </c>
      <c r="F27" s="2">
        <f t="shared" si="1"/>
        <v>0.20400000000000001</v>
      </c>
      <c r="G27" s="2">
        <f t="shared" si="2"/>
        <v>0.3</v>
      </c>
      <c r="H27" s="2">
        <v>115.69</v>
      </c>
      <c r="I27">
        <f t="shared" si="3"/>
        <v>241.34</v>
      </c>
      <c r="J27" s="2">
        <v>1</v>
      </c>
      <c r="K27" s="2">
        <v>45.820039399999999</v>
      </c>
      <c r="L27" s="2">
        <v>45.820039399999999</v>
      </c>
      <c r="M27" s="2">
        <v>0.32093234745292398</v>
      </c>
      <c r="N27" s="2">
        <v>47.977865555704</v>
      </c>
      <c r="O27" s="2">
        <v>56.615167843462103</v>
      </c>
      <c r="Q27">
        <v>0.43524391948221602</v>
      </c>
      <c r="R27" s="2">
        <v>48.198556689579</v>
      </c>
      <c r="S27" s="2">
        <v>55.533680095403199</v>
      </c>
      <c r="T27">
        <f t="shared" si="4"/>
        <v>0.8322068965517242</v>
      </c>
      <c r="U27" s="2">
        <v>241.34</v>
      </c>
      <c r="V27" s="2">
        <v>0.36300000000000004</v>
      </c>
      <c r="W27" s="2">
        <v>127.38</v>
      </c>
      <c r="Y27"/>
      <c r="Z27"/>
    </row>
    <row r="28" spans="1:26" x14ac:dyDescent="0.2">
      <c r="A28">
        <f t="shared" si="0"/>
        <v>251.91000000000003</v>
      </c>
      <c r="B28">
        <v>260.72000000000003</v>
      </c>
      <c r="C28">
        <v>1.53940176308904E-2</v>
      </c>
      <c r="D28">
        <v>55</v>
      </c>
      <c r="E28">
        <v>37</v>
      </c>
      <c r="F28">
        <f t="shared" si="1"/>
        <v>0.16500000000000001</v>
      </c>
      <c r="G28">
        <f t="shared" si="2"/>
        <v>0.222</v>
      </c>
      <c r="H28">
        <v>99.7</v>
      </c>
      <c r="Q28">
        <v>0.55163839416600402</v>
      </c>
      <c r="R28">
        <v>47.2591838291874</v>
      </c>
      <c r="S28">
        <v>53.632733401981298</v>
      </c>
      <c r="T28">
        <f t="shared" si="4"/>
        <v>0.8686551724137932</v>
      </c>
      <c r="U28">
        <v>251.91000000000003</v>
      </c>
      <c r="V28">
        <v>0.33</v>
      </c>
      <c r="W28">
        <v>126.07</v>
      </c>
    </row>
    <row r="29" spans="1:26" x14ac:dyDescent="0.2">
      <c r="A29">
        <f t="shared" si="0"/>
        <v>255.43</v>
      </c>
      <c r="B29">
        <v>264.24</v>
      </c>
      <c r="C29">
        <v>9.0574001158585905E-4</v>
      </c>
      <c r="D29">
        <v>22</v>
      </c>
      <c r="E29">
        <v>14</v>
      </c>
      <c r="F29">
        <f t="shared" si="1"/>
        <v>6.6000000000000003E-2</v>
      </c>
      <c r="G29">
        <f t="shared" si="2"/>
        <v>8.3999999999999991E-2</v>
      </c>
      <c r="H29">
        <v>65.680000000000007</v>
      </c>
      <c r="Q29">
        <v>0.95797874590777699</v>
      </c>
      <c r="R29">
        <v>18.6006006446163</v>
      </c>
      <c r="S29">
        <v>20.0179939424842</v>
      </c>
      <c r="T29">
        <f t="shared" si="4"/>
        <v>0.88079310344827588</v>
      </c>
      <c r="U29">
        <v>255.43</v>
      </c>
      <c r="V29">
        <v>0.28200000000000003</v>
      </c>
      <c r="W29">
        <v>129.9</v>
      </c>
    </row>
    <row r="30" spans="1:26" x14ac:dyDescent="0.2">
      <c r="T30">
        <f t="shared" si="4"/>
        <v>0.89655172413793105</v>
      </c>
      <c r="U30">
        <v>260</v>
      </c>
      <c r="V30">
        <v>0.24299999999999999</v>
      </c>
      <c r="W30">
        <v>124.98</v>
      </c>
    </row>
    <row r="31" spans="1:26" x14ac:dyDescent="0.2">
      <c r="T31">
        <f t="shared" si="4"/>
        <v>0.93103448275862066</v>
      </c>
      <c r="U31">
        <v>270</v>
      </c>
      <c r="V31">
        <v>0.20400000000000001</v>
      </c>
      <c r="W31">
        <v>120.69</v>
      </c>
    </row>
    <row r="32" spans="1:26" x14ac:dyDescent="0.2">
      <c r="T32">
        <f t="shared" si="4"/>
        <v>0.96551724137931039</v>
      </c>
      <c r="U32">
        <v>280</v>
      </c>
      <c r="V32">
        <v>0.16500000000000001</v>
      </c>
      <c r="W32">
        <v>115.7</v>
      </c>
    </row>
    <row r="33" spans="5:23" x14ac:dyDescent="0.2">
      <c r="T33">
        <f t="shared" si="4"/>
        <v>1</v>
      </c>
      <c r="U33">
        <v>290</v>
      </c>
      <c r="V33">
        <v>6.6000000000000003E-2</v>
      </c>
      <c r="W33">
        <v>95.68</v>
      </c>
    </row>
    <row r="36" spans="5:23" x14ac:dyDescent="0.2">
      <c r="Q36" s="2"/>
    </row>
    <row r="37" spans="5:23" x14ac:dyDescent="0.2">
      <c r="E37">
        <v>4.05077</v>
      </c>
      <c r="F37">
        <v>42.397109999999998</v>
      </c>
      <c r="I37">
        <v>4.05077</v>
      </c>
      <c r="J37">
        <v>42.397109999999998</v>
      </c>
      <c r="Q37" s="2"/>
    </row>
    <row r="38" spans="5:23" x14ac:dyDescent="0.2">
      <c r="E38">
        <v>3.3639100000000002</v>
      </c>
      <c r="F38">
        <v>42.69379</v>
      </c>
      <c r="I38">
        <v>3.3639100000000002</v>
      </c>
      <c r="J38">
        <v>42.69379</v>
      </c>
      <c r="Q38" s="2"/>
    </row>
    <row r="39" spans="5:23" x14ac:dyDescent="0.2">
      <c r="E39">
        <v>2.2523900000000001</v>
      </c>
      <c r="F39">
        <v>44.153469999999999</v>
      </c>
      <c r="I39">
        <v>2.2523900000000001</v>
      </c>
      <c r="J39">
        <v>43.153469999999999</v>
      </c>
      <c r="Q39" s="2"/>
    </row>
    <row r="40" spans="5:23" x14ac:dyDescent="0.2">
      <c r="E40">
        <v>1.5787599999999999</v>
      </c>
      <c r="F40">
        <v>45.567970000000003</v>
      </c>
      <c r="I40">
        <v>1.5787599999999999</v>
      </c>
      <c r="J40">
        <v>43.567970000000003</v>
      </c>
      <c r="Q40" s="2"/>
    </row>
    <row r="41" spans="5:23" x14ac:dyDescent="0.2">
      <c r="E41">
        <v>1.1265400000000001</v>
      </c>
      <c r="F41">
        <v>45.946289999999998</v>
      </c>
      <c r="I41">
        <v>1.1265400000000001</v>
      </c>
      <c r="J41">
        <v>43.946289999999998</v>
      </c>
    </row>
    <row r="42" spans="5:23" x14ac:dyDescent="0.2">
      <c r="E42">
        <v>0.75522</v>
      </c>
      <c r="F42">
        <v>46.198509999999999</v>
      </c>
      <c r="I42">
        <v>0.75522</v>
      </c>
      <c r="J42">
        <v>44.198509999999999</v>
      </c>
    </row>
    <row r="43" spans="5:23" x14ac:dyDescent="0.2">
      <c r="E43">
        <v>0.43617</v>
      </c>
      <c r="F43">
        <v>46.570569999999996</v>
      </c>
      <c r="I43">
        <v>0.43617</v>
      </c>
      <c r="J43">
        <v>44.570569999999996</v>
      </c>
    </row>
    <row r="44" spans="5:23" x14ac:dyDescent="0.2">
      <c r="E44">
        <v>0.18046999999999999</v>
      </c>
      <c r="F44">
        <v>47.050719999999998</v>
      </c>
      <c r="I44">
        <v>0.18046999999999999</v>
      </c>
      <c r="J44">
        <v>45.050719999999998</v>
      </c>
    </row>
    <row r="45" spans="5:23" x14ac:dyDescent="0.2">
      <c r="E45">
        <v>1.5389999999999999E-2</v>
      </c>
      <c r="F45">
        <v>48.820039999999999</v>
      </c>
      <c r="I45">
        <v>1.5389999999999999E-2</v>
      </c>
      <c r="J45">
        <v>45.820039999999999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7E650-D4BB-4BBF-88BB-B439DEDA5665}">
  <dimension ref="A1:P44"/>
  <sheetViews>
    <sheetView workbookViewId="0">
      <selection activeCell="K1" sqref="K1:L1048576"/>
    </sheetView>
  </sheetViews>
  <sheetFormatPr defaultRowHeight="14.25" x14ac:dyDescent="0.2"/>
  <sheetData>
    <row r="1" spans="1:16" x14ac:dyDescent="0.2">
      <c r="A1" t="s">
        <v>12</v>
      </c>
    </row>
    <row r="2" spans="1:16" x14ac:dyDescent="0.2">
      <c r="A2">
        <f>B2-20.26</f>
        <v>0</v>
      </c>
      <c r="B2">
        <v>20.260000000000002</v>
      </c>
      <c r="C2">
        <v>4.0891384418027696</v>
      </c>
      <c r="D2">
        <v>191</v>
      </c>
      <c r="E2">
        <v>301</v>
      </c>
      <c r="F2">
        <f>D2/52*0.312/2</f>
        <v>0.57299999999999995</v>
      </c>
      <c r="G2">
        <f>E2/52*0.312</f>
        <v>1.806</v>
      </c>
      <c r="H2">
        <v>153.47</v>
      </c>
      <c r="J2">
        <f>K2*205.23</f>
        <v>0</v>
      </c>
      <c r="K2">
        <v>0</v>
      </c>
      <c r="L2">
        <v>46.576686199999997</v>
      </c>
      <c r="N2">
        <v>0.43472069532486102</v>
      </c>
      <c r="O2">
        <v>48.695372876224702</v>
      </c>
      <c r="P2">
        <v>66.966580331223994</v>
      </c>
    </row>
    <row r="3" spans="1:16" x14ac:dyDescent="0.2">
      <c r="A3">
        <f t="shared" ref="A3:A44" si="0">B3-20.26</f>
        <v>10.569999999999997</v>
      </c>
      <c r="B3">
        <v>30.83</v>
      </c>
      <c r="C3">
        <v>3.8224954700196201</v>
      </c>
      <c r="D3">
        <v>190</v>
      </c>
      <c r="E3">
        <v>295</v>
      </c>
      <c r="F3">
        <f t="shared" ref="F3:F44" si="1">D3/52*0.312/2</f>
        <v>0.56999999999999995</v>
      </c>
      <c r="G3">
        <f t="shared" ref="G3:G44" si="2">E3/52*0.312</f>
        <v>1.77</v>
      </c>
      <c r="H3">
        <v>152.91</v>
      </c>
      <c r="J3">
        <f t="shared" ref="J3:J21" si="3">K3*205.23</f>
        <v>10.801578947368419</v>
      </c>
      <c r="K3">
        <v>5.2631578947368418E-2</v>
      </c>
      <c r="L3">
        <v>52.044360099999999</v>
      </c>
      <c r="N3">
        <v>0.43948526104567798</v>
      </c>
      <c r="O3">
        <v>49.026385758422599</v>
      </c>
      <c r="P3">
        <v>66.943720980449896</v>
      </c>
    </row>
    <row r="4" spans="1:16" x14ac:dyDescent="0.2">
      <c r="A4">
        <f t="shared" si="0"/>
        <v>14.969999999999995</v>
      </c>
      <c r="B4">
        <v>35.229999999999997</v>
      </c>
      <c r="C4">
        <v>3.6876223169589202</v>
      </c>
      <c r="D4">
        <v>190</v>
      </c>
      <c r="E4">
        <v>290</v>
      </c>
      <c r="F4">
        <f t="shared" si="1"/>
        <v>0.56999999999999995</v>
      </c>
      <c r="G4">
        <f t="shared" si="2"/>
        <v>1.74</v>
      </c>
      <c r="H4">
        <v>150.38999999999999</v>
      </c>
      <c r="J4">
        <f t="shared" si="3"/>
        <v>21.603157894736839</v>
      </c>
      <c r="K4">
        <v>0.10526315789473684</v>
      </c>
      <c r="L4">
        <v>52.503752800000001</v>
      </c>
      <c r="N4">
        <v>0.44158085079537801</v>
      </c>
      <c r="O4">
        <v>49.153257783826099</v>
      </c>
      <c r="P4">
        <v>66.951822943314895</v>
      </c>
    </row>
    <row r="5" spans="1:16" x14ac:dyDescent="0.2">
      <c r="A5">
        <f t="shared" si="0"/>
        <v>20.260000000000002</v>
      </c>
      <c r="B5">
        <v>40.520000000000003</v>
      </c>
      <c r="C5">
        <v>3.5467014535268002</v>
      </c>
      <c r="D5">
        <v>190</v>
      </c>
      <c r="E5">
        <v>286</v>
      </c>
      <c r="F5">
        <f t="shared" si="1"/>
        <v>0.56999999999999995</v>
      </c>
      <c r="G5">
        <f t="shared" si="2"/>
        <v>1.716</v>
      </c>
      <c r="H5">
        <v>149.63</v>
      </c>
      <c r="J5">
        <f t="shared" si="3"/>
        <v>32.404736842105258</v>
      </c>
      <c r="K5">
        <v>0.15789473684210525</v>
      </c>
      <c r="L5">
        <v>52.746960699999995</v>
      </c>
      <c r="N5">
        <v>0.442179763579306</v>
      </c>
      <c r="O5">
        <v>49.296353139706603</v>
      </c>
      <c r="P5">
        <v>66.964207228058001</v>
      </c>
    </row>
    <row r="6" spans="1:16" x14ac:dyDescent="0.2">
      <c r="A6">
        <f t="shared" si="0"/>
        <v>25.55</v>
      </c>
      <c r="B6">
        <v>45.81</v>
      </c>
      <c r="C6">
        <v>3.4168659385339102</v>
      </c>
      <c r="D6">
        <v>190</v>
      </c>
      <c r="E6">
        <v>283</v>
      </c>
      <c r="F6">
        <f t="shared" si="1"/>
        <v>0.56999999999999995</v>
      </c>
      <c r="G6">
        <f t="shared" si="2"/>
        <v>1.698</v>
      </c>
      <c r="H6">
        <v>148.37</v>
      </c>
      <c r="J6">
        <f t="shared" si="3"/>
        <v>43.206315789473678</v>
      </c>
      <c r="K6">
        <v>0.21052631578947367</v>
      </c>
      <c r="L6">
        <v>53.044214799999999</v>
      </c>
      <c r="N6">
        <v>0.44152685030550398</v>
      </c>
      <c r="O6">
        <v>49.445010102876303</v>
      </c>
      <c r="P6">
        <v>66.979472771063101</v>
      </c>
    </row>
    <row r="7" spans="1:16" x14ac:dyDescent="0.2">
      <c r="A7">
        <f t="shared" si="0"/>
        <v>35.230000000000004</v>
      </c>
      <c r="B7">
        <v>55.49</v>
      </c>
      <c r="C7">
        <v>3.1582740267750902</v>
      </c>
      <c r="D7">
        <v>191</v>
      </c>
      <c r="E7">
        <v>274</v>
      </c>
      <c r="F7">
        <f t="shared" si="1"/>
        <v>0.57299999999999995</v>
      </c>
      <c r="G7">
        <f t="shared" si="2"/>
        <v>1.6439999999999999</v>
      </c>
      <c r="H7">
        <v>147.76</v>
      </c>
      <c r="J7">
        <f t="shared" si="3"/>
        <v>54.007894736842097</v>
      </c>
      <c r="K7">
        <v>0.26315789473684209</v>
      </c>
      <c r="L7">
        <v>53.035207099999994</v>
      </c>
      <c r="N7">
        <v>0.43955981341732198</v>
      </c>
      <c r="O7">
        <v>49.966699244952601</v>
      </c>
      <c r="P7">
        <v>67.046025270107904</v>
      </c>
    </row>
    <row r="8" spans="1:16" x14ac:dyDescent="0.2">
      <c r="A8">
        <f t="shared" si="0"/>
        <v>40.519999999999996</v>
      </c>
      <c r="B8">
        <v>60.78</v>
      </c>
      <c r="C8">
        <v>3.0295066030189401</v>
      </c>
      <c r="D8">
        <v>189</v>
      </c>
      <c r="E8">
        <v>270</v>
      </c>
      <c r="F8">
        <f t="shared" si="1"/>
        <v>0.56699999999999995</v>
      </c>
      <c r="G8">
        <f t="shared" si="2"/>
        <v>1.62</v>
      </c>
      <c r="H8">
        <v>147.05000000000001</v>
      </c>
      <c r="J8">
        <f t="shared" si="3"/>
        <v>64.809473684210516</v>
      </c>
      <c r="K8">
        <v>0.31578947368421051</v>
      </c>
      <c r="L8">
        <v>53.305438099999996</v>
      </c>
      <c r="N8">
        <v>0.44237947172117198</v>
      </c>
      <c r="O8">
        <v>49.900031586965198</v>
      </c>
      <c r="P8">
        <v>67.006814761899193</v>
      </c>
    </row>
    <row r="9" spans="1:16" x14ac:dyDescent="0.2">
      <c r="A9">
        <f t="shared" si="0"/>
        <v>44.92</v>
      </c>
      <c r="B9">
        <v>65.180000000000007</v>
      </c>
      <c r="C9">
        <v>2.924235829303</v>
      </c>
      <c r="D9">
        <v>190</v>
      </c>
      <c r="E9">
        <v>266</v>
      </c>
      <c r="F9">
        <f t="shared" si="1"/>
        <v>0.56999999999999995</v>
      </c>
      <c r="G9">
        <f t="shared" si="2"/>
        <v>1.5959999999999999</v>
      </c>
      <c r="H9">
        <v>146.59</v>
      </c>
      <c r="J9">
        <f t="shared" si="3"/>
        <v>75.611052631578943</v>
      </c>
      <c r="K9">
        <v>0.36842105263157893</v>
      </c>
      <c r="L9">
        <v>53.431545899999996</v>
      </c>
      <c r="N9">
        <v>0.439301257107512</v>
      </c>
      <c r="O9">
        <v>50.254331803683897</v>
      </c>
      <c r="P9">
        <v>67.059873466700694</v>
      </c>
    </row>
    <row r="10" spans="1:16" x14ac:dyDescent="0.2">
      <c r="A10">
        <f t="shared" si="0"/>
        <v>50.209999999999994</v>
      </c>
      <c r="B10">
        <v>70.47</v>
      </c>
      <c r="C10">
        <v>2.80370200467071</v>
      </c>
      <c r="D10">
        <v>191</v>
      </c>
      <c r="E10">
        <v>262</v>
      </c>
      <c r="F10">
        <f t="shared" si="1"/>
        <v>0.57299999999999995</v>
      </c>
      <c r="G10">
        <f t="shared" si="2"/>
        <v>1.5720000000000001</v>
      </c>
      <c r="H10">
        <v>146.03</v>
      </c>
      <c r="J10">
        <f t="shared" si="3"/>
        <v>86.412631578947355</v>
      </c>
      <c r="K10">
        <v>0.42105263157894735</v>
      </c>
      <c r="L10">
        <v>53.845900100000001</v>
      </c>
      <c r="N10">
        <v>0.43411091636631</v>
      </c>
      <c r="O10">
        <v>50.359885125454497</v>
      </c>
      <c r="P10">
        <v>67.120905600277396</v>
      </c>
    </row>
    <row r="11" spans="1:16" x14ac:dyDescent="0.2">
      <c r="A11">
        <f t="shared" si="0"/>
        <v>54.61</v>
      </c>
      <c r="B11">
        <v>74.87</v>
      </c>
      <c r="C11">
        <v>2.7017349172229199</v>
      </c>
      <c r="D11">
        <v>189</v>
      </c>
      <c r="E11">
        <v>260</v>
      </c>
      <c r="F11">
        <f t="shared" si="1"/>
        <v>0.56699999999999995</v>
      </c>
      <c r="G11">
        <f t="shared" si="2"/>
        <v>1.56</v>
      </c>
      <c r="H11">
        <v>144.84</v>
      </c>
      <c r="J11">
        <f t="shared" si="3"/>
        <v>97.214210526315782</v>
      </c>
      <c r="K11">
        <v>0.47368421052631576</v>
      </c>
      <c r="L11">
        <v>54.251246599999995</v>
      </c>
      <c r="N11">
        <v>0.43482653986693098</v>
      </c>
      <c r="O11">
        <v>50.286010216643199</v>
      </c>
      <c r="P11">
        <v>67.085889538756902</v>
      </c>
    </row>
    <row r="12" spans="1:16" x14ac:dyDescent="0.2">
      <c r="A12">
        <f t="shared" si="0"/>
        <v>59.89</v>
      </c>
      <c r="B12">
        <v>80.150000000000006</v>
      </c>
      <c r="C12">
        <v>2.5471261660150399</v>
      </c>
      <c r="D12">
        <v>190</v>
      </c>
      <c r="E12">
        <v>253</v>
      </c>
      <c r="F12">
        <f t="shared" si="1"/>
        <v>0.56999999999999995</v>
      </c>
      <c r="G12">
        <f t="shared" si="2"/>
        <v>1.5179999999999998</v>
      </c>
      <c r="H12">
        <v>144.18</v>
      </c>
      <c r="J12">
        <f t="shared" si="3"/>
        <v>108.01578947368419</v>
      </c>
      <c r="K12">
        <v>0.52631578947368418</v>
      </c>
      <c r="L12">
        <v>54.710639299999997</v>
      </c>
      <c r="N12">
        <v>0.43181988659105802</v>
      </c>
      <c r="O12">
        <v>50.777470980986898</v>
      </c>
      <c r="P12">
        <v>67.150237882388396</v>
      </c>
    </row>
    <row r="13" spans="1:16" x14ac:dyDescent="0.2">
      <c r="A13">
        <f t="shared" si="0"/>
        <v>65.179999999999993</v>
      </c>
      <c r="B13">
        <v>85.44</v>
      </c>
      <c r="C13">
        <v>2.4373248261351299</v>
      </c>
      <c r="D13">
        <v>189</v>
      </c>
      <c r="E13">
        <v>249</v>
      </c>
      <c r="F13">
        <f t="shared" si="1"/>
        <v>0.56699999999999995</v>
      </c>
      <c r="G13">
        <f t="shared" si="2"/>
        <v>1.494</v>
      </c>
      <c r="H13">
        <v>143.88</v>
      </c>
      <c r="J13">
        <f t="shared" si="3"/>
        <v>118.81736842105263</v>
      </c>
      <c r="K13">
        <v>0.57894736842105265</v>
      </c>
      <c r="L13">
        <v>55.088962699999996</v>
      </c>
      <c r="N13">
        <v>0.429956863347082</v>
      </c>
      <c r="O13">
        <v>50.956588048359301</v>
      </c>
      <c r="P13">
        <v>67.157045408714495</v>
      </c>
    </row>
    <row r="14" spans="1:16" x14ac:dyDescent="0.2">
      <c r="A14">
        <f t="shared" si="0"/>
        <v>70.459999999999994</v>
      </c>
      <c r="B14">
        <v>90.72</v>
      </c>
      <c r="C14">
        <v>2.3135332893015899</v>
      </c>
      <c r="D14">
        <v>189</v>
      </c>
      <c r="E14">
        <v>243</v>
      </c>
      <c r="F14">
        <f t="shared" si="1"/>
        <v>0.56699999999999995</v>
      </c>
      <c r="G14">
        <f t="shared" si="2"/>
        <v>1.4580000000000002</v>
      </c>
      <c r="H14">
        <v>142.15</v>
      </c>
      <c r="J14">
        <f t="shared" si="3"/>
        <v>129.61894736842103</v>
      </c>
      <c r="K14">
        <v>0.63157894736842102</v>
      </c>
      <c r="L14">
        <v>54.998885699999995</v>
      </c>
      <c r="N14">
        <v>0.42612583078994398</v>
      </c>
      <c r="O14">
        <v>51.054952465057902</v>
      </c>
      <c r="P14">
        <v>67.198820747057795</v>
      </c>
    </row>
    <row r="15" spans="1:16" x14ac:dyDescent="0.2">
      <c r="A15">
        <f t="shared" si="0"/>
        <v>74.86999999999999</v>
      </c>
      <c r="B15">
        <v>95.13</v>
      </c>
      <c r="C15">
        <v>2.2157296540666298</v>
      </c>
      <c r="D15">
        <v>189</v>
      </c>
      <c r="E15">
        <v>239</v>
      </c>
      <c r="F15">
        <f t="shared" si="1"/>
        <v>0.56699999999999995</v>
      </c>
      <c r="G15">
        <f t="shared" si="2"/>
        <v>1.4339999999999999</v>
      </c>
      <c r="H15">
        <v>141.71</v>
      </c>
      <c r="J15">
        <f t="shared" si="3"/>
        <v>140.42052631578946</v>
      </c>
      <c r="K15">
        <v>0.68421052631578949</v>
      </c>
      <c r="L15">
        <v>54.926824099999997</v>
      </c>
      <c r="N15">
        <v>0.42241448660897202</v>
      </c>
      <c r="O15">
        <v>51.369474859021601</v>
      </c>
      <c r="P15">
        <v>67.234245329006498</v>
      </c>
    </row>
    <row r="16" spans="1:16" x14ac:dyDescent="0.2">
      <c r="A16">
        <f t="shared" si="0"/>
        <v>80.149999999999991</v>
      </c>
      <c r="B16">
        <v>100.41</v>
      </c>
      <c r="C16">
        <v>2.0860200164081899</v>
      </c>
      <c r="D16">
        <v>189</v>
      </c>
      <c r="E16">
        <v>232</v>
      </c>
      <c r="F16">
        <f t="shared" si="1"/>
        <v>0.56699999999999995</v>
      </c>
      <c r="G16">
        <f t="shared" si="2"/>
        <v>1.3920000000000001</v>
      </c>
      <c r="H16">
        <v>141.66999999999999</v>
      </c>
      <c r="J16">
        <f t="shared" si="3"/>
        <v>151.22210526315789</v>
      </c>
      <c r="K16">
        <v>0.73684210526315785</v>
      </c>
      <c r="L16">
        <v>55.1970551</v>
      </c>
      <c r="N16">
        <v>0.41930526054205502</v>
      </c>
      <c r="O16">
        <v>51.807006575005197</v>
      </c>
      <c r="P16">
        <v>67.279265285200296</v>
      </c>
    </row>
    <row r="17" spans="1:16" x14ac:dyDescent="0.2">
      <c r="A17">
        <f t="shared" si="0"/>
        <v>85.449999999999989</v>
      </c>
      <c r="B17">
        <v>105.71</v>
      </c>
      <c r="C17">
        <v>1.9786256140230201</v>
      </c>
      <c r="D17">
        <v>188</v>
      </c>
      <c r="E17">
        <v>230</v>
      </c>
      <c r="F17">
        <f t="shared" si="1"/>
        <v>0.56400000000000006</v>
      </c>
      <c r="G17">
        <f t="shared" si="2"/>
        <v>1.3800000000000001</v>
      </c>
      <c r="H17">
        <v>140.93</v>
      </c>
      <c r="J17">
        <f t="shared" si="3"/>
        <v>162.02368421052631</v>
      </c>
      <c r="K17">
        <v>0.78947368421052633</v>
      </c>
      <c r="L17">
        <v>55.377209099999995</v>
      </c>
      <c r="N17">
        <v>0.41206899305591199</v>
      </c>
      <c r="O17">
        <v>51.7727287942255</v>
      </c>
      <c r="P17">
        <v>67.300675839700403</v>
      </c>
    </row>
    <row r="18" spans="1:16" x14ac:dyDescent="0.2">
      <c r="A18">
        <f t="shared" si="0"/>
        <v>90.72</v>
      </c>
      <c r="B18">
        <v>110.98</v>
      </c>
      <c r="C18">
        <v>1.8710227166997999</v>
      </c>
      <c r="D18">
        <v>189</v>
      </c>
      <c r="E18">
        <v>224</v>
      </c>
      <c r="F18">
        <f t="shared" si="1"/>
        <v>0.56699999999999995</v>
      </c>
      <c r="G18">
        <f t="shared" si="2"/>
        <v>1.3439999999999999</v>
      </c>
      <c r="H18">
        <v>140.11000000000001</v>
      </c>
      <c r="J18">
        <f t="shared" si="3"/>
        <v>172.82526315789471</v>
      </c>
      <c r="K18">
        <v>0.84210526315789469</v>
      </c>
      <c r="L18">
        <v>55.539347699999993</v>
      </c>
      <c r="N18">
        <v>0.40333443557752602</v>
      </c>
      <c r="O18">
        <v>52.117785085305599</v>
      </c>
      <c r="P18">
        <v>67.381549320307997</v>
      </c>
    </row>
    <row r="19" spans="1:16" x14ac:dyDescent="0.2">
      <c r="A19">
        <f t="shared" si="0"/>
        <v>95.13</v>
      </c>
      <c r="B19">
        <v>115.39</v>
      </c>
      <c r="C19">
        <v>1.76714626348493</v>
      </c>
      <c r="D19">
        <v>190</v>
      </c>
      <c r="E19">
        <v>214</v>
      </c>
      <c r="F19">
        <f t="shared" si="1"/>
        <v>0.56999999999999995</v>
      </c>
      <c r="G19">
        <f t="shared" si="2"/>
        <v>1.2839999999999998</v>
      </c>
      <c r="H19">
        <v>138.72999999999999</v>
      </c>
      <c r="J19">
        <f t="shared" si="3"/>
        <v>183.62684210526314</v>
      </c>
      <c r="K19">
        <v>0.89473684210526316</v>
      </c>
      <c r="L19">
        <v>56.007748100000001</v>
      </c>
      <c r="N19">
        <v>0.40056852699443102</v>
      </c>
      <c r="O19">
        <v>52.763870939949598</v>
      </c>
      <c r="P19">
        <v>67.453015388398995</v>
      </c>
    </row>
    <row r="20" spans="1:16" x14ac:dyDescent="0.2">
      <c r="A20">
        <f t="shared" si="0"/>
        <v>100.41</v>
      </c>
      <c r="B20">
        <v>120.67</v>
      </c>
      <c r="C20">
        <v>1.6548217785980399</v>
      </c>
      <c r="D20">
        <v>189</v>
      </c>
      <c r="E20">
        <v>208</v>
      </c>
      <c r="F20">
        <f t="shared" si="1"/>
        <v>0.56699999999999995</v>
      </c>
      <c r="G20">
        <f t="shared" si="2"/>
        <v>1.248</v>
      </c>
      <c r="H20">
        <v>137.97</v>
      </c>
      <c r="J20">
        <f t="shared" si="3"/>
        <v>194.42842105263156</v>
      </c>
      <c r="K20">
        <v>0.94736842105263153</v>
      </c>
      <c r="L20">
        <v>56.079809699999998</v>
      </c>
      <c r="N20">
        <v>0.39450416676607603</v>
      </c>
      <c r="O20">
        <v>52.906242293976703</v>
      </c>
      <c r="P20">
        <v>67.483538260361101</v>
      </c>
    </row>
    <row r="21" spans="1:16" x14ac:dyDescent="0.2">
      <c r="A21">
        <f t="shared" si="0"/>
        <v>105.69999999999999</v>
      </c>
      <c r="B21">
        <v>125.96</v>
      </c>
      <c r="C21">
        <v>1.5338002217062801</v>
      </c>
      <c r="D21">
        <v>189</v>
      </c>
      <c r="E21">
        <v>201</v>
      </c>
      <c r="F21">
        <f t="shared" si="1"/>
        <v>0.56699999999999995</v>
      </c>
      <c r="G21">
        <f t="shared" si="2"/>
        <v>1.206</v>
      </c>
      <c r="H21">
        <v>135.09</v>
      </c>
      <c r="J21">
        <f t="shared" si="3"/>
        <v>205.23</v>
      </c>
      <c r="K21">
        <v>1</v>
      </c>
      <c r="L21">
        <v>56.530194699999996</v>
      </c>
      <c r="N21">
        <v>0.38617590636198201</v>
      </c>
      <c r="O21">
        <v>53.237999055758301</v>
      </c>
      <c r="P21">
        <v>67.543927889443907</v>
      </c>
    </row>
    <row r="22" spans="1:16" x14ac:dyDescent="0.2">
      <c r="A22">
        <f t="shared" si="0"/>
        <v>110.10000000000001</v>
      </c>
      <c r="B22">
        <v>130.36000000000001</v>
      </c>
      <c r="C22">
        <v>1.44201918923426</v>
      </c>
      <c r="D22">
        <v>189</v>
      </c>
      <c r="E22">
        <v>195</v>
      </c>
      <c r="F22">
        <f t="shared" si="1"/>
        <v>0.56699999999999995</v>
      </c>
      <c r="G22">
        <f t="shared" si="2"/>
        <v>1.17</v>
      </c>
      <c r="H22">
        <v>135.03</v>
      </c>
      <c r="N22">
        <v>0.37987129851429802</v>
      </c>
      <c r="O22">
        <v>53.731371109545996</v>
      </c>
      <c r="P22">
        <v>67.594843113026101</v>
      </c>
    </row>
    <row r="23" spans="1:16" x14ac:dyDescent="0.2">
      <c r="A23">
        <f t="shared" si="0"/>
        <v>115.39</v>
      </c>
      <c r="B23">
        <v>135.65</v>
      </c>
      <c r="C23">
        <v>1.3392296579625</v>
      </c>
      <c r="D23">
        <v>189</v>
      </c>
      <c r="E23">
        <v>189</v>
      </c>
      <c r="F23">
        <f t="shared" si="1"/>
        <v>0.56699999999999995</v>
      </c>
      <c r="G23">
        <f t="shared" si="2"/>
        <v>1.1339999999999999</v>
      </c>
      <c r="H23">
        <v>134.25</v>
      </c>
      <c r="N23">
        <v>0.36697067379293602</v>
      </c>
      <c r="O23">
        <v>53.884828760340099</v>
      </c>
      <c r="P23">
        <v>67.661891095033596</v>
      </c>
    </row>
    <row r="24" spans="1:16" x14ac:dyDescent="0.2">
      <c r="A24">
        <f t="shared" si="0"/>
        <v>120.67</v>
      </c>
      <c r="B24">
        <v>140.93</v>
      </c>
      <c r="C24">
        <v>1.2387352674693</v>
      </c>
      <c r="D24">
        <v>181</v>
      </c>
      <c r="E24">
        <v>186</v>
      </c>
      <c r="F24">
        <f t="shared" si="1"/>
        <v>0.54300000000000004</v>
      </c>
      <c r="G24">
        <f t="shared" si="2"/>
        <v>1.1160000000000001</v>
      </c>
      <c r="H24">
        <v>132.77000000000001</v>
      </c>
      <c r="N24">
        <v>0.37364911244576898</v>
      </c>
      <c r="O24">
        <v>53.627681779747</v>
      </c>
      <c r="P24">
        <v>67.5212753797136</v>
      </c>
    </row>
    <row r="25" spans="1:16" x14ac:dyDescent="0.2">
      <c r="A25">
        <f t="shared" si="0"/>
        <v>125.07000000000001</v>
      </c>
      <c r="B25">
        <v>145.33000000000001</v>
      </c>
      <c r="C25">
        <v>1.15125289507474</v>
      </c>
      <c r="D25">
        <v>179</v>
      </c>
      <c r="E25">
        <v>181</v>
      </c>
      <c r="F25">
        <f t="shared" si="1"/>
        <v>0.53700000000000003</v>
      </c>
      <c r="G25">
        <f t="shared" si="2"/>
        <v>1.0860000000000001</v>
      </c>
      <c r="H25">
        <v>131.36000000000001</v>
      </c>
      <c r="N25">
        <v>0.36708249974824297</v>
      </c>
      <c r="O25">
        <v>53.6997484253883</v>
      </c>
      <c r="P25">
        <v>67.531370691204202</v>
      </c>
    </row>
    <row r="26" spans="1:16" x14ac:dyDescent="0.2">
      <c r="A26">
        <f t="shared" si="0"/>
        <v>130.36000000000001</v>
      </c>
      <c r="B26">
        <v>150.62</v>
      </c>
      <c r="C26">
        <v>1.05333457914156</v>
      </c>
      <c r="D26">
        <v>179</v>
      </c>
      <c r="E26">
        <v>174</v>
      </c>
      <c r="F26">
        <f t="shared" si="1"/>
        <v>0.53700000000000003</v>
      </c>
      <c r="G26">
        <f t="shared" si="2"/>
        <v>1.044</v>
      </c>
      <c r="H26">
        <v>131.01</v>
      </c>
      <c r="N26">
        <v>0.35335534752043801</v>
      </c>
      <c r="O26">
        <v>54.213302453682203</v>
      </c>
      <c r="P26">
        <v>67.612864210542199</v>
      </c>
    </row>
    <row r="27" spans="1:16" x14ac:dyDescent="0.2">
      <c r="A27">
        <f t="shared" si="0"/>
        <v>134.76000000000002</v>
      </c>
      <c r="B27">
        <v>155.02000000000001</v>
      </c>
      <c r="C27">
        <v>0.98421570801954394</v>
      </c>
      <c r="D27">
        <v>177</v>
      </c>
      <c r="E27">
        <v>170</v>
      </c>
      <c r="F27">
        <f t="shared" si="1"/>
        <v>0.53100000000000003</v>
      </c>
      <c r="G27">
        <f t="shared" si="2"/>
        <v>1.02</v>
      </c>
      <c r="H27">
        <v>127.87</v>
      </c>
      <c r="N27">
        <v>0.34368046761468501</v>
      </c>
      <c r="O27">
        <v>54.326999173676903</v>
      </c>
      <c r="P27">
        <v>67.630542905370007</v>
      </c>
    </row>
    <row r="28" spans="1:16" x14ac:dyDescent="0.2">
      <c r="A28">
        <f t="shared" si="0"/>
        <v>140.05000000000001</v>
      </c>
      <c r="B28">
        <v>160.31</v>
      </c>
      <c r="C28">
        <v>0.89392993542055399</v>
      </c>
      <c r="D28">
        <v>177</v>
      </c>
      <c r="E28">
        <v>162</v>
      </c>
      <c r="F28">
        <f t="shared" si="1"/>
        <v>0.53100000000000003</v>
      </c>
      <c r="G28">
        <f t="shared" si="2"/>
        <v>0.97199999999999998</v>
      </c>
      <c r="H28">
        <v>126.83</v>
      </c>
      <c r="N28">
        <v>0.32593472309273902</v>
      </c>
      <c r="O28">
        <v>54.761754959166801</v>
      </c>
      <c r="P28">
        <v>67.721059770248104</v>
      </c>
    </row>
    <row r="29" spans="1:16" x14ac:dyDescent="0.2">
      <c r="A29">
        <f t="shared" si="0"/>
        <v>145.33000000000001</v>
      </c>
      <c r="B29">
        <v>165.59</v>
      </c>
      <c r="C29">
        <v>0.79275577339215497</v>
      </c>
      <c r="D29">
        <v>167</v>
      </c>
      <c r="E29">
        <v>156</v>
      </c>
      <c r="F29">
        <f t="shared" si="1"/>
        <v>0.501</v>
      </c>
      <c r="G29">
        <f t="shared" si="2"/>
        <v>0.93599999999999994</v>
      </c>
      <c r="H29">
        <v>124.61</v>
      </c>
      <c r="N29">
        <v>0.33722988659674102</v>
      </c>
      <c r="O29">
        <v>54.438109462703899</v>
      </c>
      <c r="P29">
        <v>67.539551430138204</v>
      </c>
    </row>
    <row r="30" spans="1:16" x14ac:dyDescent="0.2">
      <c r="A30">
        <f t="shared" si="0"/>
        <v>150.62</v>
      </c>
      <c r="B30">
        <v>170.88</v>
      </c>
      <c r="C30">
        <v>0.70633436710219599</v>
      </c>
      <c r="D30">
        <v>166</v>
      </c>
      <c r="E30">
        <v>148</v>
      </c>
      <c r="F30">
        <f t="shared" si="1"/>
        <v>0.49800000000000005</v>
      </c>
      <c r="G30">
        <f t="shared" si="2"/>
        <v>0.88800000000000001</v>
      </c>
      <c r="H30">
        <v>127.03</v>
      </c>
      <c r="N30">
        <v>0.32076768089867902</v>
      </c>
      <c r="O30">
        <v>55.045389086001101</v>
      </c>
      <c r="P30">
        <v>67.617863052311506</v>
      </c>
    </row>
    <row r="31" spans="1:16" x14ac:dyDescent="0.2">
      <c r="A31">
        <f t="shared" si="0"/>
        <v>155.02000000000001</v>
      </c>
      <c r="B31">
        <v>175.28</v>
      </c>
      <c r="C31">
        <v>0.63758566355936996</v>
      </c>
      <c r="D31">
        <v>155</v>
      </c>
      <c r="E31">
        <v>146</v>
      </c>
      <c r="F31">
        <f t="shared" si="1"/>
        <v>0.46500000000000002</v>
      </c>
      <c r="G31">
        <f t="shared" si="2"/>
        <v>0.87599999999999989</v>
      </c>
      <c r="H31">
        <v>124.92</v>
      </c>
      <c r="N31">
        <v>0.33425552648640999</v>
      </c>
      <c r="O31">
        <v>54.333134457700702</v>
      </c>
      <c r="P31">
        <v>67.370452892459795</v>
      </c>
    </row>
    <row r="32" spans="1:16" x14ac:dyDescent="0.2">
      <c r="A32">
        <f t="shared" si="0"/>
        <v>160.31</v>
      </c>
      <c r="B32">
        <v>180.57</v>
      </c>
      <c r="C32">
        <v>0.55619680595712395</v>
      </c>
      <c r="D32">
        <v>155</v>
      </c>
      <c r="E32">
        <v>137</v>
      </c>
      <c r="F32">
        <f t="shared" si="1"/>
        <v>0.46500000000000002</v>
      </c>
      <c r="G32">
        <f t="shared" si="2"/>
        <v>0.82199999999999995</v>
      </c>
      <c r="H32">
        <v>126.43</v>
      </c>
      <c r="N32">
        <v>0.310521479988286</v>
      </c>
      <c r="O32">
        <v>55.054371813567997</v>
      </c>
      <c r="P32">
        <v>67.503464603536102</v>
      </c>
    </row>
    <row r="33" spans="1:16" x14ac:dyDescent="0.2">
      <c r="A33">
        <f t="shared" si="0"/>
        <v>165.59</v>
      </c>
      <c r="B33">
        <v>185.85</v>
      </c>
      <c r="C33">
        <v>0.490122402010222</v>
      </c>
      <c r="D33">
        <v>144</v>
      </c>
      <c r="E33">
        <v>134</v>
      </c>
      <c r="F33">
        <f t="shared" si="1"/>
        <v>0.432</v>
      </c>
      <c r="G33">
        <f t="shared" si="2"/>
        <v>0.80400000000000005</v>
      </c>
      <c r="H33">
        <v>124.95</v>
      </c>
      <c r="N33">
        <v>0.31697555425860702</v>
      </c>
      <c r="O33">
        <v>54.315004097439598</v>
      </c>
      <c r="P33">
        <v>67.261760239732894</v>
      </c>
    </row>
    <row r="34" spans="1:16" x14ac:dyDescent="0.2">
      <c r="A34">
        <f t="shared" si="0"/>
        <v>170</v>
      </c>
      <c r="B34">
        <v>190.26</v>
      </c>
      <c r="C34">
        <v>0.42674961066577599</v>
      </c>
      <c r="D34">
        <v>143</v>
      </c>
      <c r="E34">
        <v>125</v>
      </c>
      <c r="F34">
        <f t="shared" si="1"/>
        <v>0.42899999999999999</v>
      </c>
      <c r="G34">
        <f t="shared" si="2"/>
        <v>0.75</v>
      </c>
      <c r="H34">
        <v>125.14</v>
      </c>
      <c r="N34">
        <v>0.29743943670223699</v>
      </c>
      <c r="O34">
        <v>54.909316077590098</v>
      </c>
      <c r="P34">
        <v>67.361347736663305</v>
      </c>
    </row>
    <row r="35" spans="1:16" x14ac:dyDescent="0.2">
      <c r="A35">
        <f t="shared" si="0"/>
        <v>175.28</v>
      </c>
      <c r="B35">
        <v>195.54</v>
      </c>
      <c r="C35">
        <v>0.37302526611266301</v>
      </c>
      <c r="D35">
        <v>133</v>
      </c>
      <c r="E35">
        <v>123</v>
      </c>
      <c r="F35">
        <f t="shared" si="1"/>
        <v>0.39899999999999997</v>
      </c>
      <c r="G35">
        <f t="shared" si="2"/>
        <v>0.73799999999999999</v>
      </c>
      <c r="H35">
        <v>125.98</v>
      </c>
      <c r="N35">
        <v>0.296846169642207</v>
      </c>
      <c r="O35">
        <v>54.303157976507102</v>
      </c>
      <c r="P35">
        <v>67.140328598650697</v>
      </c>
    </row>
    <row r="36" spans="1:16" x14ac:dyDescent="0.2">
      <c r="A36">
        <f t="shared" si="0"/>
        <v>180.57000000000002</v>
      </c>
      <c r="B36">
        <v>200.83</v>
      </c>
      <c r="C36">
        <v>0.302713274649485</v>
      </c>
      <c r="D36">
        <v>124</v>
      </c>
      <c r="E36">
        <v>113</v>
      </c>
      <c r="F36">
        <f t="shared" si="1"/>
        <v>0.372</v>
      </c>
      <c r="G36">
        <f t="shared" si="2"/>
        <v>0.67799999999999994</v>
      </c>
      <c r="H36">
        <v>126.31</v>
      </c>
      <c r="N36">
        <v>0.30409092786057002</v>
      </c>
      <c r="O36">
        <v>54.364895918113</v>
      </c>
      <c r="P36">
        <v>66.934114047185005</v>
      </c>
    </row>
    <row r="37" spans="1:16" x14ac:dyDescent="0.2">
      <c r="A37">
        <f t="shared" si="0"/>
        <v>184.97</v>
      </c>
      <c r="B37">
        <v>205.23</v>
      </c>
      <c r="C37">
        <v>0.25091441223375699</v>
      </c>
      <c r="D37">
        <v>123</v>
      </c>
      <c r="E37">
        <v>103</v>
      </c>
      <c r="F37">
        <f t="shared" si="1"/>
        <v>0.36899999999999999</v>
      </c>
      <c r="G37">
        <f t="shared" si="2"/>
        <v>0.61799999999999999</v>
      </c>
      <c r="H37">
        <v>126.6</v>
      </c>
      <c r="N37">
        <v>0.276060067890604</v>
      </c>
      <c r="O37">
        <v>55.1260779292774</v>
      </c>
      <c r="P37">
        <v>67.0863655865179</v>
      </c>
    </row>
    <row r="38" spans="1:16" x14ac:dyDescent="0.2">
      <c r="A38">
        <f t="shared" si="0"/>
        <v>190.25</v>
      </c>
      <c r="B38">
        <v>210.51</v>
      </c>
      <c r="C38">
        <v>0.20430790504084501</v>
      </c>
      <c r="D38">
        <v>112</v>
      </c>
      <c r="E38">
        <v>99</v>
      </c>
      <c r="F38">
        <f t="shared" si="1"/>
        <v>0.33599999999999997</v>
      </c>
      <c r="G38">
        <f t="shared" si="2"/>
        <v>0.59399999999999997</v>
      </c>
      <c r="H38">
        <v>126.2</v>
      </c>
      <c r="N38">
        <v>0.27974506680083</v>
      </c>
      <c r="O38">
        <v>54.619098479035003</v>
      </c>
      <c r="P38">
        <v>66.774042310093407</v>
      </c>
    </row>
    <row r="39" spans="1:16" x14ac:dyDescent="0.2">
      <c r="A39">
        <f t="shared" si="0"/>
        <v>195.55</v>
      </c>
      <c r="B39">
        <v>215.81</v>
      </c>
      <c r="C39">
        <v>0.151715268975706</v>
      </c>
      <c r="D39">
        <v>110</v>
      </c>
      <c r="E39">
        <v>85</v>
      </c>
      <c r="F39">
        <f t="shared" si="1"/>
        <v>0.33</v>
      </c>
      <c r="G39">
        <f t="shared" si="2"/>
        <v>0.51</v>
      </c>
      <c r="H39">
        <v>125.6</v>
      </c>
      <c r="N39">
        <v>0.24077150555683799</v>
      </c>
      <c r="O39">
        <v>55.7914377376188</v>
      </c>
      <c r="P39">
        <v>66.974563415264498</v>
      </c>
    </row>
    <row r="40" spans="1:16" x14ac:dyDescent="0.2">
      <c r="A40">
        <f t="shared" si="0"/>
        <v>199.95000000000002</v>
      </c>
      <c r="B40">
        <v>220.21</v>
      </c>
      <c r="C40">
        <v>0.115664645045746</v>
      </c>
      <c r="D40">
        <v>94</v>
      </c>
      <c r="E40">
        <v>80</v>
      </c>
      <c r="F40">
        <f t="shared" si="1"/>
        <v>0.28200000000000003</v>
      </c>
      <c r="G40">
        <f t="shared" si="2"/>
        <v>0.48000000000000004</v>
      </c>
      <c r="H40">
        <v>122.32</v>
      </c>
      <c r="N40">
        <v>0.29035409413216401</v>
      </c>
      <c r="O40">
        <v>54.557900343127102</v>
      </c>
      <c r="P40">
        <v>66.203843312296797</v>
      </c>
    </row>
    <row r="41" spans="1:16" s="2" customFormat="1" x14ac:dyDescent="0.2">
      <c r="A41" s="2">
        <f t="shared" si="0"/>
        <v>205.23000000000002</v>
      </c>
      <c r="B41" s="2">
        <v>225.49</v>
      </c>
      <c r="C41" s="2">
        <v>7.8247183267248194E-2</v>
      </c>
      <c r="D41" s="2">
        <v>90</v>
      </c>
      <c r="E41" s="2">
        <v>68</v>
      </c>
      <c r="F41" s="2">
        <f t="shared" si="1"/>
        <v>0.27</v>
      </c>
      <c r="G41" s="2">
        <f t="shared" si="2"/>
        <v>0.40800000000000003</v>
      </c>
      <c r="H41" s="2">
        <v>121.33</v>
      </c>
      <c r="N41" s="2">
        <v>0.24670091019305401</v>
      </c>
      <c r="O41" s="2">
        <v>55.448288433418</v>
      </c>
      <c r="P41" s="2">
        <v>66.355741679092802</v>
      </c>
    </row>
    <row r="42" spans="1:16" x14ac:dyDescent="0.2">
      <c r="A42">
        <f t="shared" si="0"/>
        <v>210.51000000000002</v>
      </c>
      <c r="B42">
        <v>230.77</v>
      </c>
      <c r="C42">
        <v>4.5662257538578901E-2</v>
      </c>
      <c r="D42">
        <v>73</v>
      </c>
      <c r="E42">
        <v>57</v>
      </c>
      <c r="F42">
        <f t="shared" si="1"/>
        <v>0.21899999999999997</v>
      </c>
      <c r="G42">
        <f t="shared" si="2"/>
        <v>0.34200000000000003</v>
      </c>
      <c r="H42">
        <v>112.61</v>
      </c>
    </row>
    <row r="43" spans="1:16" x14ac:dyDescent="0.2">
      <c r="A43">
        <f t="shared" si="0"/>
        <v>214.92000000000002</v>
      </c>
      <c r="B43">
        <v>235.18</v>
      </c>
      <c r="C43">
        <v>2.1430192074088899E-2</v>
      </c>
      <c r="D43">
        <v>66</v>
      </c>
      <c r="E43">
        <v>40</v>
      </c>
      <c r="F43">
        <f t="shared" si="1"/>
        <v>0.19799999999999998</v>
      </c>
      <c r="G43">
        <f t="shared" si="2"/>
        <v>0.24000000000000002</v>
      </c>
      <c r="H43">
        <v>99.14</v>
      </c>
    </row>
    <row r="44" spans="1:16" x14ac:dyDescent="0.2">
      <c r="A44">
        <f t="shared" si="0"/>
        <v>220.20000000000002</v>
      </c>
      <c r="B44">
        <v>240.46</v>
      </c>
      <c r="C44">
        <v>1E-3</v>
      </c>
      <c r="D44">
        <v>22</v>
      </c>
      <c r="E44">
        <v>14</v>
      </c>
      <c r="F44">
        <f t="shared" si="1"/>
        <v>6.6000000000000003E-2</v>
      </c>
      <c r="G44">
        <f t="shared" si="2"/>
        <v>8.3999999999999991E-2</v>
      </c>
      <c r="H44">
        <v>89.17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27B77-34F5-451D-84FE-452D9DFE07BB}">
  <dimension ref="A1:V242"/>
  <sheetViews>
    <sheetView topLeftCell="H1" workbookViewId="0">
      <selection activeCell="U14" sqref="U14"/>
    </sheetView>
  </sheetViews>
  <sheetFormatPr defaultRowHeight="14.25" x14ac:dyDescent="0.2"/>
  <sheetData>
    <row r="1" spans="1:22" x14ac:dyDescent="0.2">
      <c r="A1" t="s">
        <v>3</v>
      </c>
      <c r="U1" s="2">
        <v>0</v>
      </c>
      <c r="V1" s="2">
        <v>54.971862600000001</v>
      </c>
    </row>
    <row r="2" spans="1:22" x14ac:dyDescent="0.2">
      <c r="A2">
        <f>B2-7.05</f>
        <v>0</v>
      </c>
      <c r="B2">
        <v>7.05</v>
      </c>
      <c r="C2">
        <v>4.0754163275739304</v>
      </c>
      <c r="D2">
        <v>191</v>
      </c>
      <c r="E2">
        <v>293</v>
      </c>
      <c r="F2">
        <f>D2/52*0.312/2</f>
        <v>0.57299999999999995</v>
      </c>
      <c r="G2">
        <f>E2/52*0.312</f>
        <v>1.7580000000000002</v>
      </c>
      <c r="H2">
        <v>157.16999999999999</v>
      </c>
      <c r="I2">
        <f>J2*153.26</f>
        <v>0</v>
      </c>
      <c r="J2" s="2">
        <v>0</v>
      </c>
      <c r="K2" s="2">
        <v>54.971862600000001</v>
      </c>
      <c r="M2">
        <v>0.41912347810710199</v>
      </c>
      <c r="N2">
        <v>53.993617557362697</v>
      </c>
      <c r="O2">
        <v>76.323547366177095</v>
      </c>
      <c r="P2">
        <f>A2/162.96</f>
        <v>0</v>
      </c>
      <c r="Q2">
        <v>0</v>
      </c>
      <c r="R2">
        <v>0</v>
      </c>
      <c r="S2">
        <v>0</v>
      </c>
      <c r="U2" s="2">
        <v>0.14285714285714285</v>
      </c>
      <c r="V2" s="2">
        <v>57.079664399999999</v>
      </c>
    </row>
    <row r="3" spans="1:22" x14ac:dyDescent="0.2">
      <c r="A3">
        <f t="shared" ref="A3:A34" si="0">B3-7.05</f>
        <v>7.9200000000000008</v>
      </c>
      <c r="B3">
        <v>14.97</v>
      </c>
      <c r="C3">
        <v>3.91874888007648</v>
      </c>
      <c r="D3">
        <v>190</v>
      </c>
      <c r="E3">
        <v>287</v>
      </c>
      <c r="F3">
        <f t="shared" ref="F3:F34" si="1">D3/52*0.312/2</f>
        <v>0.56999999999999995</v>
      </c>
      <c r="G3">
        <f t="shared" ref="G3:G34" si="2">E3/52*0.312</f>
        <v>1.722</v>
      </c>
      <c r="H3">
        <v>154.15</v>
      </c>
      <c r="I3">
        <f t="shared" ref="I3:I16" si="3">J3*153.26</f>
        <v>10.947142857142856</v>
      </c>
      <c r="J3">
        <v>7.1428571428571425E-2</v>
      </c>
      <c r="K3">
        <v>56.503171599999995</v>
      </c>
      <c r="M3">
        <v>0.43948579555303702</v>
      </c>
      <c r="N3">
        <v>54.116922487465402</v>
      </c>
      <c r="O3">
        <v>76.196083134724603</v>
      </c>
      <c r="P3">
        <f t="shared" ref="P3:P34" si="4">A3/162.96</f>
        <v>4.8600883652430045E-2</v>
      </c>
      <c r="Q3">
        <v>0</v>
      </c>
      <c r="R3">
        <v>0</v>
      </c>
      <c r="S3">
        <v>0</v>
      </c>
      <c r="U3" s="2">
        <v>0.35714285714285715</v>
      </c>
      <c r="V3" s="2">
        <v>58.890212099999999</v>
      </c>
    </row>
    <row r="4" spans="1:22" x14ac:dyDescent="0.2">
      <c r="A4">
        <f t="shared" si="0"/>
        <v>13.21</v>
      </c>
      <c r="B4">
        <v>20.260000000000002</v>
      </c>
      <c r="C4">
        <v>3.7331300269884999</v>
      </c>
      <c r="D4">
        <v>189</v>
      </c>
      <c r="E4">
        <v>283</v>
      </c>
      <c r="F4">
        <f t="shared" si="1"/>
        <v>0.56699999999999995</v>
      </c>
      <c r="G4">
        <f t="shared" si="2"/>
        <v>1.698</v>
      </c>
      <c r="H4">
        <v>152.16999999999999</v>
      </c>
      <c r="I4">
        <f t="shared" si="3"/>
        <v>21.894285714285711</v>
      </c>
      <c r="J4" s="2">
        <v>0.14285714285714285</v>
      </c>
      <c r="K4" s="2">
        <v>57.079664399999999</v>
      </c>
      <c r="M4">
        <v>0.45130101306096299</v>
      </c>
      <c r="N4">
        <v>54.118748110390499</v>
      </c>
      <c r="O4">
        <v>76.110934604813195</v>
      </c>
      <c r="P4">
        <f t="shared" si="4"/>
        <v>8.1062837506136479E-2</v>
      </c>
      <c r="Q4">
        <v>0</v>
      </c>
      <c r="R4">
        <v>0</v>
      </c>
      <c r="S4">
        <v>0</v>
      </c>
      <c r="U4" s="2">
        <v>0.5</v>
      </c>
      <c r="V4" s="2">
        <v>59.421666399999992</v>
      </c>
    </row>
    <row r="5" spans="1:22" x14ac:dyDescent="0.2">
      <c r="A5">
        <f t="shared" si="0"/>
        <v>18.489999999999998</v>
      </c>
      <c r="B5">
        <v>25.54</v>
      </c>
      <c r="C5">
        <v>3.5560533591043701</v>
      </c>
      <c r="D5">
        <v>189</v>
      </c>
      <c r="E5">
        <v>278</v>
      </c>
      <c r="F5">
        <f t="shared" si="1"/>
        <v>0.56699999999999995</v>
      </c>
      <c r="G5">
        <f t="shared" si="2"/>
        <v>1.6679999999999999</v>
      </c>
      <c r="H5">
        <v>150.86000000000001</v>
      </c>
      <c r="I5">
        <f t="shared" si="3"/>
        <v>32.841428571428565</v>
      </c>
      <c r="J5">
        <v>0.21428571428571427</v>
      </c>
      <c r="K5">
        <v>57.683180299999997</v>
      </c>
      <c r="M5">
        <v>0.45919849817298902</v>
      </c>
      <c r="N5">
        <v>54.408958769529903</v>
      </c>
      <c r="O5">
        <v>76.077556439256497</v>
      </c>
      <c r="P5">
        <f t="shared" si="4"/>
        <v>0.11346342660775649</v>
      </c>
      <c r="Q5">
        <v>0</v>
      </c>
      <c r="R5">
        <v>0</v>
      </c>
      <c r="S5">
        <v>0</v>
      </c>
      <c r="U5" s="2">
        <v>0.6428571428571429</v>
      </c>
      <c r="V5" s="2">
        <v>60.1693055</v>
      </c>
    </row>
    <row r="6" spans="1:22" x14ac:dyDescent="0.2">
      <c r="A6">
        <f t="shared" si="0"/>
        <v>23.779999999999998</v>
      </c>
      <c r="B6">
        <v>30.83</v>
      </c>
      <c r="C6">
        <v>3.3585009275607001</v>
      </c>
      <c r="D6">
        <v>191</v>
      </c>
      <c r="E6">
        <v>272</v>
      </c>
      <c r="F6">
        <f t="shared" si="1"/>
        <v>0.57299999999999995</v>
      </c>
      <c r="G6">
        <f t="shared" si="2"/>
        <v>1.6320000000000001</v>
      </c>
      <c r="H6">
        <v>149.25</v>
      </c>
      <c r="I6">
        <f t="shared" si="3"/>
        <v>43.788571428571423</v>
      </c>
      <c r="J6">
        <v>0.2857142857142857</v>
      </c>
      <c r="K6">
        <v>58.565934900000002</v>
      </c>
      <c r="M6">
        <v>0.46134437562658498</v>
      </c>
      <c r="N6">
        <v>54.765815240201697</v>
      </c>
      <c r="O6">
        <v>76.140313766822203</v>
      </c>
      <c r="P6">
        <f t="shared" si="4"/>
        <v>0.14592538046146292</v>
      </c>
      <c r="Q6">
        <v>0</v>
      </c>
      <c r="R6">
        <v>0</v>
      </c>
      <c r="S6">
        <v>0</v>
      </c>
      <c r="U6" s="2">
        <v>0.8571428571428571</v>
      </c>
      <c r="V6" s="2">
        <v>60.970990800000003</v>
      </c>
    </row>
    <row r="7" spans="1:22" x14ac:dyDescent="0.2">
      <c r="A7">
        <f t="shared" si="0"/>
        <v>28.179999999999996</v>
      </c>
      <c r="B7">
        <v>35.229999999999997</v>
      </c>
      <c r="C7">
        <v>3.2060378590024698</v>
      </c>
      <c r="D7">
        <v>190</v>
      </c>
      <c r="E7">
        <v>268</v>
      </c>
      <c r="F7">
        <f t="shared" si="1"/>
        <v>0.56999999999999995</v>
      </c>
      <c r="G7">
        <f t="shared" si="2"/>
        <v>1.6080000000000001</v>
      </c>
      <c r="H7">
        <v>148.5</v>
      </c>
      <c r="I7">
        <f t="shared" si="3"/>
        <v>54.73571428571428</v>
      </c>
      <c r="J7" s="2">
        <v>0.35714285714285715</v>
      </c>
      <c r="K7" s="2">
        <v>58.890212099999999</v>
      </c>
      <c r="M7">
        <v>0.46744361236341903</v>
      </c>
      <c r="N7">
        <v>55.012067765247799</v>
      </c>
      <c r="O7">
        <v>76.089521910145706</v>
      </c>
      <c r="P7">
        <f t="shared" si="4"/>
        <v>0.1729258713794796</v>
      </c>
      <c r="Q7">
        <v>0</v>
      </c>
      <c r="R7">
        <v>0</v>
      </c>
      <c r="S7">
        <v>0</v>
      </c>
      <c r="U7" s="2">
        <v>1</v>
      </c>
      <c r="V7" s="2">
        <v>61.520460499999999</v>
      </c>
    </row>
    <row r="8" spans="1:22" x14ac:dyDescent="0.2">
      <c r="A8">
        <f t="shared" si="0"/>
        <v>33.470000000000006</v>
      </c>
      <c r="B8">
        <v>40.520000000000003</v>
      </c>
      <c r="C8">
        <v>3.0317449123864</v>
      </c>
      <c r="D8">
        <v>190</v>
      </c>
      <c r="E8">
        <v>263</v>
      </c>
      <c r="F8">
        <f t="shared" si="1"/>
        <v>0.56999999999999995</v>
      </c>
      <c r="G8">
        <f t="shared" si="2"/>
        <v>1.5779999999999998</v>
      </c>
      <c r="H8">
        <v>146.57</v>
      </c>
      <c r="I8">
        <f t="shared" si="3"/>
        <v>65.682857142857131</v>
      </c>
      <c r="J8">
        <v>0.42857142857142855</v>
      </c>
      <c r="K8">
        <v>58.809142799999996</v>
      </c>
      <c r="M8">
        <v>0.47071014617662998</v>
      </c>
      <c r="N8">
        <v>55.123625657833102</v>
      </c>
      <c r="O8">
        <v>76.090967024289597</v>
      </c>
      <c r="P8">
        <f t="shared" si="4"/>
        <v>0.20538782523318608</v>
      </c>
      <c r="Q8">
        <v>0</v>
      </c>
      <c r="R8">
        <v>0</v>
      </c>
      <c r="S8">
        <v>0</v>
      </c>
    </row>
    <row r="9" spans="1:22" x14ac:dyDescent="0.2">
      <c r="A9">
        <f t="shared" si="0"/>
        <v>37.870000000000005</v>
      </c>
      <c r="B9">
        <v>44.92</v>
      </c>
      <c r="C9">
        <v>2.8826744246020399</v>
      </c>
      <c r="D9">
        <v>190</v>
      </c>
      <c r="E9">
        <v>257</v>
      </c>
      <c r="F9">
        <f t="shared" si="1"/>
        <v>0.56999999999999995</v>
      </c>
      <c r="G9">
        <f t="shared" si="2"/>
        <v>1.542</v>
      </c>
      <c r="H9">
        <v>145.74</v>
      </c>
      <c r="I9">
        <f t="shared" si="3"/>
        <v>76.63</v>
      </c>
      <c r="J9" s="2">
        <v>0.5</v>
      </c>
      <c r="K9" s="2">
        <v>59.421666399999992</v>
      </c>
      <c r="M9">
        <v>0.47342127653357002</v>
      </c>
      <c r="N9">
        <v>55.312794970405903</v>
      </c>
      <c r="O9">
        <v>76.100719542670305</v>
      </c>
      <c r="P9">
        <f t="shared" si="4"/>
        <v>0.23238831615120276</v>
      </c>
      <c r="Q9">
        <v>0</v>
      </c>
      <c r="R9">
        <v>0</v>
      </c>
      <c r="S9">
        <v>0</v>
      </c>
    </row>
    <row r="10" spans="1:22" x14ac:dyDescent="0.2">
      <c r="A10">
        <f t="shared" si="0"/>
        <v>43.160000000000004</v>
      </c>
      <c r="B10">
        <v>50.21</v>
      </c>
      <c r="C10">
        <v>2.6948462716131698</v>
      </c>
      <c r="D10">
        <v>191</v>
      </c>
      <c r="E10">
        <v>251</v>
      </c>
      <c r="F10">
        <f t="shared" si="1"/>
        <v>0.57299999999999995</v>
      </c>
      <c r="G10">
        <f t="shared" si="2"/>
        <v>1.506</v>
      </c>
      <c r="H10">
        <v>143.79</v>
      </c>
      <c r="I10">
        <f t="shared" si="3"/>
        <v>87.577142857142846</v>
      </c>
      <c r="J10">
        <v>0.5714285714285714</v>
      </c>
      <c r="K10">
        <v>59.187466199999996</v>
      </c>
      <c r="M10">
        <v>0.47195846451617002</v>
      </c>
      <c r="N10">
        <v>55.761136673376903</v>
      </c>
      <c r="O10">
        <v>76.163198929081602</v>
      </c>
      <c r="P10">
        <f t="shared" si="4"/>
        <v>0.26485027000490918</v>
      </c>
      <c r="Q10">
        <v>0</v>
      </c>
      <c r="R10">
        <v>0</v>
      </c>
      <c r="S10">
        <v>0</v>
      </c>
    </row>
    <row r="11" spans="1:22" x14ac:dyDescent="0.2">
      <c r="A11">
        <f t="shared" si="0"/>
        <v>48.440000000000005</v>
      </c>
      <c r="B11">
        <v>55.49</v>
      </c>
      <c r="C11">
        <v>2.5258478071138999</v>
      </c>
      <c r="D11">
        <v>189</v>
      </c>
      <c r="E11">
        <v>245</v>
      </c>
      <c r="F11">
        <f t="shared" si="1"/>
        <v>0.56699999999999995</v>
      </c>
      <c r="G11">
        <f t="shared" si="2"/>
        <v>1.47</v>
      </c>
      <c r="H11">
        <v>142.52000000000001</v>
      </c>
      <c r="I11">
        <f t="shared" si="3"/>
        <v>98.52428571428571</v>
      </c>
      <c r="J11" s="2">
        <v>0.6428571428571429</v>
      </c>
      <c r="K11" s="2">
        <v>60.1693055</v>
      </c>
      <c r="M11">
        <v>0.47604560136084501</v>
      </c>
      <c r="N11">
        <v>56.131912342821998</v>
      </c>
      <c r="O11">
        <v>76.112332052056004</v>
      </c>
      <c r="P11">
        <f t="shared" si="4"/>
        <v>0.29725085910652921</v>
      </c>
      <c r="Q11">
        <v>0</v>
      </c>
      <c r="R11">
        <v>0</v>
      </c>
      <c r="S11">
        <v>0</v>
      </c>
    </row>
    <row r="12" spans="1:22" x14ac:dyDescent="0.2">
      <c r="A12">
        <f t="shared" si="0"/>
        <v>53.730000000000004</v>
      </c>
      <c r="B12">
        <v>60.78</v>
      </c>
      <c r="C12">
        <v>2.36763441762802</v>
      </c>
      <c r="D12">
        <v>189</v>
      </c>
      <c r="E12">
        <v>240</v>
      </c>
      <c r="F12">
        <f t="shared" si="1"/>
        <v>0.56699999999999995</v>
      </c>
      <c r="G12">
        <f t="shared" si="2"/>
        <v>1.44</v>
      </c>
      <c r="H12">
        <v>141.21</v>
      </c>
      <c r="I12">
        <f t="shared" si="3"/>
        <v>109.47142857142856</v>
      </c>
      <c r="J12">
        <v>0.7142857142857143</v>
      </c>
      <c r="K12">
        <v>60.4215211</v>
      </c>
      <c r="M12">
        <v>0.47293883235654999</v>
      </c>
      <c r="N12">
        <v>56.146600696755499</v>
      </c>
      <c r="O12">
        <v>76.159787731735804</v>
      </c>
      <c r="P12">
        <f t="shared" si="4"/>
        <v>0.32971281296023564</v>
      </c>
      <c r="Q12">
        <v>0</v>
      </c>
      <c r="R12">
        <v>0</v>
      </c>
      <c r="S12">
        <v>0</v>
      </c>
    </row>
    <row r="13" spans="1:22" x14ac:dyDescent="0.2">
      <c r="A13">
        <f t="shared" si="0"/>
        <v>58.13000000000001</v>
      </c>
      <c r="B13">
        <v>65.180000000000007</v>
      </c>
      <c r="C13">
        <v>2.23164753855569</v>
      </c>
      <c r="D13">
        <v>189</v>
      </c>
      <c r="E13">
        <v>234</v>
      </c>
      <c r="F13">
        <f t="shared" si="1"/>
        <v>0.56699999999999995</v>
      </c>
      <c r="G13">
        <f t="shared" si="2"/>
        <v>1.4039999999999999</v>
      </c>
      <c r="H13">
        <v>139.91</v>
      </c>
      <c r="I13">
        <f t="shared" si="3"/>
        <v>120.41857142857143</v>
      </c>
      <c r="J13">
        <v>0.7857142857142857</v>
      </c>
      <c r="K13">
        <v>60.619690500000004</v>
      </c>
      <c r="M13">
        <v>0.47043282194502301</v>
      </c>
      <c r="N13">
        <v>56.575250653244403</v>
      </c>
      <c r="O13">
        <v>76.205604617954805</v>
      </c>
      <c r="P13">
        <f t="shared" si="4"/>
        <v>0.3567133038782524</v>
      </c>
      <c r="Q13">
        <v>0.48316998853865001</v>
      </c>
      <c r="R13">
        <v>56.101043161026901</v>
      </c>
      <c r="S13">
        <v>76.110763420438403</v>
      </c>
    </row>
    <row r="14" spans="1:22" x14ac:dyDescent="0.2">
      <c r="A14">
        <f t="shared" si="0"/>
        <v>63.42</v>
      </c>
      <c r="B14">
        <v>70.47</v>
      </c>
      <c r="C14">
        <v>2.0810487099276598</v>
      </c>
      <c r="D14">
        <v>190</v>
      </c>
      <c r="E14">
        <v>228</v>
      </c>
      <c r="F14">
        <f t="shared" si="1"/>
        <v>0.56999999999999995</v>
      </c>
      <c r="G14">
        <f t="shared" si="2"/>
        <v>1.3680000000000001</v>
      </c>
      <c r="H14">
        <v>138.41999999999999</v>
      </c>
      <c r="I14">
        <f t="shared" si="3"/>
        <v>131.36571428571426</v>
      </c>
      <c r="J14" s="2">
        <v>0.8571428571428571</v>
      </c>
      <c r="K14" s="2">
        <v>60.970990800000003</v>
      </c>
      <c r="M14">
        <v>0.46228883461655801</v>
      </c>
      <c r="N14">
        <v>56.940744595247999</v>
      </c>
      <c r="O14">
        <v>76.312673583933105</v>
      </c>
      <c r="P14">
        <f t="shared" si="4"/>
        <v>0.38917525773195877</v>
      </c>
      <c r="Q14">
        <v>0.47186295440971399</v>
      </c>
      <c r="R14">
        <v>56.663908852164802</v>
      </c>
      <c r="S14">
        <v>76.219138253173199</v>
      </c>
    </row>
    <row r="15" spans="1:22" x14ac:dyDescent="0.2">
      <c r="A15">
        <f t="shared" si="0"/>
        <v>68.7</v>
      </c>
      <c r="B15">
        <v>75.75</v>
      </c>
      <c r="C15">
        <v>1.8816693605745201</v>
      </c>
      <c r="D15">
        <v>191</v>
      </c>
      <c r="E15">
        <v>217</v>
      </c>
      <c r="F15">
        <f t="shared" si="1"/>
        <v>0.57299999999999995</v>
      </c>
      <c r="G15">
        <f t="shared" si="2"/>
        <v>1.302</v>
      </c>
      <c r="H15">
        <v>137.49</v>
      </c>
      <c r="I15">
        <f t="shared" si="3"/>
        <v>142.31285714285713</v>
      </c>
      <c r="J15">
        <v>0.9285714285714286</v>
      </c>
      <c r="K15">
        <v>61.124121699999989</v>
      </c>
      <c r="M15">
        <v>0.45626199094981601</v>
      </c>
      <c r="N15">
        <v>57.868127260361497</v>
      </c>
      <c r="O15">
        <v>76.425970487464795</v>
      </c>
      <c r="P15">
        <f t="shared" si="4"/>
        <v>0.42157584683357879</v>
      </c>
      <c r="Q15">
        <v>0.46544769030307198</v>
      </c>
      <c r="R15">
        <v>57.383063423067703</v>
      </c>
      <c r="S15">
        <v>76.336891500052502</v>
      </c>
    </row>
    <row r="16" spans="1:22" x14ac:dyDescent="0.2">
      <c r="A16">
        <f t="shared" si="0"/>
        <v>73.98</v>
      </c>
      <c r="B16">
        <v>81.03</v>
      </c>
      <c r="C16">
        <v>1.73205193407554</v>
      </c>
      <c r="D16">
        <v>190</v>
      </c>
      <c r="E16">
        <v>210</v>
      </c>
      <c r="F16">
        <f t="shared" si="1"/>
        <v>0.56999999999999995</v>
      </c>
      <c r="G16">
        <f t="shared" si="2"/>
        <v>1.26</v>
      </c>
      <c r="H16">
        <v>136.15</v>
      </c>
      <c r="I16">
        <f t="shared" si="3"/>
        <v>153.26</v>
      </c>
      <c r="J16" s="2">
        <v>1</v>
      </c>
      <c r="K16" s="2">
        <v>61.520460499999999</v>
      </c>
      <c r="M16">
        <v>0.44961011185056099</v>
      </c>
      <c r="N16">
        <v>58.096262136476703</v>
      </c>
      <c r="O16">
        <v>76.477283483906803</v>
      </c>
      <c r="P16">
        <f t="shared" si="4"/>
        <v>0.45397643593519882</v>
      </c>
      <c r="Q16">
        <v>0.45896452616808903</v>
      </c>
      <c r="R16">
        <v>57.733176593150198</v>
      </c>
      <c r="S16">
        <v>76.388616888994804</v>
      </c>
    </row>
    <row r="17" spans="1:22" x14ac:dyDescent="0.2">
      <c r="A17">
        <f t="shared" si="0"/>
        <v>78.39</v>
      </c>
      <c r="B17">
        <v>85.44</v>
      </c>
      <c r="C17">
        <v>1.5888059025222701</v>
      </c>
      <c r="D17">
        <v>190</v>
      </c>
      <c r="E17">
        <v>202</v>
      </c>
      <c r="F17">
        <f t="shared" si="1"/>
        <v>0.56999999999999995</v>
      </c>
      <c r="G17">
        <f t="shared" si="2"/>
        <v>1.212</v>
      </c>
      <c r="H17">
        <v>135.31</v>
      </c>
      <c r="M17">
        <v>0.44179677761328201</v>
      </c>
      <c r="N17">
        <v>58.509638686366003</v>
      </c>
      <c r="O17">
        <v>76.560368076422193</v>
      </c>
      <c r="P17">
        <f t="shared" si="4"/>
        <v>0.48103829160530187</v>
      </c>
      <c r="Q17">
        <v>0</v>
      </c>
      <c r="R17">
        <v>0</v>
      </c>
      <c r="S17">
        <v>0</v>
      </c>
    </row>
    <row r="18" spans="1:22" x14ac:dyDescent="0.2">
      <c r="A18">
        <f t="shared" si="0"/>
        <v>83.67</v>
      </c>
      <c r="B18">
        <v>90.72</v>
      </c>
      <c r="C18">
        <v>1.44414519294754</v>
      </c>
      <c r="D18">
        <v>189</v>
      </c>
      <c r="E18">
        <v>195</v>
      </c>
      <c r="F18">
        <f t="shared" si="1"/>
        <v>0.56699999999999995</v>
      </c>
      <c r="G18">
        <f t="shared" si="2"/>
        <v>1.17</v>
      </c>
      <c r="H18">
        <v>131.22999999999999</v>
      </c>
      <c r="M18">
        <v>0.43079015738905402</v>
      </c>
      <c r="N18">
        <v>58.920720875912899</v>
      </c>
      <c r="O18">
        <v>76.633957191203393</v>
      </c>
      <c r="P18">
        <f t="shared" si="4"/>
        <v>0.5134388807069219</v>
      </c>
      <c r="Q18">
        <v>0</v>
      </c>
      <c r="R18">
        <v>0</v>
      </c>
      <c r="S18">
        <v>0</v>
      </c>
    </row>
    <row r="19" spans="1:22" x14ac:dyDescent="0.2">
      <c r="A19">
        <f t="shared" si="0"/>
        <v>88.08</v>
      </c>
      <c r="B19">
        <v>95.13</v>
      </c>
      <c r="C19">
        <v>1.3132005323851199</v>
      </c>
      <c r="D19">
        <v>189</v>
      </c>
      <c r="E19">
        <v>186</v>
      </c>
      <c r="F19">
        <f t="shared" si="1"/>
        <v>0.56699999999999995</v>
      </c>
      <c r="G19">
        <f t="shared" si="2"/>
        <v>1.1160000000000001</v>
      </c>
      <c r="H19">
        <v>130.30000000000001</v>
      </c>
      <c r="M19">
        <v>0.41960347762448702</v>
      </c>
      <c r="N19">
        <v>59.531624535300502</v>
      </c>
      <c r="O19">
        <v>76.734627408665403</v>
      </c>
      <c r="P19">
        <f t="shared" si="4"/>
        <v>0.540500736377025</v>
      </c>
      <c r="Q19">
        <v>0</v>
      </c>
      <c r="R19">
        <v>0</v>
      </c>
      <c r="S19">
        <v>0</v>
      </c>
    </row>
    <row r="20" spans="1:22" x14ac:dyDescent="0.2">
      <c r="A20">
        <f t="shared" si="0"/>
        <v>93.36</v>
      </c>
      <c r="B20">
        <v>100.41</v>
      </c>
      <c r="C20">
        <v>1.1773458075493599</v>
      </c>
      <c r="D20">
        <v>188</v>
      </c>
      <c r="E20">
        <v>178</v>
      </c>
      <c r="F20">
        <f t="shared" si="1"/>
        <v>0.56400000000000006</v>
      </c>
      <c r="G20">
        <f t="shared" si="2"/>
        <v>1.0679999999999998</v>
      </c>
      <c r="H20">
        <v>128.53</v>
      </c>
      <c r="M20">
        <v>0.403040555240819</v>
      </c>
      <c r="N20">
        <v>59.889638183619702</v>
      </c>
      <c r="O20">
        <v>76.833410275083295</v>
      </c>
      <c r="P20">
        <f t="shared" si="4"/>
        <v>0.57290132547864503</v>
      </c>
      <c r="Q20">
        <v>0</v>
      </c>
      <c r="R20">
        <v>0</v>
      </c>
      <c r="S20">
        <v>0</v>
      </c>
    </row>
    <row r="21" spans="1:22" x14ac:dyDescent="0.2">
      <c r="A21">
        <f t="shared" si="0"/>
        <v>97.77</v>
      </c>
      <c r="B21">
        <v>104.82</v>
      </c>
      <c r="C21">
        <v>1.0442161064645099</v>
      </c>
      <c r="D21">
        <v>180</v>
      </c>
      <c r="E21">
        <v>170</v>
      </c>
      <c r="F21">
        <f t="shared" si="1"/>
        <v>0.54</v>
      </c>
      <c r="G21">
        <f t="shared" si="2"/>
        <v>1.02</v>
      </c>
      <c r="H21">
        <v>129</v>
      </c>
      <c r="M21">
        <v>0.40990786291717202</v>
      </c>
      <c r="N21">
        <v>59.923399548595697</v>
      </c>
      <c r="O21">
        <v>76.670234016193703</v>
      </c>
      <c r="P21">
        <f t="shared" si="4"/>
        <v>0.59996318114874814</v>
      </c>
      <c r="Q21">
        <v>0</v>
      </c>
      <c r="R21">
        <v>0</v>
      </c>
      <c r="S21">
        <v>0</v>
      </c>
    </row>
    <row r="22" spans="1:22" x14ac:dyDescent="0.2">
      <c r="A22">
        <f t="shared" si="0"/>
        <v>103.93</v>
      </c>
      <c r="B22">
        <v>110.98</v>
      </c>
      <c r="C22">
        <v>0.90378721644194404</v>
      </c>
      <c r="D22">
        <v>176</v>
      </c>
      <c r="E22">
        <v>161</v>
      </c>
      <c r="F22">
        <f t="shared" si="1"/>
        <v>0.52800000000000002</v>
      </c>
      <c r="G22">
        <f t="shared" si="2"/>
        <v>0.96600000000000008</v>
      </c>
      <c r="H22">
        <v>127.45</v>
      </c>
      <c r="M22">
        <v>0.401214302052884</v>
      </c>
      <c r="N22">
        <v>59.746361435541601</v>
      </c>
      <c r="O22">
        <v>76.442746867210303</v>
      </c>
      <c r="P22">
        <f t="shared" si="4"/>
        <v>0.63776386843397159</v>
      </c>
      <c r="Q22">
        <v>0.40130245461194602</v>
      </c>
      <c r="R22">
        <v>59.946004967275698</v>
      </c>
      <c r="S22">
        <v>76.638997689384198</v>
      </c>
    </row>
    <row r="23" spans="1:22" x14ac:dyDescent="0.2">
      <c r="A23">
        <f t="shared" si="0"/>
        <v>108.34</v>
      </c>
      <c r="B23">
        <v>115.39</v>
      </c>
      <c r="C23">
        <v>0.80878765999543001</v>
      </c>
      <c r="D23">
        <v>165</v>
      </c>
      <c r="E23">
        <v>156</v>
      </c>
      <c r="F23">
        <f t="shared" si="1"/>
        <v>0.495</v>
      </c>
      <c r="G23">
        <f t="shared" si="2"/>
        <v>0.93599999999999994</v>
      </c>
      <c r="H23">
        <v>127.31</v>
      </c>
      <c r="M23">
        <v>0.40252162163555999</v>
      </c>
      <c r="N23">
        <v>59.172597121375503</v>
      </c>
      <c r="O23">
        <v>76.172054246699403</v>
      </c>
      <c r="P23">
        <f t="shared" si="4"/>
        <v>0.66482572410407459</v>
      </c>
      <c r="Q23">
        <v>0.41111196216438001</v>
      </c>
      <c r="R23">
        <v>59.445348648749601</v>
      </c>
      <c r="S23">
        <v>76.3527456759236</v>
      </c>
    </row>
    <row r="24" spans="1:22" x14ac:dyDescent="0.2">
      <c r="A24">
        <f t="shared" si="0"/>
        <v>113.62</v>
      </c>
      <c r="B24">
        <v>120.67</v>
      </c>
      <c r="C24">
        <v>0.69089420575840899</v>
      </c>
      <c r="D24">
        <v>154</v>
      </c>
      <c r="E24">
        <v>151</v>
      </c>
      <c r="F24">
        <f t="shared" si="1"/>
        <v>0.46200000000000002</v>
      </c>
      <c r="G24">
        <f t="shared" si="2"/>
        <v>0.90599999999999992</v>
      </c>
      <c r="H24">
        <v>126.49</v>
      </c>
      <c r="M24">
        <v>0.36267072235390801</v>
      </c>
      <c r="N24">
        <v>60.425577676812203</v>
      </c>
      <c r="O24">
        <v>76.5001008018004</v>
      </c>
      <c r="P24">
        <f t="shared" si="4"/>
        <v>0.69722631320569461</v>
      </c>
      <c r="Q24">
        <v>0.41270518355944102</v>
      </c>
      <c r="R24">
        <v>58.907041950222002</v>
      </c>
      <c r="S24">
        <v>76.074768097852001</v>
      </c>
      <c r="U24" s="2"/>
      <c r="V24" s="2"/>
    </row>
    <row r="25" spans="1:22" x14ac:dyDescent="0.2">
      <c r="A25">
        <f t="shared" si="0"/>
        <v>118.91</v>
      </c>
      <c r="B25">
        <v>125.96</v>
      </c>
      <c r="C25">
        <v>0.56999140106895996</v>
      </c>
      <c r="D25">
        <v>155</v>
      </c>
      <c r="E25">
        <v>137</v>
      </c>
      <c r="F25">
        <f t="shared" si="1"/>
        <v>0.46500000000000002</v>
      </c>
      <c r="G25">
        <f t="shared" si="2"/>
        <v>0.82199999999999995</v>
      </c>
      <c r="H25">
        <v>127.38</v>
      </c>
      <c r="M25">
        <v>0.36180845209000601</v>
      </c>
      <c r="N25">
        <v>60.101382690204098</v>
      </c>
      <c r="O25">
        <v>76.269841413339506</v>
      </c>
      <c r="P25">
        <f t="shared" si="4"/>
        <v>0.72968826705940104</v>
      </c>
      <c r="Q25">
        <v>0.37319622039082301</v>
      </c>
      <c r="R25">
        <v>60.168228848544899</v>
      </c>
      <c r="S25">
        <v>76.411090214126702</v>
      </c>
    </row>
    <row r="26" spans="1:22" x14ac:dyDescent="0.2">
      <c r="A26">
        <f t="shared" si="0"/>
        <v>123.31000000000002</v>
      </c>
      <c r="B26">
        <v>130.36000000000001</v>
      </c>
      <c r="C26">
        <v>0.49011001785198199</v>
      </c>
      <c r="D26">
        <v>145</v>
      </c>
      <c r="E26">
        <v>131</v>
      </c>
      <c r="F26">
        <f t="shared" si="1"/>
        <v>0.435</v>
      </c>
      <c r="G26">
        <f t="shared" si="2"/>
        <v>0.78600000000000003</v>
      </c>
      <c r="H26">
        <v>128.44</v>
      </c>
      <c r="M26">
        <v>0.38022493950768899</v>
      </c>
      <c r="N26">
        <v>59.081178109068702</v>
      </c>
      <c r="O26">
        <v>75.644103842236802</v>
      </c>
      <c r="P26">
        <f t="shared" si="4"/>
        <v>0.75668875797741786</v>
      </c>
      <c r="Q26">
        <v>0.372369625284102</v>
      </c>
      <c r="R26">
        <v>59.815869871851099</v>
      </c>
      <c r="S26">
        <v>76.1751959495721</v>
      </c>
    </row>
    <row r="27" spans="1:22" x14ac:dyDescent="0.2">
      <c r="A27">
        <f t="shared" si="0"/>
        <v>128.6</v>
      </c>
      <c r="B27">
        <v>135.65</v>
      </c>
      <c r="C27">
        <v>0.39329134731214999</v>
      </c>
      <c r="D27">
        <v>128</v>
      </c>
      <c r="E27">
        <v>124</v>
      </c>
      <c r="F27">
        <f t="shared" si="1"/>
        <v>0.38400000000000001</v>
      </c>
      <c r="G27">
        <f t="shared" si="2"/>
        <v>0.74399999999999999</v>
      </c>
      <c r="H27">
        <v>128.44</v>
      </c>
      <c r="M27">
        <v>0.34476214129870503</v>
      </c>
      <c r="N27">
        <v>59.391301737272997</v>
      </c>
      <c r="O27">
        <v>75.777316112991898</v>
      </c>
      <c r="P27">
        <f t="shared" si="4"/>
        <v>0.78915071183112417</v>
      </c>
      <c r="Q27">
        <v>0</v>
      </c>
      <c r="R27">
        <v>0</v>
      </c>
      <c r="S27">
        <v>0</v>
      </c>
    </row>
    <row r="28" spans="1:22" x14ac:dyDescent="0.2">
      <c r="A28">
        <f t="shared" si="0"/>
        <v>133</v>
      </c>
      <c r="B28">
        <v>140.05000000000001</v>
      </c>
      <c r="C28">
        <v>0.327662773061904</v>
      </c>
      <c r="D28">
        <v>124</v>
      </c>
      <c r="E28">
        <v>116</v>
      </c>
      <c r="F28">
        <f t="shared" si="1"/>
        <v>0.372</v>
      </c>
      <c r="G28">
        <f t="shared" si="2"/>
        <v>0.69600000000000006</v>
      </c>
      <c r="H28">
        <v>127.48</v>
      </c>
      <c r="M28">
        <v>0.33375731594939001</v>
      </c>
      <c r="N28">
        <v>58.787440099428203</v>
      </c>
      <c r="O28">
        <v>75.369977366277098</v>
      </c>
      <c r="P28">
        <f t="shared" si="4"/>
        <v>0.81615120274914088</v>
      </c>
      <c r="Q28">
        <v>0</v>
      </c>
      <c r="R28">
        <v>0</v>
      </c>
      <c r="S28">
        <v>0</v>
      </c>
    </row>
    <row r="29" spans="1:22" x14ac:dyDescent="0.2">
      <c r="A29">
        <f t="shared" si="0"/>
        <v>138.28</v>
      </c>
      <c r="B29">
        <v>145.33000000000001</v>
      </c>
      <c r="C29">
        <v>0.25269179341026698</v>
      </c>
      <c r="D29">
        <v>111</v>
      </c>
      <c r="E29">
        <v>108</v>
      </c>
      <c r="F29">
        <f t="shared" si="1"/>
        <v>0.33300000000000002</v>
      </c>
      <c r="G29">
        <f t="shared" si="2"/>
        <v>0.64800000000000002</v>
      </c>
      <c r="H29">
        <v>127.1</v>
      </c>
      <c r="M29">
        <v>0.260247353025372</v>
      </c>
      <c r="N29">
        <v>60.134554455464198</v>
      </c>
      <c r="O29">
        <v>75.757490009693797</v>
      </c>
      <c r="P29">
        <f t="shared" si="4"/>
        <v>0.84855179185076091</v>
      </c>
      <c r="Q29">
        <v>0</v>
      </c>
      <c r="R29">
        <v>0</v>
      </c>
      <c r="S29">
        <v>0</v>
      </c>
    </row>
    <row r="30" spans="1:22" x14ac:dyDescent="0.2">
      <c r="A30">
        <f t="shared" si="0"/>
        <v>143.57</v>
      </c>
      <c r="B30">
        <v>150.62</v>
      </c>
      <c r="C30">
        <v>0.18102687507081999</v>
      </c>
      <c r="D30">
        <v>107</v>
      </c>
      <c r="E30">
        <v>94</v>
      </c>
      <c r="F30">
        <f t="shared" si="1"/>
        <v>0.32099999999999995</v>
      </c>
      <c r="G30">
        <f t="shared" si="2"/>
        <v>0.56400000000000006</v>
      </c>
      <c r="H30">
        <v>127.35</v>
      </c>
      <c r="M30">
        <v>0.27679730759492499</v>
      </c>
      <c r="N30">
        <v>58.999549772650397</v>
      </c>
      <c r="O30">
        <v>74.873808066816494</v>
      </c>
      <c r="P30">
        <f t="shared" si="4"/>
        <v>0.88101374570446722</v>
      </c>
      <c r="Q30">
        <v>0</v>
      </c>
      <c r="R30">
        <v>0</v>
      </c>
      <c r="S30">
        <v>0</v>
      </c>
    </row>
    <row r="31" spans="1:22" x14ac:dyDescent="0.2">
      <c r="A31">
        <f t="shared" si="0"/>
        <v>147.97</v>
      </c>
      <c r="B31">
        <v>155.02000000000001</v>
      </c>
      <c r="C31">
        <v>0.12707910673136899</v>
      </c>
      <c r="D31">
        <v>90</v>
      </c>
      <c r="E31">
        <v>85</v>
      </c>
      <c r="F31">
        <f t="shared" si="1"/>
        <v>0.27</v>
      </c>
      <c r="G31">
        <f t="shared" si="2"/>
        <v>0.51</v>
      </c>
      <c r="H31">
        <v>125.23</v>
      </c>
      <c r="M31">
        <v>0.190911703948659</v>
      </c>
      <c r="N31">
        <v>60.291624369361301</v>
      </c>
      <c r="O31">
        <v>75.060424389245298</v>
      </c>
      <c r="P31">
        <f t="shared" si="4"/>
        <v>0.90801423662248404</v>
      </c>
      <c r="Q31">
        <v>0</v>
      </c>
      <c r="R31">
        <v>0</v>
      </c>
      <c r="S31">
        <v>0</v>
      </c>
    </row>
    <row r="32" spans="1:22" s="2" customFormat="1" x14ac:dyDescent="0.2">
      <c r="A32" s="2">
        <f t="shared" si="0"/>
        <v>153.26</v>
      </c>
      <c r="B32" s="2">
        <v>160.31</v>
      </c>
      <c r="C32" s="2">
        <v>7.2272929615252099E-2</v>
      </c>
      <c r="D32" s="2">
        <v>81</v>
      </c>
      <c r="E32" s="2">
        <v>67</v>
      </c>
      <c r="F32" s="2">
        <f t="shared" si="1"/>
        <v>0.24299999999999999</v>
      </c>
      <c r="G32" s="2">
        <f t="shared" si="2"/>
        <v>0.40200000000000002</v>
      </c>
      <c r="H32" s="2">
        <v>119.48</v>
      </c>
      <c r="M32" s="2">
        <v>8.7432290720561898E-2</v>
      </c>
      <c r="N32" s="2">
        <v>61.164387092882599</v>
      </c>
      <c r="O32" s="2">
        <v>74.869319283014704</v>
      </c>
      <c r="P32">
        <f t="shared" si="4"/>
        <v>0.94047619047619035</v>
      </c>
      <c r="Q32">
        <v>0</v>
      </c>
      <c r="R32">
        <v>0</v>
      </c>
      <c r="S32">
        <v>0</v>
      </c>
      <c r="U32"/>
      <c r="V32"/>
    </row>
    <row r="33" spans="1:19" x14ac:dyDescent="0.2">
      <c r="A33">
        <f t="shared" si="0"/>
        <v>158.54</v>
      </c>
      <c r="B33">
        <v>165.59</v>
      </c>
      <c r="C33">
        <v>3.2853644997886802E-2</v>
      </c>
      <c r="D33">
        <v>67</v>
      </c>
      <c r="E33">
        <v>50</v>
      </c>
      <c r="F33">
        <f t="shared" si="1"/>
        <v>0.20100000000000001</v>
      </c>
      <c r="G33">
        <f t="shared" si="2"/>
        <v>0.3</v>
      </c>
      <c r="H33">
        <v>112.91</v>
      </c>
      <c r="P33">
        <f t="shared" si="4"/>
        <v>0.97287677957781038</v>
      </c>
      <c r="Q33">
        <v>0</v>
      </c>
      <c r="R33">
        <v>0</v>
      </c>
      <c r="S33">
        <v>0</v>
      </c>
    </row>
    <row r="34" spans="1:19" x14ac:dyDescent="0.2">
      <c r="A34">
        <f t="shared" si="0"/>
        <v>162.95999999999998</v>
      </c>
      <c r="B34">
        <v>170.01</v>
      </c>
      <c r="C34">
        <v>5.2720888443629401E-3</v>
      </c>
      <c r="D34">
        <v>57</v>
      </c>
      <c r="E34">
        <v>16</v>
      </c>
      <c r="F34">
        <f t="shared" si="1"/>
        <v>0.17100000000000001</v>
      </c>
      <c r="G34">
        <f t="shared" si="2"/>
        <v>9.6000000000000002E-2</v>
      </c>
      <c r="H34">
        <v>68.540000000000006</v>
      </c>
      <c r="P34">
        <f t="shared" si="4"/>
        <v>0.99999999999999978</v>
      </c>
      <c r="Q34">
        <v>0</v>
      </c>
      <c r="R34">
        <v>0</v>
      </c>
      <c r="S34">
        <v>0</v>
      </c>
    </row>
    <row r="43" spans="1:19" x14ac:dyDescent="0.2">
      <c r="M43">
        <v>-1.01010203155811E-2</v>
      </c>
    </row>
    <row r="44" spans="1:19" x14ac:dyDescent="0.2">
      <c r="M44">
        <v>0.79619782842847298</v>
      </c>
    </row>
    <row r="45" spans="1:19" x14ac:dyDescent="0.2">
      <c r="M45">
        <v>7.8439787353335205E-2</v>
      </c>
    </row>
    <row r="46" spans="1:19" x14ac:dyDescent="0.2">
      <c r="M46">
        <v>0.75917424683799095</v>
      </c>
    </row>
    <row r="47" spans="1:19" x14ac:dyDescent="0.2">
      <c r="M47">
        <v>0.13567483470826899</v>
      </c>
    </row>
    <row r="48" spans="1:19" x14ac:dyDescent="0.2">
      <c r="M48">
        <v>0.73133064276665005</v>
      </c>
    </row>
    <row r="49" spans="13:13" x14ac:dyDescent="0.2">
      <c r="M49">
        <v>0.17679588348820499</v>
      </c>
    </row>
    <row r="50" spans="13:13" x14ac:dyDescent="0.2">
      <c r="M50">
        <v>0.70921424260969002</v>
      </c>
    </row>
    <row r="51" spans="13:13" x14ac:dyDescent="0.2">
      <c r="M51">
        <v>0.208309975858949</v>
      </c>
    </row>
    <row r="52" spans="13:13" x14ac:dyDescent="0.2">
      <c r="M52">
        <v>0.69098451924470305</v>
      </c>
    </row>
    <row r="53" spans="13:13" x14ac:dyDescent="0.2">
      <c r="M53">
        <v>0.233535589684568</v>
      </c>
    </row>
    <row r="54" spans="13:13" x14ac:dyDescent="0.2">
      <c r="M54">
        <v>0.67555182964845295</v>
      </c>
    </row>
    <row r="55" spans="13:13" x14ac:dyDescent="0.2">
      <c r="M55">
        <v>0.25436912182997301</v>
      </c>
    </row>
    <row r="56" spans="13:13" x14ac:dyDescent="0.2">
      <c r="M56">
        <v>0.66222129300249799</v>
      </c>
    </row>
    <row r="57" spans="13:13" x14ac:dyDescent="0.2">
      <c r="M57">
        <v>0.271984968324604</v>
      </c>
    </row>
    <row r="58" spans="13:13" x14ac:dyDescent="0.2">
      <c r="M58">
        <v>0.65052445892003996</v>
      </c>
    </row>
    <row r="59" spans="13:13" x14ac:dyDescent="0.2">
      <c r="M59">
        <v>0.28715530467288602</v>
      </c>
    </row>
    <row r="60" spans="13:13" x14ac:dyDescent="0.2">
      <c r="M60">
        <v>0.64013158972262596</v>
      </c>
    </row>
    <row r="61" spans="13:13" x14ac:dyDescent="0.2">
      <c r="M61">
        <v>0.30041199406345298</v>
      </c>
    </row>
    <row r="62" spans="13:13" x14ac:dyDescent="0.2">
      <c r="M62">
        <v>0.63080242052420499</v>
      </c>
    </row>
    <row r="63" spans="13:13" x14ac:dyDescent="0.2">
      <c r="M63">
        <v>0.312135243835993</v>
      </c>
    </row>
    <row r="64" spans="13:13" x14ac:dyDescent="0.2">
      <c r="M64">
        <v>0.62235684624280596</v>
      </c>
    </row>
    <row r="65" spans="13:13" x14ac:dyDescent="0.2">
      <c r="M65">
        <v>0.32260524436980598</v>
      </c>
    </row>
    <row r="66" spans="13:13" x14ac:dyDescent="0.2">
      <c r="M66">
        <v>0.61465661987028597</v>
      </c>
    </row>
    <row r="67" spans="13:13" x14ac:dyDescent="0.2">
      <c r="M67">
        <v>0.33203378982325898</v>
      </c>
    </row>
    <row r="68" spans="13:13" x14ac:dyDescent="0.2">
      <c r="M68">
        <v>0.60759346584232798</v>
      </c>
    </row>
    <row r="69" spans="13:13" x14ac:dyDescent="0.2">
      <c r="M69">
        <v>0.34058445933922099</v>
      </c>
    </row>
    <row r="70" spans="13:13" x14ac:dyDescent="0.2">
      <c r="M70">
        <v>0.60108109898566997</v>
      </c>
    </row>
    <row r="71" spans="13:13" x14ac:dyDescent="0.2">
      <c r="M71">
        <v>0.34838595407342898</v>
      </c>
    </row>
    <row r="72" spans="13:13" x14ac:dyDescent="0.2">
      <c r="M72">
        <v>0.59504971143004903</v>
      </c>
    </row>
    <row r="73" spans="13:13" x14ac:dyDescent="0.2">
      <c r="M73">
        <v>0.35554117743564601</v>
      </c>
    </row>
    <row r="74" spans="13:13" x14ac:dyDescent="0.2">
      <c r="M74">
        <v>0.589442069657793</v>
      </c>
    </row>
    <row r="75" spans="13:13" x14ac:dyDescent="0.2">
      <c r="M75">
        <v>0.362133578273656</v>
      </c>
    </row>
    <row r="76" spans="13:13" x14ac:dyDescent="0.2">
      <c r="M76">
        <v>0.58421069154803296</v>
      </c>
    </row>
    <row r="77" spans="13:13" x14ac:dyDescent="0.2">
      <c r="M77">
        <v>0.36823168267989997</v>
      </c>
    </row>
    <row r="78" spans="13:13" x14ac:dyDescent="0.2">
      <c r="M78">
        <v>0.57931576562873899</v>
      </c>
    </row>
    <row r="79" spans="13:13" x14ac:dyDescent="0.2">
      <c r="M79">
        <v>0.37389239637258898</v>
      </c>
    </row>
    <row r="80" spans="13:13" x14ac:dyDescent="0.2">
      <c r="M80">
        <v>0.57472359146249696</v>
      </c>
    </row>
    <row r="81" spans="13:13" x14ac:dyDescent="0.2">
      <c r="M81">
        <v>0.37916345381022898</v>
      </c>
    </row>
    <row r="82" spans="13:13" x14ac:dyDescent="0.2">
      <c r="M82">
        <v>0.57040539299981396</v>
      </c>
    </row>
    <row r="83" spans="13:13" x14ac:dyDescent="0.2">
      <c r="M83">
        <v>0.38408526323098202</v>
      </c>
    </row>
    <row r="84" spans="13:13" x14ac:dyDescent="0.2">
      <c r="M84">
        <v>0.56633640346996605</v>
      </c>
    </row>
    <row r="85" spans="13:13" x14ac:dyDescent="0.2">
      <c r="M85">
        <v>0.38869231635712598</v>
      </c>
    </row>
    <row r="86" spans="13:13" x14ac:dyDescent="0.2">
      <c r="M86">
        <v>0.56249515103911496</v>
      </c>
    </row>
    <row r="87" spans="13:13" x14ac:dyDescent="0.2">
      <c r="M87">
        <v>0.39301427929921501</v>
      </c>
    </row>
    <row r="88" spans="13:13" x14ac:dyDescent="0.2">
      <c r="M88">
        <v>0.55886289500089903</v>
      </c>
    </row>
    <row r="89" spans="13:13" x14ac:dyDescent="0.2">
      <c r="M89">
        <v>0.39707684658412301</v>
      </c>
    </row>
    <row r="90" spans="13:13" x14ac:dyDescent="0.2">
      <c r="M90">
        <v>0.55542317628021698</v>
      </c>
    </row>
    <row r="91" spans="13:13" x14ac:dyDescent="0.2">
      <c r="M91">
        <v>0.40090241683669198</v>
      </c>
    </row>
    <row r="92" spans="13:13" x14ac:dyDescent="0.2">
      <c r="M92">
        <v>0.55216145576155296</v>
      </c>
    </row>
    <row r="93" spans="13:13" x14ac:dyDescent="0.2">
      <c r="M93">
        <v>0.40451063255070402</v>
      </c>
    </row>
    <row r="94" spans="13:13" x14ac:dyDescent="0.2">
      <c r="M94">
        <v>0.54906482081498897</v>
      </c>
    </row>
    <row r="95" spans="13:13" x14ac:dyDescent="0.2">
      <c r="M95">
        <v>0.40791881513359202</v>
      </c>
    </row>
    <row r="96" spans="13:13" x14ac:dyDescent="0.2">
      <c r="M96">
        <v>0.54612174530193902</v>
      </c>
    </row>
    <row r="97" spans="13:13" x14ac:dyDescent="0.2">
      <c r="M97">
        <v>0.41114231842667298</v>
      </c>
    </row>
    <row r="98" spans="13:13" x14ac:dyDescent="0.2">
      <c r="M98">
        <v>0.54332189190070501</v>
      </c>
    </row>
    <row r="99" spans="13:13" x14ac:dyDescent="0.2">
      <c r="M99">
        <v>0.41419481816187798</v>
      </c>
    </row>
    <row r="100" spans="13:13" x14ac:dyDescent="0.2">
      <c r="M100">
        <v>0.54065594820280805</v>
      </c>
    </row>
    <row r="101" spans="13:13" x14ac:dyDescent="0.2">
      <c r="M101">
        <v>0.41708855063514599</v>
      </c>
    </row>
    <row r="102" spans="13:13" x14ac:dyDescent="0.2">
      <c r="M102">
        <v>0.53811548996836001</v>
      </c>
    </row>
    <row r="103" spans="13:13" x14ac:dyDescent="0.2">
      <c r="M103">
        <v>0.41983451079649903</v>
      </c>
    </row>
    <row r="104" spans="13:13" x14ac:dyDescent="0.2">
      <c r="M104">
        <v>0.53569286638165803</v>
      </c>
    </row>
    <row r="105" spans="13:13" x14ac:dyDescent="0.2">
      <c r="M105">
        <v>0.42244261766283098</v>
      </c>
    </row>
    <row r="106" spans="13:13" x14ac:dyDescent="0.2">
      <c r="M106">
        <v>0.53338110324834398</v>
      </c>
    </row>
    <row r="107" spans="13:13" x14ac:dyDescent="0.2">
      <c r="M107">
        <v>0.42492185323385301</v>
      </c>
    </row>
    <row r="108" spans="13:13" x14ac:dyDescent="0.2">
      <c r="M108">
        <v>0.53117382091632903</v>
      </c>
    </row>
    <row r="109" spans="13:13" x14ac:dyDescent="0.2">
      <c r="M109">
        <v>0.42728037978118899</v>
      </c>
    </row>
    <row r="110" spans="13:13" x14ac:dyDescent="0.2">
      <c r="M110">
        <v>0.52906516435077799</v>
      </c>
    </row>
    <row r="111" spans="13:13" x14ac:dyDescent="0.2">
      <c r="M111">
        <v>0.42952563937674398</v>
      </c>
    </row>
    <row r="112" spans="13:13" x14ac:dyDescent="0.2">
      <c r="M112">
        <v>0.52704974329705501</v>
      </c>
    </row>
    <row r="113" spans="13:13" x14ac:dyDescent="0.2">
      <c r="M113">
        <v>0.43166443875112298</v>
      </c>
    </row>
    <row r="114" spans="13:13" x14ac:dyDescent="0.2">
      <c r="M114">
        <v>0.52512258085985197</v>
      </c>
    </row>
    <row r="115" spans="13:13" x14ac:dyDescent="0.2">
      <c r="M115">
        <v>0.43370302196920502</v>
      </c>
    </row>
    <row r="116" spans="13:13" x14ac:dyDescent="0.2">
      <c r="M116">
        <v>0.52327906913764899</v>
      </c>
    </row>
    <row r="117" spans="13:13" x14ac:dyDescent="0.2">
      <c r="M117">
        <v>0.435647132936759</v>
      </c>
    </row>
    <row r="118" spans="13:13" x14ac:dyDescent="0.2">
      <c r="M118">
        <v>0.52151493079844802</v>
      </c>
    </row>
    <row r="119" spans="13:13" x14ac:dyDescent="0.2">
      <c r="M119">
        <v>0.43750206937818797</v>
      </c>
    </row>
    <row r="120" spans="13:13" x14ac:dyDescent="0.2">
      <c r="M120">
        <v>0.51982618568000205</v>
      </c>
    </row>
    <row r="121" spans="13:13" x14ac:dyDescent="0.2">
      <c r="M121">
        <v>0.43927272962858999</v>
      </c>
    </row>
    <row r="122" spans="13:13" x14ac:dyDescent="0.2">
      <c r="M122">
        <v>0.51820912165622901</v>
      </c>
    </row>
    <row r="123" spans="13:13" x14ac:dyDescent="0.2">
      <c r="M123">
        <v>0.44096365334577597</v>
      </c>
    </row>
    <row r="124" spans="13:13" x14ac:dyDescent="0.2">
      <c r="M124">
        <v>0.51666026913964702</v>
      </c>
    </row>
    <row r="125" spans="13:13" x14ac:dyDescent="0.2">
      <c r="M125">
        <v>0.44257905705688999</v>
      </c>
    </row>
    <row r="126" spans="13:13" x14ac:dyDescent="0.2">
      <c r="M126">
        <v>0.51517637869385402</v>
      </c>
    </row>
    <row r="127" spans="13:13" x14ac:dyDescent="0.2">
      <c r="M127">
        <v>0.444122865299799</v>
      </c>
    </row>
    <row r="128" spans="13:13" x14ac:dyDescent="0.2">
      <c r="M128">
        <v>0.51375440131514105</v>
      </c>
    </row>
    <row r="129" spans="13:13" x14ac:dyDescent="0.2">
      <c r="M129">
        <v>0.44559873799379801</v>
      </c>
    </row>
    <row r="130" spans="13:13" x14ac:dyDescent="0.2">
      <c r="M130">
        <v>0.51239147101216997</v>
      </c>
    </row>
    <row r="131" spans="13:13" x14ac:dyDescent="0.2">
      <c r="M131">
        <v>0.44701009457153601</v>
      </c>
    </row>
    <row r="132" spans="13:13" x14ac:dyDescent="0.2">
      <c r="M132">
        <v>0.51108488937032204</v>
      </c>
    </row>
    <row r="133" spans="13:13" x14ac:dyDescent="0.2">
      <c r="M133">
        <v>0.448360135319811</v>
      </c>
    </row>
    <row r="134" spans="13:13" x14ac:dyDescent="0.2">
      <c r="M134">
        <v>0.50983211183498001</v>
      </c>
    </row>
    <row r="135" spans="13:13" x14ac:dyDescent="0.2">
      <c r="M135">
        <v>0.44965186030739601</v>
      </c>
    </row>
    <row r="136" spans="13:13" x14ac:dyDescent="0.2">
      <c r="M136">
        <v>0.50863073548780602</v>
      </c>
    </row>
    <row r="137" spans="13:13" x14ac:dyDescent="0.2">
      <c r="M137">
        <v>0.45088808622043303</v>
      </c>
    </row>
    <row r="138" spans="13:13" x14ac:dyDescent="0.2">
      <c r="M138">
        <v>0.50747848812317198</v>
      </c>
    </row>
    <row r="139" spans="13:13" x14ac:dyDescent="0.2">
      <c r="M139">
        <v>0.45207146137815701</v>
      </c>
    </row>
    <row r="140" spans="13:13" x14ac:dyDescent="0.2">
      <c r="M140">
        <v>0.50637321845974403</v>
      </c>
    </row>
    <row r="141" spans="13:13" x14ac:dyDescent="0.2">
      <c r="M141">
        <v>0.45320447916162798</v>
      </c>
    </row>
    <row r="142" spans="13:13" x14ac:dyDescent="0.2">
      <c r="M142">
        <v>0.50531288734562496</v>
      </c>
    </row>
    <row r="143" spans="13:13" x14ac:dyDescent="0.2">
      <c r="M143">
        <v>0.45428949005472002</v>
      </c>
    </row>
    <row r="144" spans="13:13" x14ac:dyDescent="0.2">
      <c r="M144">
        <v>0.50429555983518903</v>
      </c>
    </row>
    <row r="145" spans="13:13" x14ac:dyDescent="0.2">
      <c r="M145">
        <v>0.455328712468411</v>
      </c>
    </row>
    <row r="146" spans="13:13" x14ac:dyDescent="0.2">
      <c r="M146">
        <v>0.50331939803251602</v>
      </c>
    </row>
    <row r="147" spans="13:13" x14ac:dyDescent="0.2">
      <c r="M147">
        <v>0.45632424249564102</v>
      </c>
    </row>
    <row r="148" spans="13:13" x14ac:dyDescent="0.2">
      <c r="M148">
        <v>0.50238265461048903</v>
      </c>
    </row>
    <row r="149" spans="13:13" x14ac:dyDescent="0.2">
      <c r="M149">
        <v>0.45727806272387</v>
      </c>
    </row>
    <row r="150" spans="13:13" x14ac:dyDescent="0.2">
      <c r="M150">
        <v>0.50148366692681301</v>
      </c>
    </row>
    <row r="151" spans="13:13" x14ac:dyDescent="0.2">
      <c r="M151">
        <v>0.458192050215394</v>
      </c>
    </row>
    <row r="152" spans="13:13" x14ac:dyDescent="0.2">
      <c r="M152">
        <v>0.50062085166847603</v>
      </c>
    </row>
    <row r="153" spans="13:13" x14ac:dyDescent="0.2">
      <c r="M153">
        <v>0.45906798375086</v>
      </c>
    </row>
    <row r="154" spans="13:13" x14ac:dyDescent="0.2">
      <c r="M154">
        <v>0.49979269996512199</v>
      </c>
    </row>
    <row r="155" spans="13:13" x14ac:dyDescent="0.2">
      <c r="M155">
        <v>0.45990755041905301</v>
      </c>
    </row>
    <row r="156" spans="13:13" x14ac:dyDescent="0.2">
      <c r="M156">
        <v>0.49899777291935199</v>
      </c>
    </row>
    <row r="157" spans="13:13" x14ac:dyDescent="0.2">
      <c r="M157">
        <v>0.46071235162530699</v>
      </c>
    </row>
    <row r="158" spans="13:13" x14ac:dyDescent="0.2">
      <c r="M158">
        <v>0.49823469750856902</v>
      </c>
    </row>
    <row r="159" spans="13:13" x14ac:dyDescent="0.2">
      <c r="M159">
        <v>0.46148390858181099</v>
      </c>
    </row>
    <row r="160" spans="13:13" x14ac:dyDescent="0.2">
      <c r="M160">
        <v>0.49750216281860599</v>
      </c>
    </row>
    <row r="161" spans="13:13" x14ac:dyDescent="0.2">
      <c r="M161">
        <v>0.46222366733512998</v>
      </c>
    </row>
    <row r="162" spans="13:13" x14ac:dyDescent="0.2">
      <c r="M162">
        <v>0.49679891657430703</v>
      </c>
    </row>
    <row r="163" spans="13:13" x14ac:dyDescent="0.2">
      <c r="M163">
        <v>0.46293300337954901</v>
      </c>
    </row>
    <row r="164" spans="13:13" x14ac:dyDescent="0.2">
      <c r="M164">
        <v>0.49612376193637903</v>
      </c>
    </row>
    <row r="165" spans="13:13" x14ac:dyDescent="0.2">
      <c r="M165">
        <v>0.46361322589890602</v>
      </c>
    </row>
    <row r="166" spans="13:13" x14ac:dyDescent="0.2">
      <c r="M166">
        <v>0.49547555453763398</v>
      </c>
    </row>
    <row r="167" spans="13:13" x14ac:dyDescent="0.2">
      <c r="M167">
        <v>0.46426558167454401</v>
      </c>
    </row>
    <row r="168" spans="13:13" x14ac:dyDescent="0.2">
      <c r="M168">
        <v>0.49485319973478398</v>
      </c>
    </row>
    <row r="169" spans="13:13" x14ac:dyDescent="0.2">
      <c r="M169">
        <v>0.464891258692543</v>
      </c>
    </row>
    <row r="170" spans="13:13" x14ac:dyDescent="0.2">
      <c r="M170">
        <v>0.49425565005487698</v>
      </c>
    </row>
    <row r="171" spans="13:13" x14ac:dyDescent="0.2">
      <c r="M171">
        <v>0.46549138947958701</v>
      </c>
    </row>
    <row r="172" spans="13:13" x14ac:dyDescent="0.2">
      <c r="M172">
        <v>0.49368190281777302</v>
      </c>
    </row>
    <row r="173" spans="13:13" x14ac:dyDescent="0.2">
      <c r="M173">
        <v>0.46606705419343702</v>
      </c>
    </row>
    <row r="174" spans="13:13" x14ac:dyDescent="0.2">
      <c r="M174">
        <v>0.493130997918239</v>
      </c>
    </row>
    <row r="175" spans="13:13" x14ac:dyDescent="0.2">
      <c r="M175">
        <v>0.466619283491089</v>
      </c>
    </row>
    <row r="176" spans="13:13" x14ac:dyDescent="0.2">
      <c r="M176">
        <v>0.49260201575308099</v>
      </c>
    </row>
    <row r="177" spans="13:13" x14ac:dyDescent="0.2">
      <c r="M177">
        <v>0.46714906119509297</v>
      </c>
    </row>
    <row r="178" spans="13:13" x14ac:dyDescent="0.2">
      <c r="M178">
        <v>0.49209407528034899</v>
      </c>
    </row>
    <row r="179" spans="13:13" x14ac:dyDescent="0.2">
      <c r="M179">
        <v>0.46765732677628302</v>
      </c>
    </row>
    <row r="180" spans="13:13" x14ac:dyDescent="0.2">
      <c r="M180">
        <v>0.49160633219907401</v>
      </c>
    </row>
    <row r="181" spans="13:13" x14ac:dyDescent="0.2">
      <c r="M181">
        <v>0.46814497766921298</v>
      </c>
    </row>
    <row r="182" spans="13:13" x14ac:dyDescent="0.2">
      <c r="M182">
        <v>0.49113797723925001</v>
      </c>
    </row>
    <row r="183" spans="13:13" x14ac:dyDescent="0.2">
      <c r="M183">
        <v>0.46861287143483499</v>
      </c>
    </row>
    <row r="184" spans="13:13" x14ac:dyDescent="0.2">
      <c r="M184">
        <v>0.49068823455287203</v>
      </c>
    </row>
    <row r="185" spans="13:13" x14ac:dyDescent="0.2">
      <c r="M185">
        <v>0.46906182778344202</v>
      </c>
    </row>
    <row r="186" spans="13:13" x14ac:dyDescent="0.2">
      <c r="M186">
        <v>0.49025636019781799</v>
      </c>
    </row>
    <row r="187" spans="13:13" x14ac:dyDescent="0.2">
      <c r="M187">
        <v>0.46949263046953299</v>
      </c>
    </row>
    <row r="188" spans="13:13" x14ac:dyDescent="0.2">
      <c r="M188">
        <v>0.489841640707183</v>
      </c>
    </row>
    <row r="189" spans="13:13" x14ac:dyDescent="0.2">
      <c r="M189">
        <v>0.46990602906912199</v>
      </c>
    </row>
    <row r="190" spans="13:13" x14ac:dyDescent="0.2">
      <c r="M190">
        <v>0.48944339173748302</v>
      </c>
    </row>
    <row r="191" spans="13:13" x14ac:dyDescent="0.2">
      <c r="M191">
        <v>0.470302740648886</v>
      </c>
    </row>
    <row r="192" spans="13:13" x14ac:dyDescent="0.2">
      <c r="M192">
        <v>0.48906095678975198</v>
      </c>
    </row>
    <row r="193" spans="13:13" x14ac:dyDescent="0.2">
      <c r="M193">
        <v>0.47068345133567002</v>
      </c>
    </row>
    <row r="194" spans="13:13" x14ac:dyDescent="0.2">
      <c r="M194">
        <v>0.48869370599818801</v>
      </c>
    </row>
    <row r="195" spans="13:13" x14ac:dyDescent="0.2">
      <c r="M195">
        <v>0.47104881779401098</v>
      </c>
    </row>
    <row r="196" spans="13:13" x14ac:dyDescent="0.2">
      <c r="M196">
        <v>0.48834103498148801</v>
      </c>
    </row>
    <row r="197" spans="13:13" x14ac:dyDescent="0.2">
      <c r="M197">
        <v>0.47139946861863702</v>
      </c>
    </row>
    <row r="198" spans="13:13" x14ac:dyDescent="0.2">
      <c r="M198">
        <v>0.48800236375253198</v>
      </c>
    </row>
    <row r="199" spans="13:13" x14ac:dyDescent="0.2">
      <c r="M199">
        <v>0.47173600564821699</v>
      </c>
    </row>
    <row r="200" spans="13:13" x14ac:dyDescent="0.2">
      <c r="M200">
        <v>0.48767713568239701</v>
      </c>
    </row>
    <row r="201" spans="13:13" x14ac:dyDescent="0.2">
      <c r="M201">
        <v>0.47205900520604599</v>
      </c>
    </row>
    <row r="202" spans="13:13" x14ac:dyDescent="0.2">
      <c r="M202">
        <v>0.48736481651514602</v>
      </c>
    </row>
    <row r="203" spans="13:13" x14ac:dyDescent="0.2">
      <c r="M203">
        <v>0.472369019272873</v>
      </c>
    </row>
    <row r="204" spans="13:13" x14ac:dyDescent="0.2">
      <c r="M204">
        <v>0.48706489343007198</v>
      </c>
    </row>
    <row r="205" spans="13:13" x14ac:dyDescent="0.2">
      <c r="M205">
        <v>0.472666576596594</v>
      </c>
    </row>
    <row r="206" spans="13:13" x14ac:dyDescent="0.2">
      <c r="M206">
        <v>0.486776874148454</v>
      </c>
    </row>
    <row r="207" spans="13:13" x14ac:dyDescent="0.2">
      <c r="M207">
        <v>0.47295218374306602</v>
      </c>
    </row>
    <row r="208" spans="13:13" x14ac:dyDescent="0.2">
      <c r="M208">
        <v>0.48650028608204299</v>
      </c>
    </row>
    <row r="209" spans="13:13" x14ac:dyDescent="0.2">
      <c r="M209">
        <v>0.47322632609203102</v>
      </c>
    </row>
    <row r="210" spans="13:13" x14ac:dyDescent="0.2">
      <c r="M210">
        <v>0.48623467552081601</v>
      </c>
    </row>
    <row r="211" spans="13:13" x14ac:dyDescent="0.2">
      <c r="M211">
        <v>0.473489468781704</v>
      </c>
    </row>
    <row r="212" spans="13:13" x14ac:dyDescent="0.2">
      <c r="M212">
        <v>0.48597960685769098</v>
      </c>
    </row>
    <row r="213" spans="13:13" x14ac:dyDescent="0.2">
      <c r="M213">
        <v>0.473742057605337</v>
      </c>
    </row>
    <row r="214" spans="13:13" x14ac:dyDescent="0.2">
      <c r="M214">
        <v>0.48573466184809</v>
      </c>
    </row>
    <row r="215" spans="13:13" x14ac:dyDescent="0.2">
      <c r="M215">
        <v>0.47398451986278101</v>
      </c>
    </row>
    <row r="216" spans="13:13" x14ac:dyDescent="0.2">
      <c r="M216">
        <v>0.48549943890240499</v>
      </c>
    </row>
    <row r="217" spans="13:13" x14ac:dyDescent="0.2">
      <c r="M217">
        <v>0.47421726516983798</v>
      </c>
    </row>
    <row r="218" spans="13:13" x14ac:dyDescent="0.2">
      <c r="M218">
        <v>0.48527355240958497</v>
      </c>
    </row>
    <row r="219" spans="13:13" x14ac:dyDescent="0.2">
      <c r="M219">
        <v>0.474440686227935</v>
      </c>
    </row>
    <row r="220" spans="13:13" x14ac:dyDescent="0.2">
      <c r="M220">
        <v>0.48505663209016597</v>
      </c>
    </row>
    <row r="221" spans="13:13" x14ac:dyDescent="0.2">
      <c r="M221">
        <v>0.47465515955652199</v>
      </c>
    </row>
    <row r="222" spans="13:13" x14ac:dyDescent="0.2">
      <c r="M222">
        <v>0.48484832237722603</v>
      </c>
    </row>
    <row r="223" spans="13:13" x14ac:dyDescent="0.2">
      <c r="M223">
        <v>0.47486104619035002</v>
      </c>
    </row>
    <row r="224" spans="13:13" x14ac:dyDescent="0.2">
      <c r="M224">
        <v>0.48464828182382003</v>
      </c>
    </row>
    <row r="225" spans="13:13" x14ac:dyDescent="0.2">
      <c r="M225">
        <v>0.47505869234366399</v>
      </c>
    </row>
    <row r="226" spans="13:13" x14ac:dyDescent="0.2">
      <c r="M226">
        <v>0.484456182535558</v>
      </c>
    </row>
    <row r="227" spans="13:13" x14ac:dyDescent="0.2">
      <c r="M227">
        <v>0.47524843004317002</v>
      </c>
    </row>
    <row r="228" spans="13:13" x14ac:dyDescent="0.2">
      <c r="M228">
        <v>0.48427170962711802</v>
      </c>
    </row>
    <row r="229" spans="13:13" x14ac:dyDescent="0.2">
      <c r="M229">
        <v>0.47543057773153502</v>
      </c>
    </row>
    <row r="230" spans="13:13" x14ac:dyDescent="0.2">
      <c r="M230">
        <v>0.48409456070148599</v>
      </c>
    </row>
    <row r="231" spans="13:13" x14ac:dyDescent="0.2">
      <c r="M231">
        <v>0.47560544084301898</v>
      </c>
    </row>
    <row r="232" spans="13:13" x14ac:dyDescent="0.2">
      <c r="M232">
        <v>0.48392444535089002</v>
      </c>
    </row>
    <row r="233" spans="13:13" x14ac:dyDescent="0.2">
      <c r="M233">
        <v>0.47577331235274001</v>
      </c>
    </row>
    <row r="234" spans="13:13" x14ac:dyDescent="0.2">
      <c r="M234">
        <v>0.48376108467836398</v>
      </c>
    </row>
    <row r="235" spans="13:13" x14ac:dyDescent="0.2">
      <c r="M235">
        <v>0.47593447330100203</v>
      </c>
    </row>
    <row r="236" spans="13:13" x14ac:dyDescent="0.2">
      <c r="M236">
        <v>0.483604210839021</v>
      </c>
    </row>
    <row r="237" spans="13:13" x14ac:dyDescent="0.2">
      <c r="M237">
        <v>0.47608919329395499</v>
      </c>
    </row>
    <row r="238" spans="13:13" x14ac:dyDescent="0.2">
      <c r="M238">
        <v>0.48345356660011901</v>
      </c>
    </row>
    <row r="239" spans="13:13" x14ac:dyDescent="0.2">
      <c r="M239">
        <v>0.47623773098184402</v>
      </c>
    </row>
    <row r="240" spans="13:13" x14ac:dyDescent="0.2">
      <c r="M240">
        <v>0.48330890491908002</v>
      </c>
    </row>
    <row r="241" spans="13:13" x14ac:dyDescent="0.2">
      <c r="M241">
        <v>0.476380334515977</v>
      </c>
    </row>
    <row r="242" spans="13:13" x14ac:dyDescent="0.2">
      <c r="M242">
        <v>0.48316998853865001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C5F3C-8A2B-47A9-BF14-EB90AA79FE6D}">
  <dimension ref="A1:E34"/>
  <sheetViews>
    <sheetView workbookViewId="0">
      <selection activeCell="C2" sqref="C2:C34"/>
    </sheetView>
  </sheetViews>
  <sheetFormatPr defaultRowHeight="14.25" x14ac:dyDescent="0.2"/>
  <sheetData>
    <row r="1" spans="1:5" x14ac:dyDescent="0.2">
      <c r="A1" t="s">
        <v>14</v>
      </c>
    </row>
    <row r="2" spans="1:5" x14ac:dyDescent="0.2">
      <c r="A2">
        <f>B2-7.05</f>
        <v>0</v>
      </c>
      <c r="B2">
        <v>7.05</v>
      </c>
      <c r="C2">
        <v>3.965284135948</v>
      </c>
      <c r="D2">
        <v>190</v>
      </c>
      <c r="E2">
        <v>292</v>
      </c>
    </row>
    <row r="3" spans="1:5" x14ac:dyDescent="0.2">
      <c r="A3">
        <f t="shared" ref="A3:A34" si="0">B3-7.05</f>
        <v>3.5200000000000005</v>
      </c>
      <c r="B3">
        <v>10.57</v>
      </c>
      <c r="C3">
        <v>3.8622906901802798</v>
      </c>
      <c r="D3">
        <v>190</v>
      </c>
      <c r="E3">
        <v>289</v>
      </c>
    </row>
    <row r="4" spans="1:5" x14ac:dyDescent="0.2">
      <c r="A4">
        <f t="shared" si="0"/>
        <v>8.8000000000000007</v>
      </c>
      <c r="B4">
        <v>15.85</v>
      </c>
      <c r="C4">
        <v>3.6782821169555699</v>
      </c>
      <c r="D4">
        <v>190</v>
      </c>
      <c r="E4">
        <v>284</v>
      </c>
    </row>
    <row r="5" spans="1:5" x14ac:dyDescent="0.2">
      <c r="A5">
        <f t="shared" si="0"/>
        <v>13.21</v>
      </c>
      <c r="B5">
        <v>20.260000000000002</v>
      </c>
      <c r="C5">
        <v>3.5059446798194598</v>
      </c>
      <c r="D5">
        <v>189</v>
      </c>
      <c r="E5">
        <v>279</v>
      </c>
    </row>
    <row r="6" spans="1:5" x14ac:dyDescent="0.2">
      <c r="A6">
        <f t="shared" si="0"/>
        <v>18.489999999999998</v>
      </c>
      <c r="B6">
        <v>25.54</v>
      </c>
      <c r="C6">
        <v>3.3187961287197898</v>
      </c>
      <c r="D6">
        <v>189</v>
      </c>
      <c r="E6">
        <v>273</v>
      </c>
    </row>
    <row r="7" spans="1:5" x14ac:dyDescent="0.2">
      <c r="A7">
        <f t="shared" si="0"/>
        <v>23.779999999999998</v>
      </c>
      <c r="B7">
        <v>30.83</v>
      </c>
      <c r="C7">
        <v>3.15250402691106</v>
      </c>
      <c r="D7">
        <v>191</v>
      </c>
      <c r="E7">
        <v>267</v>
      </c>
    </row>
    <row r="8" spans="1:5" x14ac:dyDescent="0.2">
      <c r="A8">
        <f t="shared" si="0"/>
        <v>28.179999999999996</v>
      </c>
      <c r="B8">
        <v>35.229999999999997</v>
      </c>
      <c r="C8">
        <v>3.0065993031941698</v>
      </c>
      <c r="D8">
        <v>190</v>
      </c>
      <c r="E8">
        <v>263</v>
      </c>
    </row>
    <row r="9" spans="1:5" x14ac:dyDescent="0.2">
      <c r="A9">
        <f t="shared" si="0"/>
        <v>33.470000000000006</v>
      </c>
      <c r="B9">
        <v>40.520000000000003</v>
      </c>
      <c r="C9">
        <v>2.8075845231020899</v>
      </c>
      <c r="D9">
        <v>189</v>
      </c>
      <c r="E9">
        <v>255</v>
      </c>
    </row>
    <row r="10" spans="1:5" x14ac:dyDescent="0.2">
      <c r="A10">
        <f t="shared" si="0"/>
        <v>37.870000000000005</v>
      </c>
      <c r="B10">
        <v>44.92</v>
      </c>
      <c r="C10">
        <v>2.6568793264299999</v>
      </c>
      <c r="D10">
        <v>189</v>
      </c>
      <c r="E10">
        <v>250</v>
      </c>
    </row>
    <row r="11" spans="1:5" x14ac:dyDescent="0.2">
      <c r="A11">
        <f t="shared" si="0"/>
        <v>43.160000000000004</v>
      </c>
      <c r="B11">
        <v>50.21</v>
      </c>
      <c r="C11">
        <v>2.4820470751694601</v>
      </c>
      <c r="D11">
        <v>189</v>
      </c>
      <c r="E11">
        <v>243</v>
      </c>
    </row>
    <row r="12" spans="1:5" x14ac:dyDescent="0.2">
      <c r="A12">
        <f t="shared" si="0"/>
        <v>48.440000000000005</v>
      </c>
      <c r="B12">
        <v>55.49</v>
      </c>
      <c r="C12">
        <v>2.3403093662314798</v>
      </c>
      <c r="D12">
        <v>191</v>
      </c>
      <c r="E12">
        <v>238</v>
      </c>
    </row>
    <row r="13" spans="1:5" x14ac:dyDescent="0.2">
      <c r="A13">
        <f t="shared" si="0"/>
        <v>53.730000000000004</v>
      </c>
      <c r="B13">
        <v>60.78</v>
      </c>
      <c r="C13">
        <v>2.1613665923111198</v>
      </c>
      <c r="D13">
        <v>191</v>
      </c>
      <c r="E13">
        <v>229</v>
      </c>
    </row>
    <row r="14" spans="1:5" x14ac:dyDescent="0.2">
      <c r="A14">
        <f t="shared" si="0"/>
        <v>58.13000000000001</v>
      </c>
      <c r="B14">
        <v>65.180000000000007</v>
      </c>
      <c r="C14">
        <v>2.0227585128419001</v>
      </c>
      <c r="D14">
        <v>191</v>
      </c>
      <c r="E14">
        <v>223</v>
      </c>
    </row>
    <row r="15" spans="1:5" x14ac:dyDescent="0.2">
      <c r="A15">
        <f t="shared" si="0"/>
        <v>63.42</v>
      </c>
      <c r="B15">
        <v>70.47</v>
      </c>
      <c r="C15">
        <v>1.8635048540638299</v>
      </c>
      <c r="D15">
        <v>189</v>
      </c>
      <c r="E15">
        <v>216</v>
      </c>
    </row>
    <row r="16" spans="1:5" x14ac:dyDescent="0.2">
      <c r="A16">
        <f t="shared" si="0"/>
        <v>68.7</v>
      </c>
      <c r="B16">
        <v>75.75</v>
      </c>
      <c r="C16">
        <v>1.7094170857320601</v>
      </c>
      <c r="D16">
        <v>189</v>
      </c>
      <c r="E16">
        <v>209</v>
      </c>
    </row>
    <row r="17" spans="1:5" x14ac:dyDescent="0.2">
      <c r="A17">
        <f t="shared" si="0"/>
        <v>73.100000000000009</v>
      </c>
      <c r="B17">
        <v>80.150000000000006</v>
      </c>
      <c r="C17">
        <v>1.5820226070805701</v>
      </c>
      <c r="D17">
        <v>189</v>
      </c>
      <c r="E17">
        <v>202</v>
      </c>
    </row>
    <row r="18" spans="1:5" x14ac:dyDescent="0.2">
      <c r="A18">
        <f t="shared" si="0"/>
        <v>78.39</v>
      </c>
      <c r="B18">
        <v>85.44</v>
      </c>
      <c r="C18">
        <v>1.4267571561939301</v>
      </c>
      <c r="D18">
        <v>190</v>
      </c>
      <c r="E18">
        <v>193</v>
      </c>
    </row>
    <row r="19" spans="1:5" x14ac:dyDescent="0.2">
      <c r="A19">
        <f t="shared" si="0"/>
        <v>83.67</v>
      </c>
      <c r="B19">
        <v>90.72</v>
      </c>
      <c r="C19">
        <v>1.28720228238034</v>
      </c>
      <c r="D19">
        <v>187</v>
      </c>
      <c r="E19">
        <v>185</v>
      </c>
    </row>
    <row r="20" spans="1:5" x14ac:dyDescent="0.2">
      <c r="A20">
        <f t="shared" si="0"/>
        <v>88.08</v>
      </c>
      <c r="B20">
        <v>95.13</v>
      </c>
      <c r="C20">
        <v>1.1834819034885</v>
      </c>
      <c r="D20">
        <v>185</v>
      </c>
      <c r="E20">
        <v>179</v>
      </c>
    </row>
    <row r="21" spans="1:5" x14ac:dyDescent="0.2">
      <c r="A21">
        <f t="shared" si="0"/>
        <v>93.36</v>
      </c>
      <c r="B21">
        <v>100.41</v>
      </c>
      <c r="C21">
        <v>1.0429016892309899</v>
      </c>
      <c r="D21">
        <v>177</v>
      </c>
      <c r="E21">
        <v>172</v>
      </c>
    </row>
    <row r="22" spans="1:5" x14ac:dyDescent="0.2">
      <c r="A22">
        <f t="shared" si="0"/>
        <v>98.66</v>
      </c>
      <c r="B22">
        <v>105.71</v>
      </c>
      <c r="C22">
        <v>0.91955750890813903</v>
      </c>
      <c r="D22">
        <v>167</v>
      </c>
      <c r="E22">
        <v>166</v>
      </c>
    </row>
    <row r="23" spans="1:5" x14ac:dyDescent="0.2">
      <c r="A23">
        <f t="shared" si="0"/>
        <v>103.93</v>
      </c>
      <c r="B23">
        <v>110.98</v>
      </c>
      <c r="C23">
        <v>0.80100006021422598</v>
      </c>
      <c r="D23">
        <v>165</v>
      </c>
      <c r="E23">
        <v>156</v>
      </c>
    </row>
    <row r="24" spans="1:5" x14ac:dyDescent="0.2">
      <c r="A24">
        <f t="shared" si="0"/>
        <v>108.34</v>
      </c>
      <c r="B24">
        <v>115.39</v>
      </c>
      <c r="C24">
        <v>0.70357778919467395</v>
      </c>
      <c r="D24">
        <v>156</v>
      </c>
      <c r="E24">
        <v>151</v>
      </c>
    </row>
    <row r="25" spans="1:5" x14ac:dyDescent="0.2">
      <c r="A25">
        <f t="shared" si="0"/>
        <v>113.62</v>
      </c>
      <c r="B25">
        <v>120.67</v>
      </c>
      <c r="C25">
        <v>0.59556129491542498</v>
      </c>
      <c r="D25">
        <v>154</v>
      </c>
      <c r="E25">
        <v>140</v>
      </c>
    </row>
    <row r="26" spans="1:5" x14ac:dyDescent="0.2">
      <c r="A26">
        <f t="shared" si="0"/>
        <v>118.03</v>
      </c>
      <c r="B26">
        <v>125.08</v>
      </c>
      <c r="C26">
        <v>0.51678871797597603</v>
      </c>
      <c r="D26">
        <v>143</v>
      </c>
      <c r="E26">
        <v>136</v>
      </c>
    </row>
    <row r="27" spans="1:5" x14ac:dyDescent="0.2">
      <c r="A27">
        <f t="shared" si="0"/>
        <v>123.31000000000002</v>
      </c>
      <c r="B27">
        <v>130.36000000000001</v>
      </c>
      <c r="C27">
        <v>0.42266097234039102</v>
      </c>
      <c r="D27">
        <v>126</v>
      </c>
      <c r="E27">
        <v>129</v>
      </c>
    </row>
    <row r="28" spans="1:5" x14ac:dyDescent="0.2">
      <c r="A28">
        <f t="shared" si="0"/>
        <v>128.6</v>
      </c>
      <c r="B28">
        <v>135.65</v>
      </c>
      <c r="C28">
        <v>0.33603751766050899</v>
      </c>
      <c r="D28">
        <v>125</v>
      </c>
      <c r="E28">
        <v>117</v>
      </c>
    </row>
    <row r="29" spans="1:5" x14ac:dyDescent="0.2">
      <c r="A29">
        <f t="shared" si="0"/>
        <v>133</v>
      </c>
      <c r="B29">
        <v>140.05000000000001</v>
      </c>
      <c r="C29">
        <v>0.26913897342960602</v>
      </c>
      <c r="D29">
        <v>121</v>
      </c>
      <c r="E29">
        <v>107</v>
      </c>
    </row>
    <row r="30" spans="1:5" x14ac:dyDescent="0.2">
      <c r="A30">
        <f t="shared" si="0"/>
        <v>138.28</v>
      </c>
      <c r="B30">
        <v>145.33000000000001</v>
      </c>
      <c r="C30">
        <v>0.199767160116682</v>
      </c>
      <c r="D30">
        <v>110</v>
      </c>
      <c r="E30">
        <v>97</v>
      </c>
    </row>
    <row r="31" spans="1:5" x14ac:dyDescent="0.2">
      <c r="A31">
        <f t="shared" si="0"/>
        <v>143.57</v>
      </c>
      <c r="B31">
        <v>150.62</v>
      </c>
      <c r="C31">
        <v>0.13348697556778499</v>
      </c>
      <c r="D31">
        <v>93</v>
      </c>
      <c r="E31">
        <v>85</v>
      </c>
    </row>
    <row r="32" spans="1:5" x14ac:dyDescent="0.2">
      <c r="A32">
        <f t="shared" si="0"/>
        <v>147.97</v>
      </c>
      <c r="B32">
        <v>155.02000000000001</v>
      </c>
      <c r="C32">
        <v>8.5439325576891004E-2</v>
      </c>
      <c r="D32">
        <v>83</v>
      </c>
      <c r="E32">
        <v>72</v>
      </c>
    </row>
    <row r="33" spans="1:5" x14ac:dyDescent="0.2">
      <c r="A33">
        <f t="shared" si="0"/>
        <v>153.78</v>
      </c>
      <c r="B33">
        <v>160.83000000000001</v>
      </c>
      <c r="C33">
        <v>7.2272929615252099E-2</v>
      </c>
      <c r="D33">
        <v>81</v>
      </c>
      <c r="E33">
        <v>67</v>
      </c>
    </row>
    <row r="34" spans="1:5" x14ac:dyDescent="0.2">
      <c r="A34">
        <f t="shared" si="0"/>
        <v>156.78</v>
      </c>
      <c r="B34">
        <v>163.83000000000001</v>
      </c>
      <c r="C34">
        <v>3.2853644997886802E-2</v>
      </c>
      <c r="D34">
        <v>67</v>
      </c>
      <c r="E34">
        <v>50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BA44B-5AA4-4382-B161-650CFCD7410A}">
  <dimension ref="A1:O34"/>
  <sheetViews>
    <sheetView workbookViewId="0">
      <selection activeCell="A6" sqref="A6:XFD6"/>
    </sheetView>
  </sheetViews>
  <sheetFormatPr defaultRowHeight="14.25" x14ac:dyDescent="0.2"/>
  <sheetData>
    <row r="1" spans="1:15" x14ac:dyDescent="0.2">
      <c r="A1" t="s">
        <v>4</v>
      </c>
    </row>
    <row r="2" spans="1:15" x14ac:dyDescent="0.2">
      <c r="A2">
        <f>B2-6.17</f>
        <v>0</v>
      </c>
      <c r="B2">
        <v>6.17</v>
      </c>
      <c r="C2">
        <v>4.0433796556883097</v>
      </c>
      <c r="D2">
        <v>191</v>
      </c>
      <c r="E2">
        <v>298</v>
      </c>
      <c r="F2">
        <f>D2/52*0.312/2</f>
        <v>0.57299999999999995</v>
      </c>
      <c r="G2">
        <f>E2/52*0.312</f>
        <v>1.788</v>
      </c>
      <c r="H2">
        <v>153.05000000000001</v>
      </c>
      <c r="I2">
        <f>J2*109.22</f>
        <v>4.2007692307692306</v>
      </c>
      <c r="J2">
        <v>3.8461538461538464E-2</v>
      </c>
      <c r="K2">
        <v>60.070220800000001</v>
      </c>
      <c r="M2">
        <v>0.56575921908919602</v>
      </c>
      <c r="N2">
        <v>57.101230650851299</v>
      </c>
      <c r="O2">
        <v>84.088918065073599</v>
      </c>
    </row>
    <row r="3" spans="1:15" x14ac:dyDescent="0.2">
      <c r="A3">
        <f t="shared" ref="A3:A27" si="0">B3-6.17</f>
        <v>4.4000000000000004</v>
      </c>
      <c r="B3">
        <v>10.57</v>
      </c>
      <c r="C3">
        <v>3.77993875221734</v>
      </c>
      <c r="D3">
        <v>190</v>
      </c>
      <c r="E3">
        <v>288</v>
      </c>
      <c r="F3">
        <f t="shared" ref="F3:F27" si="1">D3/52*0.312/2</f>
        <v>0.56999999999999995</v>
      </c>
      <c r="G3">
        <f t="shared" ref="G3:G27" si="2">E3/52*0.312</f>
        <v>1.728</v>
      </c>
      <c r="H3">
        <v>152.12</v>
      </c>
      <c r="I3">
        <f t="shared" ref="I3:I27" si="3">J3*109.22</f>
        <v>8.4015384615384612</v>
      </c>
      <c r="J3">
        <v>7.6923076923076927E-2</v>
      </c>
      <c r="K3">
        <v>62.457261299999992</v>
      </c>
      <c r="M3">
        <v>0.56379555995835196</v>
      </c>
      <c r="N3">
        <v>57.623686787356</v>
      </c>
      <c r="O3">
        <v>84.125261423425201</v>
      </c>
    </row>
    <row r="4" spans="1:15" x14ac:dyDescent="0.2">
      <c r="A4">
        <f t="shared" si="0"/>
        <v>9.68</v>
      </c>
      <c r="B4">
        <v>15.85</v>
      </c>
      <c r="C4">
        <v>3.4613566207737398</v>
      </c>
      <c r="D4">
        <v>190</v>
      </c>
      <c r="E4">
        <v>279</v>
      </c>
      <c r="F4">
        <f t="shared" si="1"/>
        <v>0.56999999999999995</v>
      </c>
      <c r="G4">
        <f t="shared" si="2"/>
        <v>1.6739999999999999</v>
      </c>
      <c r="H4">
        <v>151.54</v>
      </c>
      <c r="I4">
        <f t="shared" si="3"/>
        <v>12.602307692307694</v>
      </c>
      <c r="J4">
        <v>0.11538461538461539</v>
      </c>
      <c r="K4">
        <v>63.475131399999995</v>
      </c>
      <c r="M4">
        <v>0.55733645704302104</v>
      </c>
      <c r="N4">
        <v>57.942594034725701</v>
      </c>
      <c r="O4">
        <v>84.256506701594006</v>
      </c>
    </row>
    <row r="5" spans="1:15" x14ac:dyDescent="0.2">
      <c r="A5">
        <f t="shared" si="0"/>
        <v>14.090000000000002</v>
      </c>
      <c r="B5">
        <v>20.260000000000002</v>
      </c>
      <c r="C5">
        <v>3.2336384155083602</v>
      </c>
      <c r="D5">
        <v>190</v>
      </c>
      <c r="E5">
        <v>272</v>
      </c>
      <c r="F5">
        <f t="shared" si="1"/>
        <v>0.56999999999999995</v>
      </c>
      <c r="G5">
        <f t="shared" si="2"/>
        <v>1.6320000000000001</v>
      </c>
      <c r="H5">
        <v>150.22999999999999</v>
      </c>
      <c r="I5">
        <f t="shared" si="3"/>
        <v>16.803076923076922</v>
      </c>
      <c r="J5">
        <v>0.15384615384615385</v>
      </c>
      <c r="K5">
        <v>63.871470200000005</v>
      </c>
      <c r="M5">
        <v>0.54972776291452896</v>
      </c>
      <c r="N5">
        <v>58.739342133245799</v>
      </c>
      <c r="O5">
        <v>84.370129697422797</v>
      </c>
    </row>
    <row r="6" spans="1:15" x14ac:dyDescent="0.2">
      <c r="A6">
        <f t="shared" si="0"/>
        <v>19.369999999999997</v>
      </c>
      <c r="B6">
        <v>25.54</v>
      </c>
      <c r="C6">
        <v>3.0101133505063999</v>
      </c>
      <c r="D6">
        <v>190</v>
      </c>
      <c r="E6">
        <v>265</v>
      </c>
      <c r="F6">
        <f t="shared" si="1"/>
        <v>0.56999999999999995</v>
      </c>
      <c r="G6">
        <f t="shared" si="2"/>
        <v>1.5899999999999999</v>
      </c>
      <c r="H6">
        <v>147.88999999999999</v>
      </c>
      <c r="I6">
        <f t="shared" si="3"/>
        <v>21.003846153846155</v>
      </c>
      <c r="J6">
        <v>0.19230769230769232</v>
      </c>
      <c r="K6">
        <v>64.042616499999994</v>
      </c>
      <c r="M6">
        <v>0.53985123080144304</v>
      </c>
      <c r="N6">
        <v>59.161713936577598</v>
      </c>
      <c r="O6">
        <v>84.518684321930806</v>
      </c>
    </row>
    <row r="7" spans="1:15" x14ac:dyDescent="0.2">
      <c r="A7">
        <f t="shared" si="0"/>
        <v>24.659999999999997</v>
      </c>
      <c r="B7">
        <v>30.83</v>
      </c>
      <c r="C7">
        <v>2.77598659782059</v>
      </c>
      <c r="D7">
        <v>191</v>
      </c>
      <c r="E7">
        <v>257</v>
      </c>
      <c r="F7">
        <f t="shared" si="1"/>
        <v>0.57299999999999995</v>
      </c>
      <c r="G7">
        <f t="shared" si="2"/>
        <v>1.542</v>
      </c>
      <c r="H7">
        <v>145.07</v>
      </c>
      <c r="I7">
        <f t="shared" si="3"/>
        <v>25.204615384615387</v>
      </c>
      <c r="J7">
        <v>0.23076923076923078</v>
      </c>
      <c r="K7">
        <v>64.790255599999995</v>
      </c>
      <c r="M7">
        <v>0.52736458932339703</v>
      </c>
      <c r="N7">
        <v>59.3982036124385</v>
      </c>
      <c r="O7">
        <v>84.736036950179198</v>
      </c>
    </row>
    <row r="8" spans="1:15" x14ac:dyDescent="0.2">
      <c r="A8">
        <f t="shared" si="0"/>
        <v>29.059999999999995</v>
      </c>
      <c r="B8">
        <v>35.229999999999997</v>
      </c>
      <c r="C8">
        <v>2.5936615915325598</v>
      </c>
      <c r="D8">
        <v>191</v>
      </c>
      <c r="E8">
        <v>251</v>
      </c>
      <c r="F8">
        <f t="shared" si="1"/>
        <v>0.57299999999999995</v>
      </c>
      <c r="G8">
        <f t="shared" si="2"/>
        <v>1.506</v>
      </c>
      <c r="H8">
        <v>143.12</v>
      </c>
      <c r="I8">
        <f t="shared" si="3"/>
        <v>29.405384615384612</v>
      </c>
      <c r="J8">
        <v>0.26923076923076922</v>
      </c>
      <c r="K8">
        <v>66.078356699999986</v>
      </c>
      <c r="M8">
        <v>0.51668565861688698</v>
      </c>
      <c r="N8">
        <v>59.828575586690803</v>
      </c>
      <c r="O8">
        <v>84.873693416403796</v>
      </c>
    </row>
    <row r="9" spans="1:15" x14ac:dyDescent="0.2">
      <c r="A9">
        <f t="shared" si="0"/>
        <v>34.35</v>
      </c>
      <c r="B9">
        <v>40.520000000000003</v>
      </c>
      <c r="C9">
        <v>2.3616140202631302</v>
      </c>
      <c r="D9">
        <v>191</v>
      </c>
      <c r="E9">
        <v>241</v>
      </c>
      <c r="F9">
        <f t="shared" si="1"/>
        <v>0.57299999999999995</v>
      </c>
      <c r="G9">
        <f t="shared" si="2"/>
        <v>1.4460000000000002</v>
      </c>
      <c r="H9">
        <v>141.07</v>
      </c>
      <c r="I9">
        <f t="shared" si="3"/>
        <v>33.606153846153845</v>
      </c>
      <c r="J9">
        <v>0.30769230769230771</v>
      </c>
      <c r="K9">
        <v>66.663857199999995</v>
      </c>
      <c r="M9">
        <v>0.50361046544621801</v>
      </c>
      <c r="N9">
        <v>60.6173950749209</v>
      </c>
      <c r="O9">
        <v>85.0467998290152</v>
      </c>
    </row>
    <row r="10" spans="1:15" x14ac:dyDescent="0.2">
      <c r="A10">
        <f t="shared" si="0"/>
        <v>38.75</v>
      </c>
      <c r="B10">
        <v>44.92</v>
      </c>
      <c r="C10">
        <v>2.1751369280444801</v>
      </c>
      <c r="D10">
        <v>191</v>
      </c>
      <c r="E10">
        <v>233</v>
      </c>
      <c r="F10">
        <f t="shared" si="1"/>
        <v>0.57299999999999995</v>
      </c>
      <c r="G10">
        <f t="shared" si="2"/>
        <v>1.3979999999999999</v>
      </c>
      <c r="H10">
        <v>140.63</v>
      </c>
      <c r="I10">
        <f t="shared" si="3"/>
        <v>37.806923076923077</v>
      </c>
      <c r="J10">
        <v>0.34615384615384615</v>
      </c>
      <c r="K10">
        <v>66.510726299999988</v>
      </c>
      <c r="M10">
        <v>0.491128499119247</v>
      </c>
      <c r="N10">
        <v>61.262468617303199</v>
      </c>
      <c r="O10">
        <v>85.198225021549803</v>
      </c>
    </row>
    <row r="11" spans="1:15" x14ac:dyDescent="0.2">
      <c r="A11">
        <f t="shared" si="0"/>
        <v>44.04</v>
      </c>
      <c r="B11">
        <v>50.21</v>
      </c>
      <c r="C11">
        <v>1.96418907843472</v>
      </c>
      <c r="D11">
        <v>191</v>
      </c>
      <c r="E11">
        <v>224</v>
      </c>
      <c r="F11">
        <f t="shared" si="1"/>
        <v>0.57299999999999995</v>
      </c>
      <c r="G11">
        <f t="shared" si="2"/>
        <v>1.3439999999999999</v>
      </c>
      <c r="H11">
        <v>138.72</v>
      </c>
      <c r="I11">
        <f t="shared" si="3"/>
        <v>42.007692307692309</v>
      </c>
      <c r="J11">
        <v>0.38461538461538464</v>
      </c>
      <c r="K11">
        <v>66.213472199999998</v>
      </c>
      <c r="M11">
        <v>0.47401507152323702</v>
      </c>
      <c r="N11">
        <v>61.765859076306</v>
      </c>
      <c r="O11">
        <v>85.390983390667699</v>
      </c>
    </row>
    <row r="12" spans="1:15" x14ac:dyDescent="0.2">
      <c r="A12">
        <f t="shared" si="0"/>
        <v>49.32</v>
      </c>
      <c r="B12">
        <v>55.49</v>
      </c>
      <c r="C12">
        <v>1.76257277688213</v>
      </c>
      <c r="D12">
        <v>190</v>
      </c>
      <c r="E12">
        <v>214</v>
      </c>
      <c r="F12">
        <f t="shared" si="1"/>
        <v>0.56999999999999995</v>
      </c>
      <c r="G12">
        <f t="shared" si="2"/>
        <v>1.2839999999999998</v>
      </c>
      <c r="H12">
        <v>136.56</v>
      </c>
      <c r="I12">
        <f t="shared" si="3"/>
        <v>46.208461538461535</v>
      </c>
      <c r="J12">
        <v>0.42307692307692307</v>
      </c>
      <c r="K12">
        <v>66.465687799999998</v>
      </c>
      <c r="M12">
        <v>0.45712452241062801</v>
      </c>
      <c r="N12">
        <v>62.661813517215997</v>
      </c>
      <c r="O12" s="2">
        <v>85.390983390667699</v>
      </c>
    </row>
    <row r="13" spans="1:15" x14ac:dyDescent="0.2">
      <c r="A13">
        <f t="shared" si="0"/>
        <v>54.61</v>
      </c>
      <c r="B13">
        <v>60.78</v>
      </c>
      <c r="C13">
        <v>1.56826686090349</v>
      </c>
      <c r="D13">
        <v>190</v>
      </c>
      <c r="E13">
        <v>204</v>
      </c>
      <c r="F13">
        <f t="shared" si="1"/>
        <v>0.56999999999999995</v>
      </c>
      <c r="G13">
        <f t="shared" si="2"/>
        <v>1.224</v>
      </c>
      <c r="H13">
        <v>133.86000000000001</v>
      </c>
      <c r="I13">
        <f t="shared" si="3"/>
        <v>50.409230769230774</v>
      </c>
      <c r="J13">
        <v>0.46153846153846156</v>
      </c>
      <c r="K13">
        <v>65.934233499999991</v>
      </c>
      <c r="M13">
        <v>0.43493196129948802</v>
      </c>
      <c r="N13">
        <v>63.084718953227501</v>
      </c>
      <c r="O13" s="2">
        <v>85.390983390667699</v>
      </c>
    </row>
    <row r="14" spans="1:15" x14ac:dyDescent="0.2">
      <c r="A14">
        <f t="shared" si="0"/>
        <v>59.010000000000005</v>
      </c>
      <c r="B14">
        <v>65.180000000000007</v>
      </c>
      <c r="C14">
        <v>1.4091307668057</v>
      </c>
      <c r="D14">
        <v>190</v>
      </c>
      <c r="E14">
        <v>195</v>
      </c>
      <c r="F14">
        <f t="shared" si="1"/>
        <v>0.56999999999999995</v>
      </c>
      <c r="G14">
        <f t="shared" si="2"/>
        <v>1.17</v>
      </c>
      <c r="H14">
        <v>132.4</v>
      </c>
      <c r="I14">
        <f t="shared" si="3"/>
        <v>54.61</v>
      </c>
      <c r="J14">
        <v>0.5</v>
      </c>
      <c r="K14">
        <v>68.56448189999999</v>
      </c>
      <c r="M14">
        <v>0.41366615935470102</v>
      </c>
      <c r="N14">
        <v>63.806662969690997</v>
      </c>
      <c r="O14" s="2">
        <v>85.390983390667699</v>
      </c>
    </row>
    <row r="15" spans="1:15" x14ac:dyDescent="0.2">
      <c r="A15">
        <f t="shared" si="0"/>
        <v>64.3</v>
      </c>
      <c r="B15">
        <v>70.47</v>
      </c>
      <c r="C15">
        <v>1.20541628348438</v>
      </c>
      <c r="D15">
        <v>179</v>
      </c>
      <c r="E15">
        <v>184</v>
      </c>
      <c r="F15">
        <f t="shared" si="1"/>
        <v>0.53700000000000003</v>
      </c>
      <c r="G15">
        <f t="shared" si="2"/>
        <v>1.1039999999999999</v>
      </c>
      <c r="H15">
        <v>132.12</v>
      </c>
      <c r="I15">
        <f t="shared" si="3"/>
        <v>58.810769230769225</v>
      </c>
      <c r="J15">
        <v>0.53846153846153844</v>
      </c>
      <c r="K15">
        <v>68.8347129</v>
      </c>
      <c r="M15">
        <v>0.41889542425264897</v>
      </c>
      <c r="N15">
        <v>63.832006957732702</v>
      </c>
      <c r="O15" s="2">
        <v>85.390983390667699</v>
      </c>
    </row>
    <row r="16" spans="1:15" x14ac:dyDescent="0.2">
      <c r="A16">
        <f t="shared" si="0"/>
        <v>69.58</v>
      </c>
      <c r="B16">
        <v>75.75</v>
      </c>
      <c r="C16">
        <v>1.02818320198522</v>
      </c>
      <c r="D16">
        <v>169</v>
      </c>
      <c r="E16">
        <v>176</v>
      </c>
      <c r="F16">
        <f t="shared" si="1"/>
        <v>0.50700000000000001</v>
      </c>
      <c r="G16">
        <f t="shared" si="2"/>
        <v>1.056</v>
      </c>
      <c r="H16">
        <v>133.16</v>
      </c>
      <c r="I16">
        <f t="shared" si="3"/>
        <v>63.011538461538457</v>
      </c>
      <c r="J16">
        <v>0.57692307692307687</v>
      </c>
      <c r="K16">
        <v>68.510435699999988</v>
      </c>
      <c r="M16">
        <v>0.41761905326273102</v>
      </c>
      <c r="N16">
        <v>63.598962725282902</v>
      </c>
      <c r="O16" s="2">
        <v>85.390983390667699</v>
      </c>
    </row>
    <row r="17" spans="1:15" x14ac:dyDescent="0.2">
      <c r="A17">
        <f t="shared" si="0"/>
        <v>73.98</v>
      </c>
      <c r="B17">
        <v>80.150000000000006</v>
      </c>
      <c r="C17">
        <v>0.89126428777079802</v>
      </c>
      <c r="D17">
        <v>159</v>
      </c>
      <c r="E17">
        <v>168</v>
      </c>
      <c r="F17">
        <f t="shared" si="1"/>
        <v>0.47699999999999998</v>
      </c>
      <c r="G17">
        <f t="shared" si="2"/>
        <v>1.008</v>
      </c>
      <c r="H17">
        <v>132.47999999999999</v>
      </c>
      <c r="I17">
        <f t="shared" si="3"/>
        <v>67.212307692307689</v>
      </c>
      <c r="J17">
        <v>0.61538461538461542</v>
      </c>
      <c r="K17">
        <v>68.996851500000005</v>
      </c>
      <c r="M17">
        <v>0.42225012176225601</v>
      </c>
      <c r="N17">
        <v>63.092878379669102</v>
      </c>
      <c r="O17">
        <v>85.133719959189406</v>
      </c>
    </row>
    <row r="18" spans="1:15" x14ac:dyDescent="0.2">
      <c r="A18">
        <f t="shared" si="0"/>
        <v>79.27</v>
      </c>
      <c r="B18">
        <v>85.44</v>
      </c>
      <c r="C18">
        <v>0.74114521804008404</v>
      </c>
      <c r="D18">
        <v>148</v>
      </c>
      <c r="E18">
        <v>160</v>
      </c>
      <c r="F18">
        <f t="shared" si="1"/>
        <v>0.44400000000000001</v>
      </c>
      <c r="G18">
        <f t="shared" si="2"/>
        <v>0.96000000000000008</v>
      </c>
      <c r="H18">
        <v>133.81</v>
      </c>
      <c r="I18">
        <f t="shared" si="3"/>
        <v>71.413076923076929</v>
      </c>
      <c r="J18">
        <v>0.65384615384615385</v>
      </c>
      <c r="K18">
        <v>69.348151799999997</v>
      </c>
      <c r="M18">
        <v>0.42137387139383498</v>
      </c>
      <c r="N18">
        <v>62.666200324846699</v>
      </c>
      <c r="O18">
        <v>84.792354110911901</v>
      </c>
    </row>
    <row r="19" spans="1:15" x14ac:dyDescent="0.2">
      <c r="A19">
        <f t="shared" si="0"/>
        <v>84.55</v>
      </c>
      <c r="B19">
        <v>90.72</v>
      </c>
      <c r="C19">
        <v>0.59776940729429795</v>
      </c>
      <c r="D19">
        <v>147</v>
      </c>
      <c r="E19">
        <v>144</v>
      </c>
      <c r="F19">
        <f t="shared" si="1"/>
        <v>0.441</v>
      </c>
      <c r="G19">
        <f t="shared" si="2"/>
        <v>0.86399999999999999</v>
      </c>
      <c r="H19">
        <v>132.56</v>
      </c>
      <c r="I19">
        <f t="shared" si="3"/>
        <v>75.613846153846154</v>
      </c>
      <c r="J19">
        <v>0.69230769230769229</v>
      </c>
      <c r="K19">
        <v>69.158990099999997</v>
      </c>
      <c r="M19">
        <v>0.38302733081395202</v>
      </c>
      <c r="N19">
        <v>64.028582852321193</v>
      </c>
      <c r="O19">
        <v>85.163182018658404</v>
      </c>
    </row>
    <row r="20" spans="1:15" x14ac:dyDescent="0.2">
      <c r="A20">
        <f t="shared" si="0"/>
        <v>88.96</v>
      </c>
      <c r="B20">
        <v>95.13</v>
      </c>
      <c r="C20">
        <v>0.49578637312219498</v>
      </c>
      <c r="D20">
        <v>137</v>
      </c>
      <c r="E20">
        <v>138</v>
      </c>
      <c r="F20">
        <f t="shared" si="1"/>
        <v>0.41099999999999998</v>
      </c>
      <c r="G20">
        <f t="shared" si="2"/>
        <v>0.82799999999999996</v>
      </c>
      <c r="H20">
        <v>129.88</v>
      </c>
      <c r="I20">
        <f t="shared" si="3"/>
        <v>79.814615384615379</v>
      </c>
      <c r="J20">
        <v>0.73076923076923073</v>
      </c>
      <c r="K20">
        <v>69.573344300000002</v>
      </c>
      <c r="M20">
        <v>0.37842188365495599</v>
      </c>
      <c r="N20">
        <v>63.6908216630585</v>
      </c>
      <c r="O20">
        <v>84.855248848332593</v>
      </c>
    </row>
    <row r="21" spans="1:15" x14ac:dyDescent="0.2">
      <c r="A21">
        <f t="shared" si="0"/>
        <v>94.24</v>
      </c>
      <c r="B21">
        <v>100.41</v>
      </c>
      <c r="C21">
        <v>0.36511195864301799</v>
      </c>
      <c r="D21">
        <v>117</v>
      </c>
      <c r="E21">
        <v>127</v>
      </c>
      <c r="F21">
        <f t="shared" si="1"/>
        <v>0.35099999999999998</v>
      </c>
      <c r="G21">
        <f t="shared" si="2"/>
        <v>0.76200000000000001</v>
      </c>
      <c r="H21">
        <v>131.83000000000001</v>
      </c>
      <c r="I21">
        <f t="shared" si="3"/>
        <v>84.015384615384619</v>
      </c>
      <c r="J21">
        <v>0.76923076923076927</v>
      </c>
      <c r="K21">
        <v>69.501282700000004</v>
      </c>
      <c r="M21">
        <v>0.41538746025724499</v>
      </c>
      <c r="N21">
        <v>61.909432365358199</v>
      </c>
      <c r="O21">
        <v>83.65003799902</v>
      </c>
    </row>
    <row r="22" spans="1:15" x14ac:dyDescent="0.2">
      <c r="A22">
        <f t="shared" si="0"/>
        <v>98.649999999999991</v>
      </c>
      <c r="B22">
        <v>104.82</v>
      </c>
      <c r="C22">
        <v>0.28320194851865299</v>
      </c>
      <c r="D22">
        <v>116</v>
      </c>
      <c r="E22">
        <v>115</v>
      </c>
      <c r="F22">
        <f t="shared" si="1"/>
        <v>0.34800000000000003</v>
      </c>
      <c r="G22">
        <f t="shared" si="2"/>
        <v>0.69000000000000006</v>
      </c>
      <c r="H22">
        <v>130.58000000000001</v>
      </c>
      <c r="I22">
        <f t="shared" si="3"/>
        <v>88.216153846153844</v>
      </c>
      <c r="J22">
        <v>0.80769230769230771</v>
      </c>
      <c r="K22">
        <v>69.384182599999988</v>
      </c>
      <c r="M22">
        <v>0.363362797232333</v>
      </c>
      <c r="N22">
        <v>63.385553683768798</v>
      </c>
      <c r="O22">
        <v>84.188826698003098</v>
      </c>
    </row>
    <row r="23" spans="1:15" x14ac:dyDescent="0.2">
      <c r="A23">
        <f t="shared" si="0"/>
        <v>104.81</v>
      </c>
      <c r="B23">
        <v>110.98</v>
      </c>
      <c r="C23">
        <v>0.17034206084536399</v>
      </c>
      <c r="D23">
        <v>96</v>
      </c>
      <c r="E23">
        <v>98</v>
      </c>
      <c r="F23">
        <f t="shared" si="1"/>
        <v>0.28800000000000003</v>
      </c>
      <c r="G23">
        <f t="shared" si="2"/>
        <v>0.58799999999999997</v>
      </c>
      <c r="H23">
        <v>131.06</v>
      </c>
      <c r="I23">
        <f t="shared" si="3"/>
        <v>92.416923076923069</v>
      </c>
      <c r="J23">
        <v>0.84615384615384615</v>
      </c>
      <c r="K23">
        <v>69.609375099999994</v>
      </c>
      <c r="M23">
        <v>0.392459687419348</v>
      </c>
      <c r="N23">
        <v>62.364351820644004</v>
      </c>
      <c r="O23">
        <v>82.817650495126699</v>
      </c>
    </row>
    <row r="24" spans="1:15" s="2" customFormat="1" x14ac:dyDescent="0.2">
      <c r="A24" s="2">
        <f t="shared" si="0"/>
        <v>109.22</v>
      </c>
      <c r="B24" s="2">
        <v>115.39</v>
      </c>
      <c r="C24" s="2">
        <v>9.9775091439234298E-2</v>
      </c>
      <c r="D24" s="2">
        <v>77</v>
      </c>
      <c r="E24" s="2">
        <v>84</v>
      </c>
      <c r="F24" s="2">
        <f t="shared" si="1"/>
        <v>0.23100000000000001</v>
      </c>
      <c r="G24" s="2">
        <f t="shared" si="2"/>
        <v>0.504</v>
      </c>
      <c r="H24" s="2">
        <v>130.63</v>
      </c>
      <c r="I24">
        <f t="shared" si="3"/>
        <v>96.617692307692309</v>
      </c>
      <c r="J24" s="2">
        <v>0.88461538461538458</v>
      </c>
      <c r="K24" s="2">
        <v>69.834567599999986</v>
      </c>
      <c r="M24" s="2">
        <v>0.460767661734373</v>
      </c>
      <c r="N24" s="2">
        <v>60.337621626934798</v>
      </c>
      <c r="O24" s="2">
        <v>80.301989790871204</v>
      </c>
    </row>
    <row r="25" spans="1:15" x14ac:dyDescent="0.2">
      <c r="A25">
        <f t="shared" si="0"/>
        <v>114.5</v>
      </c>
      <c r="B25">
        <v>120.67</v>
      </c>
      <c r="C25">
        <v>4.7205357584539802E-2</v>
      </c>
      <c r="D25">
        <v>64</v>
      </c>
      <c r="E25">
        <v>64</v>
      </c>
      <c r="F25">
        <f t="shared" si="1"/>
        <v>0.192</v>
      </c>
      <c r="G25">
        <f t="shared" si="2"/>
        <v>0.38400000000000001</v>
      </c>
      <c r="H25">
        <v>129.53</v>
      </c>
      <c r="I25">
        <f t="shared" si="3"/>
        <v>100.81846153846155</v>
      </c>
      <c r="J25">
        <v>0.92307692307692313</v>
      </c>
      <c r="K25">
        <v>69.933652299999991</v>
      </c>
      <c r="M25">
        <v>0.47970072792924801</v>
      </c>
      <c r="N25">
        <v>60.531591862466499</v>
      </c>
      <c r="O25">
        <v>78.650928352784007</v>
      </c>
    </row>
    <row r="26" spans="1:15" s="2" customFormat="1" x14ac:dyDescent="0.2">
      <c r="A26" s="2">
        <f t="shared" si="0"/>
        <v>118.91</v>
      </c>
      <c r="B26" s="2">
        <v>125.08</v>
      </c>
      <c r="C26" s="2">
        <v>1.26689938799813E-2</v>
      </c>
      <c r="D26" s="2">
        <v>43</v>
      </c>
      <c r="E26" s="2">
        <v>41</v>
      </c>
      <c r="F26" s="2">
        <f t="shared" si="1"/>
        <v>0.129</v>
      </c>
      <c r="G26" s="2">
        <f t="shared" si="2"/>
        <v>0.246</v>
      </c>
      <c r="H26" s="2">
        <v>123.65</v>
      </c>
      <c r="I26">
        <f t="shared" si="3"/>
        <v>105.01923076923077</v>
      </c>
      <c r="J26" s="2">
        <v>0.96153846153846156</v>
      </c>
      <c r="K26" s="2">
        <v>70.167852499999995</v>
      </c>
      <c r="M26" s="2">
        <v>0.66064624843437103</v>
      </c>
      <c r="N26" s="2">
        <v>55.967642222120197</v>
      </c>
      <c r="O26" s="2">
        <v>69.751202132645304</v>
      </c>
    </row>
    <row r="27" spans="1:15" x14ac:dyDescent="0.2">
      <c r="A27">
        <f t="shared" si="0"/>
        <v>121.55</v>
      </c>
      <c r="B27">
        <v>127.72</v>
      </c>
      <c r="C27">
        <v>3.0923073480402801E-3</v>
      </c>
      <c r="D27">
        <v>27</v>
      </c>
      <c r="E27">
        <v>25</v>
      </c>
      <c r="F27">
        <f t="shared" si="1"/>
        <v>8.1000000000000003E-2</v>
      </c>
      <c r="G27">
        <f t="shared" si="2"/>
        <v>0.15</v>
      </c>
      <c r="H27">
        <v>95.51</v>
      </c>
      <c r="I27">
        <f t="shared" si="3"/>
        <v>109.22</v>
      </c>
      <c r="J27">
        <v>1</v>
      </c>
      <c r="K27">
        <v>70.311975699999991</v>
      </c>
    </row>
    <row r="28" spans="1:15" x14ac:dyDescent="0.2">
      <c r="H28" t="s">
        <v>13</v>
      </c>
    </row>
    <row r="29" spans="1:15" x14ac:dyDescent="0.2">
      <c r="H29" t="s">
        <v>13</v>
      </c>
    </row>
    <row r="30" spans="1:15" x14ac:dyDescent="0.2">
      <c r="H30" t="s">
        <v>13</v>
      </c>
    </row>
    <row r="31" spans="1:15" x14ac:dyDescent="0.2">
      <c r="H31" t="s">
        <v>13</v>
      </c>
    </row>
    <row r="32" spans="1:15" x14ac:dyDescent="0.2">
      <c r="H32" t="s">
        <v>13</v>
      </c>
    </row>
    <row r="33" spans="8:8" x14ac:dyDescent="0.2">
      <c r="H33" t="s">
        <v>13</v>
      </c>
    </row>
    <row r="34" spans="8:8" x14ac:dyDescent="0.2">
      <c r="H34" t="s">
        <v>13</v>
      </c>
    </row>
  </sheetData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FBF78-CAA0-4874-83D3-07AB0B4832EC}">
  <dimension ref="A1:S50"/>
  <sheetViews>
    <sheetView topLeftCell="J28" workbookViewId="0">
      <selection activeCell="J2" sqref="J2:K50"/>
    </sheetView>
  </sheetViews>
  <sheetFormatPr defaultRowHeight="14.25" x14ac:dyDescent="0.2"/>
  <cols>
    <col min="1" max="1" width="11.125" customWidth="1"/>
  </cols>
  <sheetData>
    <row r="1" spans="1:19" x14ac:dyDescent="0.2">
      <c r="A1" t="s">
        <v>5</v>
      </c>
      <c r="B1" t="s">
        <v>7</v>
      </c>
      <c r="F1" t="s">
        <v>8</v>
      </c>
      <c r="G1" t="s">
        <v>9</v>
      </c>
    </row>
    <row r="2" spans="1:19" x14ac:dyDescent="0.2">
      <c r="A2">
        <f>B2-6.08</f>
        <v>0</v>
      </c>
      <c r="B2">
        <v>6.08</v>
      </c>
      <c r="C2">
        <v>3.9972926045574799</v>
      </c>
      <c r="D2">
        <v>190</v>
      </c>
      <c r="E2">
        <v>290</v>
      </c>
      <c r="F2">
        <f>D2/52*0.312/2</f>
        <v>0.56999999999999995</v>
      </c>
      <c r="G2">
        <f>E2/52*0.312</f>
        <v>1.74</v>
      </c>
      <c r="H2">
        <v>160.01</v>
      </c>
      <c r="I2">
        <f>H2-2</f>
        <v>158.01</v>
      </c>
      <c r="J2">
        <v>0</v>
      </c>
      <c r="K2">
        <v>68.852728299999995</v>
      </c>
      <c r="L2">
        <f>A2/81.38</f>
        <v>0</v>
      </c>
      <c r="M2">
        <v>0.48833560159547001</v>
      </c>
      <c r="N2">
        <v>74.221238159192595</v>
      </c>
      <c r="O2">
        <v>94.571156635693995</v>
      </c>
      <c r="Q2">
        <v>0.72771644654161605</v>
      </c>
      <c r="R2">
        <v>60.520848709976001</v>
      </c>
      <c r="S2">
        <v>89.393791866047295</v>
      </c>
    </row>
    <row r="3" spans="1:19" x14ac:dyDescent="0.2">
      <c r="A3">
        <f t="shared" ref="A3:A48" si="0">B3-6.08</f>
        <v>0.96999999999999975</v>
      </c>
      <c r="B3">
        <v>7.05</v>
      </c>
      <c r="C3">
        <v>3.90564118163197</v>
      </c>
      <c r="D3">
        <v>189</v>
      </c>
      <c r="E3">
        <v>289</v>
      </c>
      <c r="F3">
        <f>D3/52*0.312/2</f>
        <v>0.56699999999999995</v>
      </c>
      <c r="G3">
        <f>E3/52*0.312</f>
        <v>1.734</v>
      </c>
      <c r="H3">
        <v>159.87</v>
      </c>
      <c r="I3">
        <f t="shared" ref="I3:I48" si="1">H3-2</f>
        <v>157.87</v>
      </c>
      <c r="J3">
        <v>2.0833333333333332E-2</v>
      </c>
      <c r="K3">
        <v>69.411205699999996</v>
      </c>
      <c r="L3">
        <f t="shared" ref="L3:L48" si="2">A3/81.38</f>
        <v>1.1919390513639713E-2</v>
      </c>
      <c r="M3">
        <v>0.48610209248847502</v>
      </c>
      <c r="N3">
        <v>73.861566594649602</v>
      </c>
      <c r="O3">
        <v>94.560566833845996</v>
      </c>
      <c r="Q3">
        <v>0.726791182977921</v>
      </c>
      <c r="R3">
        <v>60.564448291085199</v>
      </c>
      <c r="S3">
        <v>89.367903239320796</v>
      </c>
    </row>
    <row r="4" spans="1:19" x14ac:dyDescent="0.2">
      <c r="A4">
        <f t="shared" si="0"/>
        <v>1.9399999999999995</v>
      </c>
      <c r="B4">
        <v>8.02</v>
      </c>
      <c r="C4">
        <v>3.83860234015635</v>
      </c>
      <c r="D4">
        <v>191</v>
      </c>
      <c r="E4">
        <v>287</v>
      </c>
      <c r="F4">
        <f t="shared" ref="F4:F48" si="3">D4/52*0.312/2</f>
        <v>0.57299999999999995</v>
      </c>
      <c r="G4">
        <f t="shared" ref="G4:G48" si="4">E4/52*0.312</f>
        <v>1.722</v>
      </c>
      <c r="H4">
        <v>159.13999999999999</v>
      </c>
      <c r="I4">
        <f t="shared" si="1"/>
        <v>157.13999999999999</v>
      </c>
      <c r="J4">
        <v>4.1666666666666664E-2</v>
      </c>
      <c r="K4">
        <v>69.411205699999996</v>
      </c>
      <c r="L4">
        <f t="shared" si="2"/>
        <v>2.3838781027279425E-2</v>
      </c>
      <c r="M4">
        <v>0.47869270653809198</v>
      </c>
      <c r="N4">
        <v>74.489189914780795</v>
      </c>
      <c r="O4">
        <v>94.717929588380997</v>
      </c>
      <c r="Q4">
        <v>0.72202811275697798</v>
      </c>
      <c r="R4">
        <v>60.4907885805275</v>
      </c>
      <c r="S4">
        <v>89.682415986430598</v>
      </c>
    </row>
    <row r="5" spans="1:19" x14ac:dyDescent="0.2">
      <c r="A5">
        <f t="shared" si="0"/>
        <v>2.99</v>
      </c>
      <c r="B5">
        <v>9.07</v>
      </c>
      <c r="C5">
        <v>3.7441805979970599</v>
      </c>
      <c r="D5">
        <v>189</v>
      </c>
      <c r="E5">
        <v>285</v>
      </c>
      <c r="F5">
        <f t="shared" si="3"/>
        <v>0.56699999999999995</v>
      </c>
      <c r="G5">
        <f t="shared" si="4"/>
        <v>1.71</v>
      </c>
      <c r="H5">
        <v>158.41</v>
      </c>
      <c r="I5">
        <f t="shared" si="1"/>
        <v>156.41</v>
      </c>
      <c r="J5">
        <v>6.25E-2</v>
      </c>
      <c r="K5">
        <v>68.546466499999994</v>
      </c>
      <c r="L5">
        <f t="shared" si="2"/>
        <v>3.6741214057507993E-2</v>
      </c>
      <c r="M5">
        <v>0.47933383640650601</v>
      </c>
      <c r="N5">
        <v>74.382350894572497</v>
      </c>
      <c r="O5">
        <v>94.654975716141294</v>
      </c>
      <c r="Q5">
        <v>0.72297604679807903</v>
      </c>
      <c r="R5">
        <v>60.304489756494398</v>
      </c>
      <c r="S5">
        <v>89.559446806696798</v>
      </c>
    </row>
    <row r="6" spans="1:19" x14ac:dyDescent="0.2">
      <c r="A6">
        <f t="shared" si="0"/>
        <v>3.9599999999999991</v>
      </c>
      <c r="B6">
        <v>10.039999999999999</v>
      </c>
      <c r="C6">
        <v>3.6683776743452601</v>
      </c>
      <c r="D6">
        <v>191</v>
      </c>
      <c r="E6">
        <v>283</v>
      </c>
      <c r="F6">
        <f t="shared" si="3"/>
        <v>0.57299999999999995</v>
      </c>
      <c r="G6">
        <f t="shared" si="4"/>
        <v>1.698</v>
      </c>
      <c r="H6">
        <v>157.41</v>
      </c>
      <c r="I6">
        <f t="shared" si="1"/>
        <v>155.41</v>
      </c>
      <c r="J6">
        <v>8.3333333333333329E-2</v>
      </c>
      <c r="K6">
        <v>70.023729299999999</v>
      </c>
      <c r="L6">
        <f t="shared" si="2"/>
        <v>4.8660604571147695E-2</v>
      </c>
      <c r="M6">
        <v>0.470980870802504</v>
      </c>
      <c r="N6">
        <v>74.6310446824683</v>
      </c>
      <c r="O6">
        <v>94.814241042489797</v>
      </c>
      <c r="Q6">
        <v>0.71600393894780501</v>
      </c>
      <c r="R6">
        <v>61.289225129473799</v>
      </c>
      <c r="S6">
        <v>89.865584655058896</v>
      </c>
    </row>
    <row r="7" spans="1:19" x14ac:dyDescent="0.2">
      <c r="A7">
        <f t="shared" si="0"/>
        <v>5.99</v>
      </c>
      <c r="B7">
        <v>12.07</v>
      </c>
      <c r="C7">
        <v>3.5093009563486302</v>
      </c>
      <c r="D7">
        <v>189</v>
      </c>
      <c r="E7">
        <v>279</v>
      </c>
      <c r="F7">
        <f t="shared" si="3"/>
        <v>0.56699999999999995</v>
      </c>
      <c r="G7">
        <f t="shared" si="4"/>
        <v>1.6739999999999999</v>
      </c>
      <c r="H7">
        <v>156.66</v>
      </c>
      <c r="I7">
        <f t="shared" si="1"/>
        <v>154.66</v>
      </c>
      <c r="J7">
        <v>0.10416666666666667</v>
      </c>
      <c r="K7">
        <v>69.9606754</v>
      </c>
      <c r="L7">
        <f t="shared" si="2"/>
        <v>7.360530842958958E-2</v>
      </c>
      <c r="M7">
        <v>0.46698505096959603</v>
      </c>
      <c r="N7">
        <v>74.430917222146306</v>
      </c>
      <c r="O7">
        <v>94.805490812421894</v>
      </c>
      <c r="Q7">
        <v>0.71554253849629401</v>
      </c>
      <c r="R7">
        <v>60.526036872934299</v>
      </c>
      <c r="S7">
        <v>89.850330566197599</v>
      </c>
    </row>
    <row r="8" spans="1:19" x14ac:dyDescent="0.2">
      <c r="A8">
        <f t="shared" si="0"/>
        <v>8.01</v>
      </c>
      <c r="B8">
        <v>14.09</v>
      </c>
      <c r="C8">
        <v>3.3288763245894999</v>
      </c>
      <c r="D8">
        <v>191</v>
      </c>
      <c r="E8">
        <v>273</v>
      </c>
      <c r="F8">
        <f t="shared" si="3"/>
        <v>0.57299999999999995</v>
      </c>
      <c r="G8">
        <f t="shared" si="4"/>
        <v>1.6379999999999999</v>
      </c>
      <c r="H8">
        <v>153.97</v>
      </c>
      <c r="I8">
        <f t="shared" si="1"/>
        <v>151.97</v>
      </c>
      <c r="J8">
        <v>0.125</v>
      </c>
      <c r="K8">
        <v>69.987698499999993</v>
      </c>
      <c r="L8">
        <f t="shared" si="2"/>
        <v>9.8427131973457857E-2</v>
      </c>
      <c r="M8">
        <v>0.455342410622464</v>
      </c>
      <c r="N8">
        <v>75.041996999064907</v>
      </c>
      <c r="O8">
        <v>95.0153581845003</v>
      </c>
      <c r="Q8">
        <v>0.70703380122269999</v>
      </c>
      <c r="R8">
        <v>61.064746093430799</v>
      </c>
      <c r="S8">
        <v>90.262168626321895</v>
      </c>
    </row>
    <row r="9" spans="1:19" x14ac:dyDescent="0.2">
      <c r="A9">
        <f t="shared" si="0"/>
        <v>9.9500000000000011</v>
      </c>
      <c r="B9">
        <v>16.03</v>
      </c>
      <c r="C9">
        <v>3.1844052792464499</v>
      </c>
      <c r="D9">
        <v>189</v>
      </c>
      <c r="E9">
        <v>269</v>
      </c>
      <c r="F9">
        <f t="shared" si="3"/>
        <v>0.56699999999999995</v>
      </c>
      <c r="G9">
        <f t="shared" si="4"/>
        <v>1.6140000000000001</v>
      </c>
      <c r="H9">
        <v>153.21</v>
      </c>
      <c r="I9">
        <f t="shared" si="1"/>
        <v>151.21</v>
      </c>
      <c r="J9">
        <v>0.14583333333333334</v>
      </c>
      <c r="K9">
        <v>70.014721600000001</v>
      </c>
      <c r="L9">
        <f t="shared" si="2"/>
        <v>0.1222659130007373</v>
      </c>
      <c r="M9">
        <v>0.45163027258706701</v>
      </c>
      <c r="N9">
        <v>75.2417600733814</v>
      </c>
      <c r="O9">
        <v>95.009200271393496</v>
      </c>
      <c r="Q9">
        <v>0.704280330026404</v>
      </c>
      <c r="R9">
        <v>61.353735241504303</v>
      </c>
      <c r="S9">
        <v>90.250138730961993</v>
      </c>
    </row>
    <row r="10" spans="1:19" x14ac:dyDescent="0.2">
      <c r="A10">
        <f t="shared" si="0"/>
        <v>11.979999999999999</v>
      </c>
      <c r="B10">
        <v>18.059999999999999</v>
      </c>
      <c r="C10">
        <v>3.0183746019287998</v>
      </c>
      <c r="D10">
        <v>189</v>
      </c>
      <c r="E10">
        <v>264</v>
      </c>
      <c r="F10">
        <f t="shared" si="3"/>
        <v>0.56699999999999995</v>
      </c>
      <c r="G10">
        <f t="shared" si="4"/>
        <v>1.5839999999999999</v>
      </c>
      <c r="H10">
        <v>152.91</v>
      </c>
      <c r="I10">
        <f t="shared" si="1"/>
        <v>150.91</v>
      </c>
      <c r="J10">
        <v>0.16666666666666666</v>
      </c>
      <c r="K10">
        <v>70.131821699999989</v>
      </c>
      <c r="L10">
        <f t="shared" si="2"/>
        <v>0.14721061685917916</v>
      </c>
      <c r="M10">
        <v>0.44241314099601098</v>
      </c>
      <c r="N10">
        <v>75.519093861161295</v>
      </c>
      <c r="O10">
        <v>95.118878755919795</v>
      </c>
      <c r="Q10">
        <v>0.69684163971783197</v>
      </c>
      <c r="R10">
        <v>62.320037055688999</v>
      </c>
      <c r="S10">
        <v>90.4597282260208</v>
      </c>
    </row>
    <row r="11" spans="1:19" x14ac:dyDescent="0.2">
      <c r="A11">
        <f t="shared" si="0"/>
        <v>13.999999999999998</v>
      </c>
      <c r="B11">
        <v>20.079999999999998</v>
      </c>
      <c r="C11">
        <v>2.8344757896682098</v>
      </c>
      <c r="D11">
        <v>191</v>
      </c>
      <c r="E11">
        <v>256</v>
      </c>
      <c r="F11">
        <f t="shared" si="3"/>
        <v>0.57299999999999995</v>
      </c>
      <c r="G11">
        <f t="shared" si="4"/>
        <v>1.536</v>
      </c>
      <c r="H11">
        <v>151.38</v>
      </c>
      <c r="I11">
        <f t="shared" si="1"/>
        <v>149.38</v>
      </c>
      <c r="J11">
        <v>0.1875</v>
      </c>
      <c r="K11">
        <v>70.366021899999993</v>
      </c>
      <c r="L11">
        <f t="shared" si="2"/>
        <v>0.17203244040304741</v>
      </c>
      <c r="M11">
        <v>0.43070621688051303</v>
      </c>
      <c r="N11">
        <v>76.241389817622803</v>
      </c>
      <c r="O11">
        <v>95.330067003303299</v>
      </c>
      <c r="Q11">
        <v>0.68746455234331005</v>
      </c>
      <c r="R11">
        <v>63.051578360812002</v>
      </c>
      <c r="S11">
        <v>90.874162581624802</v>
      </c>
    </row>
    <row r="12" spans="1:19" x14ac:dyDescent="0.2">
      <c r="A12">
        <f t="shared" si="0"/>
        <v>15.94</v>
      </c>
      <c r="B12">
        <v>22.02</v>
      </c>
      <c r="C12">
        <v>2.6984783925436902</v>
      </c>
      <c r="D12">
        <v>189</v>
      </c>
      <c r="E12">
        <v>252</v>
      </c>
      <c r="F12">
        <f t="shared" si="3"/>
        <v>0.56699999999999995</v>
      </c>
      <c r="G12">
        <f t="shared" si="4"/>
        <v>1.5119999999999998</v>
      </c>
      <c r="H12">
        <v>150.86000000000001</v>
      </c>
      <c r="I12">
        <f t="shared" si="1"/>
        <v>148.86000000000001</v>
      </c>
      <c r="J12">
        <v>0.20833333333333334</v>
      </c>
      <c r="K12">
        <v>70.56419129999999</v>
      </c>
      <c r="L12">
        <f t="shared" si="2"/>
        <v>0.19587122143032687</v>
      </c>
      <c r="Q12">
        <v>0.68491086040856597</v>
      </c>
      <c r="R12">
        <v>62.568140251145898</v>
      </c>
      <c r="S12">
        <v>90.896613198324403</v>
      </c>
    </row>
    <row r="13" spans="1:19" x14ac:dyDescent="0.2">
      <c r="A13">
        <f t="shared" si="0"/>
        <v>17.97</v>
      </c>
      <c r="B13">
        <v>24.05</v>
      </c>
      <c r="C13">
        <v>2.5113030373754999</v>
      </c>
      <c r="D13">
        <v>190</v>
      </c>
      <c r="E13">
        <v>244</v>
      </c>
      <c r="F13">
        <f t="shared" si="3"/>
        <v>0.56999999999999995</v>
      </c>
      <c r="G13">
        <f t="shared" si="4"/>
        <v>1.464</v>
      </c>
      <c r="H13">
        <v>150.24</v>
      </c>
      <c r="I13">
        <f t="shared" si="1"/>
        <v>148.24</v>
      </c>
      <c r="J13">
        <v>0.22916666666666666</v>
      </c>
      <c r="K13">
        <v>71.500992100000005</v>
      </c>
      <c r="L13">
        <f t="shared" si="2"/>
        <v>0.22081592528876873</v>
      </c>
      <c r="Q13">
        <v>0.67625302248846697</v>
      </c>
      <c r="R13">
        <v>63.173433092669498</v>
      </c>
      <c r="S13">
        <v>91.221155605964995</v>
      </c>
    </row>
    <row r="14" spans="1:19" x14ac:dyDescent="0.2">
      <c r="A14">
        <f t="shared" si="0"/>
        <v>19.990000000000002</v>
      </c>
      <c r="B14">
        <v>26.07</v>
      </c>
      <c r="C14">
        <v>2.3607880138730901</v>
      </c>
      <c r="D14">
        <v>190</v>
      </c>
      <c r="E14">
        <v>239</v>
      </c>
      <c r="F14">
        <f t="shared" si="3"/>
        <v>0.56999999999999995</v>
      </c>
      <c r="G14">
        <f t="shared" si="4"/>
        <v>1.4339999999999999</v>
      </c>
      <c r="H14">
        <v>149.74</v>
      </c>
      <c r="I14">
        <f t="shared" si="1"/>
        <v>147.74</v>
      </c>
      <c r="J14">
        <v>0.25</v>
      </c>
      <c r="K14">
        <v>71.987407899999994</v>
      </c>
      <c r="L14">
        <f t="shared" si="2"/>
        <v>0.24563774883263706</v>
      </c>
      <c r="Q14">
        <v>0.66657555735851903</v>
      </c>
      <c r="R14">
        <v>64.286897582718893</v>
      </c>
      <c r="S14">
        <v>91.448287667832901</v>
      </c>
    </row>
    <row r="15" spans="1:19" x14ac:dyDescent="0.2">
      <c r="A15">
        <f t="shared" si="0"/>
        <v>21.93</v>
      </c>
      <c r="B15">
        <v>28.01</v>
      </c>
      <c r="C15">
        <v>2.2369754409351401</v>
      </c>
      <c r="D15">
        <v>189</v>
      </c>
      <c r="E15">
        <v>235</v>
      </c>
      <c r="F15">
        <f t="shared" si="3"/>
        <v>0.56699999999999995</v>
      </c>
      <c r="G15">
        <f t="shared" si="4"/>
        <v>1.41</v>
      </c>
      <c r="H15">
        <v>146.21</v>
      </c>
      <c r="I15">
        <f t="shared" si="1"/>
        <v>144.21</v>
      </c>
      <c r="J15">
        <v>0.27083333333333331</v>
      </c>
      <c r="K15">
        <v>72.221608099999997</v>
      </c>
      <c r="L15">
        <f t="shared" si="2"/>
        <v>0.26947652985991644</v>
      </c>
      <c r="Q15">
        <v>0.65987242232398502</v>
      </c>
      <c r="R15">
        <v>64.282056154937194</v>
      </c>
      <c r="S15">
        <v>91.588709737321693</v>
      </c>
    </row>
    <row r="16" spans="1:19" x14ac:dyDescent="0.2">
      <c r="A16">
        <f t="shared" si="0"/>
        <v>23.96</v>
      </c>
      <c r="B16">
        <v>30.04</v>
      </c>
      <c r="C16">
        <v>2.0810548171837802</v>
      </c>
      <c r="D16">
        <v>190</v>
      </c>
      <c r="E16">
        <v>228</v>
      </c>
      <c r="F16">
        <f t="shared" si="3"/>
        <v>0.56999999999999995</v>
      </c>
      <c r="G16">
        <f t="shared" si="4"/>
        <v>1.3680000000000001</v>
      </c>
      <c r="H16">
        <v>145.34</v>
      </c>
      <c r="I16">
        <f t="shared" si="1"/>
        <v>143.34</v>
      </c>
      <c r="J16">
        <v>0.29166666666666669</v>
      </c>
      <c r="K16">
        <v>72.113515699999994</v>
      </c>
      <c r="L16">
        <f t="shared" si="2"/>
        <v>0.29442123371835832</v>
      </c>
      <c r="Q16">
        <v>0.64843641496851101</v>
      </c>
      <c r="R16">
        <v>65.045033363774195</v>
      </c>
      <c r="S16">
        <v>91.920983628338604</v>
      </c>
    </row>
    <row r="17" spans="1:19" x14ac:dyDescent="0.2">
      <c r="A17">
        <f t="shared" si="0"/>
        <v>25.980000000000004</v>
      </c>
      <c r="B17">
        <v>32.06</v>
      </c>
      <c r="C17">
        <v>1.9226385310779699</v>
      </c>
      <c r="D17">
        <v>189</v>
      </c>
      <c r="E17">
        <v>219</v>
      </c>
      <c r="F17">
        <f t="shared" si="3"/>
        <v>0.56699999999999995</v>
      </c>
      <c r="G17">
        <f t="shared" si="4"/>
        <v>1.3140000000000001</v>
      </c>
      <c r="H17">
        <v>144.84</v>
      </c>
      <c r="I17">
        <f t="shared" si="1"/>
        <v>142.84</v>
      </c>
      <c r="J17">
        <v>0.3125</v>
      </c>
      <c r="K17">
        <v>72.284661999999997</v>
      </c>
      <c r="L17">
        <f t="shared" si="2"/>
        <v>0.31924305726222668</v>
      </c>
      <c r="Q17">
        <v>0.64153190273972605</v>
      </c>
      <c r="R17">
        <v>65.417794574775201</v>
      </c>
      <c r="S17">
        <v>92.085624280823694</v>
      </c>
    </row>
    <row r="18" spans="1:19" x14ac:dyDescent="0.2">
      <c r="A18">
        <f t="shared" si="0"/>
        <v>28.010000000000005</v>
      </c>
      <c r="B18">
        <v>34.090000000000003</v>
      </c>
      <c r="C18">
        <v>1.81096362073769</v>
      </c>
      <c r="D18">
        <v>190</v>
      </c>
      <c r="E18">
        <v>213</v>
      </c>
      <c r="F18">
        <f t="shared" si="3"/>
        <v>0.56999999999999995</v>
      </c>
      <c r="G18">
        <f t="shared" si="4"/>
        <v>1.2779999999999998</v>
      </c>
      <c r="H18">
        <v>144.32</v>
      </c>
      <c r="I18">
        <f t="shared" si="1"/>
        <v>142.32</v>
      </c>
      <c r="J18">
        <v>0.33333333333333331</v>
      </c>
      <c r="K18">
        <v>72.212600399999999</v>
      </c>
      <c r="L18">
        <f t="shared" si="2"/>
        <v>0.34418776112066857</v>
      </c>
      <c r="Q18">
        <v>0.62756714629628296</v>
      </c>
      <c r="R18">
        <v>66.300177646999998</v>
      </c>
      <c r="S18">
        <v>92.422578908140295</v>
      </c>
    </row>
    <row r="19" spans="1:19" x14ac:dyDescent="0.2">
      <c r="A19">
        <f t="shared" si="0"/>
        <v>29.950000000000003</v>
      </c>
      <c r="B19">
        <v>36.03</v>
      </c>
      <c r="C19">
        <v>1.67560867302764</v>
      </c>
      <c r="D19">
        <v>191</v>
      </c>
      <c r="E19">
        <v>206</v>
      </c>
      <c r="F19">
        <f t="shared" si="3"/>
        <v>0.57299999999999995</v>
      </c>
      <c r="G19">
        <f t="shared" si="4"/>
        <v>1.236</v>
      </c>
      <c r="H19">
        <v>141.35</v>
      </c>
      <c r="I19">
        <f t="shared" si="1"/>
        <v>139.35</v>
      </c>
      <c r="J19">
        <v>0.35416666666666669</v>
      </c>
      <c r="K19">
        <v>72.518862200000001</v>
      </c>
      <c r="L19">
        <f t="shared" si="2"/>
        <v>0.36802654214794794</v>
      </c>
      <c r="Q19">
        <v>0.61438421954669298</v>
      </c>
      <c r="R19">
        <v>66.573190281556705</v>
      </c>
      <c r="S19">
        <v>92.751458983068105</v>
      </c>
    </row>
    <row r="20" spans="1:19" x14ac:dyDescent="0.2">
      <c r="A20">
        <f t="shared" si="0"/>
        <v>31.97</v>
      </c>
      <c r="B20">
        <v>38.049999999999997</v>
      </c>
      <c r="C20">
        <v>1.53387215161168</v>
      </c>
      <c r="D20">
        <v>190</v>
      </c>
      <c r="E20">
        <v>199</v>
      </c>
      <c r="F20">
        <f t="shared" si="3"/>
        <v>0.56999999999999995</v>
      </c>
      <c r="G20">
        <f t="shared" si="4"/>
        <v>1.194</v>
      </c>
      <c r="H20">
        <v>140.84</v>
      </c>
      <c r="I20">
        <f t="shared" si="1"/>
        <v>138.84</v>
      </c>
      <c r="J20">
        <v>0.375</v>
      </c>
      <c r="K20">
        <v>72.789093199999996</v>
      </c>
      <c r="L20">
        <f t="shared" si="2"/>
        <v>0.39284836569181619</v>
      </c>
      <c r="Q20">
        <v>0.60311102797268701</v>
      </c>
      <c r="R20">
        <v>67.1526319090908</v>
      </c>
      <c r="S20">
        <v>92.936944183838094</v>
      </c>
    </row>
    <row r="21" spans="1:19" x14ac:dyDescent="0.2">
      <c r="A21">
        <f t="shared" si="0"/>
        <v>34</v>
      </c>
      <c r="B21">
        <v>40.08</v>
      </c>
      <c r="C21">
        <v>1.4025356087816501</v>
      </c>
      <c r="D21">
        <v>189</v>
      </c>
      <c r="E21">
        <v>191</v>
      </c>
      <c r="F21">
        <f t="shared" si="3"/>
        <v>0.56699999999999995</v>
      </c>
      <c r="G21">
        <f t="shared" si="4"/>
        <v>1.1459999999999999</v>
      </c>
      <c r="H21">
        <v>139.97</v>
      </c>
      <c r="I21">
        <f t="shared" si="1"/>
        <v>137.97</v>
      </c>
      <c r="J21">
        <v>0.39583333333333331</v>
      </c>
      <c r="K21">
        <v>72.681000800000007</v>
      </c>
      <c r="L21">
        <f t="shared" si="2"/>
        <v>0.41779306955025808</v>
      </c>
      <c r="Q21">
        <v>0.59080353390938201</v>
      </c>
      <c r="R21">
        <v>67.874864441152894</v>
      </c>
      <c r="S21">
        <v>93.132953302377402</v>
      </c>
    </row>
    <row r="22" spans="1:19" x14ac:dyDescent="0.2">
      <c r="A22">
        <f t="shared" si="0"/>
        <v>35.93</v>
      </c>
      <c r="B22">
        <v>42.01</v>
      </c>
      <c r="C22">
        <v>1.2653194747694601</v>
      </c>
      <c r="D22">
        <v>189</v>
      </c>
      <c r="E22">
        <v>182</v>
      </c>
      <c r="F22">
        <f t="shared" si="3"/>
        <v>0.56699999999999995</v>
      </c>
      <c r="G22">
        <f t="shared" si="4"/>
        <v>1.0920000000000001</v>
      </c>
      <c r="H22">
        <v>138.57</v>
      </c>
      <c r="I22">
        <f t="shared" si="1"/>
        <v>136.57</v>
      </c>
      <c r="J22">
        <v>0.41666666666666669</v>
      </c>
      <c r="K22">
        <v>72.94222409999999</v>
      </c>
      <c r="L22">
        <f t="shared" si="2"/>
        <v>0.44150897026296387</v>
      </c>
      <c r="Q22">
        <v>0.57626708494676904</v>
      </c>
      <c r="R22">
        <v>68.350847033899001</v>
      </c>
      <c r="S22">
        <v>93.399775291826401</v>
      </c>
    </row>
    <row r="23" spans="1:19" x14ac:dyDescent="0.2">
      <c r="A23">
        <f t="shared" si="0"/>
        <v>37.96</v>
      </c>
      <c r="B23">
        <v>44.04</v>
      </c>
      <c r="C23">
        <v>1.15555834099233</v>
      </c>
      <c r="D23">
        <v>186</v>
      </c>
      <c r="E23">
        <v>177</v>
      </c>
      <c r="F23">
        <f t="shared" si="3"/>
        <v>0.55800000000000005</v>
      </c>
      <c r="G23">
        <f t="shared" si="4"/>
        <v>1.0620000000000001</v>
      </c>
      <c r="H23">
        <v>135.86000000000001</v>
      </c>
      <c r="I23">
        <f t="shared" si="1"/>
        <v>133.86000000000001</v>
      </c>
      <c r="J23">
        <v>0.4375</v>
      </c>
      <c r="K23">
        <v>73.437647599999991</v>
      </c>
      <c r="L23">
        <f t="shared" si="2"/>
        <v>0.46645367412140581</v>
      </c>
      <c r="Q23">
        <v>0.56484436549218597</v>
      </c>
      <c r="R23">
        <v>68.629763207268894</v>
      </c>
      <c r="S23">
        <v>93.474502579758195</v>
      </c>
    </row>
    <row r="24" spans="1:19" x14ac:dyDescent="0.2">
      <c r="A24">
        <f t="shared" si="0"/>
        <v>39.99</v>
      </c>
      <c r="B24">
        <v>46.07</v>
      </c>
      <c r="C24">
        <v>1.0373332288188699</v>
      </c>
      <c r="D24">
        <v>177</v>
      </c>
      <c r="E24">
        <v>171</v>
      </c>
      <c r="F24">
        <f t="shared" si="3"/>
        <v>0.53100000000000003</v>
      </c>
      <c r="G24">
        <f t="shared" si="4"/>
        <v>1.026</v>
      </c>
      <c r="H24">
        <v>135.47</v>
      </c>
      <c r="I24">
        <f t="shared" si="1"/>
        <v>133.47</v>
      </c>
      <c r="J24">
        <v>0.45833333333333331</v>
      </c>
      <c r="K24">
        <v>73.446655300000003</v>
      </c>
      <c r="L24">
        <f t="shared" si="2"/>
        <v>0.4913983779798477</v>
      </c>
      <c r="Q24">
        <v>0.56863234328238399</v>
      </c>
      <c r="R24">
        <v>68.590364014198897</v>
      </c>
      <c r="S24">
        <v>93.109698070743406</v>
      </c>
    </row>
    <row r="25" spans="1:19" x14ac:dyDescent="0.2">
      <c r="A25">
        <f t="shared" si="0"/>
        <v>42.010000000000005</v>
      </c>
      <c r="B25">
        <v>48.09</v>
      </c>
      <c r="C25">
        <v>0.92908805172718401</v>
      </c>
      <c r="D25">
        <v>169</v>
      </c>
      <c r="E25">
        <v>166</v>
      </c>
      <c r="F25">
        <f t="shared" si="3"/>
        <v>0.50700000000000001</v>
      </c>
      <c r="G25">
        <f t="shared" si="4"/>
        <v>0.99600000000000011</v>
      </c>
      <c r="H25">
        <v>134.97</v>
      </c>
      <c r="I25">
        <f t="shared" si="1"/>
        <v>132.97</v>
      </c>
      <c r="J25">
        <v>0.47916666666666669</v>
      </c>
      <c r="K25">
        <v>73.302532099999993</v>
      </c>
      <c r="L25">
        <f t="shared" si="2"/>
        <v>0.51622020152371595</v>
      </c>
      <c r="Q25">
        <v>0.56944711142033599</v>
      </c>
      <c r="R25">
        <v>68.1782363409543</v>
      </c>
      <c r="S25">
        <v>92.798255551210104</v>
      </c>
    </row>
    <row r="26" spans="1:19" x14ac:dyDescent="0.2">
      <c r="A26">
        <f t="shared" si="0"/>
        <v>43.95</v>
      </c>
      <c r="B26">
        <v>50.03</v>
      </c>
      <c r="C26">
        <v>0.841596009510438</v>
      </c>
      <c r="D26">
        <v>167</v>
      </c>
      <c r="E26">
        <v>159</v>
      </c>
      <c r="F26">
        <f t="shared" si="3"/>
        <v>0.501</v>
      </c>
      <c r="G26">
        <f t="shared" si="4"/>
        <v>0.95399999999999996</v>
      </c>
      <c r="H26">
        <v>134.41</v>
      </c>
      <c r="I26">
        <f t="shared" si="1"/>
        <v>132.41</v>
      </c>
      <c r="J26">
        <v>0.5</v>
      </c>
      <c r="K26">
        <v>73.734901699999995</v>
      </c>
      <c r="L26">
        <f t="shared" si="2"/>
        <v>0.54005898255099538</v>
      </c>
      <c r="Q26">
        <v>0.55362295682881402</v>
      </c>
      <c r="R26">
        <v>68.464902875112202</v>
      </c>
      <c r="S26">
        <v>92.9908751536408</v>
      </c>
    </row>
    <row r="27" spans="1:19" x14ac:dyDescent="0.2">
      <c r="A27">
        <f t="shared" si="0"/>
        <v>45.980000000000004</v>
      </c>
      <c r="B27">
        <v>52.06</v>
      </c>
      <c r="C27">
        <v>0.731598558850726</v>
      </c>
      <c r="D27">
        <v>160</v>
      </c>
      <c r="E27">
        <v>152</v>
      </c>
      <c r="F27">
        <f t="shared" si="3"/>
        <v>0.48000000000000004</v>
      </c>
      <c r="G27">
        <f t="shared" si="4"/>
        <v>0.91199999999999992</v>
      </c>
      <c r="H27">
        <v>137.74</v>
      </c>
      <c r="I27">
        <f t="shared" si="1"/>
        <v>135.74</v>
      </c>
      <c r="J27">
        <v>0.52083333333333337</v>
      </c>
      <c r="K27">
        <v>73.969101899999998</v>
      </c>
      <c r="L27">
        <f t="shared" si="2"/>
        <v>0.56500368640943732</v>
      </c>
      <c r="Q27">
        <v>0.54994894007848005</v>
      </c>
      <c r="R27">
        <v>68.582961282071693</v>
      </c>
      <c r="S27">
        <v>92.777159687898802</v>
      </c>
    </row>
    <row r="28" spans="1:19" x14ac:dyDescent="0.2">
      <c r="A28">
        <f t="shared" si="0"/>
        <v>48</v>
      </c>
      <c r="B28">
        <v>54.08</v>
      </c>
      <c r="C28">
        <v>0.64607101735212202</v>
      </c>
      <c r="D28">
        <v>157</v>
      </c>
      <c r="E28">
        <v>144</v>
      </c>
      <c r="F28">
        <f t="shared" si="3"/>
        <v>0.47099999999999997</v>
      </c>
      <c r="G28">
        <f t="shared" si="4"/>
        <v>0.86399999999999999</v>
      </c>
      <c r="H28">
        <v>136.1</v>
      </c>
      <c r="I28">
        <f t="shared" si="1"/>
        <v>134.1</v>
      </c>
      <c r="J28">
        <v>0.54166666666666663</v>
      </c>
      <c r="K28">
        <v>73.842994099999999</v>
      </c>
      <c r="L28">
        <f t="shared" si="2"/>
        <v>0.58982550995330552</v>
      </c>
      <c r="Q28">
        <v>0.53220749866621797</v>
      </c>
      <c r="R28">
        <v>69.007092388874398</v>
      </c>
      <c r="S28">
        <v>92.942270896541501</v>
      </c>
    </row>
    <row r="29" spans="1:19" x14ac:dyDescent="0.2">
      <c r="A29">
        <f t="shared" si="0"/>
        <v>49.940000000000005</v>
      </c>
      <c r="B29">
        <v>56.02</v>
      </c>
      <c r="C29">
        <v>0.57068983366452097</v>
      </c>
      <c r="D29">
        <v>146</v>
      </c>
      <c r="E29">
        <v>140</v>
      </c>
      <c r="F29">
        <f t="shared" si="3"/>
        <v>0.43799999999999994</v>
      </c>
      <c r="G29">
        <f t="shared" si="4"/>
        <v>0.84000000000000008</v>
      </c>
      <c r="H29">
        <v>136.85</v>
      </c>
      <c r="I29">
        <f t="shared" si="1"/>
        <v>134.85</v>
      </c>
      <c r="J29">
        <v>0.5625</v>
      </c>
      <c r="K29">
        <v>74.203302100000002</v>
      </c>
      <c r="L29">
        <f t="shared" si="2"/>
        <v>0.61366429098058506</v>
      </c>
      <c r="Q29">
        <v>0.54012034153682498</v>
      </c>
      <c r="R29">
        <v>68.235071701498796</v>
      </c>
      <c r="S29">
        <v>92.3229854122185</v>
      </c>
    </row>
    <row r="30" spans="1:19" x14ac:dyDescent="0.2">
      <c r="A30">
        <f t="shared" si="0"/>
        <v>51.97</v>
      </c>
      <c r="B30">
        <v>58.05</v>
      </c>
      <c r="C30">
        <v>0.49689772408977201</v>
      </c>
      <c r="D30">
        <v>145</v>
      </c>
      <c r="E30">
        <v>132</v>
      </c>
      <c r="F30">
        <f t="shared" si="3"/>
        <v>0.435</v>
      </c>
      <c r="G30">
        <f t="shared" si="4"/>
        <v>0.79199999999999993</v>
      </c>
      <c r="H30">
        <v>135.88</v>
      </c>
      <c r="I30">
        <f t="shared" si="1"/>
        <v>133.88</v>
      </c>
      <c r="J30">
        <v>0.58333333333333337</v>
      </c>
      <c r="K30">
        <v>74.203302100000002</v>
      </c>
      <c r="L30">
        <f t="shared" si="2"/>
        <v>0.63860899483902678</v>
      </c>
      <c r="Q30">
        <v>0.50934006491266703</v>
      </c>
      <c r="R30">
        <v>69.154238717866093</v>
      </c>
      <c r="S30">
        <v>92.759594362807505</v>
      </c>
    </row>
    <row r="31" spans="1:19" x14ac:dyDescent="0.2">
      <c r="A31">
        <f t="shared" si="0"/>
        <v>53.99</v>
      </c>
      <c r="B31">
        <v>60.07</v>
      </c>
      <c r="C31">
        <v>0.43101502012659298</v>
      </c>
      <c r="D31">
        <v>137</v>
      </c>
      <c r="E31">
        <v>126</v>
      </c>
      <c r="F31">
        <f t="shared" si="3"/>
        <v>0.41099999999999998</v>
      </c>
      <c r="G31">
        <f t="shared" si="4"/>
        <v>0.75599999999999989</v>
      </c>
      <c r="H31">
        <v>136.76</v>
      </c>
      <c r="I31">
        <f t="shared" si="1"/>
        <v>134.76</v>
      </c>
      <c r="J31">
        <v>0.60416666666666663</v>
      </c>
      <c r="K31">
        <v>74.509563899999989</v>
      </c>
      <c r="L31">
        <f t="shared" si="2"/>
        <v>0.66343081838289508</v>
      </c>
      <c r="Q31">
        <v>0.50182175869581902</v>
      </c>
      <c r="R31">
        <v>68.778994757005904</v>
      </c>
      <c r="S31">
        <v>92.491398371036993</v>
      </c>
    </row>
    <row r="32" spans="1:19" x14ac:dyDescent="0.2">
      <c r="A32">
        <f t="shared" si="0"/>
        <v>55.93</v>
      </c>
      <c r="B32">
        <v>62.01</v>
      </c>
      <c r="C32">
        <v>0.38624662737936899</v>
      </c>
      <c r="D32">
        <v>134</v>
      </c>
      <c r="E32">
        <v>121</v>
      </c>
      <c r="F32">
        <f t="shared" si="3"/>
        <v>0.40200000000000002</v>
      </c>
      <c r="G32">
        <f t="shared" si="4"/>
        <v>0.72600000000000009</v>
      </c>
      <c r="H32">
        <v>134.77000000000001</v>
      </c>
      <c r="I32">
        <f t="shared" si="1"/>
        <v>132.77000000000001</v>
      </c>
      <c r="J32">
        <v>0.625</v>
      </c>
      <c r="K32">
        <v>74.653687099999999</v>
      </c>
      <c r="L32">
        <f t="shared" si="2"/>
        <v>0.68726959941017451</v>
      </c>
      <c r="Q32">
        <v>0.46988597140414301</v>
      </c>
      <c r="R32">
        <v>69.238934126486797</v>
      </c>
      <c r="S32">
        <v>92.774430895844802</v>
      </c>
    </row>
    <row r="33" spans="1:19" x14ac:dyDescent="0.2">
      <c r="A33">
        <f t="shared" si="0"/>
        <v>57.960000000000008</v>
      </c>
      <c r="B33">
        <v>64.040000000000006</v>
      </c>
      <c r="C33">
        <v>0.33759181434268698</v>
      </c>
      <c r="D33">
        <v>125</v>
      </c>
      <c r="E33">
        <v>117</v>
      </c>
      <c r="F33">
        <f t="shared" si="3"/>
        <v>0.375</v>
      </c>
      <c r="G33">
        <f t="shared" si="4"/>
        <v>0.70199999999999996</v>
      </c>
      <c r="H33">
        <v>136.25</v>
      </c>
      <c r="I33">
        <f t="shared" si="1"/>
        <v>134.25</v>
      </c>
      <c r="J33">
        <v>0.64583333333333337</v>
      </c>
      <c r="K33">
        <v>74.797810299999995</v>
      </c>
      <c r="L33">
        <f t="shared" si="2"/>
        <v>0.71221430326861646</v>
      </c>
      <c r="Q33">
        <v>0.45796277649564798</v>
      </c>
      <c r="R33">
        <v>68.699436831542101</v>
      </c>
      <c r="S33">
        <v>92.442694853019006</v>
      </c>
    </row>
    <row r="34" spans="1:19" x14ac:dyDescent="0.2">
      <c r="A34">
        <f t="shared" si="0"/>
        <v>59.980000000000004</v>
      </c>
      <c r="B34">
        <v>66.06</v>
      </c>
      <c r="C34">
        <v>0.29225646465245497</v>
      </c>
      <c r="D34">
        <v>125</v>
      </c>
      <c r="E34">
        <v>110</v>
      </c>
      <c r="F34">
        <f t="shared" si="3"/>
        <v>0.375</v>
      </c>
      <c r="G34">
        <f t="shared" si="4"/>
        <v>0.66</v>
      </c>
      <c r="H34">
        <v>135.66</v>
      </c>
      <c r="I34">
        <f t="shared" si="1"/>
        <v>133.66</v>
      </c>
      <c r="J34">
        <v>0.66666666666666663</v>
      </c>
      <c r="K34">
        <v>74.761779499999989</v>
      </c>
      <c r="L34">
        <f t="shared" si="2"/>
        <v>0.73703612681248476</v>
      </c>
      <c r="Q34">
        <v>0.39345503999897002</v>
      </c>
      <c r="R34">
        <v>70.022908640791798</v>
      </c>
      <c r="S34">
        <v>93.218787877543207</v>
      </c>
    </row>
    <row r="35" spans="1:19" x14ac:dyDescent="0.2">
      <c r="A35">
        <f t="shared" si="0"/>
        <v>62.010000000000005</v>
      </c>
      <c r="B35">
        <v>68.09</v>
      </c>
      <c r="C35">
        <v>0.25126473123055898</v>
      </c>
      <c r="D35">
        <v>123</v>
      </c>
      <c r="E35">
        <v>102</v>
      </c>
      <c r="F35">
        <f t="shared" si="3"/>
        <v>0.36899999999999999</v>
      </c>
      <c r="G35">
        <f t="shared" si="4"/>
        <v>0.61199999999999999</v>
      </c>
      <c r="H35">
        <v>135.97</v>
      </c>
      <c r="I35">
        <f t="shared" si="1"/>
        <v>133.97</v>
      </c>
      <c r="J35">
        <v>0.6875</v>
      </c>
      <c r="K35">
        <v>75.004987400000005</v>
      </c>
      <c r="L35">
        <f t="shared" si="2"/>
        <v>0.76198083067092659</v>
      </c>
      <c r="Q35">
        <v>0.32386964019383302</v>
      </c>
      <c r="R35">
        <v>70.676396409784601</v>
      </c>
      <c r="S35">
        <v>93.815578031513496</v>
      </c>
    </row>
    <row r="36" spans="1:19" x14ac:dyDescent="0.2">
      <c r="A36">
        <f t="shared" si="0"/>
        <v>63.94</v>
      </c>
      <c r="B36">
        <v>70.02</v>
      </c>
      <c r="C36">
        <v>0.21481408202483299</v>
      </c>
      <c r="D36">
        <v>114</v>
      </c>
      <c r="E36">
        <v>98</v>
      </c>
      <c r="F36">
        <f t="shared" si="3"/>
        <v>0.34200000000000003</v>
      </c>
      <c r="G36">
        <f t="shared" si="4"/>
        <v>0.58799999999999997</v>
      </c>
      <c r="H36">
        <v>134.33000000000001</v>
      </c>
      <c r="I36">
        <f t="shared" si="1"/>
        <v>132.33000000000001</v>
      </c>
      <c r="J36">
        <v>0.70833333333333337</v>
      </c>
      <c r="K36">
        <v>74.977964299999996</v>
      </c>
      <c r="L36">
        <f t="shared" si="2"/>
        <v>0.78569673138363239</v>
      </c>
      <c r="Q36">
        <v>0.28560910897811798</v>
      </c>
      <c r="R36">
        <v>70.122069089366605</v>
      </c>
      <c r="S36">
        <v>93.694496020886206</v>
      </c>
    </row>
    <row r="37" spans="1:19" x14ac:dyDescent="0.2">
      <c r="A37">
        <f t="shared" si="0"/>
        <v>65.97</v>
      </c>
      <c r="B37">
        <v>72.05</v>
      </c>
      <c r="C37">
        <v>0.17936485317654999</v>
      </c>
      <c r="D37">
        <v>111</v>
      </c>
      <c r="E37">
        <v>91</v>
      </c>
      <c r="F37">
        <f t="shared" si="3"/>
        <v>0.33300000000000002</v>
      </c>
      <c r="G37">
        <f t="shared" si="4"/>
        <v>0.54600000000000004</v>
      </c>
      <c r="H37">
        <v>136.97</v>
      </c>
      <c r="I37">
        <f t="shared" si="1"/>
        <v>134.97</v>
      </c>
      <c r="J37">
        <v>0.72916666666666663</v>
      </c>
      <c r="K37">
        <v>75.167125999999996</v>
      </c>
      <c r="L37">
        <f t="shared" si="2"/>
        <v>0.81064143524207422</v>
      </c>
      <c r="Q37">
        <v>0.17558355529541</v>
      </c>
      <c r="R37">
        <v>71.069376504301005</v>
      </c>
      <c r="S37">
        <v>94.375665122169494</v>
      </c>
    </row>
    <row r="38" spans="1:19" x14ac:dyDescent="0.2">
      <c r="A38">
        <f t="shared" si="0"/>
        <v>68</v>
      </c>
      <c r="B38">
        <v>74.08</v>
      </c>
      <c r="C38">
        <v>0.14494147371018501</v>
      </c>
      <c r="D38">
        <v>108</v>
      </c>
      <c r="E38">
        <v>83</v>
      </c>
      <c r="F38">
        <f t="shared" si="3"/>
        <v>0.32400000000000001</v>
      </c>
      <c r="G38">
        <f t="shared" si="4"/>
        <v>0.49800000000000005</v>
      </c>
      <c r="H38">
        <v>136.96</v>
      </c>
      <c r="I38">
        <f t="shared" si="1"/>
        <v>134.96</v>
      </c>
      <c r="J38">
        <v>0.75</v>
      </c>
      <c r="K38">
        <v>75.230179899999996</v>
      </c>
      <c r="L38">
        <f t="shared" si="2"/>
        <v>0.83558613910051616</v>
      </c>
    </row>
    <row r="39" spans="1:19" x14ac:dyDescent="0.2">
      <c r="A39">
        <f t="shared" si="0"/>
        <v>69.930000000000007</v>
      </c>
      <c r="B39">
        <v>76.010000000000005</v>
      </c>
      <c r="C39">
        <v>0.12149198525889</v>
      </c>
      <c r="D39">
        <v>95</v>
      </c>
      <c r="E39">
        <v>81</v>
      </c>
      <c r="F39">
        <f t="shared" si="3"/>
        <v>0.28499999999999998</v>
      </c>
      <c r="G39">
        <f t="shared" si="4"/>
        <v>0.48599999999999999</v>
      </c>
      <c r="H39">
        <v>133.78</v>
      </c>
      <c r="I39">
        <f t="shared" si="1"/>
        <v>131.78</v>
      </c>
      <c r="J39">
        <v>0.77083333333333337</v>
      </c>
      <c r="K39">
        <v>75.221172199999998</v>
      </c>
      <c r="L39">
        <f t="shared" si="2"/>
        <v>0.85930203981322206</v>
      </c>
    </row>
    <row r="40" spans="1:19" s="2" customFormat="1" x14ac:dyDescent="0.2">
      <c r="A40" s="2">
        <f t="shared" si="0"/>
        <v>71.960000000000008</v>
      </c>
      <c r="B40" s="2">
        <v>78.040000000000006</v>
      </c>
      <c r="C40" s="2">
        <v>9.3521600465816507E-2</v>
      </c>
      <c r="D40" s="2">
        <v>93</v>
      </c>
      <c r="E40" s="2">
        <v>72</v>
      </c>
      <c r="F40" s="2">
        <f t="shared" si="3"/>
        <v>0.27900000000000003</v>
      </c>
      <c r="G40" s="2">
        <f t="shared" si="4"/>
        <v>0.432</v>
      </c>
      <c r="H40" s="2">
        <v>134.71</v>
      </c>
      <c r="I40">
        <f t="shared" si="1"/>
        <v>132.71</v>
      </c>
      <c r="J40" s="2">
        <v>0.79166666666666663</v>
      </c>
      <c r="K40" s="2">
        <v>75.527434</v>
      </c>
      <c r="L40">
        <f t="shared" si="2"/>
        <v>0.88424674367166389</v>
      </c>
    </row>
    <row r="41" spans="1:19" x14ac:dyDescent="0.2">
      <c r="A41">
        <f t="shared" si="0"/>
        <v>73.989999999999995</v>
      </c>
      <c r="B41">
        <v>80.069999999999993</v>
      </c>
      <c r="C41">
        <v>6.4302112150490601E-2</v>
      </c>
      <c r="D41">
        <v>84</v>
      </c>
      <c r="E41">
        <v>62</v>
      </c>
      <c r="F41">
        <f t="shared" si="3"/>
        <v>0.252</v>
      </c>
      <c r="G41">
        <f t="shared" si="4"/>
        <v>0.372</v>
      </c>
      <c r="H41">
        <v>134.47999999999999</v>
      </c>
      <c r="I41">
        <f t="shared" si="1"/>
        <v>132.47999999999999</v>
      </c>
      <c r="J41">
        <v>0.8125</v>
      </c>
      <c r="K41">
        <v>75.734611099999995</v>
      </c>
      <c r="L41">
        <f t="shared" si="2"/>
        <v>0.90919144753010561</v>
      </c>
    </row>
    <row r="42" spans="1:19" x14ac:dyDescent="0.2">
      <c r="A42">
        <f t="shared" si="0"/>
        <v>76.010000000000005</v>
      </c>
      <c r="B42">
        <v>82.09</v>
      </c>
      <c r="C42">
        <v>4.10680741233782E-2</v>
      </c>
      <c r="D42">
        <v>74</v>
      </c>
      <c r="E42">
        <v>53</v>
      </c>
      <c r="F42">
        <f t="shared" si="3"/>
        <v>0.222</v>
      </c>
      <c r="G42">
        <f t="shared" si="4"/>
        <v>0.318</v>
      </c>
      <c r="H42">
        <v>134.01</v>
      </c>
      <c r="I42">
        <f t="shared" si="1"/>
        <v>132.01</v>
      </c>
      <c r="J42">
        <v>0.83333333333333337</v>
      </c>
      <c r="K42">
        <v>76.103926799999996</v>
      </c>
      <c r="L42">
        <f t="shared" si="2"/>
        <v>0.93401327107397403</v>
      </c>
    </row>
    <row r="43" spans="1:19" x14ac:dyDescent="0.2">
      <c r="A43">
        <f t="shared" si="0"/>
        <v>76.98</v>
      </c>
      <c r="B43">
        <v>83.06</v>
      </c>
      <c r="C43">
        <v>3.2204240097277903E-2</v>
      </c>
      <c r="D43">
        <v>70</v>
      </c>
      <c r="E43">
        <v>48</v>
      </c>
      <c r="F43">
        <f t="shared" si="3"/>
        <v>0.21000000000000002</v>
      </c>
      <c r="G43">
        <f t="shared" si="4"/>
        <v>0.28800000000000003</v>
      </c>
      <c r="H43">
        <v>135.16</v>
      </c>
      <c r="I43">
        <f t="shared" si="1"/>
        <v>133.16</v>
      </c>
      <c r="J43">
        <v>0.85416666666666663</v>
      </c>
      <c r="K43">
        <v>76.094919099999998</v>
      </c>
      <c r="L43">
        <f t="shared" si="2"/>
        <v>0.9459326615876138</v>
      </c>
    </row>
    <row r="44" spans="1:19" x14ac:dyDescent="0.2">
      <c r="A44">
        <f t="shared" si="0"/>
        <v>77.95</v>
      </c>
      <c r="B44">
        <v>84.03</v>
      </c>
      <c r="C44">
        <v>2.1405932695617799E-2</v>
      </c>
      <c r="D44">
        <v>68</v>
      </c>
      <c r="E44">
        <v>38</v>
      </c>
      <c r="F44">
        <f t="shared" si="3"/>
        <v>0.20400000000000001</v>
      </c>
      <c r="G44">
        <f t="shared" si="4"/>
        <v>0.22799999999999998</v>
      </c>
      <c r="H44">
        <v>127.28</v>
      </c>
      <c r="I44">
        <f t="shared" si="1"/>
        <v>125.28</v>
      </c>
      <c r="J44">
        <v>0.875</v>
      </c>
      <c r="K44">
        <v>76.572327199999989</v>
      </c>
      <c r="L44">
        <f t="shared" si="2"/>
        <v>0.95785205210125346</v>
      </c>
    </row>
    <row r="45" spans="1:19" x14ac:dyDescent="0.2">
      <c r="A45">
        <f t="shared" si="0"/>
        <v>79.010000000000005</v>
      </c>
      <c r="B45">
        <v>85.09</v>
      </c>
      <c r="C45">
        <v>1.685670547129E-2</v>
      </c>
      <c r="D45">
        <v>59</v>
      </c>
      <c r="E45">
        <v>37</v>
      </c>
      <c r="F45">
        <f t="shared" si="3"/>
        <v>0.17699999999999999</v>
      </c>
      <c r="G45">
        <f t="shared" si="4"/>
        <v>0.222</v>
      </c>
      <c r="H45">
        <v>127.49</v>
      </c>
      <c r="I45">
        <f t="shared" si="1"/>
        <v>125.49</v>
      </c>
      <c r="J45">
        <v>0.89583333333333337</v>
      </c>
      <c r="K45">
        <v>76.644388799999987</v>
      </c>
      <c r="L45">
        <f t="shared" si="2"/>
        <v>0.97087736544605563</v>
      </c>
    </row>
    <row r="46" spans="1:19" x14ac:dyDescent="0.2">
      <c r="A46">
        <f t="shared" si="0"/>
        <v>79.98</v>
      </c>
      <c r="B46">
        <v>86.06</v>
      </c>
      <c r="C46">
        <v>1.06128843200599E-2</v>
      </c>
      <c r="D46">
        <v>52</v>
      </c>
      <c r="E46">
        <v>31</v>
      </c>
      <c r="F46">
        <f t="shared" si="3"/>
        <v>0.156</v>
      </c>
      <c r="G46">
        <f t="shared" si="4"/>
        <v>0.186</v>
      </c>
      <c r="H46">
        <v>126.51</v>
      </c>
      <c r="I46">
        <f t="shared" si="1"/>
        <v>124.51</v>
      </c>
      <c r="J46">
        <v>0.91666666666666663</v>
      </c>
      <c r="K46">
        <v>76.743473499999993</v>
      </c>
      <c r="L46">
        <f t="shared" si="2"/>
        <v>0.9827967559596954</v>
      </c>
    </row>
    <row r="47" spans="1:19" x14ac:dyDescent="0.2">
      <c r="A47">
        <f t="shared" si="0"/>
        <v>80.94</v>
      </c>
      <c r="B47">
        <v>87.02</v>
      </c>
      <c r="C47">
        <v>3.3706964394454799E-3</v>
      </c>
      <c r="D47">
        <v>43</v>
      </c>
      <c r="E47">
        <v>17</v>
      </c>
      <c r="F47">
        <f t="shared" si="3"/>
        <v>0.129</v>
      </c>
      <c r="G47">
        <f t="shared" si="4"/>
        <v>0.10200000000000001</v>
      </c>
      <c r="H47">
        <v>110.76</v>
      </c>
      <c r="I47">
        <f t="shared" si="1"/>
        <v>108.76</v>
      </c>
      <c r="J47">
        <v>0.9375</v>
      </c>
      <c r="K47">
        <v>76.923627499999995</v>
      </c>
      <c r="L47">
        <f t="shared" si="2"/>
        <v>0.99459326615876142</v>
      </c>
    </row>
    <row r="48" spans="1:19" x14ac:dyDescent="0.2">
      <c r="A48">
        <f t="shared" si="0"/>
        <v>81.38</v>
      </c>
      <c r="B48">
        <v>87.46</v>
      </c>
      <c r="C48">
        <v>5.62037208912521E-4</v>
      </c>
      <c r="D48">
        <v>30</v>
      </c>
      <c r="E48">
        <v>6</v>
      </c>
      <c r="F48">
        <f t="shared" si="3"/>
        <v>0.09</v>
      </c>
      <c r="G48">
        <f t="shared" si="4"/>
        <v>3.6000000000000004E-2</v>
      </c>
      <c r="H48">
        <v>91.9</v>
      </c>
      <c r="I48">
        <f t="shared" si="1"/>
        <v>89.9</v>
      </c>
      <c r="J48">
        <v>0.95833333333333337</v>
      </c>
      <c r="K48">
        <v>77.121796899999993</v>
      </c>
      <c r="L48">
        <f t="shared" si="2"/>
        <v>1</v>
      </c>
    </row>
    <row r="49" spans="10:11" x14ac:dyDescent="0.2">
      <c r="J49">
        <v>0.97916666666666663</v>
      </c>
      <c r="K49">
        <v>77.337981699999986</v>
      </c>
    </row>
    <row r="50" spans="10:11" x14ac:dyDescent="0.2">
      <c r="J50">
        <v>1</v>
      </c>
      <c r="K50">
        <v>77.410043299999998</v>
      </c>
    </row>
  </sheetData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91723-66D7-4069-8418-16FD513D99BE}">
  <dimension ref="A1:O41"/>
  <sheetViews>
    <sheetView tabSelected="1" workbookViewId="0">
      <selection activeCell="Q3" sqref="Q3"/>
    </sheetView>
  </sheetViews>
  <sheetFormatPr defaultRowHeight="14.25" x14ac:dyDescent="0.2"/>
  <sheetData>
    <row r="1" spans="1:15" x14ac:dyDescent="0.2">
      <c r="B1" t="s">
        <v>6</v>
      </c>
    </row>
    <row r="2" spans="1:15" x14ac:dyDescent="0.2">
      <c r="A2">
        <f>B2-4.67</f>
        <v>0</v>
      </c>
      <c r="B2">
        <v>4.67</v>
      </c>
      <c r="C2">
        <v>3.9559603916069701</v>
      </c>
      <c r="D2">
        <v>191</v>
      </c>
      <c r="E2">
        <v>291</v>
      </c>
      <c r="F2">
        <f>D2/52*0.312/2</f>
        <v>0.57299999999999995</v>
      </c>
      <c r="G2">
        <f>E2/52*0.312</f>
        <v>1.746</v>
      </c>
      <c r="H2">
        <v>165.57</v>
      </c>
      <c r="J2">
        <v>0</v>
      </c>
      <c r="K2">
        <v>72.978254899999996</v>
      </c>
      <c r="M2">
        <v>0.71909861685269705</v>
      </c>
      <c r="N2">
        <v>63.852448150233997</v>
      </c>
      <c r="O2">
        <v>97.978166832801406</v>
      </c>
    </row>
    <row r="3" spans="1:15" x14ac:dyDescent="0.2">
      <c r="A3">
        <f t="shared" ref="A3:A41" si="0">B3-4.67</f>
        <v>0.34999999999999964</v>
      </c>
      <c r="B3">
        <v>5.0199999999999996</v>
      </c>
      <c r="C3">
        <v>3.91611376870731</v>
      </c>
      <c r="D3">
        <v>191</v>
      </c>
      <c r="E3">
        <v>290</v>
      </c>
      <c r="F3">
        <f t="shared" ref="F3:F41" si="1">D3/52*0.312/2</f>
        <v>0.57299999999999995</v>
      </c>
      <c r="G3">
        <f t="shared" ref="G3:G41" si="2">E3/52*0.312</f>
        <v>1.74</v>
      </c>
      <c r="H3">
        <v>160.94</v>
      </c>
      <c r="J3">
        <v>2.5000000000000001E-2</v>
      </c>
      <c r="K3">
        <v>76.617365699999993</v>
      </c>
      <c r="M3">
        <v>0.71841085729672605</v>
      </c>
      <c r="N3">
        <v>63.980674992600697</v>
      </c>
      <c r="O3">
        <v>98.004344821177497</v>
      </c>
    </row>
    <row r="4" spans="1:15" x14ac:dyDescent="0.2">
      <c r="A4">
        <f t="shared" si="0"/>
        <v>1.4100000000000001</v>
      </c>
      <c r="B4">
        <v>6.08</v>
      </c>
      <c r="C4">
        <v>3.88054612694873</v>
      </c>
      <c r="D4">
        <v>189</v>
      </c>
      <c r="E4">
        <v>288</v>
      </c>
      <c r="F4">
        <f t="shared" si="1"/>
        <v>0.56699999999999995</v>
      </c>
      <c r="G4">
        <f t="shared" si="2"/>
        <v>1.728</v>
      </c>
      <c r="H4">
        <v>157.68</v>
      </c>
      <c r="J4">
        <v>0.05</v>
      </c>
      <c r="K4">
        <v>77.067750699999991</v>
      </c>
      <c r="M4">
        <v>0.72058075094429797</v>
      </c>
      <c r="N4">
        <v>63.655890885690297</v>
      </c>
      <c r="O4">
        <v>97.833093413048303</v>
      </c>
    </row>
    <row r="5" spans="1:15" x14ac:dyDescent="0.2">
      <c r="A5">
        <f t="shared" si="0"/>
        <v>2.38</v>
      </c>
      <c r="B5">
        <v>7.05</v>
      </c>
      <c r="C5">
        <v>3.7637574074851599</v>
      </c>
      <c r="D5">
        <v>191</v>
      </c>
      <c r="E5">
        <v>286</v>
      </c>
      <c r="F5">
        <f t="shared" si="1"/>
        <v>0.57299999999999995</v>
      </c>
      <c r="G5">
        <f t="shared" si="2"/>
        <v>1.716</v>
      </c>
      <c r="H5">
        <v>156.9</v>
      </c>
      <c r="J5">
        <v>7.4999999999999997E-2</v>
      </c>
      <c r="K5">
        <v>76.013849799999988</v>
      </c>
      <c r="M5">
        <v>0.71642242340538698</v>
      </c>
      <c r="N5">
        <v>63.523871599503899</v>
      </c>
      <c r="O5">
        <v>98.173611092211303</v>
      </c>
    </row>
    <row r="6" spans="1:15" x14ac:dyDescent="0.2">
      <c r="A6">
        <f t="shared" si="0"/>
        <v>3.3499999999999996</v>
      </c>
      <c r="B6">
        <v>8.02</v>
      </c>
      <c r="C6">
        <v>3.6816212592383999</v>
      </c>
      <c r="D6">
        <v>190</v>
      </c>
      <c r="E6">
        <v>284</v>
      </c>
      <c r="F6">
        <f t="shared" si="1"/>
        <v>0.56999999999999995</v>
      </c>
      <c r="G6">
        <f t="shared" si="2"/>
        <v>1.704</v>
      </c>
      <c r="H6">
        <v>155.71</v>
      </c>
      <c r="J6">
        <v>0.1</v>
      </c>
      <c r="K6">
        <v>76.743473499999993</v>
      </c>
      <c r="M6">
        <v>0.71618719525913899</v>
      </c>
      <c r="N6">
        <v>63.558703853658997</v>
      </c>
      <c r="O6">
        <v>98.132403893520902</v>
      </c>
    </row>
    <row r="7" spans="1:15" x14ac:dyDescent="0.2">
      <c r="A7">
        <f t="shared" si="0"/>
        <v>4.4000000000000004</v>
      </c>
      <c r="B7">
        <v>9.07</v>
      </c>
      <c r="C7">
        <v>3.5670621971961198</v>
      </c>
      <c r="D7">
        <v>189</v>
      </c>
      <c r="E7">
        <v>283</v>
      </c>
      <c r="F7">
        <f t="shared" si="1"/>
        <v>0.56699999999999995</v>
      </c>
      <c r="G7">
        <f t="shared" si="2"/>
        <v>1.698</v>
      </c>
      <c r="H7">
        <v>155.41</v>
      </c>
      <c r="J7">
        <v>0.125</v>
      </c>
      <c r="K7">
        <v>76.860573599999995</v>
      </c>
      <c r="M7">
        <v>0.71524283807723898</v>
      </c>
      <c r="N7">
        <v>63.608363746409999</v>
      </c>
      <c r="O7">
        <v>98.102189565132306</v>
      </c>
    </row>
    <row r="8" spans="1:15" x14ac:dyDescent="0.2">
      <c r="A8">
        <f t="shared" si="0"/>
        <v>5.3699999999999992</v>
      </c>
      <c r="B8">
        <v>10.039999999999999</v>
      </c>
      <c r="C8">
        <v>3.4553645542914002</v>
      </c>
      <c r="D8">
        <v>191</v>
      </c>
      <c r="E8">
        <v>276</v>
      </c>
      <c r="F8">
        <f t="shared" si="1"/>
        <v>0.57299999999999995</v>
      </c>
      <c r="G8">
        <f t="shared" si="2"/>
        <v>1.6559999999999999</v>
      </c>
      <c r="H8">
        <v>154.86000000000001</v>
      </c>
      <c r="J8">
        <v>0.15</v>
      </c>
      <c r="K8">
        <v>76.914619799999997</v>
      </c>
      <c r="M8">
        <v>0.70912996435734799</v>
      </c>
      <c r="N8">
        <v>64.866688807615006</v>
      </c>
      <c r="O8">
        <v>98.440447961162207</v>
      </c>
    </row>
    <row r="9" spans="1:15" x14ac:dyDescent="0.2">
      <c r="A9">
        <f t="shared" si="0"/>
        <v>7.4</v>
      </c>
      <c r="B9">
        <v>12.07</v>
      </c>
      <c r="C9">
        <v>3.2837533716954002</v>
      </c>
      <c r="D9">
        <v>189</v>
      </c>
      <c r="E9">
        <v>272</v>
      </c>
      <c r="F9">
        <f t="shared" si="1"/>
        <v>0.56699999999999995</v>
      </c>
      <c r="G9">
        <f t="shared" si="2"/>
        <v>1.6320000000000001</v>
      </c>
      <c r="H9">
        <v>153.91</v>
      </c>
      <c r="J9">
        <v>0.17499999999999999</v>
      </c>
      <c r="K9">
        <v>77.428058699999994</v>
      </c>
      <c r="M9">
        <v>0.70711640615156701</v>
      </c>
      <c r="N9">
        <v>65.094842575117994</v>
      </c>
      <c r="O9">
        <v>98.399829428897505</v>
      </c>
    </row>
    <row r="10" spans="1:15" x14ac:dyDescent="0.2">
      <c r="A10">
        <f t="shared" si="0"/>
        <v>9.42</v>
      </c>
      <c r="B10">
        <v>14.09</v>
      </c>
      <c r="C10">
        <v>3.08379213655095</v>
      </c>
      <c r="D10">
        <v>191</v>
      </c>
      <c r="E10">
        <v>265</v>
      </c>
      <c r="F10">
        <f t="shared" si="1"/>
        <v>0.57299999999999995</v>
      </c>
      <c r="G10">
        <f t="shared" si="2"/>
        <v>1.5899999999999999</v>
      </c>
      <c r="H10">
        <v>150.58000000000001</v>
      </c>
      <c r="J10">
        <v>0.2</v>
      </c>
      <c r="K10">
        <v>77.869435999999993</v>
      </c>
      <c r="M10">
        <v>0.69854443661599197</v>
      </c>
      <c r="N10">
        <v>65.731802285025196</v>
      </c>
      <c r="O10">
        <v>98.864938863768202</v>
      </c>
    </row>
    <row r="11" spans="1:15" x14ac:dyDescent="0.2">
      <c r="A11">
        <f t="shared" si="0"/>
        <v>11.360000000000001</v>
      </c>
      <c r="B11">
        <v>16.03</v>
      </c>
      <c r="C11">
        <v>2.9088358740619902</v>
      </c>
      <c r="D11">
        <v>191</v>
      </c>
      <c r="E11">
        <v>259</v>
      </c>
      <c r="F11">
        <f t="shared" si="1"/>
        <v>0.57299999999999995</v>
      </c>
      <c r="G11">
        <f t="shared" si="2"/>
        <v>1.554</v>
      </c>
      <c r="H11">
        <v>149.84</v>
      </c>
      <c r="J11">
        <v>0.22500000000000001</v>
      </c>
      <c r="K11">
        <v>77.383020200000004</v>
      </c>
      <c r="M11">
        <v>0.69376779567328895</v>
      </c>
      <c r="N11">
        <v>65.741778883062594</v>
      </c>
      <c r="O11">
        <v>99.094425930346006</v>
      </c>
    </row>
    <row r="12" spans="1:15" x14ac:dyDescent="0.2">
      <c r="A12">
        <f t="shared" si="0"/>
        <v>13.389999999999999</v>
      </c>
      <c r="B12">
        <v>18.059999999999999</v>
      </c>
      <c r="C12">
        <v>2.6957867890554299</v>
      </c>
      <c r="D12">
        <v>190</v>
      </c>
      <c r="E12">
        <v>253</v>
      </c>
      <c r="F12">
        <f t="shared" si="1"/>
        <v>0.56999999999999995</v>
      </c>
      <c r="G12">
        <f t="shared" si="2"/>
        <v>1.5179999999999998</v>
      </c>
      <c r="H12">
        <v>146.25</v>
      </c>
      <c r="J12">
        <v>0.25</v>
      </c>
      <c r="K12">
        <v>78.959367700000001</v>
      </c>
      <c r="M12">
        <v>0.68743781189678599</v>
      </c>
      <c r="N12">
        <v>66.623619303135598</v>
      </c>
      <c r="O12">
        <v>99.229801364005894</v>
      </c>
    </row>
    <row r="13" spans="1:15" x14ac:dyDescent="0.2">
      <c r="A13">
        <f t="shared" si="0"/>
        <v>15.409999999999998</v>
      </c>
      <c r="B13">
        <v>20.079999999999998</v>
      </c>
      <c r="C13">
        <v>2.5204852969497802</v>
      </c>
      <c r="D13">
        <v>191</v>
      </c>
      <c r="E13">
        <v>246</v>
      </c>
      <c r="F13">
        <f t="shared" si="1"/>
        <v>0.57299999999999995</v>
      </c>
      <c r="G13">
        <f t="shared" si="2"/>
        <v>1.476</v>
      </c>
      <c r="H13">
        <v>145.28</v>
      </c>
      <c r="J13">
        <v>0.27500000000000002</v>
      </c>
      <c r="K13">
        <v>79.058452399999993</v>
      </c>
      <c r="M13">
        <v>0.67807395080747201</v>
      </c>
      <c r="N13">
        <v>67.253327337590903</v>
      </c>
      <c r="O13">
        <v>99.611656646523201</v>
      </c>
    </row>
    <row r="14" spans="1:15" x14ac:dyDescent="0.2">
      <c r="A14">
        <f t="shared" si="0"/>
        <v>17.350000000000001</v>
      </c>
      <c r="B14">
        <v>22.02</v>
      </c>
      <c r="C14">
        <v>2.35333359884235</v>
      </c>
      <c r="D14">
        <v>189</v>
      </c>
      <c r="E14">
        <v>240</v>
      </c>
      <c r="F14">
        <f t="shared" si="1"/>
        <v>0.56699999999999995</v>
      </c>
      <c r="G14">
        <f t="shared" si="2"/>
        <v>1.44</v>
      </c>
      <c r="H14">
        <v>144.97999999999999</v>
      </c>
      <c r="J14">
        <v>0.3</v>
      </c>
      <c r="K14">
        <v>79.869145399999994</v>
      </c>
      <c r="M14">
        <v>0.67502203549573503</v>
      </c>
      <c r="N14">
        <v>66.943942386706496</v>
      </c>
      <c r="O14">
        <v>99.669815216214502</v>
      </c>
    </row>
    <row r="15" spans="1:15" x14ac:dyDescent="0.2">
      <c r="A15">
        <f t="shared" si="0"/>
        <v>19.380000000000003</v>
      </c>
      <c r="B15">
        <v>24.05</v>
      </c>
      <c r="C15">
        <v>2.1336781591755201</v>
      </c>
      <c r="D15">
        <v>191</v>
      </c>
      <c r="E15">
        <v>229</v>
      </c>
      <c r="F15">
        <f t="shared" si="1"/>
        <v>0.57299999999999995</v>
      </c>
      <c r="G15">
        <f t="shared" si="2"/>
        <v>1.3740000000000001</v>
      </c>
      <c r="H15">
        <v>144.5</v>
      </c>
      <c r="J15">
        <v>0.32500000000000001</v>
      </c>
      <c r="K15">
        <v>80.373576599999993</v>
      </c>
      <c r="M15">
        <v>0.66183731614690899</v>
      </c>
      <c r="N15">
        <v>68.333144784637398</v>
      </c>
      <c r="O15">
        <v>100.18576392620299</v>
      </c>
    </row>
    <row r="16" spans="1:15" x14ac:dyDescent="0.2">
      <c r="A16">
        <f t="shared" si="0"/>
        <v>21.4</v>
      </c>
      <c r="B16">
        <v>26.07</v>
      </c>
      <c r="C16">
        <v>1.9651217921608299</v>
      </c>
      <c r="D16">
        <v>190</v>
      </c>
      <c r="E16">
        <v>222</v>
      </c>
      <c r="F16">
        <f t="shared" si="1"/>
        <v>0.56999999999999995</v>
      </c>
      <c r="G16">
        <f t="shared" si="2"/>
        <v>1.3320000000000001</v>
      </c>
      <c r="H16">
        <v>141.57</v>
      </c>
      <c r="J16">
        <v>0.35</v>
      </c>
      <c r="K16">
        <v>80.742892299999994</v>
      </c>
      <c r="M16">
        <v>0.65330251234893799</v>
      </c>
      <c r="N16">
        <v>68.723669233209705</v>
      </c>
      <c r="O16">
        <v>100.399965384062</v>
      </c>
    </row>
    <row r="17" spans="1:15" x14ac:dyDescent="0.2">
      <c r="A17">
        <f t="shared" si="0"/>
        <v>23.340000000000003</v>
      </c>
      <c r="B17">
        <v>28.01</v>
      </c>
      <c r="C17">
        <v>1.8065882806667399</v>
      </c>
      <c r="D17">
        <v>190</v>
      </c>
      <c r="E17">
        <v>214</v>
      </c>
      <c r="F17">
        <f t="shared" si="1"/>
        <v>0.56999999999999995</v>
      </c>
      <c r="G17">
        <f t="shared" si="2"/>
        <v>1.2839999999999998</v>
      </c>
      <c r="H17">
        <v>139.24</v>
      </c>
      <c r="J17">
        <v>0.375</v>
      </c>
      <c r="K17">
        <v>80.526707500000001</v>
      </c>
      <c r="M17">
        <v>0.64160320754185696</v>
      </c>
      <c r="N17">
        <v>69.565596827682796</v>
      </c>
      <c r="O17">
        <v>100.719729138443</v>
      </c>
    </row>
    <row r="18" spans="1:15" x14ac:dyDescent="0.2">
      <c r="A18">
        <f t="shared" si="0"/>
        <v>25.369999999999997</v>
      </c>
      <c r="B18">
        <v>30.04</v>
      </c>
      <c r="C18">
        <v>1.6371282093924999</v>
      </c>
      <c r="D18">
        <v>189</v>
      </c>
      <c r="E18">
        <v>205</v>
      </c>
      <c r="F18">
        <f t="shared" si="1"/>
        <v>0.56699999999999995</v>
      </c>
      <c r="G18">
        <f t="shared" si="2"/>
        <v>1.23</v>
      </c>
      <c r="H18">
        <v>138.93</v>
      </c>
      <c r="J18">
        <v>0.4</v>
      </c>
      <c r="K18">
        <v>80.850984699999998</v>
      </c>
      <c r="M18">
        <v>0.63026581851125596</v>
      </c>
      <c r="N18">
        <v>70.356222638809399</v>
      </c>
      <c r="O18">
        <v>100.974215521791</v>
      </c>
    </row>
    <row r="19" spans="1:15" x14ac:dyDescent="0.2">
      <c r="A19">
        <f t="shared" si="0"/>
        <v>27.39</v>
      </c>
      <c r="B19">
        <v>32.06</v>
      </c>
      <c r="C19">
        <v>1.44840127187818</v>
      </c>
      <c r="D19">
        <v>191</v>
      </c>
      <c r="E19">
        <v>193</v>
      </c>
      <c r="F19">
        <f t="shared" si="1"/>
        <v>0.57299999999999995</v>
      </c>
      <c r="G19">
        <f t="shared" si="2"/>
        <v>1.1580000000000001</v>
      </c>
      <c r="H19">
        <v>138.11000000000001</v>
      </c>
      <c r="J19">
        <v>0.42499999999999999</v>
      </c>
      <c r="K19">
        <v>80.941061699999992</v>
      </c>
      <c r="M19">
        <v>0.61122020059188897</v>
      </c>
      <c r="N19">
        <v>71.609466335657203</v>
      </c>
      <c r="O19">
        <v>101.526838209232</v>
      </c>
    </row>
    <row r="20" spans="1:15" x14ac:dyDescent="0.2">
      <c r="A20">
        <f t="shared" si="0"/>
        <v>29.42</v>
      </c>
      <c r="B20">
        <v>34.090000000000003</v>
      </c>
      <c r="C20">
        <v>1.3050149430801901</v>
      </c>
      <c r="D20">
        <v>189</v>
      </c>
      <c r="E20">
        <v>185</v>
      </c>
      <c r="F20">
        <f t="shared" si="1"/>
        <v>0.56699999999999995</v>
      </c>
      <c r="G20">
        <f t="shared" si="2"/>
        <v>1.1099999999999999</v>
      </c>
      <c r="H20">
        <v>138</v>
      </c>
      <c r="J20">
        <v>0.45</v>
      </c>
      <c r="K20">
        <v>81.184269599999993</v>
      </c>
      <c r="M20">
        <v>0.59746924727717698</v>
      </c>
      <c r="N20">
        <v>72.414677887267203</v>
      </c>
      <c r="O20">
        <v>101.72983758632201</v>
      </c>
    </row>
    <row r="21" spans="1:15" x14ac:dyDescent="0.2">
      <c r="A21">
        <f t="shared" si="0"/>
        <v>31.36</v>
      </c>
      <c r="B21">
        <v>36.03</v>
      </c>
      <c r="C21">
        <v>1.1485813098148701</v>
      </c>
      <c r="D21">
        <v>185</v>
      </c>
      <c r="E21">
        <v>177</v>
      </c>
      <c r="F21">
        <f t="shared" si="1"/>
        <v>0.55499999999999994</v>
      </c>
      <c r="G21">
        <f t="shared" si="2"/>
        <v>1.0620000000000001</v>
      </c>
      <c r="H21">
        <v>135.19999999999999</v>
      </c>
      <c r="J21">
        <v>0.47499999999999998</v>
      </c>
      <c r="K21">
        <v>81.355415899999997</v>
      </c>
      <c r="M21">
        <v>0.58830784699037797</v>
      </c>
      <c r="N21">
        <v>72.709525071980494</v>
      </c>
      <c r="O21">
        <v>101.76570543508301</v>
      </c>
    </row>
    <row r="22" spans="1:15" x14ac:dyDescent="0.2">
      <c r="A22">
        <f t="shared" si="0"/>
        <v>33.379999999999995</v>
      </c>
      <c r="B22">
        <v>38.049999999999997</v>
      </c>
      <c r="C22">
        <v>1.0106860828514901</v>
      </c>
      <c r="D22">
        <v>177</v>
      </c>
      <c r="E22">
        <v>169</v>
      </c>
      <c r="F22">
        <f t="shared" si="1"/>
        <v>0.53100000000000003</v>
      </c>
      <c r="G22">
        <f t="shared" si="2"/>
        <v>1.014</v>
      </c>
      <c r="H22">
        <v>135.5</v>
      </c>
      <c r="J22">
        <v>0.5</v>
      </c>
      <c r="K22">
        <v>81.337400500000001</v>
      </c>
      <c r="M22">
        <v>0.58709537993295802</v>
      </c>
      <c r="N22">
        <v>72.682033611064398</v>
      </c>
      <c r="O22">
        <v>101.467222260672</v>
      </c>
    </row>
    <row r="23" spans="1:15" x14ac:dyDescent="0.2">
      <c r="A23">
        <f t="shared" si="0"/>
        <v>35.409999999999997</v>
      </c>
      <c r="B23">
        <v>40.08</v>
      </c>
      <c r="C23">
        <v>0.87435414380847098</v>
      </c>
      <c r="D23">
        <v>169</v>
      </c>
      <c r="E23">
        <v>161</v>
      </c>
      <c r="F23">
        <f t="shared" si="1"/>
        <v>0.50700000000000001</v>
      </c>
      <c r="G23">
        <f t="shared" si="2"/>
        <v>0.96600000000000008</v>
      </c>
      <c r="H23">
        <v>134.28</v>
      </c>
      <c r="J23">
        <v>0.52500000000000002</v>
      </c>
      <c r="K23">
        <v>81.490531399999995</v>
      </c>
      <c r="M23">
        <v>0.58553170043370595</v>
      </c>
      <c r="N23">
        <v>72.064509682489501</v>
      </c>
      <c r="O23">
        <v>101.175758699635</v>
      </c>
    </row>
    <row r="24" spans="1:15" x14ac:dyDescent="0.2">
      <c r="A24">
        <f t="shared" si="0"/>
        <v>37.339999999999996</v>
      </c>
      <c r="B24">
        <v>42.01</v>
      </c>
      <c r="C24">
        <v>0.76661807437266505</v>
      </c>
      <c r="D24">
        <v>165</v>
      </c>
      <c r="E24">
        <v>153</v>
      </c>
      <c r="F24">
        <f t="shared" si="1"/>
        <v>0.495</v>
      </c>
      <c r="G24">
        <f t="shared" si="2"/>
        <v>0.91800000000000004</v>
      </c>
      <c r="H24">
        <v>134.38999999999999</v>
      </c>
      <c r="J24">
        <v>0.55000000000000004</v>
      </c>
      <c r="K24">
        <v>81.571600699999991</v>
      </c>
      <c r="M24">
        <v>0.56966850632115495</v>
      </c>
      <c r="N24">
        <v>72.8670928782647</v>
      </c>
      <c r="O24">
        <v>101.295336009957</v>
      </c>
    </row>
    <row r="25" spans="1:15" x14ac:dyDescent="0.2">
      <c r="A25">
        <f t="shared" si="0"/>
        <v>39.369999999999997</v>
      </c>
      <c r="B25">
        <v>44.04</v>
      </c>
      <c r="C25">
        <v>0.66128792455557395</v>
      </c>
      <c r="D25">
        <v>156</v>
      </c>
      <c r="E25">
        <v>146</v>
      </c>
      <c r="F25">
        <f t="shared" si="1"/>
        <v>0.46799999999999997</v>
      </c>
      <c r="G25">
        <f t="shared" si="2"/>
        <v>0.87599999999999989</v>
      </c>
      <c r="H25">
        <v>134.22999999999999</v>
      </c>
      <c r="J25">
        <v>0.57499999999999996</v>
      </c>
      <c r="K25">
        <v>81.706716200000002</v>
      </c>
      <c r="M25">
        <v>0.56663114297586503</v>
      </c>
      <c r="N25">
        <v>72.164051125650502</v>
      </c>
      <c r="O25">
        <v>100.93317478983499</v>
      </c>
    </row>
    <row r="26" spans="1:15" x14ac:dyDescent="0.2">
      <c r="A26">
        <f t="shared" si="0"/>
        <v>41.4</v>
      </c>
      <c r="B26">
        <v>46.07</v>
      </c>
      <c r="C26">
        <v>0.56153844966283795</v>
      </c>
      <c r="D26">
        <v>147</v>
      </c>
      <c r="E26">
        <v>139</v>
      </c>
      <c r="F26">
        <f t="shared" si="1"/>
        <v>0.441</v>
      </c>
      <c r="G26">
        <f t="shared" si="2"/>
        <v>0.83399999999999996</v>
      </c>
      <c r="H26">
        <v>136</v>
      </c>
      <c r="J26">
        <v>0.6</v>
      </c>
      <c r="K26">
        <v>82.094047299999986</v>
      </c>
      <c r="M26">
        <v>0.56008972653382405</v>
      </c>
      <c r="N26">
        <v>72.235212964445907</v>
      </c>
      <c r="O26">
        <v>100.562948219039</v>
      </c>
    </row>
    <row r="27" spans="1:15" x14ac:dyDescent="0.2">
      <c r="A27">
        <f t="shared" si="0"/>
        <v>43.42</v>
      </c>
      <c r="B27">
        <v>48.09</v>
      </c>
      <c r="C27">
        <v>0.48108926127283502</v>
      </c>
      <c r="D27">
        <v>146</v>
      </c>
      <c r="E27">
        <v>130</v>
      </c>
      <c r="F27">
        <f t="shared" si="1"/>
        <v>0.43799999999999994</v>
      </c>
      <c r="G27">
        <f t="shared" si="2"/>
        <v>0.78</v>
      </c>
      <c r="H27">
        <v>135.02000000000001</v>
      </c>
      <c r="J27">
        <v>0.625</v>
      </c>
      <c r="K27">
        <v>82.121070399999994</v>
      </c>
      <c r="M27">
        <v>0.51945103515755298</v>
      </c>
      <c r="N27">
        <v>73.434872240601393</v>
      </c>
      <c r="O27">
        <v>101.263368257058</v>
      </c>
    </row>
    <row r="28" spans="1:15" x14ac:dyDescent="0.2">
      <c r="A28">
        <f t="shared" si="0"/>
        <v>45.36</v>
      </c>
      <c r="B28">
        <v>50.03</v>
      </c>
      <c r="C28">
        <v>0.41326665526199002</v>
      </c>
      <c r="D28">
        <v>137</v>
      </c>
      <c r="E28">
        <v>124</v>
      </c>
      <c r="F28">
        <f t="shared" si="1"/>
        <v>0.41099999999999998</v>
      </c>
      <c r="G28">
        <f t="shared" si="2"/>
        <v>0.74399999999999999</v>
      </c>
      <c r="H28">
        <v>136.58000000000001</v>
      </c>
      <c r="J28">
        <v>0.65</v>
      </c>
      <c r="K28">
        <v>82.184124299999993</v>
      </c>
      <c r="M28">
        <v>0.50627955777915101</v>
      </c>
      <c r="N28">
        <v>72.732896701537598</v>
      </c>
      <c r="O28">
        <v>100.994330267834</v>
      </c>
    </row>
    <row r="29" spans="1:15" x14ac:dyDescent="0.2">
      <c r="A29">
        <f t="shared" si="0"/>
        <v>47.39</v>
      </c>
      <c r="B29">
        <v>52.06</v>
      </c>
      <c r="C29">
        <v>0.35683001040821599</v>
      </c>
      <c r="D29">
        <v>133</v>
      </c>
      <c r="E29">
        <v>116</v>
      </c>
      <c r="F29">
        <f t="shared" si="1"/>
        <v>0.39899999999999997</v>
      </c>
      <c r="G29">
        <f t="shared" si="2"/>
        <v>0.69600000000000006</v>
      </c>
      <c r="H29">
        <v>134.62</v>
      </c>
      <c r="J29">
        <v>0.67500000000000004</v>
      </c>
      <c r="K29">
        <v>81.994962599999994</v>
      </c>
      <c r="M29">
        <v>0.45842961394030601</v>
      </c>
      <c r="N29">
        <v>73.874635148660701</v>
      </c>
      <c r="O29">
        <v>101.500427271726</v>
      </c>
    </row>
    <row r="30" spans="1:15" x14ac:dyDescent="0.2">
      <c r="A30">
        <f t="shared" si="0"/>
        <v>49.41</v>
      </c>
      <c r="B30">
        <v>54.08</v>
      </c>
      <c r="C30">
        <v>0.29726611112972201</v>
      </c>
      <c r="D30">
        <v>126</v>
      </c>
      <c r="E30">
        <v>109</v>
      </c>
      <c r="F30">
        <f t="shared" si="1"/>
        <v>0.37799999999999995</v>
      </c>
      <c r="G30">
        <f t="shared" si="2"/>
        <v>0.65400000000000003</v>
      </c>
      <c r="H30">
        <v>133.58000000000001</v>
      </c>
      <c r="J30">
        <v>0.7</v>
      </c>
      <c r="K30">
        <v>82.364278299999995</v>
      </c>
      <c r="M30">
        <v>0.41228651270584399</v>
      </c>
      <c r="N30">
        <v>73.9224419209243</v>
      </c>
      <c r="O30">
        <v>101.73380895004399</v>
      </c>
    </row>
    <row r="31" spans="1:15" x14ac:dyDescent="0.2">
      <c r="A31">
        <f t="shared" si="0"/>
        <v>51.35</v>
      </c>
      <c r="B31">
        <v>56.02</v>
      </c>
      <c r="C31">
        <v>0.24197288033814801</v>
      </c>
      <c r="D31">
        <v>118</v>
      </c>
      <c r="E31">
        <v>102</v>
      </c>
      <c r="F31">
        <f t="shared" si="1"/>
        <v>0.35399999999999998</v>
      </c>
      <c r="G31">
        <f t="shared" si="2"/>
        <v>0.61199999999999999</v>
      </c>
      <c r="H31">
        <v>135.16</v>
      </c>
      <c r="J31">
        <v>0.72499999999999998</v>
      </c>
      <c r="K31">
        <v>82.319239799999991</v>
      </c>
      <c r="M31">
        <v>0.35726556121082598</v>
      </c>
      <c r="N31">
        <v>74.225231908816497</v>
      </c>
      <c r="O31">
        <v>101.921747687327</v>
      </c>
    </row>
    <row r="32" spans="1:15" x14ac:dyDescent="0.2">
      <c r="A32">
        <f t="shared" si="0"/>
        <v>53.379999999999995</v>
      </c>
      <c r="B32">
        <v>58.05</v>
      </c>
      <c r="C32">
        <v>0.20090718125881599</v>
      </c>
      <c r="D32">
        <v>112</v>
      </c>
      <c r="E32">
        <v>96</v>
      </c>
      <c r="F32">
        <f t="shared" si="1"/>
        <v>0.33599999999999997</v>
      </c>
      <c r="G32">
        <f t="shared" si="2"/>
        <v>0.57600000000000007</v>
      </c>
      <c r="H32">
        <v>134.41999999999999</v>
      </c>
      <c r="J32">
        <v>0.75</v>
      </c>
      <c r="K32">
        <v>83.841541100000001</v>
      </c>
      <c r="M32">
        <v>0.25081142067964501</v>
      </c>
      <c r="N32">
        <v>74.541667671852593</v>
      </c>
      <c r="O32">
        <v>102.657407083382</v>
      </c>
    </row>
    <row r="33" spans="1:15" x14ac:dyDescent="0.2">
      <c r="A33">
        <f t="shared" si="0"/>
        <v>55.4</v>
      </c>
      <c r="B33">
        <v>60.07</v>
      </c>
      <c r="C33">
        <v>0.155311764245535</v>
      </c>
      <c r="D33">
        <v>105</v>
      </c>
      <c r="E33">
        <v>86</v>
      </c>
      <c r="F33">
        <f t="shared" si="1"/>
        <v>0.315</v>
      </c>
      <c r="G33">
        <f t="shared" si="2"/>
        <v>0.51600000000000001</v>
      </c>
      <c r="H33">
        <v>132.53</v>
      </c>
      <c r="J33">
        <v>0.77500000000000002</v>
      </c>
      <c r="K33">
        <v>83.985664299999996</v>
      </c>
      <c r="M33">
        <v>9.0861652620990996E-2</v>
      </c>
      <c r="N33">
        <v>75.569839479467802</v>
      </c>
      <c r="O33">
        <v>103.528147023172</v>
      </c>
    </row>
    <row r="34" spans="1:15" s="2" customFormat="1" x14ac:dyDescent="0.2">
      <c r="A34" s="2">
        <f t="shared" si="0"/>
        <v>57.339999999999996</v>
      </c>
      <c r="B34" s="2">
        <v>62.01</v>
      </c>
      <c r="C34" s="2">
        <v>0.11670932513403</v>
      </c>
      <c r="D34" s="2">
        <v>98</v>
      </c>
      <c r="E34" s="2">
        <v>77</v>
      </c>
      <c r="F34" s="2">
        <f t="shared" si="1"/>
        <v>0.29399999999999998</v>
      </c>
      <c r="G34" s="2">
        <f t="shared" si="2"/>
        <v>0.46200000000000002</v>
      </c>
      <c r="H34" s="2">
        <v>134.94</v>
      </c>
      <c r="J34" s="2">
        <v>0.8</v>
      </c>
      <c r="K34" s="2">
        <v>83.922610399999996</v>
      </c>
    </row>
    <row r="35" spans="1:15" x14ac:dyDescent="0.2">
      <c r="A35">
        <f t="shared" si="0"/>
        <v>59.370000000000005</v>
      </c>
      <c r="B35">
        <v>64.040000000000006</v>
      </c>
      <c r="C35">
        <v>8.1611772450575104E-2</v>
      </c>
      <c r="D35">
        <v>87</v>
      </c>
      <c r="E35">
        <v>69</v>
      </c>
      <c r="F35">
        <f t="shared" si="1"/>
        <v>0.26100000000000001</v>
      </c>
      <c r="G35">
        <f t="shared" si="2"/>
        <v>0.41399999999999998</v>
      </c>
      <c r="H35">
        <v>136.02000000000001</v>
      </c>
      <c r="J35">
        <v>0.82499999999999996</v>
      </c>
      <c r="K35">
        <v>84.165818299999998</v>
      </c>
    </row>
    <row r="36" spans="1:15" x14ac:dyDescent="0.2">
      <c r="A36">
        <f t="shared" si="0"/>
        <v>61.39</v>
      </c>
      <c r="B36">
        <v>66.06</v>
      </c>
      <c r="C36">
        <v>5.0364505457877899E-2</v>
      </c>
      <c r="D36">
        <v>82</v>
      </c>
      <c r="E36">
        <v>55</v>
      </c>
      <c r="F36">
        <f t="shared" si="1"/>
        <v>0.246</v>
      </c>
      <c r="G36">
        <f t="shared" si="2"/>
        <v>0.33</v>
      </c>
      <c r="H36">
        <v>128.24</v>
      </c>
      <c r="J36">
        <v>0.875</v>
      </c>
      <c r="K36">
        <v>84.309941499999994</v>
      </c>
    </row>
    <row r="37" spans="1:15" x14ac:dyDescent="0.2">
      <c r="A37">
        <f t="shared" si="0"/>
        <v>62.36</v>
      </c>
      <c r="B37">
        <v>67.03</v>
      </c>
      <c r="C37">
        <v>3.78536216529664E-2</v>
      </c>
      <c r="D37">
        <v>74</v>
      </c>
      <c r="E37">
        <v>50</v>
      </c>
      <c r="F37">
        <f t="shared" si="1"/>
        <v>0.222</v>
      </c>
      <c r="G37">
        <f t="shared" si="2"/>
        <v>0.3</v>
      </c>
      <c r="H37">
        <v>125.43</v>
      </c>
      <c r="J37">
        <v>0.9</v>
      </c>
      <c r="K37">
        <v>84.472080099999985</v>
      </c>
    </row>
    <row r="38" spans="1:15" x14ac:dyDescent="0.2">
      <c r="A38">
        <f t="shared" si="0"/>
        <v>63.42</v>
      </c>
      <c r="B38">
        <v>68.09</v>
      </c>
      <c r="C38">
        <v>2.50051423015001E-2</v>
      </c>
      <c r="D38">
        <v>69</v>
      </c>
      <c r="E38">
        <v>41</v>
      </c>
      <c r="F38">
        <f t="shared" si="1"/>
        <v>0.20699999999999999</v>
      </c>
      <c r="G38">
        <f t="shared" si="2"/>
        <v>0.246</v>
      </c>
      <c r="H38">
        <v>119.49</v>
      </c>
      <c r="J38">
        <v>0.92500000000000004</v>
      </c>
      <c r="K38">
        <v>84.481087799999997</v>
      </c>
    </row>
    <row r="39" spans="1:15" x14ac:dyDescent="0.2">
      <c r="A39">
        <f t="shared" si="0"/>
        <v>64.39</v>
      </c>
      <c r="B39">
        <v>69.06</v>
      </c>
      <c r="C39">
        <v>1.6541672843173299E-2</v>
      </c>
      <c r="D39">
        <v>60</v>
      </c>
      <c r="E39">
        <v>36</v>
      </c>
      <c r="F39">
        <f t="shared" si="1"/>
        <v>0.18</v>
      </c>
      <c r="G39">
        <f t="shared" si="2"/>
        <v>0.216</v>
      </c>
      <c r="H39">
        <v>112.6</v>
      </c>
      <c r="J39">
        <v>0.95</v>
      </c>
      <c r="K39">
        <v>84.724295699999999</v>
      </c>
    </row>
    <row r="40" spans="1:15" x14ac:dyDescent="0.2">
      <c r="A40">
        <f t="shared" si="0"/>
        <v>65.349999999999994</v>
      </c>
      <c r="B40">
        <v>70.02</v>
      </c>
      <c r="C40">
        <v>9.04908746169719E-3</v>
      </c>
      <c r="D40">
        <v>51</v>
      </c>
      <c r="E40">
        <v>28</v>
      </c>
      <c r="F40">
        <f t="shared" si="1"/>
        <v>0.153</v>
      </c>
      <c r="G40">
        <f t="shared" si="2"/>
        <v>0.16799999999999998</v>
      </c>
      <c r="H40">
        <v>108.52</v>
      </c>
      <c r="J40">
        <v>0.97499999999999998</v>
      </c>
      <c r="K40">
        <v>85.102619099999998</v>
      </c>
    </row>
    <row r="41" spans="1:15" x14ac:dyDescent="0.2">
      <c r="A41">
        <f t="shared" si="0"/>
        <v>66.41</v>
      </c>
      <c r="B41">
        <v>71.08</v>
      </c>
      <c r="C41">
        <v>3.1944342420231697E-4</v>
      </c>
      <c r="D41">
        <v>27</v>
      </c>
      <c r="E41">
        <v>4</v>
      </c>
      <c r="F41">
        <f t="shared" si="1"/>
        <v>8.1000000000000003E-2</v>
      </c>
      <c r="G41">
        <f t="shared" si="2"/>
        <v>2.4E-2</v>
      </c>
      <c r="H41">
        <v>86.98</v>
      </c>
      <c r="J41">
        <v>1</v>
      </c>
      <c r="K41">
        <v>85.372850099999994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Sheet1</vt:lpstr>
      <vt:lpstr>Sheet2</vt:lpstr>
      <vt:lpstr>Sheet3</vt:lpstr>
      <vt:lpstr>Sheet4</vt:lpstr>
      <vt:lpstr>Sheet5</vt:lpstr>
      <vt:lpstr>Sheet11</vt:lpstr>
      <vt:lpstr>Sheet6</vt:lpstr>
      <vt:lpstr>Sheet7</vt:lpstr>
      <vt:lpstr>Sheet8</vt:lpstr>
      <vt:lpstr>Sheet9</vt:lpstr>
      <vt:lpstr>Sheet10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Wenge Huang</dc:creator>
  <cp:lastModifiedBy>Wenge Huang</cp:lastModifiedBy>
  <dcterms:created xsi:type="dcterms:W3CDTF">2021-04-03T20:45:50Z</dcterms:created>
  <dcterms:modified xsi:type="dcterms:W3CDTF">2021-06-03T03:06:04Z</dcterms:modified>
</cp:coreProperties>
</file>