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vaporation_research_paper\Experimental_data\Evaporation_4uL\Reread_every_5frame\Evaporation_rate_new\"/>
    </mc:Choice>
  </mc:AlternateContent>
  <xr:revisionPtr revIDLastSave="0" documentId="13_ncr:1_{488B8388-566C-4C01-90C5-02A0BEA44B04}" xr6:coauthVersionLast="47" xr6:coauthVersionMax="47" xr10:uidLastSave="{00000000-0000-0000-0000-000000000000}"/>
  <bookViews>
    <workbookView xWindow="20370" yWindow="-120" windowWidth="19440" windowHeight="15000" xr2:uid="{F2D1BC4F-D037-45A0-ADBE-849B868AB77F}"/>
  </bookViews>
  <sheets>
    <sheet name="Sheet1" sheetId="1" r:id="rId1"/>
    <sheet name="Sheet2" sheetId="5" r:id="rId2"/>
    <sheet name="Sheet3" sheetId="6" r:id="rId3"/>
    <sheet name="Sheet4" sheetId="7" r:id="rId4"/>
    <sheet name="Sheet5" sheetId="8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1" i="6" l="1"/>
  <c r="H21" i="6"/>
  <c r="I21" i="6"/>
  <c r="J21" i="6"/>
  <c r="A21" i="6"/>
  <c r="A2" i="6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1" i="6"/>
  <c r="H2" i="8"/>
  <c r="H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1" i="8"/>
  <c r="G19" i="6"/>
  <c r="H19" i="6"/>
  <c r="G20" i="6"/>
  <c r="H20" i="6"/>
  <c r="E19" i="7"/>
  <c r="F19" i="7"/>
  <c r="E20" i="7"/>
  <c r="F20" i="7"/>
  <c r="F2" i="7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" i="7"/>
  <c r="E18" i="7"/>
  <c r="E17" i="7"/>
  <c r="E16" i="7"/>
  <c r="E15" i="7"/>
  <c r="E14" i="7"/>
  <c r="E13" i="7"/>
  <c r="E12" i="7"/>
  <c r="E11" i="7"/>
  <c r="E10" i="7"/>
  <c r="E9" i="7"/>
  <c r="E8" i="7"/>
  <c r="E7" i="7"/>
  <c r="E6" i="7"/>
  <c r="E5" i="7"/>
  <c r="E4" i="7"/>
  <c r="E3" i="7"/>
  <c r="E2" i="7"/>
  <c r="E1" i="7"/>
  <c r="G4" i="6"/>
  <c r="H4" i="6"/>
  <c r="G3" i="6"/>
  <c r="H3" i="6"/>
  <c r="G13" i="6"/>
  <c r="H13" i="6"/>
  <c r="G14" i="6"/>
  <c r="H14" i="6"/>
  <c r="G15" i="6"/>
  <c r="H15" i="6"/>
  <c r="G16" i="6"/>
  <c r="H16" i="6"/>
  <c r="G17" i="6"/>
  <c r="H17" i="6"/>
  <c r="G18" i="6"/>
  <c r="H18" i="6"/>
  <c r="G8" i="6"/>
  <c r="H8" i="6"/>
  <c r="G9" i="6"/>
  <c r="H9" i="6"/>
  <c r="G10" i="6"/>
  <c r="H10" i="6"/>
  <c r="G11" i="6"/>
  <c r="H11" i="6"/>
  <c r="G12" i="6"/>
  <c r="H12" i="6"/>
  <c r="G7" i="6"/>
  <c r="H7" i="6"/>
  <c r="I19" i="6" l="1"/>
  <c r="J19" i="6" s="1"/>
  <c r="I20" i="6"/>
  <c r="J20" i="6" s="1"/>
  <c r="I4" i="6"/>
  <c r="J4" i="6" s="1"/>
  <c r="I3" i="6"/>
  <c r="J3" i="6" s="1"/>
  <c r="I17" i="6"/>
  <c r="J17" i="6" s="1"/>
  <c r="I15" i="6"/>
  <c r="J15" i="6" s="1"/>
  <c r="I14" i="6"/>
  <c r="J14" i="6" s="1"/>
  <c r="I13" i="6"/>
  <c r="J13" i="6" s="1"/>
  <c r="I18" i="6"/>
  <c r="J18" i="6" s="1"/>
  <c r="I16" i="6"/>
  <c r="J16" i="6" s="1"/>
  <c r="I11" i="6"/>
  <c r="J11" i="6" s="1"/>
  <c r="I9" i="6"/>
  <c r="J9" i="6" s="1"/>
  <c r="I7" i="6"/>
  <c r="J7" i="6" s="1"/>
  <c r="I12" i="6"/>
  <c r="J12" i="6" s="1"/>
  <c r="I10" i="6"/>
  <c r="J10" i="6" s="1"/>
  <c r="I8" i="6"/>
  <c r="J8" i="6" s="1"/>
  <c r="H6" i="6" l="1"/>
  <c r="G6" i="6"/>
  <c r="H5" i="6"/>
  <c r="G5" i="6"/>
  <c r="H2" i="6"/>
  <c r="G2" i="6"/>
  <c r="H1" i="6"/>
  <c r="G1" i="6"/>
  <c r="I6" i="6" l="1"/>
  <c r="J6" i="6" s="1"/>
  <c r="I1" i="6"/>
  <c r="J1" i="6" s="1"/>
  <c r="I2" i="6"/>
  <c r="J2" i="6" s="1"/>
  <c r="I5" i="6"/>
  <c r="J5" i="6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3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2">
    <cellStyle name="Normal" xfId="0" builtinId="0"/>
    <cellStyle name="千位分隔 2" xfId="1" xr:uid="{85CE6D7A-E7D1-4B4A-B61A-41E448666F3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Sheet1!$A$1:$A$21</c:f>
              <c:numCache>
                <c:formatCode>General</c:formatCode>
                <c:ptCount val="21"/>
                <c:pt idx="0">
                  <c:v>0</c:v>
                </c:pt>
                <c:pt idx="1">
                  <c:v>8.8100000000000023</c:v>
                </c:pt>
                <c:pt idx="2">
                  <c:v>19.38</c:v>
                </c:pt>
                <c:pt idx="3">
                  <c:v>29.070000000000004</c:v>
                </c:pt>
                <c:pt idx="4">
                  <c:v>38.760000000000005</c:v>
                </c:pt>
                <c:pt idx="5">
                  <c:v>49.33</c:v>
                </c:pt>
                <c:pt idx="6">
                  <c:v>59.019999999999996</c:v>
                </c:pt>
                <c:pt idx="7">
                  <c:v>68.7</c:v>
                </c:pt>
                <c:pt idx="8">
                  <c:v>79.27</c:v>
                </c:pt>
                <c:pt idx="9">
                  <c:v>88.96</c:v>
                </c:pt>
                <c:pt idx="10">
                  <c:v>98.649999999999991</c:v>
                </c:pt>
                <c:pt idx="11">
                  <c:v>109.22</c:v>
                </c:pt>
                <c:pt idx="12">
                  <c:v>118.91000000000001</c:v>
                </c:pt>
                <c:pt idx="13">
                  <c:v>128.60000000000002</c:v>
                </c:pt>
                <c:pt idx="14">
                  <c:v>139.17000000000002</c:v>
                </c:pt>
                <c:pt idx="15">
                  <c:v>148.86000000000001</c:v>
                </c:pt>
                <c:pt idx="16">
                  <c:v>158.55000000000001</c:v>
                </c:pt>
                <c:pt idx="17">
                  <c:v>169.12</c:v>
                </c:pt>
                <c:pt idx="18">
                  <c:v>178.81</c:v>
                </c:pt>
                <c:pt idx="19">
                  <c:v>184.09</c:v>
                </c:pt>
              </c:numCache>
            </c:numRef>
          </c:xVal>
          <c:yVal>
            <c:numRef>
              <c:f>Sheet1!$B$1:$B$21</c:f>
              <c:numCache>
                <c:formatCode>General</c:formatCode>
                <c:ptCount val="21"/>
                <c:pt idx="0">
                  <c:v>4.19180341086851</c:v>
                </c:pt>
                <c:pt idx="1">
                  <c:v>3.7843719415754098</c:v>
                </c:pt>
                <c:pt idx="2">
                  <c:v>3.3795650235596799</c:v>
                </c:pt>
                <c:pt idx="3">
                  <c:v>3.0048424491840602</c:v>
                </c:pt>
                <c:pt idx="4">
                  <c:v>2.6585576343405899</c:v>
                </c:pt>
                <c:pt idx="5">
                  <c:v>2.3002167566270399</c:v>
                </c:pt>
                <c:pt idx="6">
                  <c:v>1.9744855729586299</c:v>
                </c:pt>
                <c:pt idx="7">
                  <c:v>1.6681057392399601</c:v>
                </c:pt>
                <c:pt idx="8">
                  <c:v>1.37208126720835</c:v>
                </c:pt>
                <c:pt idx="9">
                  <c:v>1.1278047637914701</c:v>
                </c:pt>
                <c:pt idx="10">
                  <c:v>0.92184026552846099</c:v>
                </c:pt>
                <c:pt idx="11">
                  <c:v>0.75232052555090401</c:v>
                </c:pt>
                <c:pt idx="12">
                  <c:v>0.62475962417018005</c:v>
                </c:pt>
                <c:pt idx="13">
                  <c:v>0.48563543486910299</c:v>
                </c:pt>
                <c:pt idx="14">
                  <c:v>0.35315666549889402</c:v>
                </c:pt>
                <c:pt idx="15">
                  <c:v>0.25116786336267799</c:v>
                </c:pt>
                <c:pt idx="16">
                  <c:v>0.15971882811910301</c:v>
                </c:pt>
                <c:pt idx="17">
                  <c:v>8.1390723708283305E-2</c:v>
                </c:pt>
                <c:pt idx="18">
                  <c:v>2.7285523877776101E-2</c:v>
                </c:pt>
                <c:pt idx="19">
                  <c:v>2.47971563014619E-3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FE-4D3B-8E5F-0C9B0E8568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3454496"/>
        <c:axId val="633451544"/>
      </c:scatterChart>
      <c:valAx>
        <c:axId val="633454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3451544"/>
        <c:crosses val="autoZero"/>
        <c:crossBetween val="midCat"/>
      </c:valAx>
      <c:valAx>
        <c:axId val="633451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3454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Sheet2!$A$1:$A$20</c:f>
              <c:numCache>
                <c:formatCode>General</c:formatCode>
                <c:ptCount val="20"/>
                <c:pt idx="0" formatCode="0.00E+00">
                  <c:v>0</c:v>
                </c:pt>
                <c:pt idx="1">
                  <c:v>8.8100000000000023</c:v>
                </c:pt>
                <c:pt idx="2">
                  <c:v>19.38</c:v>
                </c:pt>
                <c:pt idx="3">
                  <c:v>29.070000000000004</c:v>
                </c:pt>
                <c:pt idx="4">
                  <c:v>38.760000000000005</c:v>
                </c:pt>
                <c:pt idx="5">
                  <c:v>49.33</c:v>
                </c:pt>
                <c:pt idx="6">
                  <c:v>59.019999999999996</c:v>
                </c:pt>
                <c:pt idx="7">
                  <c:v>68.7</c:v>
                </c:pt>
                <c:pt idx="8">
                  <c:v>79.27</c:v>
                </c:pt>
                <c:pt idx="9">
                  <c:v>88.96</c:v>
                </c:pt>
                <c:pt idx="10">
                  <c:v>98.649999999999991</c:v>
                </c:pt>
                <c:pt idx="11">
                  <c:v>109.22</c:v>
                </c:pt>
                <c:pt idx="12">
                  <c:v>118.91000000000001</c:v>
                </c:pt>
                <c:pt idx="13">
                  <c:v>128.60000000000002</c:v>
                </c:pt>
                <c:pt idx="14">
                  <c:v>139.17000000000002</c:v>
                </c:pt>
                <c:pt idx="15">
                  <c:v>148.86000000000001</c:v>
                </c:pt>
                <c:pt idx="16">
                  <c:v>158.55000000000001</c:v>
                </c:pt>
                <c:pt idx="17">
                  <c:v>169.12</c:v>
                </c:pt>
                <c:pt idx="18">
                  <c:v>178.81</c:v>
                </c:pt>
                <c:pt idx="19">
                  <c:v>184.09</c:v>
                </c:pt>
              </c:numCache>
            </c:numRef>
          </c:xVal>
          <c:yVal>
            <c:numRef>
              <c:f>Sheet2!$F$1:$F$20</c:f>
              <c:numCache>
                <c:formatCode>General</c:formatCode>
                <c:ptCount val="20"/>
                <c:pt idx="0">
                  <c:v>0.5927</c:v>
                </c:pt>
                <c:pt idx="1">
                  <c:v>0.5978</c:v>
                </c:pt>
                <c:pt idx="2">
                  <c:v>0.59499999999999997</c:v>
                </c:pt>
                <c:pt idx="3">
                  <c:v>0.58760000000000001</c:v>
                </c:pt>
                <c:pt idx="4">
                  <c:v>0.57369999999999999</c:v>
                </c:pt>
                <c:pt idx="5">
                  <c:v>0.55269999999999997</c:v>
                </c:pt>
                <c:pt idx="6">
                  <c:v>0.52739999999999998</c:v>
                </c:pt>
                <c:pt idx="7">
                  <c:v>0.49659999999999999</c:v>
                </c:pt>
                <c:pt idx="8">
                  <c:v>0.45190000000000002</c:v>
                </c:pt>
                <c:pt idx="9">
                  <c:v>0.41399999999999998</c:v>
                </c:pt>
                <c:pt idx="10">
                  <c:v>0.36799999999999999</c:v>
                </c:pt>
                <c:pt idx="11">
                  <c:v>0.30790000000000001</c:v>
                </c:pt>
                <c:pt idx="12">
                  <c:v>0.25869999999999999</c:v>
                </c:pt>
                <c:pt idx="13">
                  <c:v>0.24310000000000001</c:v>
                </c:pt>
                <c:pt idx="14">
                  <c:v>0.27879999999999999</c:v>
                </c:pt>
                <c:pt idx="15">
                  <c:v>0.30580000000000002</c:v>
                </c:pt>
                <c:pt idx="16">
                  <c:v>0.35189999999999999</c:v>
                </c:pt>
                <c:pt idx="17">
                  <c:v>0.4148</c:v>
                </c:pt>
                <c:pt idx="18">
                  <c:v>0.46010000000000001</c:v>
                </c:pt>
                <c:pt idx="19">
                  <c:v>0.53059999999999996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A3-4AF6-9DF8-C6B3C4B717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298656"/>
        <c:axId val="634299312"/>
      </c:scatterChart>
      <c:valAx>
        <c:axId val="634298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4299312"/>
        <c:crosses val="autoZero"/>
        <c:crossBetween val="midCat"/>
      </c:valAx>
      <c:valAx>
        <c:axId val="63429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4298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Sheet3!$A$1:$A$21</c:f>
              <c:numCache>
                <c:formatCode>General</c:formatCode>
                <c:ptCount val="21"/>
                <c:pt idx="0">
                  <c:v>0</c:v>
                </c:pt>
                <c:pt idx="1">
                  <c:v>7.0500000000000007</c:v>
                </c:pt>
                <c:pt idx="2">
                  <c:v>17.619999999999997</c:v>
                </c:pt>
                <c:pt idx="3">
                  <c:v>27.310000000000002</c:v>
                </c:pt>
                <c:pt idx="4">
                  <c:v>37</c:v>
                </c:pt>
                <c:pt idx="5">
                  <c:v>47.57</c:v>
                </c:pt>
                <c:pt idx="6">
                  <c:v>57.26</c:v>
                </c:pt>
                <c:pt idx="7">
                  <c:v>66.94</c:v>
                </c:pt>
                <c:pt idx="8">
                  <c:v>77.509999999999991</c:v>
                </c:pt>
                <c:pt idx="9">
                  <c:v>87.199999999999989</c:v>
                </c:pt>
                <c:pt idx="10">
                  <c:v>96.889999999999986</c:v>
                </c:pt>
                <c:pt idx="11">
                  <c:v>107.46000000000001</c:v>
                </c:pt>
                <c:pt idx="12">
                  <c:v>117.15</c:v>
                </c:pt>
                <c:pt idx="13">
                  <c:v>127.72</c:v>
                </c:pt>
                <c:pt idx="14">
                  <c:v>137.41</c:v>
                </c:pt>
                <c:pt idx="15">
                  <c:v>147.1</c:v>
                </c:pt>
                <c:pt idx="16">
                  <c:v>156.79</c:v>
                </c:pt>
                <c:pt idx="17">
                  <c:v>167.35999999999999</c:v>
                </c:pt>
                <c:pt idx="18">
                  <c:v>177.04999999999998</c:v>
                </c:pt>
                <c:pt idx="19">
                  <c:v>187.62</c:v>
                </c:pt>
                <c:pt idx="20">
                  <c:v>192.9</c:v>
                </c:pt>
              </c:numCache>
            </c:numRef>
          </c:xVal>
          <c:yVal>
            <c:numRef>
              <c:f>Sheet3!$D$1:$D$21</c:f>
              <c:numCache>
                <c:formatCode>General</c:formatCode>
                <c:ptCount val="21"/>
                <c:pt idx="0">
                  <c:v>191</c:v>
                </c:pt>
                <c:pt idx="1">
                  <c:v>191</c:v>
                </c:pt>
                <c:pt idx="2">
                  <c:v>191</c:v>
                </c:pt>
                <c:pt idx="3">
                  <c:v>191</c:v>
                </c:pt>
                <c:pt idx="4">
                  <c:v>191</c:v>
                </c:pt>
                <c:pt idx="5">
                  <c:v>191</c:v>
                </c:pt>
                <c:pt idx="6">
                  <c:v>191</c:v>
                </c:pt>
                <c:pt idx="7">
                  <c:v>191</c:v>
                </c:pt>
                <c:pt idx="8">
                  <c:v>191</c:v>
                </c:pt>
                <c:pt idx="9">
                  <c:v>191</c:v>
                </c:pt>
                <c:pt idx="10">
                  <c:v>175</c:v>
                </c:pt>
                <c:pt idx="11">
                  <c:v>165</c:v>
                </c:pt>
                <c:pt idx="12">
                  <c:v>163</c:v>
                </c:pt>
                <c:pt idx="13">
                  <c:v>152</c:v>
                </c:pt>
                <c:pt idx="14">
                  <c:v>133</c:v>
                </c:pt>
                <c:pt idx="15">
                  <c:v>131</c:v>
                </c:pt>
                <c:pt idx="16">
                  <c:v>112</c:v>
                </c:pt>
                <c:pt idx="17">
                  <c:v>100</c:v>
                </c:pt>
                <c:pt idx="18">
                  <c:v>79</c:v>
                </c:pt>
                <c:pt idx="19">
                  <c:v>59</c:v>
                </c:pt>
                <c:pt idx="20">
                  <c:v>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5C-4D42-B4D7-5780A58159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6293080"/>
        <c:axId val="696287832"/>
      </c:scatterChart>
      <c:valAx>
        <c:axId val="696293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6287832"/>
        <c:crosses val="autoZero"/>
        <c:crossBetween val="midCat"/>
      </c:valAx>
      <c:valAx>
        <c:axId val="696287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6293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176212</xdr:colOff>
      <xdr:row>12</xdr:row>
      <xdr:rowOff>0</xdr:rowOff>
    </xdr:from>
    <xdr:to>
      <xdr:col>11</xdr:col>
      <xdr:colOff>633412</xdr:colOff>
      <xdr:row>27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7C4A46-C69B-4D3A-88A2-C86002D856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233362</xdr:colOff>
      <xdr:row>3</xdr:row>
      <xdr:rowOff>133350</xdr:rowOff>
    </xdr:from>
    <xdr:to>
      <xdr:col>15</xdr:col>
      <xdr:colOff>4762</xdr:colOff>
      <xdr:row>18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7C59C71-D9D3-41CE-8E56-896BBAF7F7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428625</xdr:colOff>
      <xdr:row>23</xdr:row>
      <xdr:rowOff>38100</xdr:rowOff>
    </xdr:from>
    <xdr:to>
      <xdr:col>18</xdr:col>
      <xdr:colOff>200025</xdr:colOff>
      <xdr:row>42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0E6DB8F-2FE7-476D-A6CD-D530995359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7703E-B86F-4EA8-AE68-ACB89460F10D}">
  <dimension ref="A1:G20"/>
  <sheetViews>
    <sheetView tabSelected="1" workbookViewId="0">
      <selection activeCell="C31" sqref="C31"/>
    </sheetView>
  </sheetViews>
  <sheetFormatPr defaultRowHeight="14.25" x14ac:dyDescent="0.2"/>
  <cols>
    <col min="1" max="2" width="9" style="1"/>
  </cols>
  <sheetData>
    <row r="1" spans="1:7" x14ac:dyDescent="0.2">
      <c r="A1" s="1">
        <v>0</v>
      </c>
      <c r="B1" s="1">
        <v>4.19180341086851</v>
      </c>
      <c r="C1">
        <v>0.57299999999999995</v>
      </c>
      <c r="D1">
        <v>1.8179999999999998</v>
      </c>
      <c r="F1" s="2"/>
      <c r="G1" s="2"/>
    </row>
    <row r="2" spans="1:7" x14ac:dyDescent="0.2">
      <c r="A2" s="1">
        <v>8.8100000000000023</v>
      </c>
      <c r="B2" s="1">
        <v>3.7843719415754098</v>
      </c>
      <c r="C2">
        <v>0.57299999999999995</v>
      </c>
      <c r="D2">
        <v>1.7580000000000002</v>
      </c>
      <c r="F2" s="2"/>
      <c r="G2" s="2"/>
    </row>
    <row r="3" spans="1:7" x14ac:dyDescent="0.2">
      <c r="A3" s="1">
        <v>19.38</v>
      </c>
      <c r="B3" s="1">
        <v>3.3795650235596799</v>
      </c>
      <c r="C3">
        <v>0.57299999999999995</v>
      </c>
      <c r="D3">
        <v>1.6920000000000002</v>
      </c>
      <c r="F3" s="2"/>
      <c r="G3" s="2"/>
    </row>
    <row r="4" spans="1:7" x14ac:dyDescent="0.2">
      <c r="A4" s="1">
        <v>29.070000000000004</v>
      </c>
      <c r="B4" s="1">
        <v>3.0048424491840602</v>
      </c>
      <c r="C4">
        <v>0.57299999999999995</v>
      </c>
      <c r="D4">
        <v>1.6140000000000001</v>
      </c>
      <c r="F4" s="2"/>
      <c r="G4" s="2"/>
    </row>
    <row r="5" spans="1:7" x14ac:dyDescent="0.2">
      <c r="A5" s="1">
        <v>38.760000000000005</v>
      </c>
      <c r="B5" s="1">
        <v>2.6585576343405899</v>
      </c>
      <c r="C5">
        <v>0.57299999999999995</v>
      </c>
      <c r="D5">
        <v>1.536</v>
      </c>
      <c r="F5" s="2"/>
      <c r="G5" s="2"/>
    </row>
    <row r="6" spans="1:7" x14ac:dyDescent="0.2">
      <c r="A6" s="1">
        <v>49.33</v>
      </c>
      <c r="B6" s="1">
        <v>2.3002167566270399</v>
      </c>
      <c r="C6">
        <v>0.56999999999999995</v>
      </c>
      <c r="D6">
        <v>1.4520000000000002</v>
      </c>
      <c r="F6" s="2"/>
      <c r="G6" s="2"/>
    </row>
    <row r="7" spans="1:7" x14ac:dyDescent="0.2">
      <c r="A7" s="1">
        <v>59.019999999999996</v>
      </c>
      <c r="B7" s="1">
        <v>1.9744855729586299</v>
      </c>
      <c r="C7">
        <v>0.56999999999999995</v>
      </c>
      <c r="D7">
        <v>1.3559999999999999</v>
      </c>
      <c r="F7" s="2"/>
      <c r="G7" s="2"/>
    </row>
    <row r="8" spans="1:7" x14ac:dyDescent="0.2">
      <c r="A8" s="1">
        <v>68.7</v>
      </c>
      <c r="B8" s="1">
        <v>1.6681057392399601</v>
      </c>
      <c r="C8">
        <v>0.56699999999999995</v>
      </c>
      <c r="D8">
        <v>1.26</v>
      </c>
      <c r="F8" s="2"/>
      <c r="G8" s="2"/>
    </row>
    <row r="9" spans="1:7" x14ac:dyDescent="0.2">
      <c r="A9" s="1">
        <v>79.27</v>
      </c>
      <c r="B9" s="1">
        <v>1.37208126720835</v>
      </c>
      <c r="C9">
        <v>0.56699999999999995</v>
      </c>
      <c r="D9">
        <v>1.1520000000000001</v>
      </c>
      <c r="F9" s="2"/>
      <c r="G9" s="2"/>
    </row>
    <row r="10" spans="1:7" x14ac:dyDescent="0.2">
      <c r="A10" s="1">
        <v>88.96</v>
      </c>
      <c r="B10" s="1">
        <v>1.1278047637914701</v>
      </c>
      <c r="C10">
        <v>0.54600000000000004</v>
      </c>
      <c r="D10">
        <v>1.0679999999999998</v>
      </c>
      <c r="F10" s="2"/>
      <c r="G10" s="2"/>
    </row>
    <row r="11" spans="1:7" x14ac:dyDescent="0.2">
      <c r="A11" s="1">
        <v>98.649999999999991</v>
      </c>
      <c r="B11" s="1">
        <v>0.92184026552846099</v>
      </c>
      <c r="C11">
        <v>0.52200000000000002</v>
      </c>
      <c r="D11">
        <v>0.99</v>
      </c>
      <c r="F11" s="2"/>
      <c r="G11" s="2"/>
    </row>
    <row r="12" spans="1:7" x14ac:dyDescent="0.2">
      <c r="A12" s="1">
        <v>109.22</v>
      </c>
      <c r="B12" s="1">
        <v>0.75232052555090401</v>
      </c>
      <c r="C12">
        <v>0.49199999999999999</v>
      </c>
      <c r="D12">
        <v>0.91199999999999992</v>
      </c>
      <c r="F12" s="2"/>
      <c r="G12" s="2"/>
    </row>
    <row r="13" spans="1:7" x14ac:dyDescent="0.2">
      <c r="A13" s="1">
        <v>118.91000000000001</v>
      </c>
      <c r="B13" s="1">
        <v>0.62475962417018005</v>
      </c>
      <c r="C13">
        <v>0.45599999999999996</v>
      </c>
      <c r="D13">
        <v>0.86399999999999999</v>
      </c>
      <c r="F13" s="2"/>
      <c r="G13" s="2"/>
    </row>
    <row r="14" spans="1:7" x14ac:dyDescent="0.2">
      <c r="A14" s="1">
        <v>128.60000000000002</v>
      </c>
      <c r="B14" s="1">
        <v>0.48563543486910299</v>
      </c>
      <c r="C14">
        <v>0.42300000000000004</v>
      </c>
      <c r="D14">
        <v>0.79799999999999993</v>
      </c>
      <c r="F14" s="2"/>
      <c r="G14" s="2"/>
    </row>
    <row r="15" spans="1:7" x14ac:dyDescent="0.2">
      <c r="A15" s="1">
        <v>139.17000000000002</v>
      </c>
      <c r="B15" s="1">
        <v>0.35315666549889402</v>
      </c>
      <c r="C15">
        <v>0.36300000000000004</v>
      </c>
      <c r="D15">
        <v>0.73199999999999998</v>
      </c>
      <c r="F15" s="2"/>
      <c r="G15" s="2"/>
    </row>
    <row r="16" spans="1:7" x14ac:dyDescent="0.2">
      <c r="A16" s="1">
        <v>148.86000000000001</v>
      </c>
      <c r="B16" s="1">
        <v>0.25116786336267799</v>
      </c>
      <c r="C16">
        <v>0.30599999999999999</v>
      </c>
      <c r="D16">
        <v>0.66600000000000004</v>
      </c>
      <c r="F16" s="2"/>
      <c r="G16" s="2"/>
    </row>
    <row r="17" spans="1:7" x14ac:dyDescent="0.2">
      <c r="A17" s="1">
        <v>158.55000000000001</v>
      </c>
      <c r="B17" s="1">
        <v>0.15971882811910301</v>
      </c>
      <c r="C17">
        <v>0.27</v>
      </c>
      <c r="D17">
        <v>0.56999999999999995</v>
      </c>
      <c r="F17" s="2"/>
      <c r="G17" s="2"/>
    </row>
    <row r="18" spans="1:7" x14ac:dyDescent="0.2">
      <c r="A18" s="1">
        <v>169.12</v>
      </c>
      <c r="B18" s="1">
        <v>8.1390723708283305E-2</v>
      </c>
      <c r="C18">
        <v>0.23699999999999999</v>
      </c>
      <c r="D18">
        <v>0.43799999999999994</v>
      </c>
      <c r="F18" s="2"/>
      <c r="G18" s="2"/>
    </row>
    <row r="19" spans="1:7" x14ac:dyDescent="0.2">
      <c r="A19" s="1">
        <v>178.81</v>
      </c>
      <c r="B19" s="1">
        <v>2.7285523877776101E-2</v>
      </c>
      <c r="C19">
        <v>0.20100000000000001</v>
      </c>
      <c r="D19">
        <v>0.27</v>
      </c>
      <c r="F19" s="2"/>
      <c r="G19" s="2"/>
    </row>
    <row r="20" spans="1:7" x14ac:dyDescent="0.2">
      <c r="A20" s="1">
        <v>184.09</v>
      </c>
      <c r="B20" s="1">
        <v>2.47971563014619E-3</v>
      </c>
      <c r="C20">
        <v>0.16200000000000001</v>
      </c>
      <c r="D20">
        <v>0.11399999999999999</v>
      </c>
      <c r="F20" s="2"/>
      <c r="G20" s="2"/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7C147A-AA8D-439C-9BCD-27ADDA6E9EA9}">
  <dimension ref="A1:G20"/>
  <sheetViews>
    <sheetView workbookViewId="0">
      <selection sqref="A1:A1048576"/>
    </sheetView>
  </sheetViews>
  <sheetFormatPr defaultRowHeight="14.25" x14ac:dyDescent="0.2"/>
  <sheetData>
    <row r="1" spans="1:7" s="1" customFormat="1" x14ac:dyDescent="0.2">
      <c r="A1" s="2">
        <v>0</v>
      </c>
      <c r="B1">
        <v>4.19180341086851</v>
      </c>
      <c r="C1" s="1">
        <v>0.57299999999999995</v>
      </c>
      <c r="D1" s="1">
        <v>1.8179999999999998</v>
      </c>
      <c r="E1" s="1">
        <v>9.0851344151123198E-2</v>
      </c>
      <c r="F1" s="1">
        <v>0.5927</v>
      </c>
      <c r="G1" s="1">
        <v>9.1462741200967396E-2</v>
      </c>
    </row>
    <row r="2" spans="1:7" x14ac:dyDescent="0.2">
      <c r="A2">
        <v>8.8100000000000023</v>
      </c>
      <c r="B2" s="1">
        <v>3.7843719415754098</v>
      </c>
      <c r="C2">
        <v>0.57299999999999995</v>
      </c>
      <c r="D2">
        <v>1.7580000000000002</v>
      </c>
      <c r="E2">
        <v>8.9673009426771103E-2</v>
      </c>
      <c r="F2">
        <v>0.5978</v>
      </c>
      <c r="G2">
        <v>9.0999901741517605E-2</v>
      </c>
    </row>
    <row r="3" spans="1:7" x14ac:dyDescent="0.2">
      <c r="A3">
        <v>19.38</v>
      </c>
      <c r="B3" s="1">
        <v>3.3795650235596799</v>
      </c>
      <c r="C3">
        <v>0.57299999999999995</v>
      </c>
      <c r="D3">
        <v>1.6920000000000002</v>
      </c>
      <c r="E3">
        <v>8.7642653417817101E-2</v>
      </c>
      <c r="F3">
        <v>0.59499999999999997</v>
      </c>
      <c r="G3">
        <v>8.7897918448325896E-2</v>
      </c>
    </row>
    <row r="4" spans="1:7" x14ac:dyDescent="0.2">
      <c r="A4">
        <v>29.070000000000004</v>
      </c>
      <c r="B4" s="1">
        <v>3.0048424491840602</v>
      </c>
      <c r="C4">
        <v>0.57299999999999995</v>
      </c>
      <c r="D4">
        <v>1.6140000000000001</v>
      </c>
      <c r="E4">
        <v>8.4834011008344409E-2</v>
      </c>
      <c r="F4">
        <v>0.58760000000000001</v>
      </c>
      <c r="G4">
        <v>8.3321417549595503E-2</v>
      </c>
    </row>
    <row r="5" spans="1:7" x14ac:dyDescent="0.2">
      <c r="A5">
        <v>38.760000000000005</v>
      </c>
      <c r="B5" s="1">
        <v>2.6585576343405899</v>
      </c>
      <c r="C5">
        <v>0.57299999999999995</v>
      </c>
      <c r="D5">
        <v>1.536</v>
      </c>
      <c r="E5">
        <v>8.0978223603240806E-2</v>
      </c>
      <c r="F5">
        <v>0.57369999999999999</v>
      </c>
      <c r="G5">
        <v>7.7634844591459903E-2</v>
      </c>
    </row>
    <row r="6" spans="1:7" x14ac:dyDescent="0.2">
      <c r="A6">
        <v>49.33</v>
      </c>
      <c r="B6" s="1">
        <v>2.3002167566270399</v>
      </c>
      <c r="C6">
        <v>0.56999999999999995</v>
      </c>
      <c r="D6">
        <v>1.4520000000000002</v>
      </c>
      <c r="E6">
        <v>7.5622640148570008E-2</v>
      </c>
      <c r="F6">
        <v>0.55269999999999997</v>
      </c>
      <c r="G6">
        <v>7.0705697467028095E-2</v>
      </c>
    </row>
    <row r="7" spans="1:7" x14ac:dyDescent="0.2">
      <c r="A7">
        <v>59.019999999999996</v>
      </c>
      <c r="B7" s="1">
        <v>1.9744855729586299</v>
      </c>
      <c r="C7">
        <v>0.56999999999999995</v>
      </c>
      <c r="D7">
        <v>1.3559999999999999</v>
      </c>
      <c r="E7">
        <v>6.9842401222758893E-2</v>
      </c>
      <c r="F7">
        <v>0.52739999999999998</v>
      </c>
      <c r="G7">
        <v>6.4106703444312907E-2</v>
      </c>
    </row>
    <row r="8" spans="1:7" x14ac:dyDescent="0.2">
      <c r="A8">
        <v>68.7</v>
      </c>
      <c r="B8" s="1">
        <v>1.6681057392399601</v>
      </c>
      <c r="C8">
        <v>0.56699999999999995</v>
      </c>
      <c r="D8">
        <v>1.26</v>
      </c>
      <c r="E8">
        <v>6.3509058670323207E-2</v>
      </c>
      <c r="F8">
        <v>0.49659999999999999</v>
      </c>
      <c r="G8">
        <v>5.7606506314336503E-2</v>
      </c>
    </row>
    <row r="9" spans="1:7" x14ac:dyDescent="0.2">
      <c r="A9">
        <v>79.27</v>
      </c>
      <c r="B9" s="1">
        <v>1.37208126720835</v>
      </c>
      <c r="C9">
        <v>0.56699999999999995</v>
      </c>
      <c r="D9">
        <v>1.1520000000000001</v>
      </c>
      <c r="E9">
        <v>5.63334772396374E-2</v>
      </c>
      <c r="F9">
        <v>0.45190000000000002</v>
      </c>
      <c r="G9">
        <v>5.0903230029489703E-2</v>
      </c>
    </row>
    <row r="10" spans="1:7" x14ac:dyDescent="0.2">
      <c r="A10">
        <v>88.96</v>
      </c>
      <c r="B10" s="1">
        <v>1.1278047637914701</v>
      </c>
      <c r="C10">
        <v>0.54600000000000004</v>
      </c>
      <c r="D10">
        <v>1.0679999999999998</v>
      </c>
      <c r="E10">
        <v>4.9882848115144998E-2</v>
      </c>
      <c r="F10">
        <v>0.41399999999999998</v>
      </c>
      <c r="G10">
        <v>4.53097238924937E-2</v>
      </c>
    </row>
    <row r="11" spans="1:7" x14ac:dyDescent="0.2">
      <c r="A11">
        <v>98.649999999999991</v>
      </c>
      <c r="B11" s="1">
        <v>0.92184026552846099</v>
      </c>
      <c r="C11">
        <v>0.52200000000000002</v>
      </c>
      <c r="D11">
        <v>0.99</v>
      </c>
      <c r="E11">
        <v>4.38836894380275E-2</v>
      </c>
      <c r="F11">
        <v>0.36799999999999999</v>
      </c>
      <c r="G11">
        <v>4.0353051023657098E-2</v>
      </c>
    </row>
    <row r="12" spans="1:7" x14ac:dyDescent="0.2">
      <c r="A12">
        <v>109.22</v>
      </c>
      <c r="B12" s="1">
        <v>0.742320525550904</v>
      </c>
      <c r="C12">
        <v>0.49199999999999999</v>
      </c>
      <c r="D12">
        <v>0.91199999999999992</v>
      </c>
      <c r="E12">
        <v>3.8159871122351099E-2</v>
      </c>
      <c r="F12">
        <v>0.30790000000000001</v>
      </c>
      <c r="G12">
        <v>3.5712317081769598E-2</v>
      </c>
    </row>
    <row r="13" spans="1:7" x14ac:dyDescent="0.2">
      <c r="A13">
        <v>118.91000000000001</v>
      </c>
      <c r="B13">
        <v>0.61475962417018004</v>
      </c>
      <c r="C13">
        <v>0.45599999999999996</v>
      </c>
      <c r="D13">
        <v>0.86399999999999999</v>
      </c>
      <c r="E13">
        <v>3.38398060410161E-2</v>
      </c>
      <c r="F13">
        <v>0.25869999999999999</v>
      </c>
      <c r="G13">
        <v>3.2120972214329697E-2</v>
      </c>
    </row>
    <row r="14" spans="1:7" x14ac:dyDescent="0.2">
      <c r="A14">
        <v>128.60000000000002</v>
      </c>
      <c r="B14">
        <v>0.48563543486910299</v>
      </c>
      <c r="C14">
        <v>0.42300000000000004</v>
      </c>
      <c r="D14">
        <v>0.79799999999999993</v>
      </c>
      <c r="E14">
        <v>3.0435450526383703E-2</v>
      </c>
      <c r="F14">
        <v>0.24310000000000001</v>
      </c>
      <c r="G14">
        <v>3.0053756932820499E-2</v>
      </c>
    </row>
    <row r="15" spans="1:7" x14ac:dyDescent="0.2">
      <c r="A15">
        <v>139.17000000000002</v>
      </c>
      <c r="B15">
        <v>0.35315666549889402</v>
      </c>
      <c r="C15">
        <v>0.36300000000000004</v>
      </c>
      <c r="D15">
        <v>0.73199999999999998</v>
      </c>
      <c r="E15">
        <v>2.7590756379341601E-2</v>
      </c>
      <c r="F15">
        <v>0.27879999999999999</v>
      </c>
      <c r="G15">
        <v>2.8095583910418401E-2</v>
      </c>
    </row>
    <row r="16" spans="1:7" x14ac:dyDescent="0.2">
      <c r="A16">
        <v>148.86000000000001</v>
      </c>
      <c r="B16">
        <v>0.25116786336267799</v>
      </c>
      <c r="C16">
        <v>0.30599999999999999</v>
      </c>
      <c r="D16">
        <v>0.66600000000000004</v>
      </c>
      <c r="E16">
        <v>2.5390431792271601E-2</v>
      </c>
      <c r="F16">
        <v>0.30580000000000002</v>
      </c>
      <c r="G16">
        <v>2.54705856437214E-2</v>
      </c>
    </row>
    <row r="17" spans="1:7" x14ac:dyDescent="0.2">
      <c r="A17">
        <v>158.55000000000001</v>
      </c>
      <c r="B17">
        <v>0.15971882811910301</v>
      </c>
      <c r="C17">
        <v>0.27</v>
      </c>
      <c r="D17">
        <v>0.56999999999999995</v>
      </c>
      <c r="E17">
        <v>2.2950674293369302E-2</v>
      </c>
      <c r="F17">
        <v>0.35189999999999999</v>
      </c>
      <c r="G17">
        <v>2.2599405298561099E-2</v>
      </c>
    </row>
    <row r="18" spans="1:7" x14ac:dyDescent="0.2">
      <c r="A18">
        <v>169.12</v>
      </c>
      <c r="B18">
        <v>8.1390723708283305E-2</v>
      </c>
      <c r="C18">
        <v>0.23699999999999999</v>
      </c>
      <c r="D18">
        <v>0.43799999999999994</v>
      </c>
      <c r="E18">
        <v>1.89527065340039E-2</v>
      </c>
      <c r="F18">
        <v>0.4148</v>
      </c>
      <c r="G18">
        <v>1.8726680865792902E-2</v>
      </c>
    </row>
    <row r="19" spans="1:7" x14ac:dyDescent="0.2">
      <c r="A19">
        <v>178.81</v>
      </c>
      <c r="B19">
        <v>2.7285523877776101E-2</v>
      </c>
      <c r="C19">
        <v>0.20100000000000001</v>
      </c>
      <c r="D19">
        <v>0.27</v>
      </c>
      <c r="E19">
        <v>1.27353989898094E-2</v>
      </c>
      <c r="F19">
        <v>0.46010000000000001</v>
      </c>
      <c r="G19">
        <v>1.3999669735863699E-2</v>
      </c>
    </row>
    <row r="20" spans="1:7" x14ac:dyDescent="0.2">
      <c r="A20">
        <v>184.09</v>
      </c>
      <c r="B20">
        <v>2.47971563014619E-3</v>
      </c>
      <c r="C20">
        <v>0.16200000000000001</v>
      </c>
      <c r="D20">
        <v>0.11399999999999999</v>
      </c>
      <c r="E20">
        <v>7.7458878085848101E-3</v>
      </c>
      <c r="F20">
        <v>0.53059999999999996</v>
      </c>
      <c r="G20">
        <v>6.9191075167678298E-3</v>
      </c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D2B66-B998-46C2-A873-54D3287037B2}">
  <dimension ref="A1:K21"/>
  <sheetViews>
    <sheetView workbookViewId="0">
      <selection activeCell="F9" sqref="F9"/>
    </sheetView>
  </sheetViews>
  <sheetFormatPr defaultRowHeight="14.25" x14ac:dyDescent="0.2"/>
  <cols>
    <col min="1" max="10" width="9" style="1"/>
  </cols>
  <sheetData>
    <row r="1" spans="1:11" x14ac:dyDescent="0.2">
      <c r="A1" s="1">
        <f>B1-0</f>
        <v>0</v>
      </c>
      <c r="B1" s="1">
        <v>0</v>
      </c>
      <c r="C1" s="1">
        <v>3.9438096662670499</v>
      </c>
      <c r="D1" s="1">
        <v>191</v>
      </c>
      <c r="E1" s="1">
        <v>291</v>
      </c>
      <c r="F1" s="1">
        <v>8.8173983171773607E-2</v>
      </c>
      <c r="G1" s="1">
        <f>D1/52*0.312/2</f>
        <v>0.57299999999999995</v>
      </c>
      <c r="H1" s="1">
        <f>E1/52*0.312</f>
        <v>1.746</v>
      </c>
      <c r="I1" s="1">
        <f>3.1415926/6*H1*(3*G1*G1+H1*H1)</f>
        <v>3.6874423444714397</v>
      </c>
      <c r="J1" s="1">
        <f>(I1-C1)/I1*100</f>
        <v>-6.9524428545975816</v>
      </c>
      <c r="K1">
        <v>6.4998424842697605E-2</v>
      </c>
    </row>
    <row r="2" spans="1:11" x14ac:dyDescent="0.2">
      <c r="A2" s="1">
        <f t="shared" ref="A2:A21" si="0">B2-0</f>
        <v>7.0500000000000007</v>
      </c>
      <c r="B2" s="1">
        <v>7.0500000000000007</v>
      </c>
      <c r="C2" s="1">
        <v>3.71987388829112</v>
      </c>
      <c r="D2" s="1">
        <v>191</v>
      </c>
      <c r="E2" s="1">
        <v>283</v>
      </c>
      <c r="F2" s="1">
        <v>8.7746630468321193E-2</v>
      </c>
      <c r="G2" s="1">
        <f t="shared" ref="G2:G6" si="1">D2/52*0.312/2</f>
        <v>0.57299999999999995</v>
      </c>
      <c r="H2" s="1">
        <f t="shared" ref="H2:H6" si="2">E2/52*0.312</f>
        <v>1.698</v>
      </c>
      <c r="I2" s="1">
        <f t="shared" ref="I2:I6" si="3">3.1415926/6*H2*(3*G2*G2+H2*H2)</f>
        <v>3.4390953025392075</v>
      </c>
      <c r="J2" s="1">
        <f t="shared" ref="J2:J6" si="4">(I2-C2)/I2*100</f>
        <v>-8.1643153519067528</v>
      </c>
      <c r="K2">
        <v>0.18809059898276401</v>
      </c>
    </row>
    <row r="3" spans="1:11" x14ac:dyDescent="0.2">
      <c r="A3" s="1">
        <f t="shared" si="0"/>
        <v>17.619999999999997</v>
      </c>
      <c r="B3" s="1">
        <v>17.619999999999997</v>
      </c>
      <c r="C3" s="1">
        <v>3.31850162325807</v>
      </c>
      <c r="D3" s="1">
        <v>191</v>
      </c>
      <c r="E3" s="1">
        <v>272</v>
      </c>
      <c r="F3" s="1">
        <v>8.5020545963666899E-2</v>
      </c>
      <c r="G3" s="1">
        <f t="shared" si="1"/>
        <v>0.57299999999999995</v>
      </c>
      <c r="H3" s="1">
        <f t="shared" si="2"/>
        <v>1.6320000000000001</v>
      </c>
      <c r="I3" s="1">
        <f t="shared" si="3"/>
        <v>3.1176153118255399</v>
      </c>
      <c r="J3" s="1">
        <f t="shared" si="4"/>
        <v>-6.4435888119531919</v>
      </c>
      <c r="K3">
        <v>0.280663312157309</v>
      </c>
    </row>
    <row r="4" spans="1:11" x14ac:dyDescent="0.2">
      <c r="A4" s="1">
        <f t="shared" si="0"/>
        <v>27.310000000000002</v>
      </c>
      <c r="B4" s="1">
        <v>27.310000000000002</v>
      </c>
      <c r="C4" s="1">
        <v>2.9586335922228701</v>
      </c>
      <c r="D4" s="1">
        <v>191</v>
      </c>
      <c r="E4" s="1">
        <v>261</v>
      </c>
      <c r="F4" s="1">
        <v>8.0979680070775897E-2</v>
      </c>
      <c r="G4" s="1">
        <f t="shared" si="1"/>
        <v>0.57299999999999995</v>
      </c>
      <c r="H4" s="1">
        <f t="shared" si="2"/>
        <v>1.5660000000000001</v>
      </c>
      <c r="I4" s="1">
        <f t="shared" si="3"/>
        <v>2.81846887777253</v>
      </c>
      <c r="J4" s="1">
        <f t="shared" si="4"/>
        <v>-4.9730800845710963</v>
      </c>
      <c r="K4">
        <v>0.31409800333014698</v>
      </c>
    </row>
    <row r="5" spans="1:11" x14ac:dyDescent="0.2">
      <c r="A5" s="1">
        <f t="shared" si="0"/>
        <v>37</v>
      </c>
      <c r="B5" s="1">
        <v>37</v>
      </c>
      <c r="C5" s="1">
        <v>2.6177150197555901</v>
      </c>
      <c r="D5" s="1">
        <v>191</v>
      </c>
      <c r="E5" s="1">
        <v>249</v>
      </c>
      <c r="F5" s="1">
        <v>7.5914786031081996E-2</v>
      </c>
      <c r="G5" s="1">
        <f t="shared" si="1"/>
        <v>0.57299999999999995</v>
      </c>
      <c r="H5" s="1">
        <f t="shared" si="2"/>
        <v>1.494</v>
      </c>
      <c r="I5" s="1">
        <f t="shared" si="3"/>
        <v>2.5165373370566204</v>
      </c>
      <c r="J5" s="1">
        <f t="shared" si="4"/>
        <v>-4.0205118838931506</v>
      </c>
      <c r="K5">
        <v>0.28157223149640598</v>
      </c>
    </row>
    <row r="6" spans="1:11" x14ac:dyDescent="0.2">
      <c r="A6" s="1">
        <f t="shared" si="0"/>
        <v>47.57</v>
      </c>
      <c r="B6" s="1">
        <v>47.57</v>
      </c>
      <c r="C6" s="1">
        <v>2.2591909243584798</v>
      </c>
      <c r="D6" s="1">
        <v>191</v>
      </c>
      <c r="E6" s="1">
        <v>235</v>
      </c>
      <c r="F6" s="1">
        <v>6.9670596328204396E-2</v>
      </c>
      <c r="G6" s="1">
        <f t="shared" si="1"/>
        <v>0.57299999999999995</v>
      </c>
      <c r="H6" s="1">
        <f t="shared" si="2"/>
        <v>1.41</v>
      </c>
      <c r="I6" s="1">
        <f t="shared" si="3"/>
        <v>2.1949536078137069</v>
      </c>
      <c r="J6" s="1">
        <f t="shared" si="4"/>
        <v>-2.9265910822031813</v>
      </c>
      <c r="K6">
        <v>0.198059675682458</v>
      </c>
    </row>
    <row r="7" spans="1:11" x14ac:dyDescent="0.2">
      <c r="A7" s="1">
        <f t="shared" si="0"/>
        <v>57.26</v>
      </c>
      <c r="B7" s="1">
        <v>57.26</v>
      </c>
      <c r="C7" s="1">
        <v>1.95667477836482</v>
      </c>
      <c r="D7" s="1">
        <v>191</v>
      </c>
      <c r="E7" s="1">
        <v>222</v>
      </c>
      <c r="F7" s="1">
        <v>6.3639093190792695E-2</v>
      </c>
      <c r="G7" s="1">
        <f t="shared" ref="G7" si="5">D7/52*0.312/2</f>
        <v>0.57299999999999995</v>
      </c>
      <c r="H7" s="1">
        <f t="shared" ref="H7" si="6">E7/52*0.312</f>
        <v>1.3320000000000001</v>
      </c>
      <c r="I7" s="1">
        <f t="shared" ref="I7" si="7">3.1415926/6*H7*(3*G7*G7+H7*H7)</f>
        <v>1.9243663427953697</v>
      </c>
      <c r="J7" s="1">
        <f t="shared" ref="J7" si="8">(I7-C7)/I7*100</f>
        <v>-1.678912941416262</v>
      </c>
      <c r="K7" s="1">
        <v>2.1642252417362902</v>
      </c>
    </row>
    <row r="8" spans="1:11" x14ac:dyDescent="0.2">
      <c r="A8" s="1">
        <f t="shared" si="0"/>
        <v>66.94</v>
      </c>
      <c r="B8" s="1">
        <v>66.94</v>
      </c>
      <c r="C8" s="1">
        <v>1.6888368201344801</v>
      </c>
      <c r="D8" s="1">
        <v>191</v>
      </c>
      <c r="E8" s="1">
        <v>209</v>
      </c>
      <c r="F8" s="1">
        <v>5.7600630124160501E-2</v>
      </c>
      <c r="G8" s="1">
        <f t="shared" ref="G8:G12" si="9">D8/52*0.312/2</f>
        <v>0.57299999999999995</v>
      </c>
      <c r="H8" s="1">
        <f t="shared" ref="H8:H12" si="10">E8/52*0.312</f>
        <v>1.254</v>
      </c>
      <c r="I8" s="1">
        <f t="shared" ref="I8:I12" si="11">3.1415926/6*H8*(3*G8*G8+H8*H8)</f>
        <v>1.67923819234906</v>
      </c>
      <c r="J8" s="1">
        <f t="shared" ref="J8:J12" si="12">(I8-C8)/I8*100</f>
        <v>-0.5716060907352708</v>
      </c>
      <c r="K8" s="1">
        <v>5.1642252417362897</v>
      </c>
    </row>
    <row r="9" spans="1:11" x14ac:dyDescent="0.2">
      <c r="A9" s="1">
        <f t="shared" si="0"/>
        <v>77.509999999999991</v>
      </c>
      <c r="B9" s="1">
        <v>77.509999999999991</v>
      </c>
      <c r="C9" s="1">
        <v>1.4461020595955301</v>
      </c>
      <c r="D9" s="1">
        <v>191</v>
      </c>
      <c r="E9" s="1">
        <v>196</v>
      </c>
      <c r="F9" s="1">
        <v>5.1246262000226903E-2</v>
      </c>
      <c r="G9" s="1">
        <f t="shared" si="9"/>
        <v>0.57299999999999995</v>
      </c>
      <c r="H9" s="1">
        <f t="shared" si="10"/>
        <v>1.1759999999999999</v>
      </c>
      <c r="I9" s="1">
        <f t="shared" si="11"/>
        <v>1.4580783074232646</v>
      </c>
      <c r="J9" s="1">
        <f t="shared" si="12"/>
        <v>0.82137205983807049</v>
      </c>
      <c r="K9" s="1">
        <v>8.1642252417362897</v>
      </c>
    </row>
    <row r="10" spans="1:11" x14ac:dyDescent="0.2">
      <c r="A10" s="1">
        <f t="shared" si="0"/>
        <v>87.199999999999989</v>
      </c>
      <c r="B10" s="1">
        <v>87.199999999999989</v>
      </c>
      <c r="C10" s="1">
        <v>1.2653004744170899</v>
      </c>
      <c r="D10" s="1">
        <v>191</v>
      </c>
      <c r="E10" s="1">
        <v>186</v>
      </c>
      <c r="F10" s="1">
        <v>4.5814885069735398E-2</v>
      </c>
      <c r="G10" s="1">
        <f t="shared" si="9"/>
        <v>0.57299999999999995</v>
      </c>
      <c r="H10" s="1">
        <f t="shared" si="10"/>
        <v>1.1160000000000001</v>
      </c>
      <c r="I10" s="1">
        <f t="shared" si="11"/>
        <v>1.3033286395750552</v>
      </c>
      <c r="J10" s="1">
        <f t="shared" si="12"/>
        <v>2.9177725404978578</v>
      </c>
      <c r="K10" s="1">
        <v>11.1642252417363</v>
      </c>
    </row>
    <row r="11" spans="1:11" x14ac:dyDescent="0.2">
      <c r="A11" s="1">
        <f t="shared" si="0"/>
        <v>96.889999999999986</v>
      </c>
      <c r="B11" s="1">
        <v>96.889999999999986</v>
      </c>
      <c r="C11" s="1">
        <v>1.0761210910119801</v>
      </c>
      <c r="D11" s="1">
        <v>175</v>
      </c>
      <c r="E11" s="1">
        <v>176</v>
      </c>
      <c r="F11" s="1">
        <v>4.0871074440973799E-2</v>
      </c>
      <c r="G11" s="1">
        <f t="shared" si="9"/>
        <v>0.52500000000000002</v>
      </c>
      <c r="H11" s="1">
        <f t="shared" si="10"/>
        <v>1.056</v>
      </c>
      <c r="I11" s="1">
        <f t="shared" si="11"/>
        <v>1.073777300062474</v>
      </c>
      <c r="J11" s="1">
        <f t="shared" si="12"/>
        <v>-0.21827533040321601</v>
      </c>
      <c r="K11" s="1">
        <v>14.1642252417363</v>
      </c>
    </row>
    <row r="12" spans="1:11" x14ac:dyDescent="0.2">
      <c r="A12" s="1">
        <f t="shared" si="0"/>
        <v>107.46000000000001</v>
      </c>
      <c r="B12" s="1">
        <v>107.46000000000001</v>
      </c>
      <c r="C12" s="1">
        <v>0.90072476679048197</v>
      </c>
      <c r="D12" s="1">
        <v>165</v>
      </c>
      <c r="E12" s="1">
        <v>166</v>
      </c>
      <c r="F12" s="1">
        <v>3.6094954662416003E-2</v>
      </c>
      <c r="G12" s="1">
        <f t="shared" si="9"/>
        <v>0.495</v>
      </c>
      <c r="H12" s="1">
        <f t="shared" si="10"/>
        <v>0.99600000000000011</v>
      </c>
      <c r="I12" s="1">
        <f t="shared" si="11"/>
        <v>0.90068550665101577</v>
      </c>
      <c r="J12" s="1">
        <f t="shared" si="12"/>
        <v>-4.3589176439822186E-3</v>
      </c>
      <c r="K12" s="1">
        <v>17.1642252417363</v>
      </c>
    </row>
    <row r="13" spans="1:11" x14ac:dyDescent="0.2">
      <c r="A13" s="1">
        <f t="shared" si="0"/>
        <v>117.15</v>
      </c>
      <c r="B13" s="1">
        <v>117.15</v>
      </c>
      <c r="C13" s="1">
        <v>0.74631840326452703</v>
      </c>
      <c r="D13" s="1">
        <v>163</v>
      </c>
      <c r="E13" s="1">
        <v>153</v>
      </c>
      <c r="F13" s="1">
        <v>3.2278591840468697E-2</v>
      </c>
      <c r="G13" s="1">
        <f t="shared" ref="G13:G18" si="13">D13/52*0.312/2</f>
        <v>0.48899999999999999</v>
      </c>
      <c r="H13" s="1">
        <f t="shared" ref="H13:H18" si="14">E13/52*0.312</f>
        <v>0.91800000000000004</v>
      </c>
      <c r="I13" s="1">
        <f t="shared" ref="I13:I18" si="15">3.1415926/6*H13*(3*G13*G13+H13*H13)</f>
        <v>0.74987713950709878</v>
      </c>
      <c r="J13" s="1">
        <f t="shared" ref="J13:J18" si="16">(I13-C13)/I13*100</f>
        <v>0.47457590784950954</v>
      </c>
      <c r="K13" s="1">
        <v>19.1642252417363</v>
      </c>
    </row>
    <row r="14" spans="1:11" x14ac:dyDescent="0.2">
      <c r="A14" s="1">
        <f t="shared" si="0"/>
        <v>127.72</v>
      </c>
      <c r="B14" s="1">
        <v>127.72</v>
      </c>
      <c r="C14" s="1">
        <v>0.594458935186022</v>
      </c>
      <c r="D14" s="1">
        <v>152</v>
      </c>
      <c r="E14" s="1">
        <v>143</v>
      </c>
      <c r="F14" s="1">
        <v>2.89406101098535E-2</v>
      </c>
      <c r="G14" s="1">
        <f t="shared" si="13"/>
        <v>0.45599999999999996</v>
      </c>
      <c r="H14" s="1">
        <f t="shared" si="14"/>
        <v>0.85799999999999998</v>
      </c>
      <c r="I14" s="1">
        <f t="shared" si="15"/>
        <v>0.61096434991122961</v>
      </c>
      <c r="J14" s="1">
        <f t="shared" si="16"/>
        <v>2.7015348322051485</v>
      </c>
      <c r="K14" s="1">
        <v>21.1642252417363</v>
      </c>
    </row>
    <row r="15" spans="1:11" x14ac:dyDescent="0.2">
      <c r="A15" s="1">
        <f t="shared" si="0"/>
        <v>137.41</v>
      </c>
      <c r="B15" s="1">
        <v>137.41</v>
      </c>
      <c r="C15" s="1">
        <v>0.45871787317247198</v>
      </c>
      <c r="D15" s="1">
        <v>133</v>
      </c>
      <c r="E15" s="1">
        <v>133</v>
      </c>
      <c r="F15" s="1">
        <v>2.5711770661516399E-2</v>
      </c>
      <c r="G15" s="1">
        <f t="shared" si="13"/>
        <v>0.39899999999999997</v>
      </c>
      <c r="H15" s="1">
        <f t="shared" si="14"/>
        <v>0.79799999999999993</v>
      </c>
      <c r="I15" s="1">
        <f t="shared" si="15"/>
        <v>0.46563470035023058</v>
      </c>
      <c r="J15" s="1">
        <f t="shared" si="16"/>
        <v>1.4854621385725886</v>
      </c>
      <c r="K15" s="1">
        <v>23.1642252417363</v>
      </c>
    </row>
    <row r="16" spans="1:11" x14ac:dyDescent="0.2">
      <c r="A16" s="1">
        <f t="shared" si="0"/>
        <v>147.1</v>
      </c>
      <c r="B16" s="1">
        <v>147.1</v>
      </c>
      <c r="C16" s="1">
        <v>0.34617098237526001</v>
      </c>
      <c r="D16" s="1">
        <v>131</v>
      </c>
      <c r="E16" s="1">
        <v>118</v>
      </c>
      <c r="F16" s="1">
        <v>2.2948739200983899E-2</v>
      </c>
      <c r="G16" s="1">
        <f t="shared" si="13"/>
        <v>0.39300000000000002</v>
      </c>
      <c r="H16" s="1">
        <f t="shared" si="14"/>
        <v>0.70799999999999996</v>
      </c>
      <c r="I16" s="1">
        <f t="shared" si="15"/>
        <v>0.35758894397847485</v>
      </c>
      <c r="J16" s="1">
        <f t="shared" si="16"/>
        <v>3.193041002940558</v>
      </c>
      <c r="K16" s="1">
        <v>24.1642252417363</v>
      </c>
    </row>
    <row r="17" spans="1:11" x14ac:dyDescent="0.2">
      <c r="A17" s="1">
        <f t="shared" si="0"/>
        <v>156.79</v>
      </c>
      <c r="B17" s="1">
        <v>156.79</v>
      </c>
      <c r="C17" s="1">
        <v>0.24086322583060299</v>
      </c>
      <c r="D17" s="1">
        <v>112</v>
      </c>
      <c r="E17" s="1">
        <v>106</v>
      </c>
      <c r="F17" s="1">
        <v>2.0144774424236799E-2</v>
      </c>
      <c r="G17" s="1">
        <f t="shared" si="13"/>
        <v>0.33599999999999997</v>
      </c>
      <c r="H17" s="1">
        <f t="shared" si="14"/>
        <v>0.63600000000000001</v>
      </c>
      <c r="I17" s="1">
        <f t="shared" si="15"/>
        <v>0.24748682361287047</v>
      </c>
      <c r="J17" s="1">
        <f t="shared" si="16"/>
        <v>2.6763436071361917</v>
      </c>
      <c r="K17" s="1">
        <v>25.1642252417363</v>
      </c>
    </row>
    <row r="18" spans="1:11" x14ac:dyDescent="0.2">
      <c r="A18" s="1">
        <f t="shared" si="0"/>
        <v>167.35999999999999</v>
      </c>
      <c r="B18" s="1">
        <v>167.35999999999999</v>
      </c>
      <c r="C18" s="1">
        <v>0.14520713935134399</v>
      </c>
      <c r="D18" s="1">
        <v>100</v>
      </c>
      <c r="E18" s="1">
        <v>88</v>
      </c>
      <c r="F18" s="1">
        <v>1.6712342362834101E-2</v>
      </c>
      <c r="G18" s="1">
        <f t="shared" si="13"/>
        <v>0.3</v>
      </c>
      <c r="H18" s="1">
        <f t="shared" si="14"/>
        <v>0.52800000000000002</v>
      </c>
      <c r="I18" s="1">
        <f t="shared" si="15"/>
        <v>0.15171690629905921</v>
      </c>
      <c r="J18" s="1">
        <f t="shared" si="16"/>
        <v>4.2907327248575582</v>
      </c>
      <c r="K18" s="1">
        <v>26.1642252417363</v>
      </c>
    </row>
    <row r="19" spans="1:11" x14ac:dyDescent="0.2">
      <c r="A19" s="1">
        <f t="shared" si="0"/>
        <v>177.04999999999998</v>
      </c>
      <c r="B19" s="1">
        <v>177.04999999999998</v>
      </c>
      <c r="C19" s="1">
        <v>7.5248011575016302E-2</v>
      </c>
      <c r="D19" s="1">
        <v>79</v>
      </c>
      <c r="E19" s="1">
        <v>71</v>
      </c>
      <c r="F19" s="1">
        <v>1.28642444026634E-2</v>
      </c>
      <c r="G19" s="1">
        <f t="shared" ref="G19:G20" si="17">D19/52*0.312/2</f>
        <v>0.23699999999999999</v>
      </c>
      <c r="H19" s="1">
        <f t="shared" ref="H19:H20" si="18">E19/52*0.312</f>
        <v>0.42599999999999999</v>
      </c>
      <c r="I19" s="1">
        <f t="shared" ref="I19:I20" si="19">3.1415926/6*H19*(3*G19*G19+H19*H19)</f>
        <v>7.8064784207731802E-2</v>
      </c>
      <c r="J19" s="1">
        <f t="shared" ref="J19:J20" si="20">(I19-C19)/I19*100</f>
        <v>3.6082500724270465</v>
      </c>
      <c r="K19" s="1">
        <v>27.1642252417363</v>
      </c>
    </row>
    <row r="20" spans="1:11" x14ac:dyDescent="0.2">
      <c r="A20" s="1">
        <f t="shared" si="0"/>
        <v>187.62</v>
      </c>
      <c r="B20" s="1">
        <v>187.62</v>
      </c>
      <c r="C20" s="1">
        <v>2.2507953133014701E-2</v>
      </c>
      <c r="D20" s="1">
        <v>59</v>
      </c>
      <c r="E20" s="1">
        <v>42</v>
      </c>
      <c r="F20" s="1">
        <v>8.94337916725833E-3</v>
      </c>
      <c r="G20" s="1">
        <f t="shared" si="17"/>
        <v>0.17699999999999999</v>
      </c>
      <c r="H20" s="1">
        <f t="shared" si="18"/>
        <v>0.252</v>
      </c>
      <c r="I20" s="1">
        <f t="shared" si="19"/>
        <v>2.07804475269972E-2</v>
      </c>
      <c r="J20" s="1">
        <f t="shared" si="20"/>
        <v>-8.3131299447386233</v>
      </c>
      <c r="K20" s="1">
        <v>28.1642252417363</v>
      </c>
    </row>
    <row r="21" spans="1:11" x14ac:dyDescent="0.2">
      <c r="A21" s="1">
        <f t="shared" si="0"/>
        <v>192.9</v>
      </c>
      <c r="B21" s="1">
        <v>192.9</v>
      </c>
      <c r="C21" s="1">
        <v>7.0888278936367703E-3</v>
      </c>
      <c r="D21" s="1">
        <v>42</v>
      </c>
      <c r="E21" s="1">
        <v>15</v>
      </c>
      <c r="F21" s="1">
        <v>1.00894337916726</v>
      </c>
      <c r="G21" s="1">
        <f t="shared" ref="G21" si="21">D21/52*0.312/2</f>
        <v>0.126</v>
      </c>
      <c r="H21" s="1">
        <f t="shared" ref="H21" si="22">E21/52*0.312</f>
        <v>0.09</v>
      </c>
      <c r="I21" s="1">
        <f t="shared" ref="I21" si="23">3.1415926/6*H21*(3*G21*G21+H21*H21)</f>
        <v>2.6261200861920002E-3</v>
      </c>
      <c r="J21" s="1">
        <f t="shared" ref="J21" si="24">(I21-C21)/I21*100</f>
        <v>-169.93540512139757</v>
      </c>
      <c r="K21" s="1">
        <v>29.1642252417363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EC536E-23FC-4C90-88EB-5D98C30CE247}">
  <dimension ref="A1:F20"/>
  <sheetViews>
    <sheetView workbookViewId="0">
      <selection activeCell="F1" sqref="F1"/>
    </sheetView>
  </sheetViews>
  <sheetFormatPr defaultRowHeight="14.25" x14ac:dyDescent="0.2"/>
  <cols>
    <col min="5" max="6" width="9" style="1"/>
  </cols>
  <sheetData>
    <row r="1" spans="1:6" x14ac:dyDescent="0.2">
      <c r="A1">
        <v>0</v>
      </c>
      <c r="B1">
        <v>4.19180341086851</v>
      </c>
      <c r="C1">
        <v>0.57299999999999995</v>
      </c>
      <c r="D1">
        <v>1.8179999999999998</v>
      </c>
      <c r="E1" s="1">
        <f>3.1415926/6*D1*(3*C1*C1+D1*D1)</f>
        <v>4.0837676341459153</v>
      </c>
      <c r="F1" s="1">
        <f>(E1-B1)/E1*100</f>
        <v>-2.6454927508428021</v>
      </c>
    </row>
    <row r="2" spans="1:6" x14ac:dyDescent="0.2">
      <c r="A2">
        <v>8.8100000000000023</v>
      </c>
      <c r="B2">
        <v>3.7843719415754098</v>
      </c>
      <c r="C2">
        <v>0.57299999999999995</v>
      </c>
      <c r="D2">
        <v>1.788</v>
      </c>
      <c r="E2" s="1">
        <f t="shared" ref="E2:E18" si="0">3.1415926/6*D2*(3*C2*C2+D2*D2)</f>
        <v>3.9151011980265595</v>
      </c>
      <c r="F2" s="1">
        <f t="shared" ref="F2:F18" si="1">(E2-B2)/E2*100</f>
        <v>3.3391028696025775</v>
      </c>
    </row>
    <row r="3" spans="1:6" x14ac:dyDescent="0.2">
      <c r="A3">
        <v>19.38</v>
      </c>
      <c r="B3">
        <v>3.3795650235596799</v>
      </c>
      <c r="C3">
        <v>0.57299999999999995</v>
      </c>
      <c r="D3">
        <v>1.7580000000000002</v>
      </c>
      <c r="E3" s="1">
        <f t="shared" si="0"/>
        <v>3.7514902127191236</v>
      </c>
      <c r="F3" s="1">
        <f t="shared" si="1"/>
        <v>9.914065293265633</v>
      </c>
    </row>
    <row r="4" spans="1:6" x14ac:dyDescent="0.2">
      <c r="A4">
        <v>29.070000000000004</v>
      </c>
      <c r="B4">
        <v>3.0048424491840602</v>
      </c>
      <c r="C4">
        <v>0.57299999999999995</v>
      </c>
      <c r="D4">
        <v>1.716</v>
      </c>
      <c r="E4" s="1">
        <f t="shared" si="0"/>
        <v>3.5307664876603546</v>
      </c>
      <c r="F4" s="1">
        <f t="shared" si="1"/>
        <v>14.895463642649318</v>
      </c>
    </row>
    <row r="5" spans="1:6" x14ac:dyDescent="0.2">
      <c r="A5">
        <v>38.760000000000005</v>
      </c>
      <c r="B5">
        <v>2.6585576343405899</v>
      </c>
      <c r="C5">
        <v>0.57299999999999995</v>
      </c>
      <c r="D5">
        <v>1.6860000000000002</v>
      </c>
      <c r="E5" s="1">
        <f t="shared" si="0"/>
        <v>3.3789425064607106</v>
      </c>
      <c r="F5" s="1">
        <f t="shared" si="1"/>
        <v>21.319832188405339</v>
      </c>
    </row>
    <row r="6" spans="1:6" x14ac:dyDescent="0.2">
      <c r="A6">
        <v>49.33</v>
      </c>
      <c r="B6">
        <v>2.3002167566270399</v>
      </c>
      <c r="C6">
        <v>0.57299999999999995</v>
      </c>
      <c r="D6">
        <v>1.6439999999999999</v>
      </c>
      <c r="E6" s="1">
        <f t="shared" si="0"/>
        <v>3.174378580816045</v>
      </c>
      <c r="F6" s="1">
        <f t="shared" si="1"/>
        <v>27.538045697255249</v>
      </c>
    </row>
    <row r="7" spans="1:6" x14ac:dyDescent="0.2">
      <c r="A7">
        <v>59.019999999999996</v>
      </c>
      <c r="B7">
        <v>1.9744855729586299</v>
      </c>
      <c r="C7">
        <v>0.57299999999999995</v>
      </c>
      <c r="D7">
        <v>1.5839999999999999</v>
      </c>
      <c r="E7" s="1">
        <f t="shared" si="0"/>
        <v>2.8978909430807946</v>
      </c>
      <c r="F7" s="1">
        <f t="shared" si="1"/>
        <v>31.864738468745742</v>
      </c>
    </row>
    <row r="8" spans="1:6" x14ac:dyDescent="0.2">
      <c r="A8">
        <v>68.7</v>
      </c>
      <c r="B8">
        <v>1.6681057392399601</v>
      </c>
      <c r="C8">
        <v>0.57299999999999995</v>
      </c>
      <c r="D8">
        <v>1.5179999999999998</v>
      </c>
      <c r="E8" s="1">
        <f t="shared" si="0"/>
        <v>2.6144197994647449</v>
      </c>
      <c r="F8" s="1">
        <f t="shared" si="1"/>
        <v>36.195949113395081</v>
      </c>
    </row>
    <row r="9" spans="1:6" x14ac:dyDescent="0.2">
      <c r="A9">
        <v>79.27</v>
      </c>
      <c r="B9">
        <v>1.37208126720835</v>
      </c>
      <c r="C9">
        <v>0.57299999999999995</v>
      </c>
      <c r="D9">
        <v>1.4580000000000002</v>
      </c>
      <c r="E9" s="1">
        <f t="shared" si="0"/>
        <v>2.3747690942563526</v>
      </c>
      <c r="F9" s="1">
        <f t="shared" si="1"/>
        <v>42.222539844952358</v>
      </c>
    </row>
    <row r="10" spans="1:6" x14ac:dyDescent="0.2">
      <c r="A10">
        <v>88.96</v>
      </c>
      <c r="B10">
        <v>1.1278047637914701</v>
      </c>
      <c r="C10">
        <v>0.56999999999999995</v>
      </c>
      <c r="D10">
        <v>1.3920000000000001</v>
      </c>
      <c r="E10" s="1">
        <f t="shared" si="0"/>
        <v>2.1226749962902853</v>
      </c>
      <c r="F10" s="1">
        <f t="shared" si="1"/>
        <v>46.868702662325148</v>
      </c>
    </row>
    <row r="11" spans="1:6" x14ac:dyDescent="0.2">
      <c r="A11">
        <v>98.649999999999991</v>
      </c>
      <c r="B11">
        <v>0.92184026552846099</v>
      </c>
      <c r="C11">
        <v>0.56999999999999995</v>
      </c>
      <c r="D11">
        <v>1.3260000000000001</v>
      </c>
      <c r="E11" s="1">
        <f t="shared" si="0"/>
        <v>1.8974832762446496</v>
      </c>
      <c r="F11" s="1">
        <f t="shared" si="1"/>
        <v>51.41773964127394</v>
      </c>
    </row>
    <row r="12" spans="1:6" x14ac:dyDescent="0.2">
      <c r="A12">
        <v>109.22</v>
      </c>
      <c r="B12">
        <v>0.742320525550904</v>
      </c>
      <c r="C12">
        <v>0.56999999999999995</v>
      </c>
      <c r="D12">
        <v>1.26</v>
      </c>
      <c r="E12" s="1">
        <f t="shared" si="0"/>
        <v>1.6904375709858002</v>
      </c>
      <c r="F12" s="1">
        <f t="shared" si="1"/>
        <v>56.087078381841081</v>
      </c>
    </row>
    <row r="13" spans="1:6" x14ac:dyDescent="0.2">
      <c r="A13">
        <v>118.91000000000001</v>
      </c>
      <c r="B13">
        <v>0.61475962417018004</v>
      </c>
      <c r="C13">
        <v>0.56699999999999995</v>
      </c>
      <c r="D13">
        <v>1.1819999999999999</v>
      </c>
      <c r="E13" s="1">
        <f t="shared" si="0"/>
        <v>1.4615738915358401</v>
      </c>
      <c r="F13" s="1">
        <f t="shared" si="1"/>
        <v>57.938519035518418</v>
      </c>
    </row>
    <row r="14" spans="1:6" x14ac:dyDescent="0.2">
      <c r="A14">
        <v>128.60000000000002</v>
      </c>
      <c r="B14">
        <v>0.48563543486910299</v>
      </c>
      <c r="C14">
        <v>0.56699999999999995</v>
      </c>
      <c r="D14">
        <v>1.08</v>
      </c>
      <c r="E14" s="1">
        <f t="shared" si="0"/>
        <v>1.2049768797811562</v>
      </c>
      <c r="F14" s="1">
        <f t="shared" si="1"/>
        <v>59.697530880650383</v>
      </c>
    </row>
    <row r="15" spans="1:6" x14ac:dyDescent="0.2">
      <c r="A15">
        <v>139.17000000000002</v>
      </c>
      <c r="B15">
        <v>0.35315666549889402</v>
      </c>
      <c r="C15">
        <v>0.55800000000000005</v>
      </c>
      <c r="D15">
        <v>0.99600000000000011</v>
      </c>
      <c r="E15" s="1">
        <f t="shared" si="0"/>
        <v>1.0044737421737331</v>
      </c>
      <c r="F15" s="1">
        <f t="shared" si="1"/>
        <v>64.841622964215588</v>
      </c>
    </row>
    <row r="16" spans="1:6" x14ac:dyDescent="0.2">
      <c r="A16">
        <v>148.86000000000001</v>
      </c>
      <c r="B16">
        <v>0.25116786336267799</v>
      </c>
      <c r="C16">
        <v>0.51300000000000001</v>
      </c>
      <c r="D16">
        <v>0.93</v>
      </c>
      <c r="E16" s="1">
        <f t="shared" si="0"/>
        <v>0.8056082822311712</v>
      </c>
      <c r="F16" s="1">
        <f t="shared" si="1"/>
        <v>68.822581780433495</v>
      </c>
    </row>
    <row r="17" spans="1:6" x14ac:dyDescent="0.2">
      <c r="A17">
        <v>158.55000000000001</v>
      </c>
      <c r="B17">
        <v>0.15971882811910301</v>
      </c>
      <c r="C17">
        <v>0.45299999999999996</v>
      </c>
      <c r="D17">
        <v>0.86399999999999999</v>
      </c>
      <c r="E17" s="1">
        <f t="shared" si="0"/>
        <v>0.61620991734093122</v>
      </c>
      <c r="F17" s="1">
        <f t="shared" si="1"/>
        <v>74.080451543473757</v>
      </c>
    </row>
    <row r="18" spans="1:6" x14ac:dyDescent="0.2">
      <c r="A18">
        <v>169.12</v>
      </c>
      <c r="B18">
        <v>8.1390723708283305E-2</v>
      </c>
      <c r="C18">
        <v>0.40800000000000003</v>
      </c>
      <c r="D18">
        <v>0.78</v>
      </c>
      <c r="E18" s="1">
        <f t="shared" si="0"/>
        <v>0.45243004944009613</v>
      </c>
      <c r="F18" s="1">
        <f t="shared" si="1"/>
        <v>82.010318764412702</v>
      </c>
    </row>
    <row r="19" spans="1:6" x14ac:dyDescent="0.2">
      <c r="A19">
        <v>178.81</v>
      </c>
      <c r="B19">
        <v>2.7285523877776101E-2</v>
      </c>
      <c r="C19">
        <v>0.372</v>
      </c>
      <c r="D19">
        <v>0.69000000000000006</v>
      </c>
      <c r="E19" s="1">
        <f t="shared" ref="E19:E20" si="2">3.1415926/6*D19*(3*C19*C19+D19*D19)</f>
        <v>0.32199432911254811</v>
      </c>
      <c r="F19" s="1">
        <f t="shared" ref="F19:F20" si="3">(E19-B19)/E19*100</f>
        <v>91.526085582631836</v>
      </c>
    </row>
    <row r="20" spans="1:6" x14ac:dyDescent="0.2">
      <c r="A20">
        <v>184.09</v>
      </c>
      <c r="B20">
        <v>2.47971563014619E-3</v>
      </c>
      <c r="C20">
        <v>0.32400000000000001</v>
      </c>
      <c r="D20">
        <v>0.57600000000000007</v>
      </c>
      <c r="E20" s="1">
        <f t="shared" si="2"/>
        <v>0.19504132807587846</v>
      </c>
      <c r="F20" s="1">
        <f t="shared" si="3"/>
        <v>98.728620413627681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A7CB7-B3D7-476E-BD9B-B43D4FE87AB5}">
  <dimension ref="A1:H20"/>
  <sheetViews>
    <sheetView workbookViewId="0">
      <selection activeCell="H1" sqref="H1:H20"/>
    </sheetView>
  </sheetViews>
  <sheetFormatPr defaultRowHeight="14.25" x14ac:dyDescent="0.2"/>
  <sheetData>
    <row r="1" spans="1:8" x14ac:dyDescent="0.2">
      <c r="A1">
        <v>0</v>
      </c>
      <c r="B1">
        <v>9.04840062265201E-2</v>
      </c>
      <c r="C1">
        <v>191</v>
      </c>
      <c r="D1">
        <v>290</v>
      </c>
      <c r="E1">
        <v>9.04840062265201E-2</v>
      </c>
      <c r="F1">
        <v>9.1462741200967396E-2</v>
      </c>
      <c r="G1" s="2">
        <v>9.0851344151123199E-11</v>
      </c>
      <c r="H1" s="2">
        <f>G1*10^9</f>
        <v>9.0851344151123198E-2</v>
      </c>
    </row>
    <row r="2" spans="1:8" x14ac:dyDescent="0.2">
      <c r="A2">
        <v>8.8100000000000023</v>
      </c>
      <c r="B2">
        <v>9.0089285063307198E-2</v>
      </c>
      <c r="C2" s="1">
        <v>191</v>
      </c>
      <c r="D2">
        <v>290</v>
      </c>
      <c r="E2">
        <v>9.0089285063307198E-2</v>
      </c>
      <c r="F2" s="1">
        <v>9.0999901741517605E-2</v>
      </c>
      <c r="G2" s="2">
        <v>8.9673009426771104E-11</v>
      </c>
      <c r="H2" s="2">
        <f t="shared" ref="H2:H20" si="0">G2*10^9</f>
        <v>8.9673009426771103E-2</v>
      </c>
    </row>
    <row r="3" spans="1:8" x14ac:dyDescent="0.2">
      <c r="A3">
        <v>19.38</v>
      </c>
      <c r="B3">
        <v>8.8025521561792996E-2</v>
      </c>
      <c r="C3" s="1">
        <v>191</v>
      </c>
      <c r="D3">
        <v>284</v>
      </c>
      <c r="E3">
        <v>8.8025521561792996E-2</v>
      </c>
      <c r="F3" s="1">
        <v>8.7897918448325896E-2</v>
      </c>
      <c r="G3" s="2">
        <v>8.7642653417817103E-11</v>
      </c>
      <c r="H3" s="2">
        <f t="shared" si="0"/>
        <v>8.7642653417817101E-2</v>
      </c>
    </row>
    <row r="4" spans="1:8" x14ac:dyDescent="0.2">
      <c r="A4">
        <v>29.070000000000004</v>
      </c>
      <c r="B4">
        <v>8.4846695463774296E-2</v>
      </c>
      <c r="C4" s="1">
        <v>191</v>
      </c>
      <c r="D4">
        <v>272</v>
      </c>
      <c r="E4">
        <v>8.4846695463774296E-2</v>
      </c>
      <c r="F4" s="1">
        <v>8.3321417549595503E-2</v>
      </c>
      <c r="G4" s="2">
        <v>8.4834011008344405E-11</v>
      </c>
      <c r="H4" s="2">
        <f t="shared" si="0"/>
        <v>8.4834011008344409E-2</v>
      </c>
    </row>
    <row r="5" spans="1:8" x14ac:dyDescent="0.2">
      <c r="A5">
        <v>38.760000000000005</v>
      </c>
      <c r="B5">
        <v>8.0660734236009196E-2</v>
      </c>
      <c r="C5" s="1">
        <v>191</v>
      </c>
      <c r="D5">
        <v>260</v>
      </c>
      <c r="E5">
        <v>8.0660734236009196E-2</v>
      </c>
      <c r="F5" s="1">
        <v>7.7634844591459903E-2</v>
      </c>
      <c r="G5" s="2">
        <v>8.09782236032408E-11</v>
      </c>
      <c r="H5" s="2">
        <f t="shared" si="0"/>
        <v>8.0978223603240806E-2</v>
      </c>
    </row>
    <row r="6" spans="1:8" x14ac:dyDescent="0.2">
      <c r="A6">
        <v>49.33</v>
      </c>
      <c r="B6">
        <v>7.5189686988320001E-2</v>
      </c>
      <c r="C6">
        <v>190</v>
      </c>
      <c r="D6">
        <v>247</v>
      </c>
      <c r="E6">
        <v>7.5189686988320001E-2</v>
      </c>
      <c r="F6" s="1">
        <v>7.0705697467028095E-2</v>
      </c>
      <c r="G6" s="2">
        <v>7.5622640148570005E-11</v>
      </c>
      <c r="H6" s="2">
        <f t="shared" si="0"/>
        <v>7.5622640148570008E-2</v>
      </c>
    </row>
    <row r="7" spans="1:8" x14ac:dyDescent="0.2">
      <c r="A7">
        <v>59.019999999999996</v>
      </c>
      <c r="B7">
        <v>6.9557292165972395E-2</v>
      </c>
      <c r="C7">
        <v>190</v>
      </c>
      <c r="D7">
        <v>232</v>
      </c>
      <c r="E7">
        <v>6.9557292165972395E-2</v>
      </c>
      <c r="F7" s="1">
        <v>6.4106703444312907E-2</v>
      </c>
      <c r="G7" s="2">
        <v>6.9842401222758897E-11</v>
      </c>
      <c r="H7" s="2">
        <f t="shared" si="0"/>
        <v>6.9842401222758893E-2</v>
      </c>
    </row>
    <row r="8" spans="1:8" x14ac:dyDescent="0.2">
      <c r="A8">
        <v>68.7</v>
      </c>
      <c r="B8">
        <v>6.3534682345102303E-2</v>
      </c>
      <c r="C8">
        <v>189</v>
      </c>
      <c r="D8">
        <v>216</v>
      </c>
      <c r="E8">
        <v>6.3534682345102303E-2</v>
      </c>
      <c r="F8" s="1">
        <v>5.7606506314336503E-2</v>
      </c>
      <c r="G8" s="2">
        <v>6.3509058670323201E-11</v>
      </c>
      <c r="H8" s="2">
        <f t="shared" si="0"/>
        <v>6.3509058670323207E-2</v>
      </c>
    </row>
    <row r="9" spans="1:8" x14ac:dyDescent="0.2">
      <c r="A9">
        <v>79.27</v>
      </c>
      <c r="B9">
        <v>5.67149864934113E-2</v>
      </c>
      <c r="C9">
        <v>189</v>
      </c>
      <c r="D9">
        <v>202</v>
      </c>
      <c r="E9">
        <v>5.67149864934113E-2</v>
      </c>
      <c r="F9" s="1">
        <v>5.0903230029489703E-2</v>
      </c>
      <c r="G9" s="2">
        <v>5.6333477239637401E-11</v>
      </c>
      <c r="H9" s="2">
        <f t="shared" si="0"/>
        <v>5.63334772396374E-2</v>
      </c>
    </row>
    <row r="10" spans="1:8" x14ac:dyDescent="0.2">
      <c r="A10">
        <v>88.96</v>
      </c>
      <c r="B10">
        <v>5.0420800604146401E-2</v>
      </c>
      <c r="C10">
        <v>182</v>
      </c>
      <c r="D10">
        <v>186</v>
      </c>
      <c r="E10">
        <v>5.0420800604146401E-2</v>
      </c>
      <c r="F10" s="1">
        <v>4.53097238924937E-2</v>
      </c>
      <c r="G10" s="2">
        <v>4.9882848115144998E-11</v>
      </c>
      <c r="H10" s="2">
        <f t="shared" si="0"/>
        <v>4.9882848115144998E-2</v>
      </c>
    </row>
    <row r="11" spans="1:8" x14ac:dyDescent="0.2">
      <c r="A11">
        <v>98.649999999999991</v>
      </c>
      <c r="B11">
        <v>4.4249281151911402E-2</v>
      </c>
      <c r="C11">
        <v>174</v>
      </c>
      <c r="D11">
        <v>172</v>
      </c>
      <c r="E11">
        <v>4.4249281151911402E-2</v>
      </c>
      <c r="F11" s="1">
        <v>4.0353051023657098E-2</v>
      </c>
      <c r="G11" s="2">
        <v>4.3883689438027501E-11</v>
      </c>
      <c r="H11" s="2">
        <f t="shared" si="0"/>
        <v>4.38836894380275E-2</v>
      </c>
    </row>
    <row r="12" spans="1:8" x14ac:dyDescent="0.2">
      <c r="A12">
        <v>109.22</v>
      </c>
      <c r="B12">
        <v>3.7831437148523397E-2</v>
      </c>
      <c r="C12">
        <v>164</v>
      </c>
      <c r="D12">
        <v>158</v>
      </c>
      <c r="E12">
        <v>3.7831437148523397E-2</v>
      </c>
      <c r="F12" s="1">
        <v>3.5712317081769598E-2</v>
      </c>
      <c r="G12" s="2">
        <v>3.8159871122351099E-11</v>
      </c>
      <c r="H12" s="2">
        <f t="shared" si="0"/>
        <v>3.8159871122351099E-2</v>
      </c>
    </row>
    <row r="13" spans="1:8" x14ac:dyDescent="0.2">
      <c r="A13">
        <v>118.91000000000001</v>
      </c>
      <c r="B13">
        <v>3.3385140576153501E-2</v>
      </c>
      <c r="C13">
        <v>152</v>
      </c>
      <c r="D13">
        <v>147</v>
      </c>
      <c r="E13">
        <v>3.23851405761535E-2</v>
      </c>
      <c r="F13" s="1">
        <v>3.2120972214329697E-2</v>
      </c>
      <c r="G13" s="2">
        <v>3.38398060410161E-11</v>
      </c>
      <c r="H13" s="2">
        <f t="shared" si="0"/>
        <v>3.38398060410161E-2</v>
      </c>
    </row>
    <row r="14" spans="1:8" x14ac:dyDescent="0.2">
      <c r="A14">
        <v>128.60000000000002</v>
      </c>
      <c r="B14">
        <v>3.0053756932820499E-2</v>
      </c>
      <c r="C14">
        <v>141</v>
      </c>
      <c r="D14">
        <v>133</v>
      </c>
      <c r="E14">
        <v>2.7489792965361502E-2</v>
      </c>
      <c r="F14" s="1">
        <v>3.0053756932820499E-2</v>
      </c>
      <c r="G14" s="2">
        <v>3.0435450526383702E-11</v>
      </c>
      <c r="H14" s="2">
        <f t="shared" si="0"/>
        <v>3.0435450526383703E-2</v>
      </c>
    </row>
    <row r="15" spans="1:8" x14ac:dyDescent="0.2">
      <c r="A15">
        <v>139.17000000000002</v>
      </c>
      <c r="B15">
        <v>2.8095583910418401E-2</v>
      </c>
      <c r="C15">
        <v>121</v>
      </c>
      <c r="D15">
        <v>118</v>
      </c>
      <c r="E15">
        <v>2.2917758985491699E-2</v>
      </c>
      <c r="F15" s="1">
        <v>2.8095583910418401E-2</v>
      </c>
      <c r="G15" s="2">
        <v>2.7590756379341599E-11</v>
      </c>
      <c r="H15" s="2">
        <f t="shared" si="0"/>
        <v>2.7590756379341601E-2</v>
      </c>
    </row>
    <row r="16" spans="1:8" x14ac:dyDescent="0.2">
      <c r="A16">
        <v>148.86000000000001</v>
      </c>
      <c r="B16">
        <v>2.54705856437214E-2</v>
      </c>
      <c r="C16">
        <v>102</v>
      </c>
      <c r="D16">
        <v>104</v>
      </c>
      <c r="E16">
        <v>1.9547803041252601E-2</v>
      </c>
      <c r="F16" s="1">
        <v>2.54705856437214E-2</v>
      </c>
      <c r="G16" s="2">
        <v>2.5390431792271599E-11</v>
      </c>
      <c r="H16" s="2">
        <f t="shared" si="0"/>
        <v>2.5390431792271601E-2</v>
      </c>
    </row>
    <row r="17" spans="1:8" x14ac:dyDescent="0.2">
      <c r="A17">
        <v>158.55000000000001</v>
      </c>
      <c r="B17">
        <v>2.2599405298561099E-2</v>
      </c>
      <c r="C17">
        <v>90</v>
      </c>
      <c r="D17">
        <v>81</v>
      </c>
      <c r="E17">
        <v>1.7065926716975401E-2</v>
      </c>
      <c r="F17" s="1">
        <v>2.2599405298561099E-2</v>
      </c>
      <c r="G17" s="2">
        <v>2.2950674293369301E-11</v>
      </c>
      <c r="H17" s="2">
        <f t="shared" si="0"/>
        <v>2.2950674293369302E-2</v>
      </c>
    </row>
    <row r="18" spans="1:8" x14ac:dyDescent="0.2">
      <c r="A18">
        <v>169.12</v>
      </c>
      <c r="B18">
        <v>1.8726680865792902E-2</v>
      </c>
      <c r="C18">
        <v>79</v>
      </c>
      <c r="D18">
        <v>67</v>
      </c>
      <c r="E18">
        <v>1.5476341643591201E-2</v>
      </c>
      <c r="F18" s="1">
        <v>1.8726680865792902E-2</v>
      </c>
      <c r="G18" s="2">
        <v>1.89527065340039E-11</v>
      </c>
      <c r="H18" s="2">
        <f t="shared" si="0"/>
        <v>1.89527065340039E-2</v>
      </c>
    </row>
    <row r="19" spans="1:8" x14ac:dyDescent="0.2">
      <c r="A19">
        <v>178.81</v>
      </c>
      <c r="B19">
        <v>1.3999669735863699E-2</v>
      </c>
      <c r="C19">
        <v>67</v>
      </c>
      <c r="D19">
        <v>51</v>
      </c>
      <c r="E19">
        <v>1.51294440585435E-2</v>
      </c>
      <c r="F19" s="1">
        <v>1.3999669735863699E-2</v>
      </c>
      <c r="G19" s="2">
        <v>1.2735398989809399E-11</v>
      </c>
      <c r="H19" s="2">
        <f t="shared" si="0"/>
        <v>1.27353989898094E-2</v>
      </c>
    </row>
    <row r="20" spans="1:8" x14ac:dyDescent="0.2">
      <c r="A20">
        <v>184.09</v>
      </c>
      <c r="B20">
        <v>6.9191075167678298E-3</v>
      </c>
      <c r="C20">
        <v>54</v>
      </c>
      <c r="D20">
        <v>21</v>
      </c>
      <c r="E20">
        <v>1.54136897942183E-2</v>
      </c>
      <c r="F20" s="1">
        <v>6.9191075167678298E-3</v>
      </c>
      <c r="G20" s="2">
        <v>7.7458878085848101E-12</v>
      </c>
      <c r="H20" s="2">
        <f t="shared" si="0"/>
        <v>7.7458878085848101E-3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Wenge Huang</dc:creator>
  <cp:lastModifiedBy>Wenge Huang</cp:lastModifiedBy>
  <dcterms:created xsi:type="dcterms:W3CDTF">2021-04-19T22:32:45Z</dcterms:created>
  <dcterms:modified xsi:type="dcterms:W3CDTF">2021-06-12T13:28:08Z</dcterms:modified>
</cp:coreProperties>
</file>