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B91C093F-D145-42D2-BE8A-AD7047C99939}" xr6:coauthVersionLast="46" xr6:coauthVersionMax="46" xr10:uidLastSave="{00000000-0000-0000-0000-000000000000}"/>
  <bookViews>
    <workbookView xWindow="20370" yWindow="-120" windowWidth="19440" windowHeight="15000" firstSheet="23" activeTab="26" xr2:uid="{A26F3D6A-3422-435C-9408-2BBDA400EA4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2" l="1"/>
  <c r="E20" i="1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2" i="32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2" i="29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2" i="26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2" i="23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2" i="17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" i="14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2" i="8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2" i="5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2" i="31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2" i="28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2" i="25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2" i="22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" i="19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2" i="16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2" i="1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" i="10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2" i="4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" i="30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2" i="27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2" i="24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2" i="2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" i="18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2" i="15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2" i="12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" i="9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2" i="22"/>
  <c r="E29" i="21"/>
  <c r="E30" i="21"/>
  <c r="E31" i="21"/>
  <c r="E32" i="21"/>
  <c r="E33" i="21"/>
  <c r="E34" i="21"/>
  <c r="E35" i="21"/>
  <c r="E36" i="21"/>
  <c r="E37" i="21"/>
  <c r="E38" i="21"/>
  <c r="E39" i="21"/>
  <c r="E40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25" i="19"/>
  <c r="E35" i="32"/>
  <c r="E36" i="32"/>
  <c r="E37" i="32"/>
  <c r="E38" i="32"/>
  <c r="E39" i="32"/>
  <c r="E40" i="32"/>
  <c r="E41" i="32"/>
  <c r="E42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26" i="31"/>
  <c r="E27" i="31"/>
  <c r="E28" i="31"/>
  <c r="E29" i="31"/>
  <c r="E30" i="31"/>
  <c r="E31" i="31"/>
  <c r="E32" i="31"/>
  <c r="E33" i="31"/>
  <c r="E34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E39" i="28"/>
  <c r="E40" i="28"/>
  <c r="E41" i="28"/>
  <c r="E42" i="28"/>
  <c r="E43" i="28"/>
  <c r="E44" i="28"/>
  <c r="E45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36" i="26"/>
  <c r="E37" i="26"/>
  <c r="E38" i="26"/>
  <c r="E39" i="26"/>
  <c r="E40" i="26"/>
  <c r="E41" i="26"/>
  <c r="E42" i="26"/>
  <c r="E43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29" i="23"/>
  <c r="E30" i="23"/>
  <c r="E31" i="23"/>
  <c r="E32" i="23"/>
  <c r="E33" i="23"/>
  <c r="E34" i="23"/>
  <c r="E35" i="23"/>
  <c r="E36" i="23"/>
  <c r="E37" i="23"/>
  <c r="E38" i="23"/>
  <c r="E3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25" i="20"/>
  <c r="E26" i="20"/>
  <c r="E27" i="20"/>
  <c r="E28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" i="19"/>
  <c r="E18" i="18"/>
  <c r="E19" i="18"/>
  <c r="E20" i="18"/>
  <c r="E21" i="18"/>
  <c r="E22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" i="14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2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2" i="3"/>
</calcChain>
</file>

<file path=xl/sharedStrings.xml><?xml version="1.0" encoding="utf-8"?>
<sst xmlns="http://schemas.openxmlformats.org/spreadsheetml/2006/main" count="40" uniqueCount="38">
  <si>
    <t>Thermalcouple</t>
    <phoneticPr fontId="1" type="noConversion"/>
  </si>
  <si>
    <t>Ircamera</t>
    <phoneticPr fontId="1" type="noConversion"/>
  </si>
  <si>
    <t>48s+10</t>
    <phoneticPr fontId="1" type="noConversion"/>
  </si>
  <si>
    <t>bulk liquid</t>
    <phoneticPr fontId="1" type="noConversion"/>
  </si>
  <si>
    <t>droplet liquid</t>
    <phoneticPr fontId="1" type="noConversion"/>
  </si>
  <si>
    <t>MVI_0008</t>
    <phoneticPr fontId="1" type="noConversion"/>
  </si>
  <si>
    <t>MVI_0003</t>
    <phoneticPr fontId="1" type="noConversion"/>
  </si>
  <si>
    <t>4P40CIRT</t>
    <phoneticPr fontId="1" type="noConversion"/>
  </si>
  <si>
    <t>5P40CIRT</t>
    <phoneticPr fontId="1" type="noConversion"/>
  </si>
  <si>
    <t>6P40CIRT</t>
    <phoneticPr fontId="1" type="noConversion"/>
  </si>
  <si>
    <t>5P50C2</t>
    <phoneticPr fontId="1" type="noConversion"/>
  </si>
  <si>
    <t>4P50C1</t>
    <phoneticPr fontId="1" type="noConversion"/>
  </si>
  <si>
    <t>6P50C</t>
    <phoneticPr fontId="1" type="noConversion"/>
  </si>
  <si>
    <t>4P60C</t>
    <phoneticPr fontId="1" type="noConversion"/>
  </si>
  <si>
    <t>6P60C</t>
    <phoneticPr fontId="1" type="noConversion"/>
  </si>
  <si>
    <t>5P60C</t>
    <phoneticPr fontId="1" type="noConversion"/>
  </si>
  <si>
    <t>4P70C</t>
    <phoneticPr fontId="1" type="noConversion"/>
  </si>
  <si>
    <t>5P70C</t>
    <phoneticPr fontId="1" type="noConversion"/>
  </si>
  <si>
    <t>6P70C</t>
    <phoneticPr fontId="1" type="noConversion"/>
  </si>
  <si>
    <t>4P80C</t>
    <phoneticPr fontId="1" type="noConversion"/>
  </si>
  <si>
    <t>5P80C</t>
    <phoneticPr fontId="1" type="noConversion"/>
  </si>
  <si>
    <t>6P80C</t>
    <phoneticPr fontId="1" type="noConversion"/>
  </si>
  <si>
    <t>4P90C</t>
    <phoneticPr fontId="1" type="noConversion"/>
  </si>
  <si>
    <t>5P90C</t>
    <phoneticPr fontId="1" type="noConversion"/>
  </si>
  <si>
    <t>6P90C</t>
    <phoneticPr fontId="1" type="noConversion"/>
  </si>
  <si>
    <t xml:space="preserve">   </t>
    <phoneticPr fontId="1" type="noConversion"/>
  </si>
  <si>
    <t>4P100C</t>
    <phoneticPr fontId="1" type="noConversion"/>
  </si>
  <si>
    <t>5P100C</t>
    <phoneticPr fontId="1" type="noConversion"/>
  </si>
  <si>
    <t>6P100C</t>
    <phoneticPr fontId="1" type="noConversion"/>
  </si>
  <si>
    <t>4P110C</t>
    <phoneticPr fontId="1" type="noConversion"/>
  </si>
  <si>
    <t>5P110C</t>
    <phoneticPr fontId="1" type="noConversion"/>
  </si>
  <si>
    <t>6P110C</t>
    <phoneticPr fontId="1" type="noConversion"/>
  </si>
  <si>
    <t>4P120C</t>
    <phoneticPr fontId="1" type="noConversion"/>
  </si>
  <si>
    <t>5P120C</t>
    <phoneticPr fontId="1" type="noConversion"/>
  </si>
  <si>
    <t>6P120C</t>
    <phoneticPr fontId="1" type="noConversion"/>
  </si>
  <si>
    <t>4P130C</t>
    <phoneticPr fontId="1" type="noConversion"/>
  </si>
  <si>
    <t>5P130C</t>
    <phoneticPr fontId="1" type="noConversion"/>
  </si>
  <si>
    <t>6P130C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</si>
</sst>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Ircamera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Sheet1!$A$2:$A$134</c:f>
              <c:numCache>
                <c:formatCode>General</c:formatCode>
                <c:ptCount val="133"/>
                <c:pt idx="0">
                  <c:v>30.4</c:v>
                </c:pt>
                <c:pt idx="1">
                  <c:v>30.9</c:v>
                </c:pt>
                <c:pt idx="2">
                  <c:v>31.7</c:v>
                </c:pt>
                <c:pt idx="3">
                  <c:v>32.4</c:v>
                </c:pt>
                <c:pt idx="4">
                  <c:v>33.299999999999997</c:v>
                </c:pt>
                <c:pt idx="5">
                  <c:v>33.5</c:v>
                </c:pt>
                <c:pt idx="6">
                  <c:v>35.1</c:v>
                </c:pt>
                <c:pt idx="7">
                  <c:v>35.799999999999997</c:v>
                </c:pt>
                <c:pt idx="8">
                  <c:v>36.299999999999997</c:v>
                </c:pt>
                <c:pt idx="9">
                  <c:v>37.4</c:v>
                </c:pt>
                <c:pt idx="10">
                  <c:v>38.700000000000003</c:v>
                </c:pt>
                <c:pt idx="11">
                  <c:v>38.200000000000003</c:v>
                </c:pt>
                <c:pt idx="12">
                  <c:v>39.5</c:v>
                </c:pt>
                <c:pt idx="13">
                  <c:v>40.5</c:v>
                </c:pt>
                <c:pt idx="14">
                  <c:v>42.2</c:v>
                </c:pt>
                <c:pt idx="15">
                  <c:v>43.4</c:v>
                </c:pt>
                <c:pt idx="16">
                  <c:v>44.7</c:v>
                </c:pt>
                <c:pt idx="17">
                  <c:v>44.4</c:v>
                </c:pt>
                <c:pt idx="18">
                  <c:v>45.3</c:v>
                </c:pt>
                <c:pt idx="19">
                  <c:v>46.1</c:v>
                </c:pt>
                <c:pt idx="20">
                  <c:v>47</c:v>
                </c:pt>
                <c:pt idx="21">
                  <c:v>47.8</c:v>
                </c:pt>
                <c:pt idx="22">
                  <c:v>48.4</c:v>
                </c:pt>
                <c:pt idx="23">
                  <c:v>49.6</c:v>
                </c:pt>
                <c:pt idx="24">
                  <c:v>50.4</c:v>
                </c:pt>
                <c:pt idx="25">
                  <c:v>50.8</c:v>
                </c:pt>
                <c:pt idx="26">
                  <c:v>52.3</c:v>
                </c:pt>
                <c:pt idx="27">
                  <c:v>52.9</c:v>
                </c:pt>
                <c:pt idx="28">
                  <c:v>53.7</c:v>
                </c:pt>
                <c:pt idx="29">
                  <c:v>54.5</c:v>
                </c:pt>
                <c:pt idx="30">
                  <c:v>55.4</c:v>
                </c:pt>
                <c:pt idx="31">
                  <c:v>56.2</c:v>
                </c:pt>
                <c:pt idx="32">
                  <c:v>56.9</c:v>
                </c:pt>
                <c:pt idx="33">
                  <c:v>57.8</c:v>
                </c:pt>
                <c:pt idx="34">
                  <c:v>58.6</c:v>
                </c:pt>
                <c:pt idx="35">
                  <c:v>59.4</c:v>
                </c:pt>
                <c:pt idx="36">
                  <c:v>60.1</c:v>
                </c:pt>
                <c:pt idx="37">
                  <c:v>61.1</c:v>
                </c:pt>
                <c:pt idx="38">
                  <c:v>62</c:v>
                </c:pt>
                <c:pt idx="39">
                  <c:v>62.7</c:v>
                </c:pt>
                <c:pt idx="40">
                  <c:v>63.2</c:v>
                </c:pt>
                <c:pt idx="41">
                  <c:v>63.9</c:v>
                </c:pt>
                <c:pt idx="42">
                  <c:v>64.599999999999994</c:v>
                </c:pt>
                <c:pt idx="43">
                  <c:v>65.599999999999994</c:v>
                </c:pt>
                <c:pt idx="44">
                  <c:v>66.2</c:v>
                </c:pt>
                <c:pt idx="45">
                  <c:v>67.099999999999994</c:v>
                </c:pt>
                <c:pt idx="46">
                  <c:v>67.900000000000006</c:v>
                </c:pt>
                <c:pt idx="47">
                  <c:v>68.3</c:v>
                </c:pt>
                <c:pt idx="48">
                  <c:v>69.2</c:v>
                </c:pt>
                <c:pt idx="49">
                  <c:v>69.5</c:v>
                </c:pt>
                <c:pt idx="50">
                  <c:v>70.2</c:v>
                </c:pt>
                <c:pt idx="51">
                  <c:v>71.099999999999994</c:v>
                </c:pt>
                <c:pt idx="52">
                  <c:v>72.099999999999994</c:v>
                </c:pt>
                <c:pt idx="53">
                  <c:v>73</c:v>
                </c:pt>
                <c:pt idx="54">
                  <c:v>74.099999999999994</c:v>
                </c:pt>
                <c:pt idx="55">
                  <c:v>74.8</c:v>
                </c:pt>
                <c:pt idx="56">
                  <c:v>75</c:v>
                </c:pt>
                <c:pt idx="57">
                  <c:v>75.8</c:v>
                </c:pt>
                <c:pt idx="58">
                  <c:v>76.099999999999994</c:v>
                </c:pt>
                <c:pt idx="59">
                  <c:v>76.900000000000006</c:v>
                </c:pt>
                <c:pt idx="60">
                  <c:v>77.599999999999994</c:v>
                </c:pt>
                <c:pt idx="61">
                  <c:v>77.900000000000006</c:v>
                </c:pt>
                <c:pt idx="62">
                  <c:v>78.5</c:v>
                </c:pt>
                <c:pt idx="63">
                  <c:v>78.099999999999994</c:v>
                </c:pt>
                <c:pt idx="64">
                  <c:v>79.5</c:v>
                </c:pt>
                <c:pt idx="65">
                  <c:v>79.7</c:v>
                </c:pt>
                <c:pt idx="66">
                  <c:v>79.8</c:v>
                </c:pt>
                <c:pt idx="67">
                  <c:v>80.5</c:v>
                </c:pt>
                <c:pt idx="68">
                  <c:v>81.2</c:v>
                </c:pt>
                <c:pt idx="69">
                  <c:v>81.5</c:v>
                </c:pt>
                <c:pt idx="70">
                  <c:v>82</c:v>
                </c:pt>
                <c:pt idx="71">
                  <c:v>82.2</c:v>
                </c:pt>
                <c:pt idx="72">
                  <c:v>82.7</c:v>
                </c:pt>
                <c:pt idx="73">
                  <c:v>83</c:v>
                </c:pt>
                <c:pt idx="74">
                  <c:v>82.5</c:v>
                </c:pt>
                <c:pt idx="75">
                  <c:v>83.8</c:v>
                </c:pt>
                <c:pt idx="76">
                  <c:v>84</c:v>
                </c:pt>
                <c:pt idx="77">
                  <c:v>84.6</c:v>
                </c:pt>
                <c:pt idx="78">
                  <c:v>84.6</c:v>
                </c:pt>
                <c:pt idx="79">
                  <c:v>84.8</c:v>
                </c:pt>
                <c:pt idx="80">
                  <c:v>85.5</c:v>
                </c:pt>
                <c:pt idx="81">
                  <c:v>85.5</c:v>
                </c:pt>
                <c:pt idx="82">
                  <c:v>85.9</c:v>
                </c:pt>
                <c:pt idx="83">
                  <c:v>86.7</c:v>
                </c:pt>
                <c:pt idx="84">
                  <c:v>86.9</c:v>
                </c:pt>
                <c:pt idx="85">
                  <c:v>87.1</c:v>
                </c:pt>
                <c:pt idx="86">
                  <c:v>86.5</c:v>
                </c:pt>
                <c:pt idx="87">
                  <c:v>87.5</c:v>
                </c:pt>
                <c:pt idx="88">
                  <c:v>88.4</c:v>
                </c:pt>
                <c:pt idx="89">
                  <c:v>88.4</c:v>
                </c:pt>
                <c:pt idx="90">
                  <c:v>88.6</c:v>
                </c:pt>
                <c:pt idx="91">
                  <c:v>89</c:v>
                </c:pt>
                <c:pt idx="92">
                  <c:v>89.1</c:v>
                </c:pt>
                <c:pt idx="93">
                  <c:v>88.5</c:v>
                </c:pt>
                <c:pt idx="94">
                  <c:v>89</c:v>
                </c:pt>
                <c:pt idx="95">
                  <c:v>89.7</c:v>
                </c:pt>
                <c:pt idx="96">
                  <c:v>90.6</c:v>
                </c:pt>
                <c:pt idx="97">
                  <c:v>91</c:v>
                </c:pt>
                <c:pt idx="98">
                  <c:v>91.2</c:v>
                </c:pt>
                <c:pt idx="99">
                  <c:v>91.1</c:v>
                </c:pt>
                <c:pt idx="100">
                  <c:v>91.5</c:v>
                </c:pt>
                <c:pt idx="101">
                  <c:v>91.7</c:v>
                </c:pt>
                <c:pt idx="102">
                  <c:v>91.9</c:v>
                </c:pt>
                <c:pt idx="103">
                  <c:v>92.3</c:v>
                </c:pt>
                <c:pt idx="104">
                  <c:v>92.4</c:v>
                </c:pt>
                <c:pt idx="105">
                  <c:v>91.6</c:v>
                </c:pt>
                <c:pt idx="106">
                  <c:v>93</c:v>
                </c:pt>
                <c:pt idx="107">
                  <c:v>92.3</c:v>
                </c:pt>
                <c:pt idx="108">
                  <c:v>92.7</c:v>
                </c:pt>
                <c:pt idx="109">
                  <c:v>93.5</c:v>
                </c:pt>
                <c:pt idx="110">
                  <c:v>92.7</c:v>
                </c:pt>
                <c:pt idx="111">
                  <c:v>93.3</c:v>
                </c:pt>
                <c:pt idx="112">
                  <c:v>94.1</c:v>
                </c:pt>
                <c:pt idx="113">
                  <c:v>93.9</c:v>
                </c:pt>
                <c:pt idx="114">
                  <c:v>93.8</c:v>
                </c:pt>
                <c:pt idx="115">
                  <c:v>93.7</c:v>
                </c:pt>
                <c:pt idx="116">
                  <c:v>94.3</c:v>
                </c:pt>
                <c:pt idx="117">
                  <c:v>92.3</c:v>
                </c:pt>
                <c:pt idx="118">
                  <c:v>93.1</c:v>
                </c:pt>
                <c:pt idx="119">
                  <c:v>93.3</c:v>
                </c:pt>
                <c:pt idx="120">
                  <c:v>92.3</c:v>
                </c:pt>
                <c:pt idx="121">
                  <c:v>91.4</c:v>
                </c:pt>
                <c:pt idx="122">
                  <c:v>95.3</c:v>
                </c:pt>
                <c:pt idx="123">
                  <c:v>95.4</c:v>
                </c:pt>
                <c:pt idx="124">
                  <c:v>95.3</c:v>
                </c:pt>
                <c:pt idx="125">
                  <c:v>95.2</c:v>
                </c:pt>
                <c:pt idx="126">
                  <c:v>95.2</c:v>
                </c:pt>
                <c:pt idx="127">
                  <c:v>95.2</c:v>
                </c:pt>
                <c:pt idx="128">
                  <c:v>95.5</c:v>
                </c:pt>
                <c:pt idx="129">
                  <c:v>95.6</c:v>
                </c:pt>
                <c:pt idx="130">
                  <c:v>95.2</c:v>
                </c:pt>
                <c:pt idx="131">
                  <c:v>95.4</c:v>
                </c:pt>
                <c:pt idx="132">
                  <c:v>94.1</c:v>
                </c:pt>
              </c:numCache>
            </c:numRef>
          </c:xVal>
          <c:yVal>
            <c:numRef>
              <c:f>Sheet1!$B$2:$B$134</c:f>
              <c:numCache>
                <c:formatCode>General</c:formatCode>
                <c:ptCount val="133"/>
                <c:pt idx="0">
                  <c:v>29.94</c:v>
                </c:pt>
                <c:pt idx="1">
                  <c:v>30.72</c:v>
                </c:pt>
                <c:pt idx="2">
                  <c:v>31.34</c:v>
                </c:pt>
                <c:pt idx="3">
                  <c:v>32.99</c:v>
                </c:pt>
                <c:pt idx="4">
                  <c:v>34.01</c:v>
                </c:pt>
                <c:pt idx="5">
                  <c:v>34.54</c:v>
                </c:pt>
                <c:pt idx="6">
                  <c:v>37.33</c:v>
                </c:pt>
                <c:pt idx="7">
                  <c:v>38.53</c:v>
                </c:pt>
                <c:pt idx="8">
                  <c:v>38.78</c:v>
                </c:pt>
                <c:pt idx="9">
                  <c:v>40.020000000000003</c:v>
                </c:pt>
                <c:pt idx="10">
                  <c:v>41.03</c:v>
                </c:pt>
                <c:pt idx="11">
                  <c:v>42.64</c:v>
                </c:pt>
                <c:pt idx="12">
                  <c:v>43.02</c:v>
                </c:pt>
                <c:pt idx="13">
                  <c:v>44.69</c:v>
                </c:pt>
                <c:pt idx="14">
                  <c:v>45.55</c:v>
                </c:pt>
                <c:pt idx="15">
                  <c:v>47.9</c:v>
                </c:pt>
                <c:pt idx="16">
                  <c:v>49.94</c:v>
                </c:pt>
                <c:pt idx="17">
                  <c:v>49.164000000000001</c:v>
                </c:pt>
                <c:pt idx="18">
                  <c:v>49.91</c:v>
                </c:pt>
                <c:pt idx="19">
                  <c:v>50.53</c:v>
                </c:pt>
                <c:pt idx="20">
                  <c:v>52.92</c:v>
                </c:pt>
                <c:pt idx="21">
                  <c:v>53.67</c:v>
                </c:pt>
                <c:pt idx="22">
                  <c:v>53.75</c:v>
                </c:pt>
                <c:pt idx="23">
                  <c:v>55.29</c:v>
                </c:pt>
                <c:pt idx="24">
                  <c:v>55.76</c:v>
                </c:pt>
                <c:pt idx="25">
                  <c:v>57.095999999999997</c:v>
                </c:pt>
                <c:pt idx="26">
                  <c:v>58.16</c:v>
                </c:pt>
                <c:pt idx="27">
                  <c:v>60.5</c:v>
                </c:pt>
                <c:pt idx="28">
                  <c:v>60.3</c:v>
                </c:pt>
                <c:pt idx="29">
                  <c:v>61.6</c:v>
                </c:pt>
                <c:pt idx="30">
                  <c:v>61.61</c:v>
                </c:pt>
                <c:pt idx="31">
                  <c:v>63.15</c:v>
                </c:pt>
                <c:pt idx="32">
                  <c:v>64.37</c:v>
                </c:pt>
                <c:pt idx="33">
                  <c:v>64.86</c:v>
                </c:pt>
                <c:pt idx="34">
                  <c:v>65.63</c:v>
                </c:pt>
                <c:pt idx="35">
                  <c:v>66.3</c:v>
                </c:pt>
                <c:pt idx="36">
                  <c:v>66.930000000000007</c:v>
                </c:pt>
                <c:pt idx="37">
                  <c:v>68.56</c:v>
                </c:pt>
                <c:pt idx="38">
                  <c:v>69.27</c:v>
                </c:pt>
                <c:pt idx="39">
                  <c:v>70.28</c:v>
                </c:pt>
                <c:pt idx="40">
                  <c:v>71.95</c:v>
                </c:pt>
                <c:pt idx="41">
                  <c:v>71.625</c:v>
                </c:pt>
                <c:pt idx="42">
                  <c:v>71.61</c:v>
                </c:pt>
                <c:pt idx="43">
                  <c:v>73.290000000000006</c:v>
                </c:pt>
                <c:pt idx="44">
                  <c:v>73.739999999999995</c:v>
                </c:pt>
                <c:pt idx="45">
                  <c:v>75.739999999999995</c:v>
                </c:pt>
                <c:pt idx="46">
                  <c:v>76.569999999999993</c:v>
                </c:pt>
                <c:pt idx="47">
                  <c:v>76.680000000000007</c:v>
                </c:pt>
                <c:pt idx="48">
                  <c:v>77.77</c:v>
                </c:pt>
                <c:pt idx="49">
                  <c:v>79.040000000000006</c:v>
                </c:pt>
                <c:pt idx="50">
                  <c:v>79.05</c:v>
                </c:pt>
                <c:pt idx="51">
                  <c:v>81.25</c:v>
                </c:pt>
                <c:pt idx="52">
                  <c:v>81.94</c:v>
                </c:pt>
                <c:pt idx="53">
                  <c:v>83.47</c:v>
                </c:pt>
                <c:pt idx="54">
                  <c:v>84.72</c:v>
                </c:pt>
                <c:pt idx="55">
                  <c:v>83.97</c:v>
                </c:pt>
                <c:pt idx="56">
                  <c:v>83.66</c:v>
                </c:pt>
                <c:pt idx="57">
                  <c:v>83.97</c:v>
                </c:pt>
                <c:pt idx="58">
                  <c:v>86.17</c:v>
                </c:pt>
                <c:pt idx="59">
                  <c:v>84.39</c:v>
                </c:pt>
                <c:pt idx="60">
                  <c:v>84.58</c:v>
                </c:pt>
                <c:pt idx="61">
                  <c:v>87.87</c:v>
                </c:pt>
                <c:pt idx="62">
                  <c:v>87.77</c:v>
                </c:pt>
                <c:pt idx="63">
                  <c:v>86.66</c:v>
                </c:pt>
                <c:pt idx="64">
                  <c:v>88.06</c:v>
                </c:pt>
                <c:pt idx="65">
                  <c:v>86.48</c:v>
                </c:pt>
                <c:pt idx="66">
                  <c:v>91.09</c:v>
                </c:pt>
                <c:pt idx="67">
                  <c:v>91.24</c:v>
                </c:pt>
                <c:pt idx="68">
                  <c:v>89.69</c:v>
                </c:pt>
                <c:pt idx="69">
                  <c:v>90.45</c:v>
                </c:pt>
                <c:pt idx="70">
                  <c:v>90.65</c:v>
                </c:pt>
                <c:pt idx="71">
                  <c:v>90.04</c:v>
                </c:pt>
                <c:pt idx="72">
                  <c:v>92.57</c:v>
                </c:pt>
                <c:pt idx="73">
                  <c:v>91.54</c:v>
                </c:pt>
                <c:pt idx="74">
                  <c:v>90.32</c:v>
                </c:pt>
                <c:pt idx="75">
                  <c:v>94.06</c:v>
                </c:pt>
                <c:pt idx="76">
                  <c:v>92.67</c:v>
                </c:pt>
                <c:pt idx="77">
                  <c:v>91.79</c:v>
                </c:pt>
                <c:pt idx="78">
                  <c:v>92.67</c:v>
                </c:pt>
                <c:pt idx="79">
                  <c:v>92.41</c:v>
                </c:pt>
                <c:pt idx="80">
                  <c:v>94.13</c:v>
                </c:pt>
                <c:pt idx="81">
                  <c:v>93.66</c:v>
                </c:pt>
                <c:pt idx="82">
                  <c:v>94.55</c:v>
                </c:pt>
                <c:pt idx="83">
                  <c:v>95.17</c:v>
                </c:pt>
                <c:pt idx="84">
                  <c:v>94.39</c:v>
                </c:pt>
                <c:pt idx="85">
                  <c:v>94.42</c:v>
                </c:pt>
                <c:pt idx="86">
                  <c:v>91.92</c:v>
                </c:pt>
                <c:pt idx="87">
                  <c:v>97.29</c:v>
                </c:pt>
                <c:pt idx="88">
                  <c:v>95.37</c:v>
                </c:pt>
                <c:pt idx="89">
                  <c:v>98.18</c:v>
                </c:pt>
                <c:pt idx="90">
                  <c:v>96.07</c:v>
                </c:pt>
                <c:pt idx="91">
                  <c:v>97.19</c:v>
                </c:pt>
                <c:pt idx="92">
                  <c:v>97.03</c:v>
                </c:pt>
                <c:pt idx="93">
                  <c:v>103.24</c:v>
                </c:pt>
                <c:pt idx="94">
                  <c:v>99.7</c:v>
                </c:pt>
                <c:pt idx="95">
                  <c:v>100.09</c:v>
                </c:pt>
                <c:pt idx="96">
                  <c:v>96.566000000000003</c:v>
                </c:pt>
                <c:pt idx="97">
                  <c:v>98.76</c:v>
                </c:pt>
                <c:pt idx="98">
                  <c:v>99.82</c:v>
                </c:pt>
                <c:pt idx="99">
                  <c:v>100.34</c:v>
                </c:pt>
                <c:pt idx="100">
                  <c:v>100.61</c:v>
                </c:pt>
                <c:pt idx="101">
                  <c:v>101.13</c:v>
                </c:pt>
                <c:pt idx="102">
                  <c:v>101.19</c:v>
                </c:pt>
                <c:pt idx="103">
                  <c:v>98.89</c:v>
                </c:pt>
                <c:pt idx="104">
                  <c:v>101.43</c:v>
                </c:pt>
                <c:pt idx="105">
                  <c:v>101.22</c:v>
                </c:pt>
                <c:pt idx="106">
                  <c:v>102.16</c:v>
                </c:pt>
                <c:pt idx="107">
                  <c:v>104.64</c:v>
                </c:pt>
                <c:pt idx="108">
                  <c:v>104.92</c:v>
                </c:pt>
                <c:pt idx="109">
                  <c:v>102.3</c:v>
                </c:pt>
                <c:pt idx="110">
                  <c:v>102.83</c:v>
                </c:pt>
                <c:pt idx="111">
                  <c:v>107.33</c:v>
                </c:pt>
                <c:pt idx="112">
                  <c:v>105.76</c:v>
                </c:pt>
                <c:pt idx="113">
                  <c:v>106.9</c:v>
                </c:pt>
                <c:pt idx="114">
                  <c:v>108.54</c:v>
                </c:pt>
                <c:pt idx="115">
                  <c:v>105.68</c:v>
                </c:pt>
                <c:pt idx="116">
                  <c:v>104.04</c:v>
                </c:pt>
                <c:pt idx="117">
                  <c:v>105.93</c:v>
                </c:pt>
                <c:pt idx="118">
                  <c:v>104.86</c:v>
                </c:pt>
                <c:pt idx="119">
                  <c:v>103.32</c:v>
                </c:pt>
                <c:pt idx="120">
                  <c:v>106.6</c:v>
                </c:pt>
                <c:pt idx="121">
                  <c:v>103.67</c:v>
                </c:pt>
                <c:pt idx="122">
                  <c:v>105.83</c:v>
                </c:pt>
                <c:pt idx="123">
                  <c:v>105.91</c:v>
                </c:pt>
                <c:pt idx="124">
                  <c:v>106.36</c:v>
                </c:pt>
                <c:pt idx="125">
                  <c:v>105.07</c:v>
                </c:pt>
                <c:pt idx="126">
                  <c:v>106.16</c:v>
                </c:pt>
                <c:pt idx="127">
                  <c:v>107.27</c:v>
                </c:pt>
                <c:pt idx="128">
                  <c:v>111.13</c:v>
                </c:pt>
                <c:pt idx="129">
                  <c:v>109.09</c:v>
                </c:pt>
                <c:pt idx="130">
                  <c:v>107.1</c:v>
                </c:pt>
                <c:pt idx="131">
                  <c:v>106.17</c:v>
                </c:pt>
                <c:pt idx="132">
                  <c:v>106.58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5-46A4-B86F-66304B82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30304"/>
        <c:axId val="567531944"/>
      </c:scatterChart>
      <c:valAx>
        <c:axId val="567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31944"/>
        <c:crosses val="autoZero"/>
        <c:crossBetween val="midCat"/>
      </c:valAx>
      <c:valAx>
        <c:axId val="5675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Sheet8!$B$1:$B$42</c:f>
              <c:numCache>
                <c:formatCode>General</c:formatCode>
                <c:ptCount val="4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  <c:pt idx="26">
                  <c:v>210</c:v>
                </c:pt>
                <c:pt idx="27">
                  <c:v>220</c:v>
                </c:pt>
                <c:pt idx="28">
                  <c:v>230</c:v>
                </c:pt>
                <c:pt idx="29">
                  <c:v>240</c:v>
                </c:pt>
                <c:pt idx="30">
                  <c:v>250</c:v>
                </c:pt>
                <c:pt idx="31">
                  <c:v>260</c:v>
                </c:pt>
                <c:pt idx="32">
                  <c:v>270</c:v>
                </c:pt>
                <c:pt idx="33">
                  <c:v>280</c:v>
                </c:pt>
                <c:pt idx="34">
                  <c:v>290</c:v>
                </c:pt>
                <c:pt idx="35">
                  <c:v>300</c:v>
                </c:pt>
                <c:pt idx="36">
                  <c:v>310</c:v>
                </c:pt>
                <c:pt idx="37">
                  <c:v>320</c:v>
                </c:pt>
                <c:pt idx="38">
                  <c:v>330</c:v>
                </c:pt>
                <c:pt idx="39">
                  <c:v>340</c:v>
                </c:pt>
                <c:pt idx="40">
                  <c:v>350</c:v>
                </c:pt>
                <c:pt idx="41">
                  <c:v>360</c:v>
                </c:pt>
              </c:numCache>
            </c:numRef>
          </c:xVal>
          <c:yVal>
            <c:numRef>
              <c:f>Sheet8!$E$1:$E$42</c:f>
              <c:numCache>
                <c:formatCode>General</c:formatCode>
                <c:ptCount val="42"/>
                <c:pt idx="1">
                  <c:v>38.073417399999997</c:v>
                </c:pt>
                <c:pt idx="2">
                  <c:v>38.830064199999995</c:v>
                </c:pt>
                <c:pt idx="3">
                  <c:v>39.010218199999997</c:v>
                </c:pt>
                <c:pt idx="4">
                  <c:v>38.911133499999998</c:v>
                </c:pt>
                <c:pt idx="5">
                  <c:v>39.1543414</c:v>
                </c:pt>
                <c:pt idx="6">
                  <c:v>39.145333700000002</c:v>
                </c:pt>
                <c:pt idx="7">
                  <c:v>38.857087299999996</c:v>
                </c:pt>
                <c:pt idx="8">
                  <c:v>38.739987199999995</c:v>
                </c:pt>
                <c:pt idx="9">
                  <c:v>38.748994899999992</c:v>
                </c:pt>
                <c:pt idx="10">
                  <c:v>38.4967793</c:v>
                </c:pt>
                <c:pt idx="11">
                  <c:v>38.577848599999996</c:v>
                </c:pt>
                <c:pt idx="12">
                  <c:v>38.776017999999993</c:v>
                </c:pt>
                <c:pt idx="13">
                  <c:v>38.920141199999996</c:v>
                </c:pt>
                <c:pt idx="14">
                  <c:v>38.712964099999994</c:v>
                </c:pt>
                <c:pt idx="15">
                  <c:v>38.550825499999995</c:v>
                </c:pt>
                <c:pt idx="16">
                  <c:v>38.2445637</c:v>
                </c:pt>
                <c:pt idx="17">
                  <c:v>38.487771599999995</c:v>
                </c:pt>
                <c:pt idx="18">
                  <c:v>38.631894799999998</c:v>
                </c:pt>
                <c:pt idx="19">
                  <c:v>38.586856299999994</c:v>
                </c:pt>
                <c:pt idx="20">
                  <c:v>38.685940999999993</c:v>
                </c:pt>
                <c:pt idx="21">
                  <c:v>38.442733099999998</c:v>
                </c:pt>
                <c:pt idx="22">
                  <c:v>38.577848599999996</c:v>
                </c:pt>
                <c:pt idx="23">
                  <c:v>38.694948699999998</c:v>
                </c:pt>
                <c:pt idx="24">
                  <c:v>38.929148900000001</c:v>
                </c:pt>
                <c:pt idx="25">
                  <c:v>38.920141199999996</c:v>
                </c:pt>
                <c:pt idx="26">
                  <c:v>38.875102699999992</c:v>
                </c:pt>
                <c:pt idx="27">
                  <c:v>38.884110399999997</c:v>
                </c:pt>
                <c:pt idx="28">
                  <c:v>39.118310600000001</c:v>
                </c:pt>
                <c:pt idx="29">
                  <c:v>39.163349099999998</c:v>
                </c:pt>
                <c:pt idx="30">
                  <c:v>39.190372199999999</c:v>
                </c:pt>
                <c:pt idx="31">
                  <c:v>39.3705262</c:v>
                </c:pt>
                <c:pt idx="32">
                  <c:v>39.424572399999995</c:v>
                </c:pt>
                <c:pt idx="33">
                  <c:v>39.397549300000001</c:v>
                </c:pt>
                <c:pt idx="34">
                  <c:v>39.658772599999999</c:v>
                </c:pt>
                <c:pt idx="35">
                  <c:v>39.523657099999994</c:v>
                </c:pt>
                <c:pt idx="36">
                  <c:v>39.640757199999996</c:v>
                </c:pt>
                <c:pt idx="37">
                  <c:v>39.929003599999994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B-4E22-8D85-67D2AA9E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55400"/>
        <c:axId val="631160320"/>
      </c:scatterChart>
      <c:valAx>
        <c:axId val="63115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160320"/>
        <c:crosses val="autoZero"/>
        <c:crossBetween val="midCat"/>
      </c:valAx>
      <c:valAx>
        <c:axId val="6311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15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Sheet9!$B$1:$B$42</c:f>
              <c:numCache>
                <c:formatCode>General</c:formatCode>
                <c:ptCount val="4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</c:numCache>
            </c:numRef>
          </c:xVal>
          <c:yVal>
            <c:numRef>
              <c:f>Sheet9!$E$1:$E$42</c:f>
              <c:numCache>
                <c:formatCode>General</c:formatCode>
                <c:ptCount val="42"/>
                <c:pt idx="1">
                  <c:v>45.549808399999996</c:v>
                </c:pt>
                <c:pt idx="2">
                  <c:v>47.063102000000001</c:v>
                </c:pt>
                <c:pt idx="3">
                  <c:v>46.720809399999993</c:v>
                </c:pt>
                <c:pt idx="4">
                  <c:v>47.054094300000003</c:v>
                </c:pt>
                <c:pt idx="5">
                  <c:v>46.828901799999997</c:v>
                </c:pt>
                <c:pt idx="6">
                  <c:v>46.927986500000003</c:v>
                </c:pt>
                <c:pt idx="7">
                  <c:v>47.027071200000002</c:v>
                </c:pt>
                <c:pt idx="8">
                  <c:v>47.171194399999997</c:v>
                </c:pt>
                <c:pt idx="9">
                  <c:v>46.991040400000003</c:v>
                </c:pt>
                <c:pt idx="10">
                  <c:v>46.549663099999997</c:v>
                </c:pt>
                <c:pt idx="11">
                  <c:v>46.396532199999996</c:v>
                </c:pt>
                <c:pt idx="12">
                  <c:v>46.738824799999996</c:v>
                </c:pt>
                <c:pt idx="13">
                  <c:v>47.837764199999995</c:v>
                </c:pt>
                <c:pt idx="14">
                  <c:v>48.062956700000001</c:v>
                </c:pt>
                <c:pt idx="15">
                  <c:v>47.612571699999997</c:v>
                </c:pt>
                <c:pt idx="16">
                  <c:v>47.774710299999995</c:v>
                </c:pt>
                <c:pt idx="17">
                  <c:v>47.900818099999995</c:v>
                </c:pt>
                <c:pt idx="18">
                  <c:v>48.333187699999996</c:v>
                </c:pt>
                <c:pt idx="19">
                  <c:v>48.107995199999998</c:v>
                </c:pt>
                <c:pt idx="20">
                  <c:v>48.666472599999999</c:v>
                </c:pt>
                <c:pt idx="21">
                  <c:v>48.468303199999994</c:v>
                </c:pt>
                <c:pt idx="22">
                  <c:v>48.540364799999999</c:v>
                </c:pt>
                <c:pt idx="23">
                  <c:v>48.783572699999993</c:v>
                </c:pt>
                <c:pt idx="24">
                  <c:v>48.891665099999997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F-42E2-851B-C6452D62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57968"/>
        <c:axId val="272161248"/>
      </c:scatterChart>
      <c:valAx>
        <c:axId val="2721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161248"/>
        <c:crosses val="autoZero"/>
        <c:crossBetween val="midCat"/>
      </c:valAx>
      <c:valAx>
        <c:axId val="2721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1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Sheet10!$B$1:$B$32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Sheet10!$E$1:$E$36</c:f>
              <c:numCache>
                <c:formatCode>General</c:formatCode>
                <c:ptCount val="36"/>
                <c:pt idx="1">
                  <c:v>42.045813099999997</c:v>
                </c:pt>
                <c:pt idx="2">
                  <c:v>45.2525543</c:v>
                </c:pt>
                <c:pt idx="3">
                  <c:v>44.486899799999996</c:v>
                </c:pt>
                <c:pt idx="4">
                  <c:v>44.468884399999993</c:v>
                </c:pt>
                <c:pt idx="5">
                  <c:v>44.946292499999998</c:v>
                </c:pt>
                <c:pt idx="6">
                  <c:v>44.667053799999998</c:v>
                </c:pt>
                <c:pt idx="7">
                  <c:v>44.297738099999997</c:v>
                </c:pt>
                <c:pt idx="8">
                  <c:v>44.603999899999998</c:v>
                </c:pt>
                <c:pt idx="9">
                  <c:v>45.108431099999997</c:v>
                </c:pt>
                <c:pt idx="10">
                  <c:v>45.207515799999996</c:v>
                </c:pt>
                <c:pt idx="11">
                  <c:v>45.279577399999994</c:v>
                </c:pt>
                <c:pt idx="12">
                  <c:v>45.270569699999996</c:v>
                </c:pt>
                <c:pt idx="13">
                  <c:v>45.405685199999994</c:v>
                </c:pt>
                <c:pt idx="14">
                  <c:v>45.747977800000001</c:v>
                </c:pt>
                <c:pt idx="15">
                  <c:v>45.919124099999998</c:v>
                </c:pt>
                <c:pt idx="16">
                  <c:v>45.865077900000003</c:v>
                </c:pt>
                <c:pt idx="17">
                  <c:v>46.018208799999996</c:v>
                </c:pt>
                <c:pt idx="18">
                  <c:v>46.324470599999998</c:v>
                </c:pt>
                <c:pt idx="19">
                  <c:v>46.243401299999995</c:v>
                </c:pt>
                <c:pt idx="20">
                  <c:v>46.621724699999994</c:v>
                </c:pt>
                <c:pt idx="21">
                  <c:v>46.720809399999993</c:v>
                </c:pt>
                <c:pt idx="22">
                  <c:v>47.0360789</c:v>
                </c:pt>
                <c:pt idx="23">
                  <c:v>46.621724699999994</c:v>
                </c:pt>
                <c:pt idx="24">
                  <c:v>46.864932600000003</c:v>
                </c:pt>
                <c:pt idx="25">
                  <c:v>46.964017300000002</c:v>
                </c:pt>
                <c:pt idx="26">
                  <c:v>47.2522637</c:v>
                </c:pt>
                <c:pt idx="27">
                  <c:v>47.171194399999997</c:v>
                </c:pt>
                <c:pt idx="28">
                  <c:v>47.162186699999999</c:v>
                </c:pt>
                <c:pt idx="29">
                  <c:v>47.1892098</c:v>
                </c:pt>
                <c:pt idx="30">
                  <c:v>47.225240599999999</c:v>
                </c:pt>
                <c:pt idx="31">
                  <c:v>47.657610199999993</c:v>
                </c:pt>
                <c:pt idx="32">
                  <c:v>47.468448499999994</c:v>
                </c:pt>
                <c:pt idx="33">
                  <c:v>47.702648699999997</c:v>
                </c:pt>
                <c:pt idx="34">
                  <c:v>47.612571699999997</c:v>
                </c:pt>
                <c:pt idx="35">
                  <c:v>47.396386899999996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E-43FF-B846-611F5C1AC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73416"/>
        <c:axId val="627076368"/>
      </c:scatterChart>
      <c:valAx>
        <c:axId val="6270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076368"/>
        <c:crosses val="autoZero"/>
        <c:crossBetween val="midCat"/>
      </c:valAx>
      <c:valAx>
        <c:axId val="6270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07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Sheet11!$B$2:$B$39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Sheet11!$E$2:$E$43</c:f>
              <c:numCache>
                <c:formatCode>General</c:formatCode>
                <c:ptCount val="42"/>
                <c:pt idx="0">
                  <c:v>42.397113400000002</c:v>
                </c:pt>
                <c:pt idx="1">
                  <c:v>45.630877699999992</c:v>
                </c:pt>
                <c:pt idx="2">
                  <c:v>45.946147199999999</c:v>
                </c:pt>
                <c:pt idx="3">
                  <c:v>46.693786299999992</c:v>
                </c:pt>
                <c:pt idx="4">
                  <c:v>46.018208799999996</c:v>
                </c:pt>
                <c:pt idx="5">
                  <c:v>45.594846899999993</c:v>
                </c:pt>
                <c:pt idx="6">
                  <c:v>45.153469599999994</c:v>
                </c:pt>
                <c:pt idx="7">
                  <c:v>44.640030699999997</c:v>
                </c:pt>
                <c:pt idx="8">
                  <c:v>43.964453199999994</c:v>
                </c:pt>
                <c:pt idx="9">
                  <c:v>44.198653399999998</c:v>
                </c:pt>
                <c:pt idx="10">
                  <c:v>44.567969099999999</c:v>
                </c:pt>
                <c:pt idx="11">
                  <c:v>44.820184699999999</c:v>
                </c:pt>
                <c:pt idx="12">
                  <c:v>45.090415699999994</c:v>
                </c:pt>
                <c:pt idx="13">
                  <c:v>44.946292499999998</c:v>
                </c:pt>
                <c:pt idx="14">
                  <c:v>45.324615899999998</c:v>
                </c:pt>
                <c:pt idx="15">
                  <c:v>45.549808399999996</c:v>
                </c:pt>
                <c:pt idx="16">
                  <c:v>45.775000900000002</c:v>
                </c:pt>
                <c:pt idx="17">
                  <c:v>45.198508099999998</c:v>
                </c:pt>
                <c:pt idx="18">
                  <c:v>45.342631299999994</c:v>
                </c:pt>
                <c:pt idx="19">
                  <c:v>45.270569699999996</c:v>
                </c:pt>
                <c:pt idx="20">
                  <c:v>45.531792999999993</c:v>
                </c:pt>
                <c:pt idx="21">
                  <c:v>45.450723699999998</c:v>
                </c:pt>
                <c:pt idx="22">
                  <c:v>45.639885399999997</c:v>
                </c:pt>
                <c:pt idx="23">
                  <c:v>45.594846899999993</c:v>
                </c:pt>
                <c:pt idx="24">
                  <c:v>45.765993199999997</c:v>
                </c:pt>
                <c:pt idx="25">
                  <c:v>45.820039399999999</c:v>
                </c:pt>
                <c:pt idx="26">
                  <c:v>46.027216500000002</c:v>
                </c:pt>
                <c:pt idx="27">
                  <c:v>45.955154899999997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6-42C8-A262-49B3F3BE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12336"/>
        <c:axId val="513412992"/>
      </c:scatterChart>
      <c:valAx>
        <c:axId val="5134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412992"/>
        <c:crosses val="autoZero"/>
        <c:crossBetween val="midCat"/>
      </c:valAx>
      <c:valAx>
        <c:axId val="5134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4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Sheet12!$B$1:$B$29</c:f>
              <c:numCache>
                <c:formatCode>General</c:formatCode>
                <c:ptCount val="29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Sheet12!$E$1:$E$29</c:f>
              <c:numCache>
                <c:formatCode>General</c:formatCode>
                <c:ptCount val="29"/>
                <c:pt idx="1">
                  <c:v>50.359920199999998</c:v>
                </c:pt>
                <c:pt idx="2">
                  <c:v>58.187611500000003</c:v>
                </c:pt>
                <c:pt idx="3">
                  <c:v>56.872487299999989</c:v>
                </c:pt>
                <c:pt idx="4">
                  <c:v>55.926678799999998</c:v>
                </c:pt>
                <c:pt idx="5">
                  <c:v>55.962709599999997</c:v>
                </c:pt>
                <c:pt idx="6">
                  <c:v>55.548355399999998</c:v>
                </c:pt>
                <c:pt idx="7">
                  <c:v>55.989732699999998</c:v>
                </c:pt>
                <c:pt idx="8">
                  <c:v>56.223932900000001</c:v>
                </c:pt>
                <c:pt idx="9">
                  <c:v>56.872487299999989</c:v>
                </c:pt>
                <c:pt idx="10">
                  <c:v>56.77340259999999</c:v>
                </c:pt>
                <c:pt idx="11">
                  <c:v>57.494018600000004</c:v>
                </c:pt>
                <c:pt idx="12">
                  <c:v>57.62012639999999</c:v>
                </c:pt>
                <c:pt idx="13">
                  <c:v>58.02547289999999</c:v>
                </c:pt>
                <c:pt idx="14">
                  <c:v>58.556927199999997</c:v>
                </c:pt>
                <c:pt idx="15">
                  <c:v>58.692042700000002</c:v>
                </c:pt>
                <c:pt idx="16">
                  <c:v>59.088381499999997</c:v>
                </c:pt>
                <c:pt idx="17">
                  <c:v>59.232504699999993</c:v>
                </c:pt>
                <c:pt idx="18">
                  <c:v>59.259527799999994</c:v>
                </c:pt>
                <c:pt idx="19">
                  <c:v>59.088381499999997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5-4008-BBF2-E898FD3A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12480"/>
        <c:axId val="513513464"/>
      </c:scatterChart>
      <c:valAx>
        <c:axId val="5135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13464"/>
        <c:crosses val="autoZero"/>
        <c:crossBetween val="midCat"/>
      </c:valAx>
      <c:valAx>
        <c:axId val="5135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Sheet13!$B$1:$B$20</c:f>
              <c:numCache>
                <c:formatCode>General</c:formatCode>
                <c:ptCount val="20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Sheet13!$E$1:$E$20</c:f>
              <c:numCache>
                <c:formatCode>General</c:formatCode>
                <c:ptCount val="20"/>
                <c:pt idx="1">
                  <c:v>48.549372499999997</c:v>
                </c:pt>
                <c:pt idx="2">
                  <c:v>56.124848199999995</c:v>
                </c:pt>
                <c:pt idx="3">
                  <c:v>56.178894399999997</c:v>
                </c:pt>
                <c:pt idx="4">
                  <c:v>56.016755799999999</c:v>
                </c:pt>
                <c:pt idx="5">
                  <c:v>55.115985799999997</c:v>
                </c:pt>
                <c:pt idx="6">
                  <c:v>55.106978099999999</c:v>
                </c:pt>
                <c:pt idx="7">
                  <c:v>55.179039699999997</c:v>
                </c:pt>
                <c:pt idx="8">
                  <c:v>55.404232199999996</c:v>
                </c:pt>
                <c:pt idx="9">
                  <c:v>55.692478599999994</c:v>
                </c:pt>
                <c:pt idx="10">
                  <c:v>55.422247599999999</c:v>
                </c:pt>
                <c:pt idx="11">
                  <c:v>56.2599637</c:v>
                </c:pt>
                <c:pt idx="12">
                  <c:v>56.440117700000002</c:v>
                </c:pt>
                <c:pt idx="13">
                  <c:v>56.818441100000001</c:v>
                </c:pt>
                <c:pt idx="14">
                  <c:v>56.935541199999996</c:v>
                </c:pt>
                <c:pt idx="15">
                  <c:v>57.124702899999996</c:v>
                </c:pt>
                <c:pt idx="16">
                  <c:v>57.566080200000002</c:v>
                </c:pt>
                <c:pt idx="17">
                  <c:v>57.503026299999995</c:v>
                </c:pt>
                <c:pt idx="18">
                  <c:v>57.701195699999992</c:v>
                </c:pt>
                <c:pt idx="19">
                  <c:v>58.151580699999997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7-4CD5-A011-FA09AD2A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94024"/>
        <c:axId val="717892056"/>
      </c:scatterChart>
      <c:valAx>
        <c:axId val="7178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92056"/>
        <c:crosses val="autoZero"/>
        <c:crossBetween val="midCat"/>
      </c:valAx>
      <c:valAx>
        <c:axId val="7178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9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Sheet14!$B$1:$B$22</c:f>
              <c:numCache>
                <c:formatCode>General</c:formatCode>
                <c:ptCount val="2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</c:numCache>
            </c:numRef>
          </c:xVal>
          <c:yVal>
            <c:numRef>
              <c:f>Sheet14!$E$1:$E$22</c:f>
              <c:numCache>
                <c:formatCode>General</c:formatCode>
                <c:ptCount val="22"/>
                <c:pt idx="1">
                  <c:v>46.576686199999997</c:v>
                </c:pt>
                <c:pt idx="2">
                  <c:v>52.044360099999999</c:v>
                </c:pt>
                <c:pt idx="3">
                  <c:v>52.503752800000001</c:v>
                </c:pt>
                <c:pt idx="4">
                  <c:v>52.746960699999995</c:v>
                </c:pt>
                <c:pt idx="5">
                  <c:v>53.044214799999999</c:v>
                </c:pt>
                <c:pt idx="6">
                  <c:v>53.035207099999994</c:v>
                </c:pt>
                <c:pt idx="7">
                  <c:v>53.305438099999996</c:v>
                </c:pt>
                <c:pt idx="8">
                  <c:v>53.431545899999996</c:v>
                </c:pt>
                <c:pt idx="9">
                  <c:v>53.845900100000001</c:v>
                </c:pt>
                <c:pt idx="10">
                  <c:v>54.251246599999995</c:v>
                </c:pt>
                <c:pt idx="11">
                  <c:v>54.710639299999997</c:v>
                </c:pt>
                <c:pt idx="12">
                  <c:v>55.088962699999996</c:v>
                </c:pt>
                <c:pt idx="13">
                  <c:v>54.998885699999995</c:v>
                </c:pt>
                <c:pt idx="14">
                  <c:v>54.926824099999997</c:v>
                </c:pt>
                <c:pt idx="15">
                  <c:v>55.1970551</c:v>
                </c:pt>
                <c:pt idx="16">
                  <c:v>55.377209099999995</c:v>
                </c:pt>
                <c:pt idx="17">
                  <c:v>55.539347699999993</c:v>
                </c:pt>
                <c:pt idx="18">
                  <c:v>56.007748100000001</c:v>
                </c:pt>
                <c:pt idx="19">
                  <c:v>56.079809699999998</c:v>
                </c:pt>
                <c:pt idx="20">
                  <c:v>56.530194699999996</c:v>
                </c:pt>
                <c:pt idx="21">
                  <c:v>56.77340259999999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4-4C58-B44D-28E9FD61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61336"/>
        <c:axId val="634561664"/>
      </c:scatterChart>
      <c:valAx>
        <c:axId val="634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61664"/>
        <c:crosses val="autoZero"/>
        <c:crossBetween val="midCat"/>
      </c:valAx>
      <c:valAx>
        <c:axId val="6345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Sheet15!$B$1:$B$20</c:f>
              <c:numCache>
                <c:formatCode>General</c:formatCode>
                <c:ptCount val="20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Sheet15!$D$1:$D$20</c:f>
              <c:numCache>
                <c:formatCode>General</c:formatCode>
                <c:ptCount val="20"/>
                <c:pt idx="1">
                  <c:v>63.82</c:v>
                </c:pt>
                <c:pt idx="2">
                  <c:v>66.63</c:v>
                </c:pt>
                <c:pt idx="3">
                  <c:v>68.41</c:v>
                </c:pt>
                <c:pt idx="4">
                  <c:v>70.180000000000007</c:v>
                </c:pt>
                <c:pt idx="5">
                  <c:v>69.58</c:v>
                </c:pt>
                <c:pt idx="6">
                  <c:v>70.33</c:v>
                </c:pt>
                <c:pt idx="7">
                  <c:v>70.959999999999994</c:v>
                </c:pt>
                <c:pt idx="8">
                  <c:v>71.39</c:v>
                </c:pt>
                <c:pt idx="9">
                  <c:v>72.38</c:v>
                </c:pt>
                <c:pt idx="10">
                  <c:v>72.19</c:v>
                </c:pt>
                <c:pt idx="11">
                  <c:v>72.84</c:v>
                </c:pt>
                <c:pt idx="12">
                  <c:v>73.42</c:v>
                </c:pt>
                <c:pt idx="13">
                  <c:v>74.53</c:v>
                </c:pt>
                <c:pt idx="14">
                  <c:v>74.680000000000007</c:v>
                </c:pt>
                <c:pt idx="15">
                  <c:v>75.209999999999994</c:v>
                </c:pt>
                <c:pt idx="16">
                  <c:v>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0-4EFA-A606-664AE68A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37080"/>
        <c:axId val="430039704"/>
      </c:scatterChart>
      <c:valAx>
        <c:axId val="43003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39704"/>
        <c:crosses val="autoZero"/>
        <c:crossBetween val="midCat"/>
      </c:valAx>
      <c:valAx>
        <c:axId val="4300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3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Sheet16!$B$1:$B$20</c:f>
              <c:numCache>
                <c:formatCode>General</c:formatCode>
                <c:ptCount val="20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Sheet16!$E$1:$E$20</c:f>
              <c:numCache>
                <c:formatCode>General</c:formatCode>
                <c:ptCount val="20"/>
                <c:pt idx="1">
                  <c:v>54.935831800000003</c:v>
                </c:pt>
                <c:pt idx="2">
                  <c:v>58.520896399999991</c:v>
                </c:pt>
                <c:pt idx="3">
                  <c:v>59.493728000000004</c:v>
                </c:pt>
                <c:pt idx="4">
                  <c:v>60.358467199999993</c:v>
                </c:pt>
                <c:pt idx="5">
                  <c:v>60.682744399999997</c:v>
                </c:pt>
                <c:pt idx="6">
                  <c:v>60.259382499999994</c:v>
                </c:pt>
                <c:pt idx="7">
                  <c:v>61.511452799999994</c:v>
                </c:pt>
                <c:pt idx="8">
                  <c:v>61.871760800000004</c:v>
                </c:pt>
                <c:pt idx="9">
                  <c:v>61.880768499999995</c:v>
                </c:pt>
                <c:pt idx="10">
                  <c:v>63.078792599999986</c:v>
                </c:pt>
                <c:pt idx="11">
                  <c:v>63.294977400000008</c:v>
                </c:pt>
                <c:pt idx="12">
                  <c:v>63.691316200000003</c:v>
                </c:pt>
                <c:pt idx="13">
                  <c:v>63.8894856</c:v>
                </c:pt>
                <c:pt idx="14">
                  <c:v>64.438955300000003</c:v>
                </c:pt>
                <c:pt idx="15">
                  <c:v>64.835294099999999</c:v>
                </c:pt>
                <c:pt idx="16">
                  <c:v>65.177586699999992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6-41F3-A6F4-4619B184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67240"/>
        <c:axId val="634563632"/>
      </c:scatterChart>
      <c:valAx>
        <c:axId val="63456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63632"/>
        <c:crosses val="autoZero"/>
        <c:crossBetween val="midCat"/>
      </c:valAx>
      <c:valAx>
        <c:axId val="6345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6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Sheet17!$B$1:$B$20</c:f>
              <c:numCache>
                <c:formatCode>General</c:formatCode>
                <c:ptCount val="20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Sheet17!$E$1:$E$20</c:f>
              <c:numCache>
                <c:formatCode>General</c:formatCode>
                <c:ptCount val="20"/>
                <c:pt idx="1">
                  <c:v>54.971862600000001</c:v>
                </c:pt>
                <c:pt idx="2">
                  <c:v>56.503171599999995</c:v>
                </c:pt>
                <c:pt idx="3">
                  <c:v>57.079664399999999</c:v>
                </c:pt>
                <c:pt idx="4">
                  <c:v>57.683180299999997</c:v>
                </c:pt>
                <c:pt idx="5">
                  <c:v>58.565934900000002</c:v>
                </c:pt>
                <c:pt idx="6">
                  <c:v>58.890212099999999</c:v>
                </c:pt>
                <c:pt idx="7">
                  <c:v>58.809142799999996</c:v>
                </c:pt>
                <c:pt idx="8">
                  <c:v>59.421666399999992</c:v>
                </c:pt>
                <c:pt idx="9">
                  <c:v>59.187466199999996</c:v>
                </c:pt>
                <c:pt idx="10">
                  <c:v>60.1693055</c:v>
                </c:pt>
                <c:pt idx="11">
                  <c:v>60.4215211</c:v>
                </c:pt>
                <c:pt idx="12">
                  <c:v>60.619690500000004</c:v>
                </c:pt>
                <c:pt idx="13">
                  <c:v>60.970990800000003</c:v>
                </c:pt>
                <c:pt idx="14">
                  <c:v>61.124121699999989</c:v>
                </c:pt>
                <c:pt idx="15">
                  <c:v>61.520460499999999</c:v>
                </c:pt>
                <c:pt idx="16">
                  <c:v>61.646568300000006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D-46C8-8C86-B9CA08CB8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58384"/>
        <c:axId val="634559040"/>
      </c:scatterChart>
      <c:valAx>
        <c:axId val="6345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59040"/>
        <c:crosses val="autoZero"/>
        <c:crossBetween val="midCat"/>
      </c:valAx>
      <c:valAx>
        <c:axId val="634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55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Thermalcouple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Sheet1!$A$2:$A$134</c:f>
              <c:numCache>
                <c:formatCode>General</c:formatCode>
                <c:ptCount val="133"/>
                <c:pt idx="0">
                  <c:v>30.4</c:v>
                </c:pt>
                <c:pt idx="1">
                  <c:v>30.9</c:v>
                </c:pt>
                <c:pt idx="2">
                  <c:v>31.7</c:v>
                </c:pt>
                <c:pt idx="3">
                  <c:v>32.4</c:v>
                </c:pt>
                <c:pt idx="4">
                  <c:v>33.299999999999997</c:v>
                </c:pt>
                <c:pt idx="5">
                  <c:v>33.5</c:v>
                </c:pt>
                <c:pt idx="6">
                  <c:v>35.1</c:v>
                </c:pt>
                <c:pt idx="7">
                  <c:v>35.799999999999997</c:v>
                </c:pt>
                <c:pt idx="8">
                  <c:v>36.299999999999997</c:v>
                </c:pt>
                <c:pt idx="9">
                  <c:v>37.4</c:v>
                </c:pt>
                <c:pt idx="10">
                  <c:v>38.700000000000003</c:v>
                </c:pt>
                <c:pt idx="11">
                  <c:v>38.200000000000003</c:v>
                </c:pt>
                <c:pt idx="12">
                  <c:v>39.5</c:v>
                </c:pt>
                <c:pt idx="13">
                  <c:v>40.5</c:v>
                </c:pt>
                <c:pt idx="14">
                  <c:v>42.2</c:v>
                </c:pt>
                <c:pt idx="15">
                  <c:v>43.4</c:v>
                </c:pt>
                <c:pt idx="16">
                  <c:v>44.7</c:v>
                </c:pt>
                <c:pt idx="17">
                  <c:v>44.4</c:v>
                </c:pt>
                <c:pt idx="18">
                  <c:v>45.3</c:v>
                </c:pt>
                <c:pt idx="19">
                  <c:v>46.1</c:v>
                </c:pt>
                <c:pt idx="20">
                  <c:v>47</c:v>
                </c:pt>
                <c:pt idx="21">
                  <c:v>47.8</c:v>
                </c:pt>
                <c:pt idx="22">
                  <c:v>48.4</c:v>
                </c:pt>
                <c:pt idx="23">
                  <c:v>49.6</c:v>
                </c:pt>
                <c:pt idx="24">
                  <c:v>50.4</c:v>
                </c:pt>
                <c:pt idx="25">
                  <c:v>50.8</c:v>
                </c:pt>
                <c:pt idx="26">
                  <c:v>52.3</c:v>
                </c:pt>
                <c:pt idx="27">
                  <c:v>52.9</c:v>
                </c:pt>
                <c:pt idx="28">
                  <c:v>53.7</c:v>
                </c:pt>
                <c:pt idx="29">
                  <c:v>54.5</c:v>
                </c:pt>
                <c:pt idx="30">
                  <c:v>55.4</c:v>
                </c:pt>
                <c:pt idx="31">
                  <c:v>56.2</c:v>
                </c:pt>
                <c:pt idx="32">
                  <c:v>56.9</c:v>
                </c:pt>
                <c:pt idx="33">
                  <c:v>57.8</c:v>
                </c:pt>
                <c:pt idx="34">
                  <c:v>58.6</c:v>
                </c:pt>
                <c:pt idx="35">
                  <c:v>59.4</c:v>
                </c:pt>
                <c:pt idx="36">
                  <c:v>60.1</c:v>
                </c:pt>
                <c:pt idx="37">
                  <c:v>61.1</c:v>
                </c:pt>
                <c:pt idx="38">
                  <c:v>62</c:v>
                </c:pt>
                <c:pt idx="39">
                  <c:v>62.7</c:v>
                </c:pt>
                <c:pt idx="40">
                  <c:v>63.2</c:v>
                </c:pt>
                <c:pt idx="41">
                  <c:v>63.9</c:v>
                </c:pt>
                <c:pt idx="42">
                  <c:v>64.599999999999994</c:v>
                </c:pt>
                <c:pt idx="43">
                  <c:v>65.599999999999994</c:v>
                </c:pt>
                <c:pt idx="44">
                  <c:v>66.2</c:v>
                </c:pt>
                <c:pt idx="45">
                  <c:v>67.099999999999994</c:v>
                </c:pt>
                <c:pt idx="46">
                  <c:v>67.900000000000006</c:v>
                </c:pt>
                <c:pt idx="47">
                  <c:v>68.3</c:v>
                </c:pt>
                <c:pt idx="48">
                  <c:v>69.2</c:v>
                </c:pt>
                <c:pt idx="49">
                  <c:v>69.5</c:v>
                </c:pt>
                <c:pt idx="50">
                  <c:v>70.2</c:v>
                </c:pt>
                <c:pt idx="51">
                  <c:v>71.099999999999994</c:v>
                </c:pt>
                <c:pt idx="52">
                  <c:v>72.099999999999994</c:v>
                </c:pt>
                <c:pt idx="53">
                  <c:v>73</c:v>
                </c:pt>
                <c:pt idx="54">
                  <c:v>74.099999999999994</c:v>
                </c:pt>
                <c:pt idx="55">
                  <c:v>74.8</c:v>
                </c:pt>
                <c:pt idx="56">
                  <c:v>75</c:v>
                </c:pt>
                <c:pt idx="57">
                  <c:v>75.8</c:v>
                </c:pt>
                <c:pt idx="58">
                  <c:v>76.099999999999994</c:v>
                </c:pt>
                <c:pt idx="59">
                  <c:v>76.900000000000006</c:v>
                </c:pt>
                <c:pt idx="60">
                  <c:v>77.599999999999994</c:v>
                </c:pt>
                <c:pt idx="61">
                  <c:v>77.900000000000006</c:v>
                </c:pt>
                <c:pt idx="62">
                  <c:v>78.5</c:v>
                </c:pt>
                <c:pt idx="63">
                  <c:v>78.099999999999994</c:v>
                </c:pt>
                <c:pt idx="64">
                  <c:v>79.5</c:v>
                </c:pt>
                <c:pt idx="65">
                  <c:v>79.7</c:v>
                </c:pt>
                <c:pt idx="66">
                  <c:v>79.8</c:v>
                </c:pt>
                <c:pt idx="67">
                  <c:v>80.5</c:v>
                </c:pt>
                <c:pt idx="68">
                  <c:v>81.2</c:v>
                </c:pt>
                <c:pt idx="69">
                  <c:v>81.5</c:v>
                </c:pt>
                <c:pt idx="70">
                  <c:v>82</c:v>
                </c:pt>
                <c:pt idx="71">
                  <c:v>82.2</c:v>
                </c:pt>
                <c:pt idx="72">
                  <c:v>82.7</c:v>
                </c:pt>
                <c:pt idx="73">
                  <c:v>83</c:v>
                </c:pt>
                <c:pt idx="74">
                  <c:v>82.5</c:v>
                </c:pt>
                <c:pt idx="75">
                  <c:v>83.8</c:v>
                </c:pt>
                <c:pt idx="76">
                  <c:v>84</c:v>
                </c:pt>
                <c:pt idx="77">
                  <c:v>84.6</c:v>
                </c:pt>
                <c:pt idx="78">
                  <c:v>84.6</c:v>
                </c:pt>
                <c:pt idx="79">
                  <c:v>84.8</c:v>
                </c:pt>
                <c:pt idx="80">
                  <c:v>85.5</c:v>
                </c:pt>
                <c:pt idx="81">
                  <c:v>85.5</c:v>
                </c:pt>
                <c:pt idx="82">
                  <c:v>85.9</c:v>
                </c:pt>
                <c:pt idx="83">
                  <c:v>86.7</c:v>
                </c:pt>
                <c:pt idx="84">
                  <c:v>86.9</c:v>
                </c:pt>
                <c:pt idx="85">
                  <c:v>87.1</c:v>
                </c:pt>
                <c:pt idx="86">
                  <c:v>86.5</c:v>
                </c:pt>
                <c:pt idx="87">
                  <c:v>87.5</c:v>
                </c:pt>
                <c:pt idx="88">
                  <c:v>88.4</c:v>
                </c:pt>
                <c:pt idx="89">
                  <c:v>88.4</c:v>
                </c:pt>
                <c:pt idx="90">
                  <c:v>88.6</c:v>
                </c:pt>
                <c:pt idx="91">
                  <c:v>89</c:v>
                </c:pt>
                <c:pt idx="92">
                  <c:v>89.1</c:v>
                </c:pt>
                <c:pt idx="93">
                  <c:v>88.5</c:v>
                </c:pt>
                <c:pt idx="94">
                  <c:v>89</c:v>
                </c:pt>
                <c:pt idx="95">
                  <c:v>89.7</c:v>
                </c:pt>
                <c:pt idx="96">
                  <c:v>90.6</c:v>
                </c:pt>
                <c:pt idx="97">
                  <c:v>91</c:v>
                </c:pt>
                <c:pt idx="98">
                  <c:v>91.2</c:v>
                </c:pt>
                <c:pt idx="99">
                  <c:v>91.1</c:v>
                </c:pt>
                <c:pt idx="100">
                  <c:v>91.5</c:v>
                </c:pt>
                <c:pt idx="101">
                  <c:v>91.7</c:v>
                </c:pt>
                <c:pt idx="102">
                  <c:v>91.9</c:v>
                </c:pt>
                <c:pt idx="103">
                  <c:v>92.3</c:v>
                </c:pt>
                <c:pt idx="104">
                  <c:v>92.4</c:v>
                </c:pt>
                <c:pt idx="105">
                  <c:v>91.6</c:v>
                </c:pt>
                <c:pt idx="106">
                  <c:v>93</c:v>
                </c:pt>
                <c:pt idx="107">
                  <c:v>92.3</c:v>
                </c:pt>
                <c:pt idx="108">
                  <c:v>92.7</c:v>
                </c:pt>
                <c:pt idx="109">
                  <c:v>93.5</c:v>
                </c:pt>
                <c:pt idx="110">
                  <c:v>92.7</c:v>
                </c:pt>
                <c:pt idx="111">
                  <c:v>93.3</c:v>
                </c:pt>
                <c:pt idx="112">
                  <c:v>94.1</c:v>
                </c:pt>
                <c:pt idx="113">
                  <c:v>93.9</c:v>
                </c:pt>
                <c:pt idx="114">
                  <c:v>93.8</c:v>
                </c:pt>
                <c:pt idx="115">
                  <c:v>93.7</c:v>
                </c:pt>
                <c:pt idx="116">
                  <c:v>94.3</c:v>
                </c:pt>
                <c:pt idx="117">
                  <c:v>92.3</c:v>
                </c:pt>
                <c:pt idx="118">
                  <c:v>93.1</c:v>
                </c:pt>
                <c:pt idx="119">
                  <c:v>93.3</c:v>
                </c:pt>
                <c:pt idx="120">
                  <c:v>92.3</c:v>
                </c:pt>
                <c:pt idx="121">
                  <c:v>91.4</c:v>
                </c:pt>
                <c:pt idx="122">
                  <c:v>95.3</c:v>
                </c:pt>
                <c:pt idx="123">
                  <c:v>95.4</c:v>
                </c:pt>
                <c:pt idx="124">
                  <c:v>95.3</c:v>
                </c:pt>
                <c:pt idx="125">
                  <c:v>95.2</c:v>
                </c:pt>
                <c:pt idx="126">
                  <c:v>95.2</c:v>
                </c:pt>
                <c:pt idx="127">
                  <c:v>95.2</c:v>
                </c:pt>
                <c:pt idx="128">
                  <c:v>95.5</c:v>
                </c:pt>
                <c:pt idx="129">
                  <c:v>95.6</c:v>
                </c:pt>
                <c:pt idx="130">
                  <c:v>95.2</c:v>
                </c:pt>
                <c:pt idx="131">
                  <c:v>95.4</c:v>
                </c:pt>
                <c:pt idx="13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B-4414-8F2C-49624C0A7EE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Ircamera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Sheet1!$B$2:$B$134</c:f>
              <c:numCache>
                <c:formatCode>General</c:formatCode>
                <c:ptCount val="133"/>
                <c:pt idx="0">
                  <c:v>29.94</c:v>
                </c:pt>
                <c:pt idx="1">
                  <c:v>30.72</c:v>
                </c:pt>
                <c:pt idx="2">
                  <c:v>31.34</c:v>
                </c:pt>
                <c:pt idx="3">
                  <c:v>32.99</c:v>
                </c:pt>
                <c:pt idx="4">
                  <c:v>34.01</c:v>
                </c:pt>
                <c:pt idx="5">
                  <c:v>34.54</c:v>
                </c:pt>
                <c:pt idx="6">
                  <c:v>37.33</c:v>
                </c:pt>
                <c:pt idx="7">
                  <c:v>38.53</c:v>
                </c:pt>
                <c:pt idx="8">
                  <c:v>38.78</c:v>
                </c:pt>
                <c:pt idx="9">
                  <c:v>40.020000000000003</c:v>
                </c:pt>
                <c:pt idx="10">
                  <c:v>41.03</c:v>
                </c:pt>
                <c:pt idx="11">
                  <c:v>42.64</c:v>
                </c:pt>
                <c:pt idx="12">
                  <c:v>43.02</c:v>
                </c:pt>
                <c:pt idx="13">
                  <c:v>44.69</c:v>
                </c:pt>
                <c:pt idx="14">
                  <c:v>45.55</c:v>
                </c:pt>
                <c:pt idx="15">
                  <c:v>47.9</c:v>
                </c:pt>
                <c:pt idx="16">
                  <c:v>49.94</c:v>
                </c:pt>
                <c:pt idx="17">
                  <c:v>49.164000000000001</c:v>
                </c:pt>
                <c:pt idx="18">
                  <c:v>49.91</c:v>
                </c:pt>
                <c:pt idx="19">
                  <c:v>50.53</c:v>
                </c:pt>
                <c:pt idx="20">
                  <c:v>52.92</c:v>
                </c:pt>
                <c:pt idx="21">
                  <c:v>53.67</c:v>
                </c:pt>
                <c:pt idx="22">
                  <c:v>53.75</c:v>
                </c:pt>
                <c:pt idx="23">
                  <c:v>55.29</c:v>
                </c:pt>
                <c:pt idx="24">
                  <c:v>55.76</c:v>
                </c:pt>
                <c:pt idx="25">
                  <c:v>57.095999999999997</c:v>
                </c:pt>
                <c:pt idx="26">
                  <c:v>58.16</c:v>
                </c:pt>
                <c:pt idx="27">
                  <c:v>60.5</c:v>
                </c:pt>
                <c:pt idx="28">
                  <c:v>60.3</c:v>
                </c:pt>
                <c:pt idx="29">
                  <c:v>61.6</c:v>
                </c:pt>
                <c:pt idx="30">
                  <c:v>61.61</c:v>
                </c:pt>
                <c:pt idx="31">
                  <c:v>63.15</c:v>
                </c:pt>
                <c:pt idx="32">
                  <c:v>64.37</c:v>
                </c:pt>
                <c:pt idx="33">
                  <c:v>64.86</c:v>
                </c:pt>
                <c:pt idx="34">
                  <c:v>65.63</c:v>
                </c:pt>
                <c:pt idx="35">
                  <c:v>66.3</c:v>
                </c:pt>
                <c:pt idx="36">
                  <c:v>66.930000000000007</c:v>
                </c:pt>
                <c:pt idx="37">
                  <c:v>68.56</c:v>
                </c:pt>
                <c:pt idx="38">
                  <c:v>69.27</c:v>
                </c:pt>
                <c:pt idx="39">
                  <c:v>70.28</c:v>
                </c:pt>
                <c:pt idx="40">
                  <c:v>71.95</c:v>
                </c:pt>
                <c:pt idx="41">
                  <c:v>71.625</c:v>
                </c:pt>
                <c:pt idx="42">
                  <c:v>71.61</c:v>
                </c:pt>
                <c:pt idx="43">
                  <c:v>73.290000000000006</c:v>
                </c:pt>
                <c:pt idx="44">
                  <c:v>73.739999999999995</c:v>
                </c:pt>
                <c:pt idx="45">
                  <c:v>75.739999999999995</c:v>
                </c:pt>
                <c:pt idx="46">
                  <c:v>76.569999999999993</c:v>
                </c:pt>
                <c:pt idx="47">
                  <c:v>76.680000000000007</c:v>
                </c:pt>
                <c:pt idx="48">
                  <c:v>77.77</c:v>
                </c:pt>
                <c:pt idx="49">
                  <c:v>79.040000000000006</c:v>
                </c:pt>
                <c:pt idx="50">
                  <c:v>79.05</c:v>
                </c:pt>
                <c:pt idx="51">
                  <c:v>81.25</c:v>
                </c:pt>
                <c:pt idx="52">
                  <c:v>81.94</c:v>
                </c:pt>
                <c:pt idx="53">
                  <c:v>83.47</c:v>
                </c:pt>
                <c:pt idx="54">
                  <c:v>84.72</c:v>
                </c:pt>
                <c:pt idx="55">
                  <c:v>83.97</c:v>
                </c:pt>
                <c:pt idx="56">
                  <c:v>83.66</c:v>
                </c:pt>
                <c:pt idx="57">
                  <c:v>83.97</c:v>
                </c:pt>
                <c:pt idx="58">
                  <c:v>86.17</c:v>
                </c:pt>
                <c:pt idx="59">
                  <c:v>84.39</c:v>
                </c:pt>
                <c:pt idx="60">
                  <c:v>84.58</c:v>
                </c:pt>
                <c:pt idx="61">
                  <c:v>87.87</c:v>
                </c:pt>
                <c:pt idx="62">
                  <c:v>87.77</c:v>
                </c:pt>
                <c:pt idx="63">
                  <c:v>86.66</c:v>
                </c:pt>
                <c:pt idx="64">
                  <c:v>88.06</c:v>
                </c:pt>
                <c:pt idx="65">
                  <c:v>86.48</c:v>
                </c:pt>
                <c:pt idx="66">
                  <c:v>91.09</c:v>
                </c:pt>
                <c:pt idx="67">
                  <c:v>91.24</c:v>
                </c:pt>
                <c:pt idx="68">
                  <c:v>89.69</c:v>
                </c:pt>
                <c:pt idx="69">
                  <c:v>90.45</c:v>
                </c:pt>
                <c:pt idx="70">
                  <c:v>90.65</c:v>
                </c:pt>
                <c:pt idx="71">
                  <c:v>90.04</c:v>
                </c:pt>
                <c:pt idx="72">
                  <c:v>92.57</c:v>
                </c:pt>
                <c:pt idx="73">
                  <c:v>91.54</c:v>
                </c:pt>
                <c:pt idx="74">
                  <c:v>90.32</c:v>
                </c:pt>
                <c:pt idx="75">
                  <c:v>94.06</c:v>
                </c:pt>
                <c:pt idx="76">
                  <c:v>92.67</c:v>
                </c:pt>
                <c:pt idx="77">
                  <c:v>91.79</c:v>
                </c:pt>
                <c:pt idx="78">
                  <c:v>92.67</c:v>
                </c:pt>
                <c:pt idx="79">
                  <c:v>92.41</c:v>
                </c:pt>
                <c:pt idx="80">
                  <c:v>94.13</c:v>
                </c:pt>
                <c:pt idx="81">
                  <c:v>93.66</c:v>
                </c:pt>
                <c:pt idx="82">
                  <c:v>94.55</c:v>
                </c:pt>
                <c:pt idx="83">
                  <c:v>95.17</c:v>
                </c:pt>
                <c:pt idx="84">
                  <c:v>94.39</c:v>
                </c:pt>
                <c:pt idx="85">
                  <c:v>94.42</c:v>
                </c:pt>
                <c:pt idx="86">
                  <c:v>91.92</c:v>
                </c:pt>
                <c:pt idx="87">
                  <c:v>97.29</c:v>
                </c:pt>
                <c:pt idx="88">
                  <c:v>95.37</c:v>
                </c:pt>
                <c:pt idx="89">
                  <c:v>98.18</c:v>
                </c:pt>
                <c:pt idx="90">
                  <c:v>96.07</c:v>
                </c:pt>
                <c:pt idx="91">
                  <c:v>97.19</c:v>
                </c:pt>
                <c:pt idx="92">
                  <c:v>97.03</c:v>
                </c:pt>
                <c:pt idx="93">
                  <c:v>103.24</c:v>
                </c:pt>
                <c:pt idx="94">
                  <c:v>99.7</c:v>
                </c:pt>
                <c:pt idx="95">
                  <c:v>100.09</c:v>
                </c:pt>
                <c:pt idx="96">
                  <c:v>96.566000000000003</c:v>
                </c:pt>
                <c:pt idx="97">
                  <c:v>98.76</c:v>
                </c:pt>
                <c:pt idx="98">
                  <c:v>99.82</c:v>
                </c:pt>
                <c:pt idx="99">
                  <c:v>100.34</c:v>
                </c:pt>
                <c:pt idx="100">
                  <c:v>100.61</c:v>
                </c:pt>
                <c:pt idx="101">
                  <c:v>101.13</c:v>
                </c:pt>
                <c:pt idx="102">
                  <c:v>101.19</c:v>
                </c:pt>
                <c:pt idx="103">
                  <c:v>98.89</c:v>
                </c:pt>
                <c:pt idx="104">
                  <c:v>101.43</c:v>
                </c:pt>
                <c:pt idx="105">
                  <c:v>101.22</c:v>
                </c:pt>
                <c:pt idx="106">
                  <c:v>102.16</c:v>
                </c:pt>
                <c:pt idx="107">
                  <c:v>104.64</c:v>
                </c:pt>
                <c:pt idx="108">
                  <c:v>104.92</c:v>
                </c:pt>
                <c:pt idx="109">
                  <c:v>102.3</c:v>
                </c:pt>
                <c:pt idx="110">
                  <c:v>102.83</c:v>
                </c:pt>
                <c:pt idx="111">
                  <c:v>107.33</c:v>
                </c:pt>
                <c:pt idx="112">
                  <c:v>105.76</c:v>
                </c:pt>
                <c:pt idx="113">
                  <c:v>106.9</c:v>
                </c:pt>
                <c:pt idx="114">
                  <c:v>108.54</c:v>
                </c:pt>
                <c:pt idx="115">
                  <c:v>105.68</c:v>
                </c:pt>
                <c:pt idx="116">
                  <c:v>104.04</c:v>
                </c:pt>
                <c:pt idx="117">
                  <c:v>105.93</c:v>
                </c:pt>
                <c:pt idx="118">
                  <c:v>104.86</c:v>
                </c:pt>
                <c:pt idx="119">
                  <c:v>103.32</c:v>
                </c:pt>
                <c:pt idx="120">
                  <c:v>106.6</c:v>
                </c:pt>
                <c:pt idx="121">
                  <c:v>103.67</c:v>
                </c:pt>
                <c:pt idx="122">
                  <c:v>105.83</c:v>
                </c:pt>
                <c:pt idx="123">
                  <c:v>105.91</c:v>
                </c:pt>
                <c:pt idx="124">
                  <c:v>106.36</c:v>
                </c:pt>
                <c:pt idx="125">
                  <c:v>105.07</c:v>
                </c:pt>
                <c:pt idx="126">
                  <c:v>106.16</c:v>
                </c:pt>
                <c:pt idx="127">
                  <c:v>107.27</c:v>
                </c:pt>
                <c:pt idx="128">
                  <c:v>111.13</c:v>
                </c:pt>
                <c:pt idx="129">
                  <c:v>109.09</c:v>
                </c:pt>
                <c:pt idx="130">
                  <c:v>107.1</c:v>
                </c:pt>
                <c:pt idx="131">
                  <c:v>106.17</c:v>
                </c:pt>
                <c:pt idx="132">
                  <c:v>106.58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B-4414-8F2C-49624C0A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91344"/>
        <c:axId val="513394624"/>
      </c:lineChart>
      <c:catAx>
        <c:axId val="5133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94624"/>
        <c:crosses val="autoZero"/>
        <c:auto val="1"/>
        <c:lblAlgn val="ctr"/>
        <c:lblOffset val="100"/>
        <c:noMultiLvlLbl val="0"/>
      </c:catAx>
      <c:valAx>
        <c:axId val="513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Sheet18!$B$1:$B$22</c:f>
              <c:numCache>
                <c:formatCode>General</c:formatCode>
                <c:ptCount val="22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xVal>
          <c:yVal>
            <c:numRef>
              <c:f>Sheet18!$E$1:$E$22</c:f>
              <c:numCache>
                <c:formatCode>General</c:formatCode>
                <c:ptCount val="22"/>
                <c:pt idx="1">
                  <c:v>68.330281699999986</c:v>
                </c:pt>
                <c:pt idx="2">
                  <c:v>69.177005500000007</c:v>
                </c:pt>
                <c:pt idx="3">
                  <c:v>69.474259599999996</c:v>
                </c:pt>
                <c:pt idx="4">
                  <c:v>69.618382799999992</c:v>
                </c:pt>
                <c:pt idx="5">
                  <c:v>70.050752399999993</c:v>
                </c:pt>
                <c:pt idx="6">
                  <c:v>70.69029909999999</c:v>
                </c:pt>
                <c:pt idx="7">
                  <c:v>70.951522400000002</c:v>
                </c:pt>
                <c:pt idx="8">
                  <c:v>71.302822700000007</c:v>
                </c:pt>
                <c:pt idx="9">
                  <c:v>70.185867899999991</c:v>
                </c:pt>
                <c:pt idx="10">
                  <c:v>70.69029909999999</c:v>
                </c:pt>
                <c:pt idx="11">
                  <c:v>71.194730300000003</c:v>
                </c:pt>
                <c:pt idx="12">
                  <c:v>71.491984399999993</c:v>
                </c:pt>
                <c:pt idx="13">
                  <c:v>71.636107599999988</c:v>
                </c:pt>
                <c:pt idx="14">
                  <c:v>71.8973309</c:v>
                </c:pt>
                <c:pt idx="15">
                  <c:v>71.780230799999998</c:v>
                </c:pt>
                <c:pt idx="16">
                  <c:v>72.744054699999992</c:v>
                </c:pt>
                <c:pt idx="17">
                  <c:v>73.077339600000002</c:v>
                </c:pt>
                <c:pt idx="18">
                  <c:v>73.311539799999991</c:v>
                </c:pt>
                <c:pt idx="19">
                  <c:v>73.392609100000001</c:v>
                </c:pt>
                <c:pt idx="20">
                  <c:v>73.599786199999997</c:v>
                </c:pt>
                <c:pt idx="21">
                  <c:v>73.852001799999996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C-4BB3-AC77-5617DD18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11520"/>
        <c:axId val="513810864"/>
      </c:scatterChart>
      <c:valAx>
        <c:axId val="5138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10864"/>
        <c:crosses val="autoZero"/>
        <c:crossBetween val="midCat"/>
      </c:valAx>
      <c:valAx>
        <c:axId val="513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Sheet19!$B$1:$B$25</c:f>
              <c:numCache>
                <c:formatCode>General</c:formatCode>
                <c:ptCount val="25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Sheet19!$E$1:$E$25</c:f>
              <c:numCache>
                <c:formatCode>General</c:formatCode>
                <c:ptCount val="25"/>
                <c:pt idx="1">
                  <c:v>64.123685800000004</c:v>
                </c:pt>
                <c:pt idx="2">
                  <c:v>64.3308629</c:v>
                </c:pt>
                <c:pt idx="3">
                  <c:v>64.889340300000001</c:v>
                </c:pt>
                <c:pt idx="4">
                  <c:v>64.907355699999997</c:v>
                </c:pt>
                <c:pt idx="5">
                  <c:v>64.952394199999986</c:v>
                </c:pt>
                <c:pt idx="6">
                  <c:v>65.447817700000002</c:v>
                </c:pt>
                <c:pt idx="7">
                  <c:v>66.168433699999994</c:v>
                </c:pt>
                <c:pt idx="8">
                  <c:v>66.168433699999994</c:v>
                </c:pt>
                <c:pt idx="9">
                  <c:v>66.961111299999999</c:v>
                </c:pt>
                <c:pt idx="10">
                  <c:v>67.078211399999986</c:v>
                </c:pt>
                <c:pt idx="11">
                  <c:v>67.609665699999994</c:v>
                </c:pt>
                <c:pt idx="12">
                  <c:v>67.753788899999989</c:v>
                </c:pt>
                <c:pt idx="13">
                  <c:v>67.969973699999997</c:v>
                </c:pt>
                <c:pt idx="14">
                  <c:v>68.267227800000001</c:v>
                </c:pt>
                <c:pt idx="15">
                  <c:v>68.600512699999996</c:v>
                </c:pt>
                <c:pt idx="16">
                  <c:v>68.8347129</c:v>
                </c:pt>
                <c:pt idx="17">
                  <c:v>69.077920800000001</c:v>
                </c:pt>
                <c:pt idx="18">
                  <c:v>69.5192981</c:v>
                </c:pt>
                <c:pt idx="19">
                  <c:v>69.8976215</c:v>
                </c:pt>
                <c:pt idx="20">
                  <c:v>69.996706199999991</c:v>
                </c:pt>
                <c:pt idx="21">
                  <c:v>70.420068099999995</c:v>
                </c:pt>
                <c:pt idx="22">
                  <c:v>70.501137400000005</c:v>
                </c:pt>
                <c:pt idx="23">
                  <c:v>70.978545499999996</c:v>
                </c:pt>
                <c:pt idx="24">
                  <c:v>71.077630200000002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1-4B1F-8976-50EBFAB6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00952"/>
        <c:axId val="479507512"/>
      </c:scatterChart>
      <c:valAx>
        <c:axId val="47950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07512"/>
        <c:crosses val="autoZero"/>
        <c:crossBetween val="midCat"/>
      </c:valAx>
      <c:valAx>
        <c:axId val="4795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0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Sheet20!$B$1:$B$28</c:f>
              <c:numCache>
                <c:formatCode>General</c:formatCode>
                <c:ptCount val="28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Sheet20!$E$1:$E$28</c:f>
              <c:numCache>
                <c:formatCode>General</c:formatCode>
                <c:ptCount val="28"/>
                <c:pt idx="1">
                  <c:v>60.070220800000001</c:v>
                </c:pt>
                <c:pt idx="2">
                  <c:v>62.457261299999992</c:v>
                </c:pt>
                <c:pt idx="3">
                  <c:v>63.475131399999995</c:v>
                </c:pt>
                <c:pt idx="4">
                  <c:v>63.871470200000005</c:v>
                </c:pt>
                <c:pt idx="5">
                  <c:v>64.042616499999994</c:v>
                </c:pt>
                <c:pt idx="6">
                  <c:v>64.790255599999995</c:v>
                </c:pt>
                <c:pt idx="7">
                  <c:v>66.078356699999986</c:v>
                </c:pt>
                <c:pt idx="8">
                  <c:v>66.663857199999995</c:v>
                </c:pt>
                <c:pt idx="9">
                  <c:v>66.510726299999988</c:v>
                </c:pt>
                <c:pt idx="10">
                  <c:v>66.213472199999998</c:v>
                </c:pt>
                <c:pt idx="11">
                  <c:v>66.465687799999998</c:v>
                </c:pt>
                <c:pt idx="12">
                  <c:v>65.934233499999991</c:v>
                </c:pt>
                <c:pt idx="13">
                  <c:v>68.56448189999999</c:v>
                </c:pt>
                <c:pt idx="14">
                  <c:v>68.8347129</c:v>
                </c:pt>
                <c:pt idx="15">
                  <c:v>68.510435699999988</c:v>
                </c:pt>
                <c:pt idx="16">
                  <c:v>68.996851500000005</c:v>
                </c:pt>
                <c:pt idx="17">
                  <c:v>69.348151799999997</c:v>
                </c:pt>
                <c:pt idx="18">
                  <c:v>69.158990099999997</c:v>
                </c:pt>
                <c:pt idx="19">
                  <c:v>69.573344300000002</c:v>
                </c:pt>
                <c:pt idx="20">
                  <c:v>69.501282700000004</c:v>
                </c:pt>
                <c:pt idx="21">
                  <c:v>69.384182599999988</c:v>
                </c:pt>
                <c:pt idx="22">
                  <c:v>69.609375099999994</c:v>
                </c:pt>
                <c:pt idx="23">
                  <c:v>69.834567599999986</c:v>
                </c:pt>
                <c:pt idx="24">
                  <c:v>69.933652299999991</c:v>
                </c:pt>
                <c:pt idx="25">
                  <c:v>70.167852499999995</c:v>
                </c:pt>
                <c:pt idx="26">
                  <c:v>70.311975699999991</c:v>
                </c:pt>
                <c:pt idx="27">
                  <c:v>70.780376099999998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1-4770-80D1-ADAC7E6D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6424"/>
        <c:axId val="538974128"/>
      </c:scatterChart>
      <c:valAx>
        <c:axId val="53897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74128"/>
        <c:crosses val="autoZero"/>
        <c:crossBetween val="midCat"/>
      </c:valAx>
      <c:valAx>
        <c:axId val="5389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7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Sheet21!$B$1:$B$43</c:f>
              <c:numCache>
                <c:formatCode>General</c:formatCode>
                <c:ptCount val="43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</c:numCache>
            </c:numRef>
          </c:xVal>
          <c:yVal>
            <c:numRef>
              <c:f>Sheet21!$E$1:$E$43</c:f>
              <c:numCache>
                <c:formatCode>General</c:formatCode>
                <c:ptCount val="43"/>
                <c:pt idx="1">
                  <c:v>73.698870900000003</c:v>
                </c:pt>
                <c:pt idx="2">
                  <c:v>73.969101899999998</c:v>
                </c:pt>
                <c:pt idx="3">
                  <c:v>74.32040219999999</c:v>
                </c:pt>
                <c:pt idx="4">
                  <c:v>74.572617800000003</c:v>
                </c:pt>
                <c:pt idx="5">
                  <c:v>74.797810299999995</c:v>
                </c:pt>
                <c:pt idx="6">
                  <c:v>74.590633199999999</c:v>
                </c:pt>
                <c:pt idx="7">
                  <c:v>75.086056699999986</c:v>
                </c:pt>
                <c:pt idx="8">
                  <c:v>74.509563899999989</c:v>
                </c:pt>
                <c:pt idx="9">
                  <c:v>75.131095200000004</c:v>
                </c:pt>
                <c:pt idx="10">
                  <c:v>75.347279999999998</c:v>
                </c:pt>
                <c:pt idx="11">
                  <c:v>75.689572599999991</c:v>
                </c:pt>
                <c:pt idx="12">
                  <c:v>75.644534100000001</c:v>
                </c:pt>
                <c:pt idx="13">
                  <c:v>75.806672700000007</c:v>
                </c:pt>
                <c:pt idx="14">
                  <c:v>76.221026899999998</c:v>
                </c:pt>
                <c:pt idx="15">
                  <c:v>76.311103899999992</c:v>
                </c:pt>
                <c:pt idx="16">
                  <c:v>76.545304099999996</c:v>
                </c:pt>
                <c:pt idx="17">
                  <c:v>77.040727599999997</c:v>
                </c:pt>
                <c:pt idx="18">
                  <c:v>76.743473499999993</c:v>
                </c:pt>
                <c:pt idx="19">
                  <c:v>77.040727599999997</c:v>
                </c:pt>
                <c:pt idx="20">
                  <c:v>77.283935499999998</c:v>
                </c:pt>
                <c:pt idx="21">
                  <c:v>77.076758400000003</c:v>
                </c:pt>
                <c:pt idx="22">
                  <c:v>77.022712200000001</c:v>
                </c:pt>
                <c:pt idx="23">
                  <c:v>77.392027899999988</c:v>
                </c:pt>
                <c:pt idx="24">
                  <c:v>77.518135699999988</c:v>
                </c:pt>
                <c:pt idx="25">
                  <c:v>77.57218189999999</c:v>
                </c:pt>
                <c:pt idx="26">
                  <c:v>77.950505300000003</c:v>
                </c:pt>
                <c:pt idx="27">
                  <c:v>78.301805599999994</c:v>
                </c:pt>
                <c:pt idx="28">
                  <c:v>78.536005799999998</c:v>
                </c:pt>
                <c:pt idx="29">
                  <c:v>78.923336899999995</c:v>
                </c:pt>
                <c:pt idx="30">
                  <c:v>79.085475500000001</c:v>
                </c:pt>
                <c:pt idx="31">
                  <c:v>79.202575600000003</c:v>
                </c:pt>
                <c:pt idx="32">
                  <c:v>79.238606399999995</c:v>
                </c:pt>
                <c:pt idx="33">
                  <c:v>79.436775800000007</c:v>
                </c:pt>
                <c:pt idx="34">
                  <c:v>79.661968299999998</c:v>
                </c:pt>
                <c:pt idx="35">
                  <c:v>79.878153099999992</c:v>
                </c:pt>
                <c:pt idx="36">
                  <c:v>80.067314799999991</c:v>
                </c:pt>
                <c:pt idx="37">
                  <c:v>80.382584300000005</c:v>
                </c:pt>
                <c:pt idx="38">
                  <c:v>81.013123300000004</c:v>
                </c:pt>
                <c:pt idx="39">
                  <c:v>81.085184900000002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412C-9DBA-76721DE5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84952"/>
        <c:axId val="439583968"/>
      </c:scatterChart>
      <c:valAx>
        <c:axId val="43958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83968"/>
        <c:crosses val="autoZero"/>
        <c:crossBetween val="midCat"/>
      </c:valAx>
      <c:valAx>
        <c:axId val="439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8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Sheet22!$B$1:$B$43</c:f>
              <c:numCache>
                <c:formatCode>General</c:formatCode>
                <c:ptCount val="43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</c:numCache>
            </c:numRef>
          </c:xVal>
          <c:yVal>
            <c:numRef>
              <c:f>Sheet22!$E$1:$E$43</c:f>
              <c:numCache>
                <c:formatCode>General</c:formatCode>
                <c:ptCount val="43"/>
                <c:pt idx="1">
                  <c:v>75.248195299999992</c:v>
                </c:pt>
                <c:pt idx="2">
                  <c:v>75.122087499999992</c:v>
                </c:pt>
                <c:pt idx="3">
                  <c:v>75.824688100000003</c:v>
                </c:pt>
                <c:pt idx="4">
                  <c:v>75.680564899999993</c:v>
                </c:pt>
                <c:pt idx="5">
                  <c:v>75.545449399999995</c:v>
                </c:pt>
                <c:pt idx="6">
                  <c:v>75.554457099999993</c:v>
                </c:pt>
                <c:pt idx="7">
                  <c:v>75.995834399999993</c:v>
                </c:pt>
                <c:pt idx="8">
                  <c:v>75.545449399999995</c:v>
                </c:pt>
                <c:pt idx="9">
                  <c:v>76.166980699999996</c:v>
                </c:pt>
                <c:pt idx="10">
                  <c:v>76.257057700000004</c:v>
                </c:pt>
                <c:pt idx="11">
                  <c:v>75.995834399999993</c:v>
                </c:pt>
                <c:pt idx="12">
                  <c:v>75.4013262</c:v>
                </c:pt>
                <c:pt idx="13">
                  <c:v>75.329264600000002</c:v>
                </c:pt>
                <c:pt idx="14">
                  <c:v>74.94193349999999</c:v>
                </c:pt>
                <c:pt idx="15">
                  <c:v>74.428494599999993</c:v>
                </c:pt>
                <c:pt idx="16">
                  <c:v>74.905902699999999</c:v>
                </c:pt>
                <c:pt idx="17">
                  <c:v>74.770787200000001</c:v>
                </c:pt>
                <c:pt idx="18">
                  <c:v>75.131095200000004</c:v>
                </c:pt>
                <c:pt idx="19">
                  <c:v>75.19414909999999</c:v>
                </c:pt>
                <c:pt idx="20">
                  <c:v>75.473387799999998</c:v>
                </c:pt>
                <c:pt idx="21">
                  <c:v>75.563464799999991</c:v>
                </c:pt>
                <c:pt idx="22">
                  <c:v>75.635526399999989</c:v>
                </c:pt>
                <c:pt idx="23">
                  <c:v>75.608503299999995</c:v>
                </c:pt>
                <c:pt idx="24">
                  <c:v>75.986826699999995</c:v>
                </c:pt>
                <c:pt idx="25">
                  <c:v>76.094919099999998</c:v>
                </c:pt>
                <c:pt idx="26">
                  <c:v>76.302096199999994</c:v>
                </c:pt>
                <c:pt idx="27">
                  <c:v>76.383165500000004</c:v>
                </c:pt>
                <c:pt idx="28">
                  <c:v>76.617365699999993</c:v>
                </c:pt>
                <c:pt idx="29">
                  <c:v>76.815535099999991</c:v>
                </c:pt>
                <c:pt idx="30">
                  <c:v>77.103781499999997</c:v>
                </c:pt>
                <c:pt idx="31">
                  <c:v>77.292943199999996</c:v>
                </c:pt>
                <c:pt idx="32">
                  <c:v>77.590197299999986</c:v>
                </c:pt>
                <c:pt idx="33">
                  <c:v>77.707297400000002</c:v>
                </c:pt>
                <c:pt idx="34">
                  <c:v>77.707297400000002</c:v>
                </c:pt>
                <c:pt idx="35">
                  <c:v>77.923482199999995</c:v>
                </c:pt>
                <c:pt idx="36">
                  <c:v>77.968520699999999</c:v>
                </c:pt>
                <c:pt idx="37">
                  <c:v>78.355851799999996</c:v>
                </c:pt>
                <c:pt idx="38">
                  <c:v>78.752190599999992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F-489A-9DAE-70EE7A59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2424"/>
        <c:axId val="479362752"/>
      </c:scatterChart>
      <c:valAx>
        <c:axId val="47936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62752"/>
        <c:crosses val="autoZero"/>
        <c:crossBetween val="midCat"/>
      </c:valAx>
      <c:valAx>
        <c:axId val="479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6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Sheet23!$B$2:$B$44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</c:numCache>
            </c:numRef>
          </c:xVal>
          <c:yVal>
            <c:numRef>
              <c:f>Sheet23!$E$2:$E$44</c:f>
              <c:numCache>
                <c:formatCode>General</c:formatCode>
                <c:ptCount val="43"/>
                <c:pt idx="0">
                  <c:v>68.852728299999995</c:v>
                </c:pt>
                <c:pt idx="1">
                  <c:v>69.411205699999996</c:v>
                </c:pt>
                <c:pt idx="2">
                  <c:v>69.411205699999996</c:v>
                </c:pt>
                <c:pt idx="3">
                  <c:v>68.546466499999994</c:v>
                </c:pt>
                <c:pt idx="4">
                  <c:v>70.023729299999999</c:v>
                </c:pt>
                <c:pt idx="5">
                  <c:v>69.9606754</c:v>
                </c:pt>
                <c:pt idx="6">
                  <c:v>69.987698499999993</c:v>
                </c:pt>
                <c:pt idx="7">
                  <c:v>70.014721600000001</c:v>
                </c:pt>
                <c:pt idx="8">
                  <c:v>70.131821699999989</c:v>
                </c:pt>
                <c:pt idx="9">
                  <c:v>70.366021899999993</c:v>
                </c:pt>
                <c:pt idx="10">
                  <c:v>70.56419129999999</c:v>
                </c:pt>
                <c:pt idx="11">
                  <c:v>71.500992100000005</c:v>
                </c:pt>
                <c:pt idx="12">
                  <c:v>71.987407899999994</c:v>
                </c:pt>
                <c:pt idx="13">
                  <c:v>72.221608099999997</c:v>
                </c:pt>
                <c:pt idx="14">
                  <c:v>72.113515699999994</c:v>
                </c:pt>
                <c:pt idx="15">
                  <c:v>72.284661999999997</c:v>
                </c:pt>
                <c:pt idx="16">
                  <c:v>72.212600399999999</c:v>
                </c:pt>
                <c:pt idx="17">
                  <c:v>72.518862200000001</c:v>
                </c:pt>
                <c:pt idx="18">
                  <c:v>72.789093199999996</c:v>
                </c:pt>
                <c:pt idx="19">
                  <c:v>72.681000800000007</c:v>
                </c:pt>
                <c:pt idx="20">
                  <c:v>72.94222409999999</c:v>
                </c:pt>
                <c:pt idx="21">
                  <c:v>73.437647599999991</c:v>
                </c:pt>
                <c:pt idx="22">
                  <c:v>73.446655300000003</c:v>
                </c:pt>
                <c:pt idx="23">
                  <c:v>73.302532099999993</c:v>
                </c:pt>
                <c:pt idx="24">
                  <c:v>73.734901699999995</c:v>
                </c:pt>
                <c:pt idx="25">
                  <c:v>73.969101899999998</c:v>
                </c:pt>
                <c:pt idx="26">
                  <c:v>73.842994099999999</c:v>
                </c:pt>
                <c:pt idx="27">
                  <c:v>74.203302100000002</c:v>
                </c:pt>
                <c:pt idx="28">
                  <c:v>74.203302100000002</c:v>
                </c:pt>
                <c:pt idx="29">
                  <c:v>74.509563899999989</c:v>
                </c:pt>
                <c:pt idx="30">
                  <c:v>74.653687099999999</c:v>
                </c:pt>
                <c:pt idx="31">
                  <c:v>74.797810299999995</c:v>
                </c:pt>
                <c:pt idx="32">
                  <c:v>74.761779499999989</c:v>
                </c:pt>
                <c:pt idx="33">
                  <c:v>75.004987400000005</c:v>
                </c:pt>
                <c:pt idx="34">
                  <c:v>74.977964299999996</c:v>
                </c:pt>
                <c:pt idx="35">
                  <c:v>75.167125999999996</c:v>
                </c:pt>
                <c:pt idx="36">
                  <c:v>75.230179899999996</c:v>
                </c:pt>
                <c:pt idx="37">
                  <c:v>75.221172199999998</c:v>
                </c:pt>
                <c:pt idx="38">
                  <c:v>75.527434</c:v>
                </c:pt>
                <c:pt idx="39">
                  <c:v>75.734611099999995</c:v>
                </c:pt>
                <c:pt idx="40">
                  <c:v>76.103926799999996</c:v>
                </c:pt>
                <c:pt idx="41">
                  <c:v>76.094919099999998</c:v>
                </c:pt>
                <c:pt idx="42">
                  <c:v>76.572327199999989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D-4DCC-8784-123821A1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82000"/>
        <c:axId val="538983312"/>
      </c:scatterChart>
      <c:valAx>
        <c:axId val="5389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83312"/>
        <c:crosses val="autoZero"/>
        <c:crossBetween val="midCat"/>
      </c:valAx>
      <c:valAx>
        <c:axId val="5389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Sheet24!$B$1:$B$43</c:f>
              <c:numCache>
                <c:formatCode>General</c:formatCode>
                <c:ptCount val="43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</c:numCache>
            </c:numRef>
          </c:xVal>
          <c:yVal>
            <c:numRef>
              <c:f>Sheet24!$E$1:$E$43</c:f>
              <c:numCache>
                <c:formatCode>General</c:formatCode>
                <c:ptCount val="43"/>
                <c:pt idx="1">
                  <c:v>78.7792137</c:v>
                </c:pt>
                <c:pt idx="2">
                  <c:v>80.400599700000001</c:v>
                </c:pt>
                <c:pt idx="3">
                  <c:v>80.535715199999999</c:v>
                </c:pt>
                <c:pt idx="4">
                  <c:v>80.643807599999988</c:v>
                </c:pt>
                <c:pt idx="5">
                  <c:v>81.130223399999991</c:v>
                </c:pt>
                <c:pt idx="6">
                  <c:v>80.968084799999986</c:v>
                </c:pt>
                <c:pt idx="7">
                  <c:v>81.211292700000001</c:v>
                </c:pt>
                <c:pt idx="8">
                  <c:v>81.157246499999999</c:v>
                </c:pt>
                <c:pt idx="9">
                  <c:v>81.580608400000003</c:v>
                </c:pt>
                <c:pt idx="10">
                  <c:v>81.913893299999998</c:v>
                </c:pt>
                <c:pt idx="11">
                  <c:v>81.769770099999988</c:v>
                </c:pt>
                <c:pt idx="12">
                  <c:v>82.391301399999989</c:v>
                </c:pt>
                <c:pt idx="13">
                  <c:v>82.292216699999983</c:v>
                </c:pt>
                <c:pt idx="14">
                  <c:v>82.796647899999996</c:v>
                </c:pt>
                <c:pt idx="15">
                  <c:v>83.165963599999998</c:v>
                </c:pt>
                <c:pt idx="16">
                  <c:v>83.337109900000002</c:v>
                </c:pt>
                <c:pt idx="17">
                  <c:v>83.841541100000001</c:v>
                </c:pt>
                <c:pt idx="18">
                  <c:v>83.391156100000003</c:v>
                </c:pt>
                <c:pt idx="19">
                  <c:v>83.445202299999991</c:v>
                </c:pt>
                <c:pt idx="20">
                  <c:v>83.751464099999993</c:v>
                </c:pt>
                <c:pt idx="21">
                  <c:v>84.066733600000006</c:v>
                </c:pt>
                <c:pt idx="22">
                  <c:v>84.436049299999993</c:v>
                </c:pt>
                <c:pt idx="23">
                  <c:v>84.598187899999985</c:v>
                </c:pt>
                <c:pt idx="24">
                  <c:v>84.742311099999995</c:v>
                </c:pt>
                <c:pt idx="25">
                  <c:v>84.958495900000003</c:v>
                </c:pt>
                <c:pt idx="26">
                  <c:v>86.138504600000005</c:v>
                </c:pt>
                <c:pt idx="27">
                  <c:v>85.697127299999991</c:v>
                </c:pt>
                <c:pt idx="28">
                  <c:v>85.589034900000001</c:v>
                </c:pt>
                <c:pt idx="29">
                  <c:v>85.507965599999991</c:v>
                </c:pt>
                <c:pt idx="30">
                  <c:v>85.778196599999987</c:v>
                </c:pt>
                <c:pt idx="31">
                  <c:v>85.958350600000003</c:v>
                </c:pt>
                <c:pt idx="32">
                  <c:v>86.048427599999997</c:v>
                </c:pt>
                <c:pt idx="33">
                  <c:v>86.778051299999987</c:v>
                </c:pt>
                <c:pt idx="34">
                  <c:v>87.273474799999988</c:v>
                </c:pt>
                <c:pt idx="35">
                  <c:v>87.264467100000005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3-4D99-A3B1-C5179FC6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66928"/>
        <c:axId val="471611680"/>
      </c:scatterChart>
      <c:valAx>
        <c:axId val="4770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11680"/>
        <c:crosses val="autoZero"/>
        <c:crossBetween val="midCat"/>
      </c:valAx>
      <c:valAx>
        <c:axId val="4716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Sheet25!$B$1:$B$43</c:f>
              <c:numCache>
                <c:formatCode>General</c:formatCode>
                <c:ptCount val="43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</c:numCache>
            </c:numRef>
          </c:xVal>
          <c:yVal>
            <c:numRef>
              <c:f>Sheet25!$E$1:$E$43</c:f>
              <c:numCache>
                <c:formatCode>General</c:formatCode>
                <c:ptCount val="43"/>
                <c:pt idx="1">
                  <c:v>75.374303099999992</c:v>
                </c:pt>
                <c:pt idx="2">
                  <c:v>78.058597700000007</c:v>
                </c:pt>
                <c:pt idx="3">
                  <c:v>79.950214699999989</c:v>
                </c:pt>
                <c:pt idx="4">
                  <c:v>80.274491900000001</c:v>
                </c:pt>
                <c:pt idx="5">
                  <c:v>80.995107899999994</c:v>
                </c:pt>
                <c:pt idx="6">
                  <c:v>81.094192599999985</c:v>
                </c:pt>
                <c:pt idx="7">
                  <c:v>81.121215699999993</c:v>
                </c:pt>
                <c:pt idx="8">
                  <c:v>81.148238799999987</c:v>
                </c:pt>
                <c:pt idx="9">
                  <c:v>81.310377399999993</c:v>
                </c:pt>
                <c:pt idx="10">
                  <c:v>81.355415899999997</c:v>
                </c:pt>
                <c:pt idx="11">
                  <c:v>81.913893299999998</c:v>
                </c:pt>
                <c:pt idx="12">
                  <c:v>81.958931800000002</c:v>
                </c:pt>
                <c:pt idx="13">
                  <c:v>82.382293699999991</c:v>
                </c:pt>
                <c:pt idx="14">
                  <c:v>82.868709499999994</c:v>
                </c:pt>
                <c:pt idx="15">
                  <c:v>83.400163799999987</c:v>
                </c:pt>
                <c:pt idx="16">
                  <c:v>83.517263899999989</c:v>
                </c:pt>
                <c:pt idx="17">
                  <c:v>83.571310099999991</c:v>
                </c:pt>
                <c:pt idx="18">
                  <c:v>83.697417899999991</c:v>
                </c:pt>
                <c:pt idx="19">
                  <c:v>83.652379400000001</c:v>
                </c:pt>
                <c:pt idx="20">
                  <c:v>84.003679699999992</c:v>
                </c:pt>
                <c:pt idx="21">
                  <c:v>84.111772099999996</c:v>
                </c:pt>
                <c:pt idx="22">
                  <c:v>84.318949199999992</c:v>
                </c:pt>
                <c:pt idx="23">
                  <c:v>84.661241799999999</c:v>
                </c:pt>
                <c:pt idx="24">
                  <c:v>84.877426599999993</c:v>
                </c:pt>
                <c:pt idx="25">
                  <c:v>85.012542100000005</c:v>
                </c:pt>
                <c:pt idx="26">
                  <c:v>85.2827731</c:v>
                </c:pt>
                <c:pt idx="27">
                  <c:v>85.4088809</c:v>
                </c:pt>
                <c:pt idx="28">
                  <c:v>85.562011799999993</c:v>
                </c:pt>
                <c:pt idx="29">
                  <c:v>85.498957899999994</c:v>
                </c:pt>
                <c:pt idx="30">
                  <c:v>85.625065699999993</c:v>
                </c:pt>
                <c:pt idx="31">
                  <c:v>85.922319799999997</c:v>
                </c:pt>
                <c:pt idx="32">
                  <c:v>86.012396800000005</c:v>
                </c:pt>
                <c:pt idx="33">
                  <c:v>86.021404499999989</c:v>
                </c:pt>
                <c:pt idx="34">
                  <c:v>86.32766629999999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C-49EC-A4C2-ADFC16AB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104"/>
        <c:axId val="544504352"/>
      </c:scatterChart>
      <c:valAx>
        <c:axId val="5444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04352"/>
        <c:crosses val="autoZero"/>
        <c:crossBetween val="midCat"/>
      </c:valAx>
      <c:valAx>
        <c:axId val="5445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Sheet26!$B$1:$B$44</c:f>
              <c:numCache>
                <c:formatCode>General</c:formatCode>
                <c:ptCount val="44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</c:numCache>
            </c:numRef>
          </c:xVal>
          <c:yVal>
            <c:numRef>
              <c:f>Sheet26!$E$1:$E$44</c:f>
              <c:numCache>
                <c:formatCode>General</c:formatCode>
                <c:ptCount val="44"/>
                <c:pt idx="1">
                  <c:v>72.978254899999996</c:v>
                </c:pt>
                <c:pt idx="2">
                  <c:v>76.617365699999993</c:v>
                </c:pt>
                <c:pt idx="3">
                  <c:v>77.067750699999991</c:v>
                </c:pt>
                <c:pt idx="4">
                  <c:v>76.013849799999988</c:v>
                </c:pt>
                <c:pt idx="5">
                  <c:v>76.743473499999993</c:v>
                </c:pt>
                <c:pt idx="6">
                  <c:v>76.860573599999995</c:v>
                </c:pt>
                <c:pt idx="7">
                  <c:v>76.914619799999997</c:v>
                </c:pt>
                <c:pt idx="8">
                  <c:v>77.428058699999994</c:v>
                </c:pt>
                <c:pt idx="9">
                  <c:v>77.869435999999993</c:v>
                </c:pt>
                <c:pt idx="10">
                  <c:v>77.383020200000004</c:v>
                </c:pt>
                <c:pt idx="11">
                  <c:v>78.959367700000001</c:v>
                </c:pt>
                <c:pt idx="12">
                  <c:v>79.058452399999993</c:v>
                </c:pt>
                <c:pt idx="13">
                  <c:v>79.869145399999994</c:v>
                </c:pt>
                <c:pt idx="14">
                  <c:v>80.373576599999993</c:v>
                </c:pt>
                <c:pt idx="15">
                  <c:v>80.742892299999994</c:v>
                </c:pt>
                <c:pt idx="16">
                  <c:v>80.526707500000001</c:v>
                </c:pt>
                <c:pt idx="17">
                  <c:v>80.850984699999998</c:v>
                </c:pt>
                <c:pt idx="18">
                  <c:v>80.941061699999992</c:v>
                </c:pt>
                <c:pt idx="19">
                  <c:v>81.184269599999993</c:v>
                </c:pt>
                <c:pt idx="20">
                  <c:v>81.355415899999997</c:v>
                </c:pt>
                <c:pt idx="21">
                  <c:v>81.337400500000001</c:v>
                </c:pt>
                <c:pt idx="22">
                  <c:v>81.490531399999995</c:v>
                </c:pt>
                <c:pt idx="23">
                  <c:v>81.571600699999991</c:v>
                </c:pt>
                <c:pt idx="24">
                  <c:v>81.706716200000002</c:v>
                </c:pt>
                <c:pt idx="25">
                  <c:v>82.094047299999986</c:v>
                </c:pt>
                <c:pt idx="26">
                  <c:v>82.121070399999994</c:v>
                </c:pt>
                <c:pt idx="27">
                  <c:v>82.184124299999993</c:v>
                </c:pt>
                <c:pt idx="28">
                  <c:v>81.994962599999994</c:v>
                </c:pt>
                <c:pt idx="29">
                  <c:v>82.364278299999995</c:v>
                </c:pt>
                <c:pt idx="30">
                  <c:v>82.319239799999991</c:v>
                </c:pt>
                <c:pt idx="31">
                  <c:v>83.841541100000001</c:v>
                </c:pt>
                <c:pt idx="32">
                  <c:v>83.985664299999996</c:v>
                </c:pt>
                <c:pt idx="33">
                  <c:v>83.922610399999996</c:v>
                </c:pt>
                <c:pt idx="34">
                  <c:v>84.165818299999998</c:v>
                </c:pt>
                <c:pt idx="35">
                  <c:v>84.309941499999994</c:v>
                </c:pt>
                <c:pt idx="36">
                  <c:v>84.472080099999985</c:v>
                </c:pt>
                <c:pt idx="37">
                  <c:v>84.481087799999997</c:v>
                </c:pt>
                <c:pt idx="38">
                  <c:v>84.724295699999999</c:v>
                </c:pt>
                <c:pt idx="39">
                  <c:v>85.102619099999998</c:v>
                </c:pt>
                <c:pt idx="40">
                  <c:v>85.372850099999994</c:v>
                </c:pt>
                <c:pt idx="41">
                  <c:v>85.634073399999991</c:v>
                </c:pt>
                <c:pt idx="42">
                  <c:v>85.480942499999998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4-4E00-880F-E156A876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3472"/>
        <c:axId val="538975440"/>
      </c:scatterChart>
      <c:valAx>
        <c:axId val="5389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75440"/>
        <c:crosses val="autoZero"/>
        <c:crossBetween val="midCat"/>
      </c:valAx>
      <c:valAx>
        <c:axId val="5389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Sheet27!$B$1:$B$62</c:f>
              <c:numCache>
                <c:formatCode>General</c:formatCode>
                <c:ptCount val="6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</c:numCache>
            </c:numRef>
          </c:xVal>
          <c:yVal>
            <c:numRef>
              <c:f>Sheet27!$E$1:$E$62</c:f>
              <c:numCache>
                <c:formatCode>General</c:formatCode>
                <c:ptCount val="62"/>
                <c:pt idx="1">
                  <c:v>85.922319799999997</c:v>
                </c:pt>
                <c:pt idx="2">
                  <c:v>82.706570900000003</c:v>
                </c:pt>
                <c:pt idx="3">
                  <c:v>88.084167799999989</c:v>
                </c:pt>
                <c:pt idx="4">
                  <c:v>89.750592299999994</c:v>
                </c:pt>
                <c:pt idx="5">
                  <c:v>89.417307399999999</c:v>
                </c:pt>
                <c:pt idx="6">
                  <c:v>90.318077399999993</c:v>
                </c:pt>
                <c:pt idx="7">
                  <c:v>91.047701099999998</c:v>
                </c:pt>
                <c:pt idx="8">
                  <c:v>90.9125856</c:v>
                </c:pt>
                <c:pt idx="9">
                  <c:v>91.0386934</c:v>
                </c:pt>
                <c:pt idx="10">
                  <c:v>91.588163100000003</c:v>
                </c:pt>
                <c:pt idx="11">
                  <c:v>91.70526319999999</c:v>
                </c:pt>
                <c:pt idx="12">
                  <c:v>91.768317100000004</c:v>
                </c:pt>
                <c:pt idx="13">
                  <c:v>92.191678999999993</c:v>
                </c:pt>
                <c:pt idx="14">
                  <c:v>92.389848399999991</c:v>
                </c:pt>
                <c:pt idx="15">
                  <c:v>92.416871499999999</c:v>
                </c:pt>
                <c:pt idx="16">
                  <c:v>92.317786799999993</c:v>
                </c:pt>
                <c:pt idx="17">
                  <c:v>92.777179499999988</c:v>
                </c:pt>
                <c:pt idx="18">
                  <c:v>92.714125600000003</c:v>
                </c:pt>
                <c:pt idx="19">
                  <c:v>92.732140999999999</c:v>
                </c:pt>
                <c:pt idx="20">
                  <c:v>93.380695399999993</c:v>
                </c:pt>
                <c:pt idx="21">
                  <c:v>93.299626099999998</c:v>
                </c:pt>
                <c:pt idx="22">
                  <c:v>93.389703099999991</c:v>
                </c:pt>
                <c:pt idx="23">
                  <c:v>93.804057299999997</c:v>
                </c:pt>
                <c:pt idx="24">
                  <c:v>94.128334499999994</c:v>
                </c:pt>
                <c:pt idx="25">
                  <c:v>93.849095800000001</c:v>
                </c:pt>
                <c:pt idx="26">
                  <c:v>93.768026499999991</c:v>
                </c:pt>
                <c:pt idx="27">
                  <c:v>94.434596299999995</c:v>
                </c:pt>
                <c:pt idx="28">
                  <c:v>94.443603999999993</c:v>
                </c:pt>
                <c:pt idx="29">
                  <c:v>94.921012099999999</c:v>
                </c:pt>
                <c:pt idx="30">
                  <c:v>94.975058300000001</c:v>
                </c:pt>
                <c:pt idx="31">
                  <c:v>95.317350899999994</c:v>
                </c:pt>
                <c:pt idx="32">
                  <c:v>95.740712799999997</c:v>
                </c:pt>
                <c:pt idx="33">
                  <c:v>96.794613699999999</c:v>
                </c:pt>
                <c:pt idx="34">
                  <c:v>96.515374999999992</c:v>
                </c:pt>
                <c:pt idx="35">
                  <c:v>96.58743659999999</c:v>
                </c:pt>
                <c:pt idx="36">
                  <c:v>96.623467399999996</c:v>
                </c:pt>
                <c:pt idx="37">
                  <c:v>96.650490500000004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A-4D55-B536-237D64E5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85984"/>
        <c:axId val="475786312"/>
      </c:scatterChart>
      <c:valAx>
        <c:axId val="4757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86312"/>
        <c:crosses val="autoZero"/>
        <c:crossBetween val="midCat"/>
      </c:valAx>
      <c:valAx>
        <c:axId val="4757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Thermalcouple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Sheet2!$A$2:$A$118</c:f>
              <c:numCache>
                <c:formatCode>General</c:formatCode>
                <c:ptCount val="117"/>
                <c:pt idx="0">
                  <c:v>14.4</c:v>
                </c:pt>
                <c:pt idx="1">
                  <c:v>21.5</c:v>
                </c:pt>
                <c:pt idx="2">
                  <c:v>25.5</c:v>
                </c:pt>
                <c:pt idx="3">
                  <c:v>27.4</c:v>
                </c:pt>
                <c:pt idx="4">
                  <c:v>28.9</c:v>
                </c:pt>
                <c:pt idx="5">
                  <c:v>30.2</c:v>
                </c:pt>
                <c:pt idx="6">
                  <c:v>30.9</c:v>
                </c:pt>
                <c:pt idx="7">
                  <c:v>31.1</c:v>
                </c:pt>
                <c:pt idx="8">
                  <c:v>32</c:v>
                </c:pt>
                <c:pt idx="9">
                  <c:v>31.9</c:v>
                </c:pt>
                <c:pt idx="10">
                  <c:v>33.1</c:v>
                </c:pt>
                <c:pt idx="11">
                  <c:v>34.200000000000003</c:v>
                </c:pt>
                <c:pt idx="12">
                  <c:v>35.9</c:v>
                </c:pt>
                <c:pt idx="13">
                  <c:v>37.5</c:v>
                </c:pt>
                <c:pt idx="14">
                  <c:v>39.6</c:v>
                </c:pt>
                <c:pt idx="15">
                  <c:v>41.7</c:v>
                </c:pt>
                <c:pt idx="16">
                  <c:v>43.2</c:v>
                </c:pt>
                <c:pt idx="17">
                  <c:v>45.2</c:v>
                </c:pt>
                <c:pt idx="18">
                  <c:v>46.3</c:v>
                </c:pt>
                <c:pt idx="19">
                  <c:v>47.5</c:v>
                </c:pt>
                <c:pt idx="20">
                  <c:v>48.7</c:v>
                </c:pt>
                <c:pt idx="21">
                  <c:v>49.3</c:v>
                </c:pt>
                <c:pt idx="22">
                  <c:v>49.9</c:v>
                </c:pt>
                <c:pt idx="23">
                  <c:v>50.5</c:v>
                </c:pt>
                <c:pt idx="24">
                  <c:v>50.7</c:v>
                </c:pt>
                <c:pt idx="25">
                  <c:v>51.2</c:v>
                </c:pt>
                <c:pt idx="26">
                  <c:v>51.3</c:v>
                </c:pt>
                <c:pt idx="27">
                  <c:v>52.5</c:v>
                </c:pt>
                <c:pt idx="28">
                  <c:v>53.3</c:v>
                </c:pt>
                <c:pt idx="29">
                  <c:v>54.3</c:v>
                </c:pt>
                <c:pt idx="30">
                  <c:v>55.5</c:v>
                </c:pt>
                <c:pt idx="31">
                  <c:v>56.6</c:v>
                </c:pt>
                <c:pt idx="32">
                  <c:v>58.7</c:v>
                </c:pt>
                <c:pt idx="33">
                  <c:v>60.1</c:v>
                </c:pt>
                <c:pt idx="34">
                  <c:v>61.1</c:v>
                </c:pt>
                <c:pt idx="35">
                  <c:v>62.5</c:v>
                </c:pt>
                <c:pt idx="36">
                  <c:v>63.5</c:v>
                </c:pt>
                <c:pt idx="37">
                  <c:v>63.9</c:v>
                </c:pt>
                <c:pt idx="38">
                  <c:v>64.5</c:v>
                </c:pt>
                <c:pt idx="39">
                  <c:v>65.5</c:v>
                </c:pt>
                <c:pt idx="40">
                  <c:v>66.7</c:v>
                </c:pt>
                <c:pt idx="41">
                  <c:v>67.400000000000006</c:v>
                </c:pt>
                <c:pt idx="42">
                  <c:v>68.3</c:v>
                </c:pt>
                <c:pt idx="43">
                  <c:v>69.2</c:v>
                </c:pt>
                <c:pt idx="44">
                  <c:v>69.3</c:v>
                </c:pt>
                <c:pt idx="45">
                  <c:v>69.5</c:v>
                </c:pt>
                <c:pt idx="46">
                  <c:v>70</c:v>
                </c:pt>
                <c:pt idx="47">
                  <c:v>70.2</c:v>
                </c:pt>
                <c:pt idx="48">
                  <c:v>70.599999999999994</c:v>
                </c:pt>
                <c:pt idx="49">
                  <c:v>71</c:v>
                </c:pt>
                <c:pt idx="50">
                  <c:v>71.5</c:v>
                </c:pt>
                <c:pt idx="51">
                  <c:v>72.099999999999994</c:v>
                </c:pt>
                <c:pt idx="52">
                  <c:v>72.3</c:v>
                </c:pt>
                <c:pt idx="53">
                  <c:v>72.400000000000006</c:v>
                </c:pt>
                <c:pt idx="54">
                  <c:v>72.7</c:v>
                </c:pt>
                <c:pt idx="55">
                  <c:v>73.2</c:v>
                </c:pt>
                <c:pt idx="56">
                  <c:v>73.5</c:v>
                </c:pt>
                <c:pt idx="57">
                  <c:v>73.7</c:v>
                </c:pt>
                <c:pt idx="58">
                  <c:v>74.2</c:v>
                </c:pt>
                <c:pt idx="59">
                  <c:v>74.599999999999994</c:v>
                </c:pt>
                <c:pt idx="60">
                  <c:v>75.900000000000006</c:v>
                </c:pt>
                <c:pt idx="61">
                  <c:v>76.400000000000006</c:v>
                </c:pt>
                <c:pt idx="62">
                  <c:v>77.3</c:v>
                </c:pt>
                <c:pt idx="63">
                  <c:v>77.900000000000006</c:v>
                </c:pt>
                <c:pt idx="64">
                  <c:v>79.3</c:v>
                </c:pt>
                <c:pt idx="65">
                  <c:v>79.599999999999994</c:v>
                </c:pt>
                <c:pt idx="66">
                  <c:v>80.900000000000006</c:v>
                </c:pt>
                <c:pt idx="67">
                  <c:v>82.3</c:v>
                </c:pt>
                <c:pt idx="68">
                  <c:v>82.7</c:v>
                </c:pt>
                <c:pt idx="69">
                  <c:v>82.3</c:v>
                </c:pt>
                <c:pt idx="70">
                  <c:v>83.5</c:v>
                </c:pt>
                <c:pt idx="71">
                  <c:v>83.6</c:v>
                </c:pt>
                <c:pt idx="72">
                  <c:v>84.1</c:v>
                </c:pt>
                <c:pt idx="73">
                  <c:v>84.4</c:v>
                </c:pt>
                <c:pt idx="74">
                  <c:v>84.3</c:v>
                </c:pt>
                <c:pt idx="75">
                  <c:v>84.6</c:v>
                </c:pt>
                <c:pt idx="76">
                  <c:v>85.3</c:v>
                </c:pt>
                <c:pt idx="77">
                  <c:v>85.6</c:v>
                </c:pt>
                <c:pt idx="78">
                  <c:v>85.5</c:v>
                </c:pt>
                <c:pt idx="79">
                  <c:v>85.5</c:v>
                </c:pt>
                <c:pt idx="80">
                  <c:v>85.6</c:v>
                </c:pt>
                <c:pt idx="81">
                  <c:v>84.9</c:v>
                </c:pt>
                <c:pt idx="82">
                  <c:v>85.9</c:v>
                </c:pt>
                <c:pt idx="83">
                  <c:v>89.3</c:v>
                </c:pt>
                <c:pt idx="84">
                  <c:v>89.1</c:v>
                </c:pt>
                <c:pt idx="85">
                  <c:v>91.5</c:v>
                </c:pt>
                <c:pt idx="86">
                  <c:v>93.7</c:v>
                </c:pt>
                <c:pt idx="87">
                  <c:v>94.1</c:v>
                </c:pt>
                <c:pt idx="88">
                  <c:v>94.5</c:v>
                </c:pt>
                <c:pt idx="89">
                  <c:v>96.1</c:v>
                </c:pt>
                <c:pt idx="90">
                  <c:v>96.5</c:v>
                </c:pt>
                <c:pt idx="91">
                  <c:v>95.1</c:v>
                </c:pt>
                <c:pt idx="92">
                  <c:v>97.3</c:v>
                </c:pt>
                <c:pt idx="93">
                  <c:v>95.5</c:v>
                </c:pt>
                <c:pt idx="94">
                  <c:v>95.3</c:v>
                </c:pt>
                <c:pt idx="95">
                  <c:v>96</c:v>
                </c:pt>
                <c:pt idx="96">
                  <c:v>95.2</c:v>
                </c:pt>
                <c:pt idx="97">
                  <c:v>95.4</c:v>
                </c:pt>
                <c:pt idx="98">
                  <c:v>97</c:v>
                </c:pt>
                <c:pt idx="99">
                  <c:v>98.1</c:v>
                </c:pt>
                <c:pt idx="100">
                  <c:v>98</c:v>
                </c:pt>
                <c:pt idx="101">
                  <c:v>97.3</c:v>
                </c:pt>
                <c:pt idx="102">
                  <c:v>97.4</c:v>
                </c:pt>
                <c:pt idx="103">
                  <c:v>96.5</c:v>
                </c:pt>
                <c:pt idx="104">
                  <c:v>97.3</c:v>
                </c:pt>
                <c:pt idx="105">
                  <c:v>96.5</c:v>
                </c:pt>
                <c:pt idx="106">
                  <c:v>97.4</c:v>
                </c:pt>
                <c:pt idx="107">
                  <c:v>94.6</c:v>
                </c:pt>
                <c:pt idx="108">
                  <c:v>97.7</c:v>
                </c:pt>
                <c:pt idx="109">
                  <c:v>97.5</c:v>
                </c:pt>
                <c:pt idx="110">
                  <c:v>98</c:v>
                </c:pt>
                <c:pt idx="111">
                  <c:v>97.2</c:v>
                </c:pt>
                <c:pt idx="112">
                  <c:v>96.3</c:v>
                </c:pt>
                <c:pt idx="113">
                  <c:v>97.2</c:v>
                </c:pt>
                <c:pt idx="114">
                  <c:v>98</c:v>
                </c:pt>
                <c:pt idx="115">
                  <c:v>98.1</c:v>
                </c:pt>
                <c:pt idx="11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5-4CE5-A4CF-90245D937D4F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Ircamera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Sheet2!$B$2:$B$118</c:f>
              <c:numCache>
                <c:formatCode>General</c:formatCode>
                <c:ptCount val="117"/>
                <c:pt idx="0">
                  <c:v>16.53</c:v>
                </c:pt>
                <c:pt idx="1">
                  <c:v>25.36</c:v>
                </c:pt>
                <c:pt idx="2">
                  <c:v>27.39</c:v>
                </c:pt>
                <c:pt idx="3">
                  <c:v>29.1</c:v>
                </c:pt>
                <c:pt idx="4">
                  <c:v>30.51</c:v>
                </c:pt>
                <c:pt idx="5">
                  <c:v>31.65</c:v>
                </c:pt>
                <c:pt idx="6">
                  <c:v>32.049999999999997</c:v>
                </c:pt>
                <c:pt idx="7">
                  <c:v>31.93</c:v>
                </c:pt>
                <c:pt idx="8">
                  <c:v>32.49</c:v>
                </c:pt>
                <c:pt idx="9">
                  <c:v>33.06</c:v>
                </c:pt>
                <c:pt idx="10">
                  <c:v>35.47</c:v>
                </c:pt>
                <c:pt idx="11">
                  <c:v>38.270000000000003</c:v>
                </c:pt>
                <c:pt idx="12">
                  <c:v>41.77</c:v>
                </c:pt>
                <c:pt idx="13">
                  <c:v>43.79</c:v>
                </c:pt>
                <c:pt idx="14">
                  <c:v>45.73</c:v>
                </c:pt>
                <c:pt idx="15">
                  <c:v>47.98</c:v>
                </c:pt>
                <c:pt idx="16">
                  <c:v>49.74</c:v>
                </c:pt>
                <c:pt idx="17">
                  <c:v>51.59</c:v>
                </c:pt>
                <c:pt idx="18">
                  <c:v>53.06</c:v>
                </c:pt>
                <c:pt idx="19">
                  <c:v>54.08</c:v>
                </c:pt>
                <c:pt idx="20">
                  <c:v>55.51</c:v>
                </c:pt>
                <c:pt idx="21">
                  <c:v>56.23</c:v>
                </c:pt>
                <c:pt idx="22">
                  <c:v>56.46</c:v>
                </c:pt>
                <c:pt idx="23">
                  <c:v>57.39</c:v>
                </c:pt>
                <c:pt idx="24">
                  <c:v>57.59</c:v>
                </c:pt>
                <c:pt idx="25">
                  <c:v>58.21</c:v>
                </c:pt>
                <c:pt idx="26">
                  <c:v>59.45</c:v>
                </c:pt>
                <c:pt idx="27">
                  <c:v>60.62</c:v>
                </c:pt>
                <c:pt idx="28">
                  <c:v>61.95</c:v>
                </c:pt>
                <c:pt idx="29">
                  <c:v>63.31</c:v>
                </c:pt>
                <c:pt idx="30">
                  <c:v>64.989999999999995</c:v>
                </c:pt>
                <c:pt idx="31">
                  <c:v>66.510000000000005</c:v>
                </c:pt>
                <c:pt idx="32">
                  <c:v>69.27</c:v>
                </c:pt>
                <c:pt idx="33">
                  <c:v>70.89</c:v>
                </c:pt>
                <c:pt idx="34">
                  <c:v>73.06</c:v>
                </c:pt>
                <c:pt idx="35">
                  <c:v>73.959999999999994</c:v>
                </c:pt>
                <c:pt idx="36">
                  <c:v>75.430000000000007</c:v>
                </c:pt>
                <c:pt idx="37">
                  <c:v>76.069999999999993</c:v>
                </c:pt>
                <c:pt idx="38">
                  <c:v>76.25</c:v>
                </c:pt>
                <c:pt idx="39">
                  <c:v>78.28</c:v>
                </c:pt>
                <c:pt idx="40">
                  <c:v>78.84</c:v>
                </c:pt>
                <c:pt idx="41">
                  <c:v>79.37</c:v>
                </c:pt>
                <c:pt idx="42">
                  <c:v>79.75</c:v>
                </c:pt>
                <c:pt idx="43">
                  <c:v>80.23</c:v>
                </c:pt>
                <c:pt idx="44">
                  <c:v>80.489999999999995</c:v>
                </c:pt>
                <c:pt idx="45">
                  <c:v>81.45</c:v>
                </c:pt>
                <c:pt idx="46">
                  <c:v>81.22</c:v>
                </c:pt>
                <c:pt idx="47">
                  <c:v>81.78</c:v>
                </c:pt>
                <c:pt idx="48">
                  <c:v>82.64</c:v>
                </c:pt>
                <c:pt idx="49">
                  <c:v>82.07</c:v>
                </c:pt>
                <c:pt idx="50">
                  <c:v>82.73</c:v>
                </c:pt>
                <c:pt idx="51">
                  <c:v>83.57</c:v>
                </c:pt>
                <c:pt idx="52">
                  <c:v>83.47</c:v>
                </c:pt>
                <c:pt idx="53">
                  <c:v>83.23</c:v>
                </c:pt>
                <c:pt idx="54">
                  <c:v>83.92</c:v>
                </c:pt>
                <c:pt idx="55">
                  <c:v>84.53</c:v>
                </c:pt>
                <c:pt idx="56">
                  <c:v>84.06</c:v>
                </c:pt>
                <c:pt idx="57">
                  <c:v>84.7</c:v>
                </c:pt>
                <c:pt idx="58">
                  <c:v>85.66</c:v>
                </c:pt>
                <c:pt idx="59">
                  <c:v>86.01</c:v>
                </c:pt>
                <c:pt idx="60">
                  <c:v>87.51</c:v>
                </c:pt>
                <c:pt idx="61">
                  <c:v>86.63</c:v>
                </c:pt>
                <c:pt idx="62">
                  <c:v>88.21</c:v>
                </c:pt>
                <c:pt idx="63">
                  <c:v>90.11</c:v>
                </c:pt>
                <c:pt idx="64">
                  <c:v>89.51</c:v>
                </c:pt>
                <c:pt idx="65">
                  <c:v>91.01</c:v>
                </c:pt>
                <c:pt idx="66">
                  <c:v>91.21</c:v>
                </c:pt>
                <c:pt idx="67">
                  <c:v>92.52</c:v>
                </c:pt>
                <c:pt idx="68">
                  <c:v>93.63</c:v>
                </c:pt>
                <c:pt idx="69">
                  <c:v>92.78</c:v>
                </c:pt>
                <c:pt idx="70">
                  <c:v>93.13</c:v>
                </c:pt>
                <c:pt idx="71">
                  <c:v>94.72</c:v>
                </c:pt>
                <c:pt idx="72">
                  <c:v>93.92</c:v>
                </c:pt>
                <c:pt idx="73">
                  <c:v>94.31</c:v>
                </c:pt>
                <c:pt idx="74">
                  <c:v>95.04</c:v>
                </c:pt>
                <c:pt idx="75">
                  <c:v>93.91</c:v>
                </c:pt>
                <c:pt idx="76">
                  <c:v>95.59</c:v>
                </c:pt>
                <c:pt idx="77">
                  <c:v>94.15</c:v>
                </c:pt>
                <c:pt idx="78">
                  <c:v>94.95</c:v>
                </c:pt>
                <c:pt idx="79">
                  <c:v>95.25</c:v>
                </c:pt>
                <c:pt idx="80">
                  <c:v>94.63</c:v>
                </c:pt>
                <c:pt idx="81">
                  <c:v>94.26</c:v>
                </c:pt>
                <c:pt idx="82">
                  <c:v>97.11</c:v>
                </c:pt>
                <c:pt idx="83">
                  <c:v>100.66</c:v>
                </c:pt>
                <c:pt idx="84">
                  <c:v>99.82</c:v>
                </c:pt>
                <c:pt idx="85">
                  <c:v>100.78</c:v>
                </c:pt>
                <c:pt idx="86">
                  <c:v>100.66</c:v>
                </c:pt>
                <c:pt idx="87">
                  <c:v>101.64</c:v>
                </c:pt>
                <c:pt idx="88">
                  <c:v>102.25</c:v>
                </c:pt>
                <c:pt idx="89">
                  <c:v>103.38</c:v>
                </c:pt>
                <c:pt idx="90">
                  <c:v>102.93</c:v>
                </c:pt>
                <c:pt idx="91">
                  <c:v>104.38</c:v>
                </c:pt>
                <c:pt idx="92">
                  <c:v>105.29</c:v>
                </c:pt>
                <c:pt idx="93">
                  <c:v>104.25</c:v>
                </c:pt>
                <c:pt idx="94">
                  <c:v>105.01</c:v>
                </c:pt>
                <c:pt idx="95">
                  <c:v>106.78</c:v>
                </c:pt>
                <c:pt idx="96">
                  <c:v>105.85</c:v>
                </c:pt>
                <c:pt idx="97">
                  <c:v>106.79</c:v>
                </c:pt>
                <c:pt idx="98">
                  <c:v>106.37</c:v>
                </c:pt>
                <c:pt idx="99">
                  <c:v>109.73</c:v>
                </c:pt>
                <c:pt idx="100">
                  <c:v>110.04</c:v>
                </c:pt>
                <c:pt idx="101">
                  <c:v>109.81</c:v>
                </c:pt>
                <c:pt idx="102">
                  <c:v>106.41</c:v>
                </c:pt>
                <c:pt idx="103">
                  <c:v>105.73</c:v>
                </c:pt>
                <c:pt idx="104">
                  <c:v>108.95</c:v>
                </c:pt>
                <c:pt idx="105">
                  <c:v>106.91</c:v>
                </c:pt>
                <c:pt idx="106">
                  <c:v>107.38</c:v>
                </c:pt>
                <c:pt idx="107">
                  <c:v>105.95</c:v>
                </c:pt>
                <c:pt idx="108">
                  <c:v>108</c:v>
                </c:pt>
                <c:pt idx="109">
                  <c:v>107.33</c:v>
                </c:pt>
                <c:pt idx="110">
                  <c:v>111.24</c:v>
                </c:pt>
                <c:pt idx="111">
                  <c:v>108.57</c:v>
                </c:pt>
                <c:pt idx="112">
                  <c:v>107.15</c:v>
                </c:pt>
                <c:pt idx="113">
                  <c:v>109.95</c:v>
                </c:pt>
                <c:pt idx="114">
                  <c:v>113.78</c:v>
                </c:pt>
                <c:pt idx="115">
                  <c:v>113.3</c:v>
                </c:pt>
                <c:pt idx="116">
                  <c:v>112.06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5-4CE5-A4CF-90245D937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21032"/>
        <c:axId val="513825952"/>
      </c:lineChart>
      <c:catAx>
        <c:axId val="513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25952"/>
        <c:crosses val="autoZero"/>
        <c:auto val="1"/>
        <c:lblAlgn val="ctr"/>
        <c:lblOffset val="100"/>
        <c:noMultiLvlLbl val="0"/>
      </c:catAx>
      <c:valAx>
        <c:axId val="5138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2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Sheet28!$B$1:$B$62</c:f>
              <c:numCache>
                <c:formatCode>General</c:formatCode>
                <c:ptCount val="6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</c:numCache>
            </c:numRef>
          </c:xVal>
          <c:yVal>
            <c:numRef>
              <c:f>Sheet28!$E$1:$E$62</c:f>
              <c:numCache>
                <c:formatCode>General</c:formatCode>
                <c:ptCount val="62"/>
                <c:pt idx="1">
                  <c:v>84.652234099999987</c:v>
                </c:pt>
                <c:pt idx="2">
                  <c:v>80.959077100000002</c:v>
                </c:pt>
                <c:pt idx="3">
                  <c:v>87.336528700000002</c:v>
                </c:pt>
                <c:pt idx="4">
                  <c:v>87.012251500000005</c:v>
                </c:pt>
                <c:pt idx="5">
                  <c:v>89.111045599999997</c:v>
                </c:pt>
                <c:pt idx="6">
                  <c:v>89.183107199999995</c:v>
                </c:pt>
                <c:pt idx="7">
                  <c:v>89.219138000000001</c:v>
                </c:pt>
                <c:pt idx="8">
                  <c:v>89.219138000000001</c:v>
                </c:pt>
                <c:pt idx="9">
                  <c:v>88.570583600000006</c:v>
                </c:pt>
                <c:pt idx="10">
                  <c:v>89.011960899999991</c:v>
                </c:pt>
                <c:pt idx="11">
                  <c:v>89.777615399999988</c:v>
                </c:pt>
                <c:pt idx="12">
                  <c:v>89.993800199999995</c:v>
                </c:pt>
                <c:pt idx="13">
                  <c:v>89.867692399999996</c:v>
                </c:pt>
                <c:pt idx="14">
                  <c:v>90.209984999999989</c:v>
                </c:pt>
                <c:pt idx="15">
                  <c:v>90.327085099999991</c:v>
                </c:pt>
                <c:pt idx="16">
                  <c:v>90.218992700000001</c:v>
                </c:pt>
                <c:pt idx="17">
                  <c:v>89.885707799999992</c:v>
                </c:pt>
                <c:pt idx="18">
                  <c:v>89.921738599999998</c:v>
                </c:pt>
                <c:pt idx="19">
                  <c:v>90.588308400000003</c:v>
                </c:pt>
                <c:pt idx="20">
                  <c:v>90.498231399999995</c:v>
                </c:pt>
                <c:pt idx="21">
                  <c:v>90.498231399999995</c:v>
                </c:pt>
                <c:pt idx="22">
                  <c:v>90.633346899999992</c:v>
                </c:pt>
                <c:pt idx="23">
                  <c:v>90.678385399999996</c:v>
                </c:pt>
                <c:pt idx="24">
                  <c:v>91.020678000000004</c:v>
                </c:pt>
                <c:pt idx="25">
                  <c:v>90.948616399999992</c:v>
                </c:pt>
                <c:pt idx="26">
                  <c:v>91.362970599999997</c:v>
                </c:pt>
                <c:pt idx="27">
                  <c:v>91.353962899999985</c:v>
                </c:pt>
                <c:pt idx="28">
                  <c:v>91.903432599999988</c:v>
                </c:pt>
                <c:pt idx="29">
                  <c:v>91.696255500000007</c:v>
                </c:pt>
                <c:pt idx="30">
                  <c:v>92.209694399999989</c:v>
                </c:pt>
                <c:pt idx="31">
                  <c:v>92.08358659999999</c:v>
                </c:pt>
                <c:pt idx="32">
                  <c:v>92.227709799999985</c:v>
                </c:pt>
                <c:pt idx="33">
                  <c:v>92.497940799999995</c:v>
                </c:pt>
                <c:pt idx="34">
                  <c:v>92.515956199999991</c:v>
                </c:pt>
                <c:pt idx="35">
                  <c:v>92.822218000000007</c:v>
                </c:pt>
                <c:pt idx="36">
                  <c:v>92.750156399999995</c:v>
                </c:pt>
                <c:pt idx="37">
                  <c:v>93.20954909999999</c:v>
                </c:pt>
                <c:pt idx="38">
                  <c:v>93.020387400000004</c:v>
                </c:pt>
                <c:pt idx="39">
                  <c:v>93.128479799999994</c:v>
                </c:pt>
                <c:pt idx="40">
                  <c:v>93.362679999999997</c:v>
                </c:pt>
                <c:pt idx="41">
                  <c:v>93.560849399999995</c:v>
                </c:pt>
                <c:pt idx="42">
                  <c:v>94.425588599999998</c:v>
                </c:pt>
                <c:pt idx="43">
                  <c:v>94.623757999999995</c:v>
                </c:pt>
                <c:pt idx="44">
                  <c:v>94.875973599999995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D-42E7-ADCF-8CBDC1AFF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00768"/>
        <c:axId val="543702408"/>
      </c:scatterChart>
      <c:valAx>
        <c:axId val="5437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702408"/>
        <c:crosses val="autoZero"/>
        <c:crossBetween val="midCat"/>
      </c:valAx>
      <c:valAx>
        <c:axId val="54370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7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Sheet29!$B$1:$B$66</c:f>
              <c:numCache>
                <c:formatCode>General</c:formatCode>
                <c:ptCount val="6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</c:numCache>
            </c:numRef>
          </c:xVal>
          <c:yVal>
            <c:numRef>
              <c:f>Sheet29!$E$1:$E$66</c:f>
              <c:numCache>
                <c:formatCode>General</c:formatCode>
                <c:ptCount val="66"/>
                <c:pt idx="1">
                  <c:v>81.859847099999996</c:v>
                </c:pt>
                <c:pt idx="2">
                  <c:v>75.329264600000002</c:v>
                </c:pt>
                <c:pt idx="3">
                  <c:v>77.040727599999997</c:v>
                </c:pt>
                <c:pt idx="4">
                  <c:v>79.725022199999998</c:v>
                </c:pt>
                <c:pt idx="5">
                  <c:v>81.274346600000001</c:v>
                </c:pt>
                <c:pt idx="6">
                  <c:v>82.292216699999983</c:v>
                </c:pt>
                <c:pt idx="7">
                  <c:v>82.445347599999991</c:v>
                </c:pt>
                <c:pt idx="8">
                  <c:v>82.958786500000002</c:v>
                </c:pt>
                <c:pt idx="9">
                  <c:v>82.976801899999998</c:v>
                </c:pt>
                <c:pt idx="10">
                  <c:v>82.850694099999998</c:v>
                </c:pt>
                <c:pt idx="11">
                  <c:v>83.084894300000002</c:v>
                </c:pt>
                <c:pt idx="12">
                  <c:v>83.751464099999993</c:v>
                </c:pt>
                <c:pt idx="13">
                  <c:v>83.967648899999986</c:v>
                </c:pt>
                <c:pt idx="14">
                  <c:v>84.363987699999996</c:v>
                </c:pt>
                <c:pt idx="15">
                  <c:v>83.715433300000001</c:v>
                </c:pt>
                <c:pt idx="16">
                  <c:v>83.463217700000001</c:v>
                </c:pt>
                <c:pt idx="17">
                  <c:v>83.82352569999999</c:v>
                </c:pt>
                <c:pt idx="18">
                  <c:v>84.138795200000004</c:v>
                </c:pt>
                <c:pt idx="19">
                  <c:v>84.363987699999996</c:v>
                </c:pt>
                <c:pt idx="20">
                  <c:v>84.1568106</c:v>
                </c:pt>
                <c:pt idx="21">
                  <c:v>84.472080099999985</c:v>
                </c:pt>
                <c:pt idx="22">
                  <c:v>84.985518999999996</c:v>
                </c:pt>
                <c:pt idx="23">
                  <c:v>85.021549799999988</c:v>
                </c:pt>
                <c:pt idx="24">
                  <c:v>84.913457399999999</c:v>
                </c:pt>
                <c:pt idx="25">
                  <c:v>84.913457399999999</c:v>
                </c:pt>
                <c:pt idx="26">
                  <c:v>84.634218699999991</c:v>
                </c:pt>
                <c:pt idx="27">
                  <c:v>85.102619099999998</c:v>
                </c:pt>
                <c:pt idx="28">
                  <c:v>84.913457399999999</c:v>
                </c:pt>
                <c:pt idx="29">
                  <c:v>84.940480500000007</c:v>
                </c:pt>
                <c:pt idx="30">
                  <c:v>85.264757700000004</c:v>
                </c:pt>
                <c:pt idx="31">
                  <c:v>84.904449700000001</c:v>
                </c:pt>
                <c:pt idx="32">
                  <c:v>87.120343899999995</c:v>
                </c:pt>
                <c:pt idx="33">
                  <c:v>87.354544099999998</c:v>
                </c:pt>
                <c:pt idx="34">
                  <c:v>87.786913699999999</c:v>
                </c:pt>
                <c:pt idx="35">
                  <c:v>87.858975299999997</c:v>
                </c:pt>
                <c:pt idx="36">
                  <c:v>87.931036899999995</c:v>
                </c:pt>
                <c:pt idx="37">
                  <c:v>88.32737569999999</c:v>
                </c:pt>
                <c:pt idx="38">
                  <c:v>88.120198599999995</c:v>
                </c:pt>
                <c:pt idx="39">
                  <c:v>88.390429600000004</c:v>
                </c:pt>
                <c:pt idx="40">
                  <c:v>88.291344899999999</c:v>
                </c:pt>
                <c:pt idx="41">
                  <c:v>88.70569909999999</c:v>
                </c:pt>
                <c:pt idx="42">
                  <c:v>88.417452699999998</c:v>
                </c:pt>
                <c:pt idx="43">
                  <c:v>88.6606606</c:v>
                </c:pt>
                <c:pt idx="44">
                  <c:v>88.777760699999988</c:v>
                </c:pt>
                <c:pt idx="45">
                  <c:v>88.966922400000001</c:v>
                </c:pt>
                <c:pt idx="46">
                  <c:v>89.093030200000001</c:v>
                </c:pt>
                <c:pt idx="47">
                  <c:v>89.345245800000001</c:v>
                </c:pt>
                <c:pt idx="48">
                  <c:v>89.282191900000001</c:v>
                </c:pt>
                <c:pt idx="49">
                  <c:v>89.45333819999999</c:v>
                </c:pt>
                <c:pt idx="50">
                  <c:v>89.5344075</c:v>
                </c:pt>
                <c:pt idx="51">
                  <c:v>89.858684699999998</c:v>
                </c:pt>
                <c:pt idx="52">
                  <c:v>89.921738599999998</c:v>
                </c:pt>
                <c:pt idx="53">
                  <c:v>90.191969599999993</c:v>
                </c:pt>
                <c:pt idx="54">
                  <c:v>90.237008099999997</c:v>
                </c:pt>
                <c:pt idx="55">
                  <c:v>90.273038899999989</c:v>
                </c:pt>
                <c:pt idx="56">
                  <c:v>90.5973161</c:v>
                </c:pt>
                <c:pt idx="57">
                  <c:v>90.723423899999986</c:v>
                </c:pt>
                <c:pt idx="58">
                  <c:v>90.903577899999988</c:v>
                </c:pt>
                <c:pt idx="59">
                  <c:v>91.092739600000002</c:v>
                </c:pt>
                <c:pt idx="60">
                  <c:v>91.182816599999995</c:v>
                </c:pt>
                <c:pt idx="61">
                  <c:v>91.299916699999983</c:v>
                </c:pt>
                <c:pt idx="62">
                  <c:v>91.408009099999987</c:v>
                </c:pt>
                <c:pt idx="63">
                  <c:v>91.552132299999997</c:v>
                </c:pt>
                <c:pt idx="64">
                  <c:v>91.696255500000007</c:v>
                </c:pt>
                <c:pt idx="65">
                  <c:v>91.777324799999988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0-4406-9815-E62F46451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71792"/>
        <c:axId val="544672120"/>
      </c:scatterChart>
      <c:valAx>
        <c:axId val="5446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72120"/>
        <c:crosses val="autoZero"/>
        <c:crossBetween val="midCat"/>
      </c:valAx>
      <c:valAx>
        <c:axId val="54467212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Sheet30!$B$1:$B$62</c:f>
              <c:numCache>
                <c:formatCode>General</c:formatCode>
                <c:ptCount val="6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Sheet30!$E$1:$E$62</c:f>
              <c:numCache>
                <c:formatCode>General</c:formatCode>
                <c:ptCount val="62"/>
                <c:pt idx="1">
                  <c:v>91.029685699999987</c:v>
                </c:pt>
                <c:pt idx="2">
                  <c:v>91.056708799999996</c:v>
                </c:pt>
                <c:pt idx="3">
                  <c:v>87.012251500000005</c:v>
                </c:pt>
                <c:pt idx="4">
                  <c:v>95.434450999999996</c:v>
                </c:pt>
                <c:pt idx="5">
                  <c:v>97.686375999999996</c:v>
                </c:pt>
                <c:pt idx="6">
                  <c:v>97.605306699999986</c:v>
                </c:pt>
                <c:pt idx="7">
                  <c:v>96.245143999999996</c:v>
                </c:pt>
                <c:pt idx="8">
                  <c:v>96.569421199999994</c:v>
                </c:pt>
                <c:pt idx="9">
                  <c:v>97.037821599999987</c:v>
                </c:pt>
                <c:pt idx="10">
                  <c:v>98.6682153</c:v>
                </c:pt>
                <c:pt idx="11">
                  <c:v>98.208822599999991</c:v>
                </c:pt>
                <c:pt idx="12">
                  <c:v>98.695238399999994</c:v>
                </c:pt>
                <c:pt idx="13">
                  <c:v>98.6682153</c:v>
                </c:pt>
                <c:pt idx="14">
                  <c:v>97.938591599999995</c:v>
                </c:pt>
                <c:pt idx="15">
                  <c:v>98.524092100000004</c:v>
                </c:pt>
                <c:pt idx="16">
                  <c:v>98.244853399999997</c:v>
                </c:pt>
                <c:pt idx="17">
                  <c:v>98.515084399999992</c:v>
                </c:pt>
                <c:pt idx="18">
                  <c:v>98.533099799999988</c:v>
                </c:pt>
                <c:pt idx="19">
                  <c:v>98.749284599999996</c:v>
                </c:pt>
                <c:pt idx="20">
                  <c:v>99.019515599999991</c:v>
                </c:pt>
                <c:pt idx="21">
                  <c:v>99.298754299999999</c:v>
                </c:pt>
                <c:pt idx="22">
                  <c:v>99.866239399999998</c:v>
                </c:pt>
                <c:pt idx="23">
                  <c:v>100.18150889999998</c:v>
                </c:pt>
                <c:pt idx="24">
                  <c:v>100.26257819999999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2-4B99-888B-E26E737C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53240"/>
        <c:axId val="479353896"/>
      </c:scatterChart>
      <c:valAx>
        <c:axId val="47935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53896"/>
        <c:crosses val="autoZero"/>
        <c:crossBetween val="midCat"/>
      </c:valAx>
      <c:valAx>
        <c:axId val="4793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5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Sheet31!$B$1:$B$66</c:f>
              <c:numCache>
                <c:formatCode>General</c:formatCode>
                <c:ptCount val="6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</c:numCache>
            </c:numRef>
          </c:xVal>
          <c:yVal>
            <c:numRef>
              <c:f>Sheet31!$E$1:$E$66</c:f>
              <c:numCache>
                <c:formatCode>General</c:formatCode>
                <c:ptCount val="66"/>
                <c:pt idx="1">
                  <c:v>85.084603700000002</c:v>
                </c:pt>
                <c:pt idx="2">
                  <c:v>91.651216999999988</c:v>
                </c:pt>
                <c:pt idx="3">
                  <c:v>94.308488499999996</c:v>
                </c:pt>
                <c:pt idx="4">
                  <c:v>94.975058300000001</c:v>
                </c:pt>
                <c:pt idx="5">
                  <c:v>95.227273899999986</c:v>
                </c:pt>
                <c:pt idx="6">
                  <c:v>95.434450999999996</c:v>
                </c:pt>
                <c:pt idx="7">
                  <c:v>95.479489499999985</c:v>
                </c:pt>
                <c:pt idx="8">
                  <c:v>95.740712799999997</c:v>
                </c:pt>
                <c:pt idx="9">
                  <c:v>95.560558799999995</c:v>
                </c:pt>
                <c:pt idx="10">
                  <c:v>96.101020800000001</c:v>
                </c:pt>
                <c:pt idx="11">
                  <c:v>96.515374999999992</c:v>
                </c:pt>
                <c:pt idx="12">
                  <c:v>96.560413499999996</c:v>
                </c:pt>
                <c:pt idx="13">
                  <c:v>96.839652199999989</c:v>
                </c:pt>
                <c:pt idx="14">
                  <c:v>97.019806199999991</c:v>
                </c:pt>
                <c:pt idx="15">
                  <c:v>97.803476099999997</c:v>
                </c:pt>
                <c:pt idx="16">
                  <c:v>97.136906299999993</c:v>
                </c:pt>
                <c:pt idx="17">
                  <c:v>97.091867799999989</c:v>
                </c:pt>
                <c:pt idx="18">
                  <c:v>97.623322099999996</c:v>
                </c:pt>
                <c:pt idx="19">
                  <c:v>97.407137299999988</c:v>
                </c:pt>
                <c:pt idx="20">
                  <c:v>97.235990999999999</c:v>
                </c:pt>
                <c:pt idx="21">
                  <c:v>97.425152699999998</c:v>
                </c:pt>
                <c:pt idx="22">
                  <c:v>97.938591599999995</c:v>
                </c:pt>
                <c:pt idx="23">
                  <c:v>98.181799499999997</c:v>
                </c:pt>
                <c:pt idx="24">
                  <c:v>98.217830299999989</c:v>
                </c:pt>
                <c:pt idx="25">
                  <c:v>98.4159997</c:v>
                </c:pt>
                <c:pt idx="26">
                  <c:v>98.659207599999988</c:v>
                </c:pt>
                <c:pt idx="27">
                  <c:v>98.857376999999985</c:v>
                </c:pt>
                <c:pt idx="28">
                  <c:v>98.929438599999997</c:v>
                </c:pt>
                <c:pt idx="29">
                  <c:v>99.298754299999999</c:v>
                </c:pt>
                <c:pt idx="30">
                  <c:v>99.370815899999997</c:v>
                </c:pt>
                <c:pt idx="31">
                  <c:v>99.568985299999994</c:v>
                </c:pt>
                <c:pt idx="32">
                  <c:v>99.983339499999985</c:v>
                </c:pt>
                <c:pt idx="33">
                  <c:v>100.27158589999999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3-471A-838F-976E5858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96512"/>
        <c:axId val="545191264"/>
      </c:scatterChart>
      <c:valAx>
        <c:axId val="5451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91264"/>
        <c:crosses val="autoZero"/>
        <c:crossBetween val="midCat"/>
      </c:valAx>
      <c:valAx>
        <c:axId val="545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Sheet32!$B$1:$B$62</c:f>
              <c:numCache>
                <c:formatCode>General</c:formatCode>
                <c:ptCount val="6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</c:numCache>
            </c:numRef>
          </c:xVal>
          <c:yVal>
            <c:numRef>
              <c:f>Sheet32!$E$1:$E$62</c:f>
              <c:numCache>
                <c:formatCode>General</c:formatCode>
                <c:ptCount val="62"/>
                <c:pt idx="1">
                  <c:v>83.958641200000002</c:v>
                </c:pt>
                <c:pt idx="2">
                  <c:v>85.462927100000002</c:v>
                </c:pt>
                <c:pt idx="3">
                  <c:v>92.0385481</c:v>
                </c:pt>
                <c:pt idx="4">
                  <c:v>93.659934099999987</c:v>
                </c:pt>
                <c:pt idx="5">
                  <c:v>94.092303700000002</c:v>
                </c:pt>
                <c:pt idx="6">
                  <c:v>94.326503899999992</c:v>
                </c:pt>
                <c:pt idx="7">
                  <c:v>94.263449999999992</c:v>
                </c:pt>
                <c:pt idx="8">
                  <c:v>94.461619399999989</c:v>
                </c:pt>
                <c:pt idx="9">
                  <c:v>94.857958199999999</c:v>
                </c:pt>
                <c:pt idx="10">
                  <c:v>95.047119899999998</c:v>
                </c:pt>
                <c:pt idx="11">
                  <c:v>94.695819599999993</c:v>
                </c:pt>
                <c:pt idx="12">
                  <c:v>94.785896599999987</c:v>
                </c:pt>
                <c:pt idx="13">
                  <c:v>95.128189199999994</c:v>
                </c:pt>
                <c:pt idx="14">
                  <c:v>95.254296999999994</c:v>
                </c:pt>
                <c:pt idx="15">
                  <c:v>95.46147409999999</c:v>
                </c:pt>
                <c:pt idx="16">
                  <c:v>95.632620399999993</c:v>
                </c:pt>
                <c:pt idx="17">
                  <c:v>95.713689699999989</c:v>
                </c:pt>
                <c:pt idx="18">
                  <c:v>95.758728199999993</c:v>
                </c:pt>
                <c:pt idx="19">
                  <c:v>95.605597299999985</c:v>
                </c:pt>
                <c:pt idx="20">
                  <c:v>95.46147409999999</c:v>
                </c:pt>
                <c:pt idx="21">
                  <c:v>95.641628099999991</c:v>
                </c:pt>
                <c:pt idx="22">
                  <c:v>95.866820599999997</c:v>
                </c:pt>
                <c:pt idx="23">
                  <c:v>95.731705099999985</c:v>
                </c:pt>
                <c:pt idx="24">
                  <c:v>95.677658899999983</c:v>
                </c:pt>
                <c:pt idx="25">
                  <c:v>95.785751299999987</c:v>
                </c:pt>
                <c:pt idx="26">
                  <c:v>96.236136299999998</c:v>
                </c:pt>
                <c:pt idx="27">
                  <c:v>96.326213300000006</c:v>
                </c:pt>
                <c:pt idx="28">
                  <c:v>96.5423981</c:v>
                </c:pt>
                <c:pt idx="29">
                  <c:v>96.875682999999995</c:v>
                </c:pt>
                <c:pt idx="30">
                  <c:v>96.884690699999993</c:v>
                </c:pt>
                <c:pt idx="31">
                  <c:v>97.028813899999989</c:v>
                </c:pt>
                <c:pt idx="32">
                  <c:v>97.443168099999994</c:v>
                </c:pt>
                <c:pt idx="33">
                  <c:v>97.659352899999988</c:v>
                </c:pt>
                <c:pt idx="34">
                  <c:v>97.695383699999994</c:v>
                </c:pt>
                <c:pt idx="35">
                  <c:v>97.803476099999997</c:v>
                </c:pt>
                <c:pt idx="36">
                  <c:v>98.136760999999993</c:v>
                </c:pt>
                <c:pt idx="37">
                  <c:v>98.253861099999995</c:v>
                </c:pt>
                <c:pt idx="38">
                  <c:v>98.488061299999998</c:v>
                </c:pt>
                <c:pt idx="39">
                  <c:v>99.010507899999993</c:v>
                </c:pt>
                <c:pt idx="40">
                  <c:v>99.109592599999985</c:v>
                </c:pt>
                <c:pt idx="41">
                  <c:v>99.280738899999989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1-4EC0-B80D-C5C937DF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65592"/>
        <c:axId val="468765920"/>
      </c:scatterChart>
      <c:valAx>
        <c:axId val="46876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765920"/>
        <c:crosses val="autoZero"/>
        <c:crossBetween val="midCat"/>
      </c:valAx>
      <c:valAx>
        <c:axId val="468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76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Ircamera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Sheet2!$A$2:$A$118</c:f>
              <c:numCache>
                <c:formatCode>General</c:formatCode>
                <c:ptCount val="117"/>
                <c:pt idx="0">
                  <c:v>14.4</c:v>
                </c:pt>
                <c:pt idx="1">
                  <c:v>21.5</c:v>
                </c:pt>
                <c:pt idx="2">
                  <c:v>25.5</c:v>
                </c:pt>
                <c:pt idx="3">
                  <c:v>27.4</c:v>
                </c:pt>
                <c:pt idx="4">
                  <c:v>28.9</c:v>
                </c:pt>
                <c:pt idx="5">
                  <c:v>30.2</c:v>
                </c:pt>
                <c:pt idx="6">
                  <c:v>30.9</c:v>
                </c:pt>
                <c:pt idx="7">
                  <c:v>31.1</c:v>
                </c:pt>
                <c:pt idx="8">
                  <c:v>32</c:v>
                </c:pt>
                <c:pt idx="9">
                  <c:v>31.9</c:v>
                </c:pt>
                <c:pt idx="10">
                  <c:v>33.1</c:v>
                </c:pt>
                <c:pt idx="11">
                  <c:v>34.200000000000003</c:v>
                </c:pt>
                <c:pt idx="12">
                  <c:v>35.9</c:v>
                </c:pt>
                <c:pt idx="13">
                  <c:v>37.5</c:v>
                </c:pt>
                <c:pt idx="14">
                  <c:v>39.6</c:v>
                </c:pt>
                <c:pt idx="15">
                  <c:v>41.7</c:v>
                </c:pt>
                <c:pt idx="16">
                  <c:v>43.2</c:v>
                </c:pt>
                <c:pt idx="17">
                  <c:v>45.2</c:v>
                </c:pt>
                <c:pt idx="18">
                  <c:v>46.3</c:v>
                </c:pt>
                <c:pt idx="19">
                  <c:v>47.5</c:v>
                </c:pt>
                <c:pt idx="20">
                  <c:v>48.7</c:v>
                </c:pt>
                <c:pt idx="21">
                  <c:v>49.3</c:v>
                </c:pt>
                <c:pt idx="22">
                  <c:v>49.9</c:v>
                </c:pt>
                <c:pt idx="23">
                  <c:v>50.5</c:v>
                </c:pt>
                <c:pt idx="24">
                  <c:v>50.7</c:v>
                </c:pt>
                <c:pt idx="25">
                  <c:v>51.2</c:v>
                </c:pt>
                <c:pt idx="26">
                  <c:v>51.3</c:v>
                </c:pt>
                <c:pt idx="27">
                  <c:v>52.5</c:v>
                </c:pt>
                <c:pt idx="28">
                  <c:v>53.3</c:v>
                </c:pt>
                <c:pt idx="29">
                  <c:v>54.3</c:v>
                </c:pt>
                <c:pt idx="30">
                  <c:v>55.5</c:v>
                </c:pt>
                <c:pt idx="31">
                  <c:v>56.6</c:v>
                </c:pt>
                <c:pt idx="32">
                  <c:v>58.7</c:v>
                </c:pt>
                <c:pt idx="33">
                  <c:v>60.1</c:v>
                </c:pt>
                <c:pt idx="34">
                  <c:v>61.1</c:v>
                </c:pt>
                <c:pt idx="35">
                  <c:v>62.5</c:v>
                </c:pt>
                <c:pt idx="36">
                  <c:v>63.5</c:v>
                </c:pt>
                <c:pt idx="37">
                  <c:v>63.9</c:v>
                </c:pt>
                <c:pt idx="38">
                  <c:v>64.5</c:v>
                </c:pt>
                <c:pt idx="39">
                  <c:v>65.5</c:v>
                </c:pt>
                <c:pt idx="40">
                  <c:v>66.7</c:v>
                </c:pt>
                <c:pt idx="41">
                  <c:v>67.400000000000006</c:v>
                </c:pt>
                <c:pt idx="42">
                  <c:v>68.3</c:v>
                </c:pt>
                <c:pt idx="43">
                  <c:v>69.2</c:v>
                </c:pt>
                <c:pt idx="44">
                  <c:v>69.3</c:v>
                </c:pt>
                <c:pt idx="45">
                  <c:v>69.5</c:v>
                </c:pt>
                <c:pt idx="46">
                  <c:v>70</c:v>
                </c:pt>
                <c:pt idx="47">
                  <c:v>70.2</c:v>
                </c:pt>
                <c:pt idx="48">
                  <c:v>70.599999999999994</c:v>
                </c:pt>
                <c:pt idx="49">
                  <c:v>71</c:v>
                </c:pt>
                <c:pt idx="50">
                  <c:v>71.5</c:v>
                </c:pt>
                <c:pt idx="51">
                  <c:v>72.099999999999994</c:v>
                </c:pt>
                <c:pt idx="52">
                  <c:v>72.3</c:v>
                </c:pt>
                <c:pt idx="53">
                  <c:v>72.400000000000006</c:v>
                </c:pt>
                <c:pt idx="54">
                  <c:v>72.7</c:v>
                </c:pt>
                <c:pt idx="55">
                  <c:v>73.2</c:v>
                </c:pt>
                <c:pt idx="56">
                  <c:v>73.5</c:v>
                </c:pt>
                <c:pt idx="57">
                  <c:v>73.7</c:v>
                </c:pt>
                <c:pt idx="58">
                  <c:v>74.2</c:v>
                </c:pt>
                <c:pt idx="59">
                  <c:v>74.599999999999994</c:v>
                </c:pt>
                <c:pt idx="60">
                  <c:v>75.900000000000006</c:v>
                </c:pt>
                <c:pt idx="61">
                  <c:v>76.400000000000006</c:v>
                </c:pt>
                <c:pt idx="62">
                  <c:v>77.3</c:v>
                </c:pt>
                <c:pt idx="63">
                  <c:v>77.900000000000006</c:v>
                </c:pt>
                <c:pt idx="64">
                  <c:v>79.3</c:v>
                </c:pt>
                <c:pt idx="65">
                  <c:v>79.599999999999994</c:v>
                </c:pt>
                <c:pt idx="66">
                  <c:v>80.900000000000006</c:v>
                </c:pt>
                <c:pt idx="67">
                  <c:v>82.3</c:v>
                </c:pt>
                <c:pt idx="68">
                  <c:v>82.7</c:v>
                </c:pt>
                <c:pt idx="69">
                  <c:v>82.3</c:v>
                </c:pt>
                <c:pt idx="70">
                  <c:v>83.5</c:v>
                </c:pt>
                <c:pt idx="71">
                  <c:v>83.6</c:v>
                </c:pt>
                <c:pt idx="72">
                  <c:v>84.1</c:v>
                </c:pt>
                <c:pt idx="73">
                  <c:v>84.4</c:v>
                </c:pt>
                <c:pt idx="74">
                  <c:v>84.3</c:v>
                </c:pt>
                <c:pt idx="75">
                  <c:v>84.6</c:v>
                </c:pt>
                <c:pt idx="76">
                  <c:v>85.3</c:v>
                </c:pt>
                <c:pt idx="77">
                  <c:v>85.6</c:v>
                </c:pt>
                <c:pt idx="78">
                  <c:v>85.5</c:v>
                </c:pt>
                <c:pt idx="79">
                  <c:v>85.5</c:v>
                </c:pt>
                <c:pt idx="80">
                  <c:v>85.6</c:v>
                </c:pt>
                <c:pt idx="81">
                  <c:v>84.9</c:v>
                </c:pt>
                <c:pt idx="82">
                  <c:v>85.9</c:v>
                </c:pt>
                <c:pt idx="83">
                  <c:v>89.3</c:v>
                </c:pt>
                <c:pt idx="84">
                  <c:v>89.1</c:v>
                </c:pt>
                <c:pt idx="85">
                  <c:v>91.5</c:v>
                </c:pt>
                <c:pt idx="86">
                  <c:v>93.7</c:v>
                </c:pt>
                <c:pt idx="87">
                  <c:v>94.1</c:v>
                </c:pt>
                <c:pt idx="88">
                  <c:v>94.5</c:v>
                </c:pt>
                <c:pt idx="89">
                  <c:v>96.1</c:v>
                </c:pt>
                <c:pt idx="90">
                  <c:v>96.5</c:v>
                </c:pt>
                <c:pt idx="91">
                  <c:v>95.1</c:v>
                </c:pt>
                <c:pt idx="92">
                  <c:v>97.3</c:v>
                </c:pt>
                <c:pt idx="93">
                  <c:v>95.5</c:v>
                </c:pt>
                <c:pt idx="94">
                  <c:v>95.3</c:v>
                </c:pt>
                <c:pt idx="95">
                  <c:v>96</c:v>
                </c:pt>
                <c:pt idx="96">
                  <c:v>95.2</c:v>
                </c:pt>
                <c:pt idx="97">
                  <c:v>95.4</c:v>
                </c:pt>
                <c:pt idx="98">
                  <c:v>97</c:v>
                </c:pt>
                <c:pt idx="99">
                  <c:v>98.1</c:v>
                </c:pt>
                <c:pt idx="100">
                  <c:v>98</c:v>
                </c:pt>
                <c:pt idx="101">
                  <c:v>97.3</c:v>
                </c:pt>
                <c:pt idx="102">
                  <c:v>97.4</c:v>
                </c:pt>
                <c:pt idx="103">
                  <c:v>96.5</c:v>
                </c:pt>
                <c:pt idx="104">
                  <c:v>97.3</c:v>
                </c:pt>
                <c:pt idx="105">
                  <c:v>96.5</c:v>
                </c:pt>
                <c:pt idx="106">
                  <c:v>97.4</c:v>
                </c:pt>
                <c:pt idx="107">
                  <c:v>94.6</c:v>
                </c:pt>
                <c:pt idx="108">
                  <c:v>97.7</c:v>
                </c:pt>
                <c:pt idx="109">
                  <c:v>97.5</c:v>
                </c:pt>
                <c:pt idx="110">
                  <c:v>98</c:v>
                </c:pt>
                <c:pt idx="111">
                  <c:v>97.2</c:v>
                </c:pt>
                <c:pt idx="112">
                  <c:v>96.3</c:v>
                </c:pt>
                <c:pt idx="113">
                  <c:v>97.2</c:v>
                </c:pt>
                <c:pt idx="114">
                  <c:v>98</c:v>
                </c:pt>
                <c:pt idx="115">
                  <c:v>98.1</c:v>
                </c:pt>
                <c:pt idx="116">
                  <c:v>98</c:v>
                </c:pt>
              </c:numCache>
            </c:numRef>
          </c:xVal>
          <c:yVal>
            <c:numRef>
              <c:f>Sheet2!$B$2:$B$118</c:f>
              <c:numCache>
                <c:formatCode>General</c:formatCode>
                <c:ptCount val="117"/>
                <c:pt idx="0">
                  <c:v>16.53</c:v>
                </c:pt>
                <c:pt idx="1">
                  <c:v>25.36</c:v>
                </c:pt>
                <c:pt idx="2">
                  <c:v>27.39</c:v>
                </c:pt>
                <c:pt idx="3">
                  <c:v>29.1</c:v>
                </c:pt>
                <c:pt idx="4">
                  <c:v>30.51</c:v>
                </c:pt>
                <c:pt idx="5">
                  <c:v>31.65</c:v>
                </c:pt>
                <c:pt idx="6">
                  <c:v>32.049999999999997</c:v>
                </c:pt>
                <c:pt idx="7">
                  <c:v>31.93</c:v>
                </c:pt>
                <c:pt idx="8">
                  <c:v>32.49</c:v>
                </c:pt>
                <c:pt idx="9">
                  <c:v>33.06</c:v>
                </c:pt>
                <c:pt idx="10">
                  <c:v>35.47</c:v>
                </c:pt>
                <c:pt idx="11">
                  <c:v>38.270000000000003</c:v>
                </c:pt>
                <c:pt idx="12">
                  <c:v>41.77</c:v>
                </c:pt>
                <c:pt idx="13">
                  <c:v>43.79</c:v>
                </c:pt>
                <c:pt idx="14">
                  <c:v>45.73</c:v>
                </c:pt>
                <c:pt idx="15">
                  <c:v>47.98</c:v>
                </c:pt>
                <c:pt idx="16">
                  <c:v>49.74</c:v>
                </c:pt>
                <c:pt idx="17">
                  <c:v>51.59</c:v>
                </c:pt>
                <c:pt idx="18">
                  <c:v>53.06</c:v>
                </c:pt>
                <c:pt idx="19">
                  <c:v>54.08</c:v>
                </c:pt>
                <c:pt idx="20">
                  <c:v>55.51</c:v>
                </c:pt>
                <c:pt idx="21">
                  <c:v>56.23</c:v>
                </c:pt>
                <c:pt idx="22">
                  <c:v>56.46</c:v>
                </c:pt>
                <c:pt idx="23">
                  <c:v>57.39</c:v>
                </c:pt>
                <c:pt idx="24">
                  <c:v>57.59</c:v>
                </c:pt>
                <c:pt idx="25">
                  <c:v>58.21</c:v>
                </c:pt>
                <c:pt idx="26">
                  <c:v>59.45</c:v>
                </c:pt>
                <c:pt idx="27">
                  <c:v>60.62</c:v>
                </c:pt>
                <c:pt idx="28">
                  <c:v>61.95</c:v>
                </c:pt>
                <c:pt idx="29">
                  <c:v>63.31</c:v>
                </c:pt>
                <c:pt idx="30">
                  <c:v>64.989999999999995</c:v>
                </c:pt>
                <c:pt idx="31">
                  <c:v>66.510000000000005</c:v>
                </c:pt>
                <c:pt idx="32">
                  <c:v>69.27</c:v>
                </c:pt>
                <c:pt idx="33">
                  <c:v>70.89</c:v>
                </c:pt>
                <c:pt idx="34">
                  <c:v>73.06</c:v>
                </c:pt>
                <c:pt idx="35">
                  <c:v>73.959999999999994</c:v>
                </c:pt>
                <c:pt idx="36">
                  <c:v>75.430000000000007</c:v>
                </c:pt>
                <c:pt idx="37">
                  <c:v>76.069999999999993</c:v>
                </c:pt>
                <c:pt idx="38">
                  <c:v>76.25</c:v>
                </c:pt>
                <c:pt idx="39">
                  <c:v>78.28</c:v>
                </c:pt>
                <c:pt idx="40">
                  <c:v>78.84</c:v>
                </c:pt>
                <c:pt idx="41">
                  <c:v>79.37</c:v>
                </c:pt>
                <c:pt idx="42">
                  <c:v>79.75</c:v>
                </c:pt>
                <c:pt idx="43">
                  <c:v>80.23</c:v>
                </c:pt>
                <c:pt idx="44">
                  <c:v>80.489999999999995</c:v>
                </c:pt>
                <c:pt idx="45">
                  <c:v>81.45</c:v>
                </c:pt>
                <c:pt idx="46">
                  <c:v>81.22</c:v>
                </c:pt>
                <c:pt idx="47">
                  <c:v>81.78</c:v>
                </c:pt>
                <c:pt idx="48">
                  <c:v>82.64</c:v>
                </c:pt>
                <c:pt idx="49">
                  <c:v>82.07</c:v>
                </c:pt>
                <c:pt idx="50">
                  <c:v>82.73</c:v>
                </c:pt>
                <c:pt idx="51">
                  <c:v>83.57</c:v>
                </c:pt>
                <c:pt idx="52">
                  <c:v>83.47</c:v>
                </c:pt>
                <c:pt idx="53">
                  <c:v>83.23</c:v>
                </c:pt>
                <c:pt idx="54">
                  <c:v>83.92</c:v>
                </c:pt>
                <c:pt idx="55">
                  <c:v>84.53</c:v>
                </c:pt>
                <c:pt idx="56">
                  <c:v>84.06</c:v>
                </c:pt>
                <c:pt idx="57">
                  <c:v>84.7</c:v>
                </c:pt>
                <c:pt idx="58">
                  <c:v>85.66</c:v>
                </c:pt>
                <c:pt idx="59">
                  <c:v>86.01</c:v>
                </c:pt>
                <c:pt idx="60">
                  <c:v>87.51</c:v>
                </c:pt>
                <c:pt idx="61">
                  <c:v>86.63</c:v>
                </c:pt>
                <c:pt idx="62">
                  <c:v>88.21</c:v>
                </c:pt>
                <c:pt idx="63">
                  <c:v>90.11</c:v>
                </c:pt>
                <c:pt idx="64">
                  <c:v>89.51</c:v>
                </c:pt>
                <c:pt idx="65">
                  <c:v>91.01</c:v>
                </c:pt>
                <c:pt idx="66">
                  <c:v>91.21</c:v>
                </c:pt>
                <c:pt idx="67">
                  <c:v>92.52</c:v>
                </c:pt>
                <c:pt idx="68">
                  <c:v>93.63</c:v>
                </c:pt>
                <c:pt idx="69">
                  <c:v>92.78</c:v>
                </c:pt>
                <c:pt idx="70">
                  <c:v>93.13</c:v>
                </c:pt>
                <c:pt idx="71">
                  <c:v>94.72</c:v>
                </c:pt>
                <c:pt idx="72">
                  <c:v>93.92</c:v>
                </c:pt>
                <c:pt idx="73">
                  <c:v>94.31</c:v>
                </c:pt>
                <c:pt idx="74">
                  <c:v>95.04</c:v>
                </c:pt>
                <c:pt idx="75">
                  <c:v>93.91</c:v>
                </c:pt>
                <c:pt idx="76">
                  <c:v>95.59</c:v>
                </c:pt>
                <c:pt idx="77">
                  <c:v>94.15</c:v>
                </c:pt>
                <c:pt idx="78">
                  <c:v>94.95</c:v>
                </c:pt>
                <c:pt idx="79">
                  <c:v>95.25</c:v>
                </c:pt>
                <c:pt idx="80">
                  <c:v>94.63</c:v>
                </c:pt>
                <c:pt idx="81">
                  <c:v>94.26</c:v>
                </c:pt>
                <c:pt idx="82">
                  <c:v>97.11</c:v>
                </c:pt>
                <c:pt idx="83">
                  <c:v>100.66</c:v>
                </c:pt>
                <c:pt idx="84">
                  <c:v>99.82</c:v>
                </c:pt>
                <c:pt idx="85">
                  <c:v>100.78</c:v>
                </c:pt>
                <c:pt idx="86">
                  <c:v>100.66</c:v>
                </c:pt>
                <c:pt idx="87">
                  <c:v>101.64</c:v>
                </c:pt>
                <c:pt idx="88">
                  <c:v>102.25</c:v>
                </c:pt>
                <c:pt idx="89">
                  <c:v>103.38</c:v>
                </c:pt>
                <c:pt idx="90">
                  <c:v>102.93</c:v>
                </c:pt>
                <c:pt idx="91">
                  <c:v>104.38</c:v>
                </c:pt>
                <c:pt idx="92">
                  <c:v>105.29</c:v>
                </c:pt>
                <c:pt idx="93">
                  <c:v>104.25</c:v>
                </c:pt>
                <c:pt idx="94">
                  <c:v>105.01</c:v>
                </c:pt>
                <c:pt idx="95">
                  <c:v>106.78</c:v>
                </c:pt>
                <c:pt idx="96">
                  <c:v>105.85</c:v>
                </c:pt>
                <c:pt idx="97">
                  <c:v>106.79</c:v>
                </c:pt>
                <c:pt idx="98">
                  <c:v>106.37</c:v>
                </c:pt>
                <c:pt idx="99">
                  <c:v>109.73</c:v>
                </c:pt>
                <c:pt idx="100">
                  <c:v>110.04</c:v>
                </c:pt>
                <c:pt idx="101">
                  <c:v>109.81</c:v>
                </c:pt>
                <c:pt idx="102">
                  <c:v>106.41</c:v>
                </c:pt>
                <c:pt idx="103">
                  <c:v>105.73</c:v>
                </c:pt>
                <c:pt idx="104">
                  <c:v>108.95</c:v>
                </c:pt>
                <c:pt idx="105">
                  <c:v>106.91</c:v>
                </c:pt>
                <c:pt idx="106">
                  <c:v>107.38</c:v>
                </c:pt>
                <c:pt idx="107">
                  <c:v>105.95</c:v>
                </c:pt>
                <c:pt idx="108">
                  <c:v>108</c:v>
                </c:pt>
                <c:pt idx="109">
                  <c:v>107.33</c:v>
                </c:pt>
                <c:pt idx="110">
                  <c:v>111.24</c:v>
                </c:pt>
                <c:pt idx="111">
                  <c:v>108.57</c:v>
                </c:pt>
                <c:pt idx="112">
                  <c:v>107.15</c:v>
                </c:pt>
                <c:pt idx="113">
                  <c:v>109.95</c:v>
                </c:pt>
                <c:pt idx="114">
                  <c:v>113.78</c:v>
                </c:pt>
                <c:pt idx="115">
                  <c:v>113.3</c:v>
                </c:pt>
                <c:pt idx="116">
                  <c:v>112.06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8-43CF-9A84-834B073A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94520"/>
        <c:axId val="575294848"/>
      </c:scatterChart>
      <c:valAx>
        <c:axId val="57529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94848"/>
        <c:crosses val="autoZero"/>
        <c:crossBetween val="midCat"/>
      </c:valAx>
      <c:valAx>
        <c:axId val="5752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9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</c:numCache>
            </c:numRef>
          </c:xVal>
          <c:yVal>
            <c:numRef>
              <c:f>Sheet3!$D$2:$D$66</c:f>
              <c:numCache>
                <c:formatCode>General</c:formatCode>
                <c:ptCount val="65"/>
                <c:pt idx="0">
                  <c:v>32.353527900000003</c:v>
                </c:pt>
                <c:pt idx="1">
                  <c:v>33.074143899999996</c:v>
                </c:pt>
                <c:pt idx="2">
                  <c:v>32.6778051</c:v>
                </c:pt>
                <c:pt idx="3">
                  <c:v>32.5246742</c:v>
                </c:pt>
                <c:pt idx="4">
                  <c:v>33.128190099999998</c:v>
                </c:pt>
                <c:pt idx="5">
                  <c:v>34.632475999999997</c:v>
                </c:pt>
                <c:pt idx="6">
                  <c:v>34.515375900000002</c:v>
                </c:pt>
                <c:pt idx="7">
                  <c:v>34.380260399999997</c:v>
                </c:pt>
                <c:pt idx="8">
                  <c:v>34.064990899999998</c:v>
                </c:pt>
                <c:pt idx="9">
                  <c:v>34.191098699999998</c:v>
                </c:pt>
                <c:pt idx="10">
                  <c:v>35.866530900000001</c:v>
                </c:pt>
                <c:pt idx="11">
                  <c:v>35.506222899999997</c:v>
                </c:pt>
                <c:pt idx="12">
                  <c:v>35.551261400000001</c:v>
                </c:pt>
                <c:pt idx="13">
                  <c:v>35.362099699999995</c:v>
                </c:pt>
                <c:pt idx="14">
                  <c:v>35.100876399999997</c:v>
                </c:pt>
                <c:pt idx="15">
                  <c:v>35.046830199999995</c:v>
                </c:pt>
                <c:pt idx="16">
                  <c:v>35.073853299999996</c:v>
                </c:pt>
                <c:pt idx="17">
                  <c:v>36.109738799999995</c:v>
                </c:pt>
                <c:pt idx="18">
                  <c:v>36.100731099999997</c:v>
                </c:pt>
                <c:pt idx="19">
                  <c:v>36.361954399999995</c:v>
                </c:pt>
                <c:pt idx="20">
                  <c:v>35.740423100000001</c:v>
                </c:pt>
                <c:pt idx="21">
                  <c:v>35.731415400000003</c:v>
                </c:pt>
                <c:pt idx="22">
                  <c:v>35.542253699999996</c:v>
                </c:pt>
                <c:pt idx="23">
                  <c:v>36.289892799999997</c:v>
                </c:pt>
                <c:pt idx="24">
                  <c:v>36.028669499999999</c:v>
                </c:pt>
                <c:pt idx="25">
                  <c:v>36.325923599999996</c:v>
                </c:pt>
                <c:pt idx="26">
                  <c:v>36.2448543</c:v>
                </c:pt>
                <c:pt idx="27">
                  <c:v>36.452031399999996</c:v>
                </c:pt>
                <c:pt idx="28">
                  <c:v>36.136761899999996</c:v>
                </c:pt>
                <c:pt idx="29">
                  <c:v>36.190808099999998</c:v>
                </c:pt>
                <c:pt idx="30">
                  <c:v>36.226838899999997</c:v>
                </c:pt>
                <c:pt idx="31">
                  <c:v>36.325923599999996</c:v>
                </c:pt>
                <c:pt idx="32">
                  <c:v>36.208823499999994</c:v>
                </c:pt>
                <c:pt idx="33">
                  <c:v>36.388977499999996</c:v>
                </c:pt>
                <c:pt idx="34">
                  <c:v>36.425008299999995</c:v>
                </c:pt>
                <c:pt idx="35">
                  <c:v>36.235846599999995</c:v>
                </c:pt>
                <c:pt idx="36">
                  <c:v>36.289892799999997</c:v>
                </c:pt>
                <c:pt idx="37">
                  <c:v>36.298900499999995</c:v>
                </c:pt>
                <c:pt idx="38">
                  <c:v>36.199815799999996</c:v>
                </c:pt>
                <c:pt idx="39">
                  <c:v>36.352946699999997</c:v>
                </c:pt>
                <c:pt idx="40">
                  <c:v>36.533100699999991</c:v>
                </c:pt>
                <c:pt idx="41">
                  <c:v>36.668216199999996</c:v>
                </c:pt>
                <c:pt idx="42">
                  <c:v>36.587146899999993</c:v>
                </c:pt>
                <c:pt idx="43">
                  <c:v>36.425008299999995</c:v>
                </c:pt>
                <c:pt idx="44">
                  <c:v>36.551116099999994</c:v>
                </c:pt>
                <c:pt idx="45">
                  <c:v>36.641193099999995</c:v>
                </c:pt>
                <c:pt idx="46">
                  <c:v>36.587146899999993</c:v>
                </c:pt>
                <c:pt idx="47">
                  <c:v>36.406992899999999</c:v>
                </c:pt>
                <c:pt idx="48">
                  <c:v>36.578139199999995</c:v>
                </c:pt>
                <c:pt idx="49">
                  <c:v>36.488062199999995</c:v>
                </c:pt>
                <c:pt idx="50">
                  <c:v>36.686231599999999</c:v>
                </c:pt>
                <c:pt idx="51">
                  <c:v>36.515085299999996</c:v>
                </c:pt>
                <c:pt idx="52">
                  <c:v>36.722262399999998</c:v>
                </c:pt>
                <c:pt idx="53">
                  <c:v>36.6502008</c:v>
                </c:pt>
                <c:pt idx="54">
                  <c:v>36.533100699999991</c:v>
                </c:pt>
                <c:pt idx="55">
                  <c:v>36.506077599999998</c:v>
                </c:pt>
                <c:pt idx="56">
                  <c:v>36.623177699999999</c:v>
                </c:pt>
                <c:pt idx="57">
                  <c:v>36.740277800000001</c:v>
                </c:pt>
                <c:pt idx="58">
                  <c:v>36.533100699999991</c:v>
                </c:pt>
                <c:pt idx="59">
                  <c:v>36.605162299999996</c:v>
                </c:pt>
                <c:pt idx="60">
                  <c:v>36.7763086</c:v>
                </c:pt>
                <c:pt idx="61">
                  <c:v>36.461039099999994</c:v>
                </c:pt>
                <c:pt idx="62">
                  <c:v>36.479054499999997</c:v>
                </c:pt>
                <c:pt idx="63">
                  <c:v>36.452031399999996</c:v>
                </c:pt>
                <c:pt idx="64">
                  <c:v>36.443023699999998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1-4F43-A6FB-6ECF173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89032"/>
        <c:axId val="575087064"/>
      </c:scatterChart>
      <c:valAx>
        <c:axId val="57508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087064"/>
        <c:crosses val="autoZero"/>
        <c:crossBetween val="midCat"/>
      </c:valAx>
      <c:valAx>
        <c:axId val="5750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08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Sheet4!$A$2:$A$68</c:f>
              <c:numCache>
                <c:formatCode>General</c:formatCode>
                <c:ptCount val="6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680</c:v>
                </c:pt>
                <c:pt idx="66">
                  <c:v>700</c:v>
                </c:pt>
              </c:numCache>
            </c:numRef>
          </c:xVal>
          <c:yVal>
            <c:numRef>
              <c:f>Sheet4!$D$2:$D$68</c:f>
              <c:numCache>
                <c:formatCode>General</c:formatCode>
                <c:ptCount val="67"/>
                <c:pt idx="0">
                  <c:v>31.777035099999999</c:v>
                </c:pt>
                <c:pt idx="1">
                  <c:v>31.7410043</c:v>
                </c:pt>
                <c:pt idx="2">
                  <c:v>31.326650100000002</c:v>
                </c:pt>
                <c:pt idx="3">
                  <c:v>31.245580799999999</c:v>
                </c:pt>
                <c:pt idx="4">
                  <c:v>31.353673199999996</c:v>
                </c:pt>
                <c:pt idx="5">
                  <c:v>32.011235299999996</c:v>
                </c:pt>
                <c:pt idx="6">
                  <c:v>32.551697300000001</c:v>
                </c:pt>
                <c:pt idx="7">
                  <c:v>32.632766599999997</c:v>
                </c:pt>
                <c:pt idx="8">
                  <c:v>32.659789699999997</c:v>
                </c:pt>
                <c:pt idx="9">
                  <c:v>32.875974499999998</c:v>
                </c:pt>
                <c:pt idx="10">
                  <c:v>32.6778051</c:v>
                </c:pt>
                <c:pt idx="11">
                  <c:v>32.605743499999996</c:v>
                </c:pt>
                <c:pt idx="12">
                  <c:v>32.6778051</c:v>
                </c:pt>
                <c:pt idx="13">
                  <c:v>32.749866699999998</c:v>
                </c:pt>
                <c:pt idx="14">
                  <c:v>32.722843599999997</c:v>
                </c:pt>
                <c:pt idx="15">
                  <c:v>32.758874399999996</c:v>
                </c:pt>
                <c:pt idx="16">
                  <c:v>32.659789699999997</c:v>
                </c:pt>
                <c:pt idx="17">
                  <c:v>32.857959099999995</c:v>
                </c:pt>
                <c:pt idx="18">
                  <c:v>32.6778051</c:v>
                </c:pt>
                <c:pt idx="19">
                  <c:v>32.4616203</c:v>
                </c:pt>
                <c:pt idx="20">
                  <c:v>32.902997599999999</c:v>
                </c:pt>
                <c:pt idx="21">
                  <c:v>32.749866699999998</c:v>
                </c:pt>
                <c:pt idx="22">
                  <c:v>32.912005299999997</c:v>
                </c:pt>
                <c:pt idx="23">
                  <c:v>32.731851299999995</c:v>
                </c:pt>
                <c:pt idx="24">
                  <c:v>32.785897499999997</c:v>
                </c:pt>
                <c:pt idx="25">
                  <c:v>32.902997599999999</c:v>
                </c:pt>
                <c:pt idx="26">
                  <c:v>32.948036099999996</c:v>
                </c:pt>
                <c:pt idx="27">
                  <c:v>33.002082299999998</c:v>
                </c:pt>
                <c:pt idx="28">
                  <c:v>33.011089999999996</c:v>
                </c:pt>
                <c:pt idx="29">
                  <c:v>33.209259399999993</c:v>
                </c:pt>
                <c:pt idx="30">
                  <c:v>32.479635699999996</c:v>
                </c:pt>
                <c:pt idx="31">
                  <c:v>32.605743499999996</c:v>
                </c:pt>
                <c:pt idx="32">
                  <c:v>32.758874399999996</c:v>
                </c:pt>
                <c:pt idx="33">
                  <c:v>32.569712699999997</c:v>
                </c:pt>
                <c:pt idx="34">
                  <c:v>32.731851299999995</c:v>
                </c:pt>
                <c:pt idx="35">
                  <c:v>32.704828199999994</c:v>
                </c:pt>
                <c:pt idx="36">
                  <c:v>32.948036099999996</c:v>
                </c:pt>
                <c:pt idx="37">
                  <c:v>32.8039129</c:v>
                </c:pt>
                <c:pt idx="38">
                  <c:v>32.821928299999996</c:v>
                </c:pt>
                <c:pt idx="39">
                  <c:v>33.047120799999995</c:v>
                </c:pt>
                <c:pt idx="40">
                  <c:v>32.993074599999993</c:v>
                </c:pt>
                <c:pt idx="41">
                  <c:v>32.875974499999998</c:v>
                </c:pt>
                <c:pt idx="42">
                  <c:v>33.2723133</c:v>
                </c:pt>
                <c:pt idx="43">
                  <c:v>33.326359500000002</c:v>
                </c:pt>
                <c:pt idx="44">
                  <c:v>33.353382600000003</c:v>
                </c:pt>
                <c:pt idx="45">
                  <c:v>33.110174699999995</c:v>
                </c:pt>
                <c:pt idx="46">
                  <c:v>33.254297899999997</c:v>
                </c:pt>
                <c:pt idx="47">
                  <c:v>33.119182399999993</c:v>
                </c:pt>
                <c:pt idx="48">
                  <c:v>33.3353672</c:v>
                </c:pt>
                <c:pt idx="49">
                  <c:v>33.5875828</c:v>
                </c:pt>
                <c:pt idx="50">
                  <c:v>33.362390300000001</c:v>
                </c:pt>
                <c:pt idx="51">
                  <c:v>33.407428799999998</c:v>
                </c:pt>
                <c:pt idx="52">
                  <c:v>33.326359500000002</c:v>
                </c:pt>
                <c:pt idx="53">
                  <c:v>33.506513499999997</c:v>
                </c:pt>
                <c:pt idx="54">
                  <c:v>32.975059199999997</c:v>
                </c:pt>
                <c:pt idx="55">
                  <c:v>33.128190099999998</c:v>
                </c:pt>
                <c:pt idx="56">
                  <c:v>33.137197799999996</c:v>
                </c:pt>
                <c:pt idx="57">
                  <c:v>33.227274799999996</c:v>
                </c:pt>
                <c:pt idx="58">
                  <c:v>33.182236299999992</c:v>
                </c:pt>
                <c:pt idx="59">
                  <c:v>33.173228599999995</c:v>
                </c:pt>
                <c:pt idx="60">
                  <c:v>33.110174699999995</c:v>
                </c:pt>
                <c:pt idx="61">
                  <c:v>33.164220899999997</c:v>
                </c:pt>
                <c:pt idx="62">
                  <c:v>33.065136199999998</c:v>
                </c:pt>
                <c:pt idx="63">
                  <c:v>33.5875828</c:v>
                </c:pt>
                <c:pt idx="64">
                  <c:v>33.533536599999998</c:v>
                </c:pt>
                <c:pt idx="65">
                  <c:v>33.578575100000002</c:v>
                </c:pt>
                <c:pt idx="66">
                  <c:v>33.767736800000002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4-4177-A4D8-4850984C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2336"/>
        <c:axId val="430062992"/>
      </c:scatterChart>
      <c:valAx>
        <c:axId val="4300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62992"/>
        <c:crosses val="autoZero"/>
        <c:crossBetween val="midCat"/>
      </c:valAx>
      <c:valAx>
        <c:axId val="4300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Sheet5!$A$2:$A$70</c:f>
              <c:numCache>
                <c:formatCode>General</c:formatCode>
                <c:ptCount val="6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</c:numCache>
            </c:numRef>
          </c:xVal>
          <c:yVal>
            <c:numRef>
              <c:f>Sheet5!$D$2:$D$70</c:f>
              <c:numCache>
                <c:formatCode>General</c:formatCode>
                <c:ptCount val="69"/>
                <c:pt idx="0">
                  <c:v>29.741294899999996</c:v>
                </c:pt>
                <c:pt idx="1">
                  <c:v>29.687248700000001</c:v>
                </c:pt>
                <c:pt idx="2">
                  <c:v>30.056564399999996</c:v>
                </c:pt>
                <c:pt idx="3">
                  <c:v>30.470918599999997</c:v>
                </c:pt>
                <c:pt idx="4">
                  <c:v>29.867402699999996</c:v>
                </c:pt>
                <c:pt idx="5">
                  <c:v>30.173664500000001</c:v>
                </c:pt>
                <c:pt idx="6">
                  <c:v>30.299772300000001</c:v>
                </c:pt>
                <c:pt idx="7">
                  <c:v>30.110610599999998</c:v>
                </c:pt>
                <c:pt idx="8">
                  <c:v>30.083587499999997</c:v>
                </c:pt>
                <c:pt idx="9">
                  <c:v>30.434887799999998</c:v>
                </c:pt>
                <c:pt idx="10">
                  <c:v>30.290764599999996</c:v>
                </c:pt>
                <c:pt idx="11">
                  <c:v>30.2727492</c:v>
                </c:pt>
                <c:pt idx="12">
                  <c:v>30.380841599999997</c:v>
                </c:pt>
                <c:pt idx="13">
                  <c:v>29.993510499999996</c:v>
                </c:pt>
                <c:pt idx="14">
                  <c:v>30.281756899999998</c:v>
                </c:pt>
                <c:pt idx="15">
                  <c:v>30.533972499999997</c:v>
                </c:pt>
                <c:pt idx="16">
                  <c:v>30.371833899999999</c:v>
                </c:pt>
                <c:pt idx="17">
                  <c:v>30.416872399999995</c:v>
                </c:pt>
                <c:pt idx="18">
                  <c:v>30.434887799999998</c:v>
                </c:pt>
                <c:pt idx="19">
                  <c:v>30.705118799999997</c:v>
                </c:pt>
                <c:pt idx="20">
                  <c:v>30.678095699999997</c:v>
                </c:pt>
                <c:pt idx="21">
                  <c:v>30.506949399999996</c:v>
                </c:pt>
                <c:pt idx="22">
                  <c:v>30.588018699999999</c:v>
                </c:pt>
                <c:pt idx="23">
                  <c:v>30.3358031</c:v>
                </c:pt>
                <c:pt idx="24">
                  <c:v>30.317787699999997</c:v>
                </c:pt>
                <c:pt idx="25">
                  <c:v>30.588018699999999</c:v>
                </c:pt>
                <c:pt idx="26">
                  <c:v>30.930311299999993</c:v>
                </c:pt>
                <c:pt idx="27">
                  <c:v>30.876265099999998</c:v>
                </c:pt>
                <c:pt idx="28">
                  <c:v>30.822218899999996</c:v>
                </c:pt>
                <c:pt idx="29">
                  <c:v>31.011380599999995</c:v>
                </c:pt>
                <c:pt idx="30">
                  <c:v>31.128480699999997</c:v>
                </c:pt>
                <c:pt idx="31">
                  <c:v>31.191534599999997</c:v>
                </c:pt>
                <c:pt idx="32">
                  <c:v>31.1464961</c:v>
                </c:pt>
                <c:pt idx="33">
                  <c:v>31.101457600000003</c:v>
                </c:pt>
                <c:pt idx="34">
                  <c:v>31.128480699999997</c:v>
                </c:pt>
                <c:pt idx="35">
                  <c:v>31.236573100000001</c:v>
                </c:pt>
                <c:pt idx="36">
                  <c:v>31.092449899999998</c:v>
                </c:pt>
                <c:pt idx="37">
                  <c:v>31.200542300000002</c:v>
                </c:pt>
                <c:pt idx="38">
                  <c:v>31.0203883</c:v>
                </c:pt>
                <c:pt idx="39">
                  <c:v>31.164511500000003</c:v>
                </c:pt>
                <c:pt idx="40">
                  <c:v>31.092449899999998</c:v>
                </c:pt>
                <c:pt idx="41">
                  <c:v>31.038403700000003</c:v>
                </c:pt>
                <c:pt idx="42">
                  <c:v>31.002372899999997</c:v>
                </c:pt>
                <c:pt idx="43">
                  <c:v>31.218557699999998</c:v>
                </c:pt>
                <c:pt idx="44">
                  <c:v>31.290619300000003</c:v>
                </c:pt>
                <c:pt idx="45">
                  <c:v>31.506804099999997</c:v>
                </c:pt>
                <c:pt idx="46">
                  <c:v>31.245580799999999</c:v>
                </c:pt>
                <c:pt idx="47">
                  <c:v>31.362680900000001</c:v>
                </c:pt>
                <c:pt idx="48">
                  <c:v>31.515811800000002</c:v>
                </c:pt>
                <c:pt idx="49">
                  <c:v>31.777035099999999</c:v>
                </c:pt>
                <c:pt idx="50">
                  <c:v>31.632911899999996</c:v>
                </c:pt>
                <c:pt idx="51">
                  <c:v>31.722988899999997</c:v>
                </c:pt>
                <c:pt idx="52">
                  <c:v>31.831081299999994</c:v>
                </c:pt>
                <c:pt idx="53">
                  <c:v>31.7410043</c:v>
                </c:pt>
                <c:pt idx="54">
                  <c:v>31.876119799999998</c:v>
                </c:pt>
                <c:pt idx="55">
                  <c:v>31.993219899999993</c:v>
                </c:pt>
                <c:pt idx="56">
                  <c:v>32.038258399999997</c:v>
                </c:pt>
                <c:pt idx="57">
                  <c:v>32.164366200000003</c:v>
                </c:pt>
                <c:pt idx="58">
                  <c:v>32.047266099999995</c:v>
                </c:pt>
                <c:pt idx="59">
                  <c:v>31.975204499999997</c:v>
                </c:pt>
                <c:pt idx="60">
                  <c:v>31.804058199999993</c:v>
                </c:pt>
                <c:pt idx="61">
                  <c:v>31.903142899999999</c:v>
                </c:pt>
                <c:pt idx="62">
                  <c:v>31.777035099999999</c:v>
                </c:pt>
                <c:pt idx="63">
                  <c:v>31.975204499999997</c:v>
                </c:pt>
                <c:pt idx="64">
                  <c:v>32.011235299999996</c:v>
                </c:pt>
                <c:pt idx="65">
                  <c:v>31.957189099999994</c:v>
                </c:pt>
                <c:pt idx="66">
                  <c:v>32.011235299999996</c:v>
                </c:pt>
                <c:pt idx="67">
                  <c:v>31.957189099999994</c:v>
                </c:pt>
                <c:pt idx="68">
                  <c:v>31.930165999999993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F-454C-A58F-9A476D6A7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41672"/>
        <c:axId val="430032816"/>
      </c:scatterChart>
      <c:valAx>
        <c:axId val="4300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32816"/>
        <c:crosses val="autoZero"/>
        <c:crossBetween val="midCat"/>
      </c:valAx>
      <c:valAx>
        <c:axId val="4300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Sheet6!$B$1:$B$74</c:f>
              <c:numCache>
                <c:formatCode>General</c:formatCode>
                <c:ptCount val="74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  <c:pt idx="26">
                  <c:v>210</c:v>
                </c:pt>
                <c:pt idx="27">
                  <c:v>220</c:v>
                </c:pt>
                <c:pt idx="28">
                  <c:v>230</c:v>
                </c:pt>
                <c:pt idx="29">
                  <c:v>240</c:v>
                </c:pt>
                <c:pt idx="30">
                  <c:v>250</c:v>
                </c:pt>
                <c:pt idx="31">
                  <c:v>260</c:v>
                </c:pt>
                <c:pt idx="32">
                  <c:v>270</c:v>
                </c:pt>
                <c:pt idx="33">
                  <c:v>280</c:v>
                </c:pt>
                <c:pt idx="34">
                  <c:v>290</c:v>
                </c:pt>
                <c:pt idx="35">
                  <c:v>300</c:v>
                </c:pt>
                <c:pt idx="36">
                  <c:v>310</c:v>
                </c:pt>
                <c:pt idx="37">
                  <c:v>320</c:v>
                </c:pt>
                <c:pt idx="38">
                  <c:v>330</c:v>
                </c:pt>
                <c:pt idx="39">
                  <c:v>340</c:v>
                </c:pt>
                <c:pt idx="40">
                  <c:v>350</c:v>
                </c:pt>
                <c:pt idx="41">
                  <c:v>360</c:v>
                </c:pt>
              </c:numCache>
            </c:numRef>
          </c:xVal>
          <c:yVal>
            <c:numRef>
              <c:f>Sheet6!$E$1:$E$74</c:f>
              <c:numCache>
                <c:formatCode>General</c:formatCode>
                <c:ptCount val="74"/>
                <c:pt idx="1">
                  <c:v>43.423991199999996</c:v>
                </c:pt>
                <c:pt idx="2">
                  <c:v>43.126737099999993</c:v>
                </c:pt>
                <c:pt idx="3">
                  <c:v>45.216523499999994</c:v>
                </c:pt>
                <c:pt idx="4">
                  <c:v>45.144461899999996</c:v>
                </c:pt>
                <c:pt idx="5">
                  <c:v>44.964307900000001</c:v>
                </c:pt>
                <c:pt idx="6">
                  <c:v>44.919269399999997</c:v>
                </c:pt>
                <c:pt idx="7">
                  <c:v>44.441861299999992</c:v>
                </c:pt>
                <c:pt idx="8">
                  <c:v>45.856070199999998</c:v>
                </c:pt>
                <c:pt idx="9">
                  <c:v>45.396677499999996</c:v>
                </c:pt>
                <c:pt idx="10">
                  <c:v>44.802169300000003</c:v>
                </c:pt>
                <c:pt idx="11">
                  <c:v>44.387815099999997</c:v>
                </c:pt>
                <c:pt idx="12">
                  <c:v>44.603999899999998</c:v>
                </c:pt>
                <c:pt idx="13">
                  <c:v>44.549953699999996</c:v>
                </c:pt>
                <c:pt idx="14">
                  <c:v>45.567823799999992</c:v>
                </c:pt>
                <c:pt idx="15">
                  <c:v>45.495762199999994</c:v>
                </c:pt>
                <c:pt idx="16">
                  <c:v>45.405685199999994</c:v>
                </c:pt>
                <c:pt idx="17">
                  <c:v>45.279577399999994</c:v>
                </c:pt>
                <c:pt idx="18">
                  <c:v>45.108431099999997</c:v>
                </c:pt>
                <c:pt idx="19">
                  <c:v>44.964307900000001</c:v>
                </c:pt>
                <c:pt idx="20">
                  <c:v>45.018354099999996</c:v>
                </c:pt>
                <c:pt idx="21">
                  <c:v>45.018354099999996</c:v>
                </c:pt>
                <c:pt idx="22">
                  <c:v>45.045377199999997</c:v>
                </c:pt>
                <c:pt idx="23">
                  <c:v>44.9372848</c:v>
                </c:pt>
                <c:pt idx="24">
                  <c:v>45.378662099999993</c:v>
                </c:pt>
                <c:pt idx="25">
                  <c:v>45.405685199999994</c:v>
                </c:pt>
                <c:pt idx="26">
                  <c:v>45.432708299999994</c:v>
                </c:pt>
                <c:pt idx="27">
                  <c:v>45.540800699999991</c:v>
                </c:pt>
                <c:pt idx="28">
                  <c:v>45.405685199999994</c:v>
                </c:pt>
                <c:pt idx="29">
                  <c:v>45.342631299999994</c:v>
                </c:pt>
                <c:pt idx="30">
                  <c:v>45.531792999999993</c:v>
                </c:pt>
                <c:pt idx="31">
                  <c:v>46.1893551</c:v>
                </c:pt>
                <c:pt idx="32">
                  <c:v>45.991185699999996</c:v>
                </c:pt>
                <c:pt idx="33">
                  <c:v>46.081262699999996</c:v>
                </c:pt>
                <c:pt idx="34">
                  <c:v>45.946147199999999</c:v>
                </c:pt>
                <c:pt idx="35">
                  <c:v>46.1263012</c:v>
                </c:pt>
                <c:pt idx="36">
                  <c:v>46.117293499999995</c:v>
                </c:pt>
                <c:pt idx="37">
                  <c:v>46.054239599999995</c:v>
                </c:pt>
                <c:pt idx="38">
                  <c:v>46.135308899999998</c:v>
                </c:pt>
                <c:pt idx="39">
                  <c:v>46.3154629</c:v>
                </c:pt>
                <c:pt idx="40">
                  <c:v>46.117293499999995</c:v>
                </c:pt>
                <c:pt idx="41">
                  <c:v>46.216378199999994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7-4C0C-A98C-98641784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04736"/>
        <c:axId val="625301456"/>
      </c:scatterChart>
      <c:valAx>
        <c:axId val="6253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301456"/>
        <c:crosses val="autoZero"/>
        <c:crossBetween val="midCat"/>
      </c:valAx>
      <c:valAx>
        <c:axId val="6253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3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Sheet7!$B$1:$B$42</c:f>
              <c:numCache>
                <c:formatCode>General</c:formatCode>
                <c:ptCount val="4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  <c:pt idx="26">
                  <c:v>210</c:v>
                </c:pt>
                <c:pt idx="27">
                  <c:v>220</c:v>
                </c:pt>
                <c:pt idx="28">
                  <c:v>230</c:v>
                </c:pt>
                <c:pt idx="29">
                  <c:v>240</c:v>
                </c:pt>
                <c:pt idx="30">
                  <c:v>250</c:v>
                </c:pt>
                <c:pt idx="31">
                  <c:v>260</c:v>
                </c:pt>
                <c:pt idx="32">
                  <c:v>270</c:v>
                </c:pt>
                <c:pt idx="33">
                  <c:v>280</c:v>
                </c:pt>
                <c:pt idx="34">
                  <c:v>290</c:v>
                </c:pt>
                <c:pt idx="35">
                  <c:v>300</c:v>
                </c:pt>
                <c:pt idx="36">
                  <c:v>310</c:v>
                </c:pt>
                <c:pt idx="37">
                  <c:v>320</c:v>
                </c:pt>
                <c:pt idx="38">
                  <c:v>330</c:v>
                </c:pt>
                <c:pt idx="39">
                  <c:v>340</c:v>
                </c:pt>
                <c:pt idx="40">
                  <c:v>350</c:v>
                </c:pt>
                <c:pt idx="41">
                  <c:v>360</c:v>
                </c:pt>
              </c:numCache>
            </c:numRef>
          </c:xVal>
          <c:yVal>
            <c:numRef>
              <c:f>Sheet7!$E$1:$E$42</c:f>
              <c:numCache>
                <c:formatCode>General</c:formatCode>
                <c:ptCount val="42"/>
                <c:pt idx="1">
                  <c:v>39.289456899999998</c:v>
                </c:pt>
                <c:pt idx="2">
                  <c:v>41.955736099999996</c:v>
                </c:pt>
                <c:pt idx="3">
                  <c:v>41.379243299999999</c:v>
                </c:pt>
                <c:pt idx="4">
                  <c:v>41.514358799999997</c:v>
                </c:pt>
                <c:pt idx="5">
                  <c:v>41.271150900000002</c:v>
                </c:pt>
                <c:pt idx="6">
                  <c:v>41.586420400000002</c:v>
                </c:pt>
                <c:pt idx="7">
                  <c:v>41.631458899999998</c:v>
                </c:pt>
                <c:pt idx="8">
                  <c:v>41.649474300000001</c:v>
                </c:pt>
                <c:pt idx="9">
                  <c:v>40.721681199999999</c:v>
                </c:pt>
                <c:pt idx="10">
                  <c:v>41.145043099999995</c:v>
                </c:pt>
                <c:pt idx="11">
                  <c:v>40.856796699999997</c:v>
                </c:pt>
                <c:pt idx="12">
                  <c:v>40.568550299999998</c:v>
                </c:pt>
                <c:pt idx="13">
                  <c:v>40.784735099999999</c:v>
                </c:pt>
                <c:pt idx="14">
                  <c:v>40.865804399999995</c:v>
                </c:pt>
                <c:pt idx="15">
                  <c:v>40.676642699999995</c:v>
                </c:pt>
                <c:pt idx="16">
                  <c:v>40.604581099999997</c:v>
                </c:pt>
                <c:pt idx="17">
                  <c:v>40.676642699999995</c:v>
                </c:pt>
                <c:pt idx="18">
                  <c:v>40.991912199999994</c:v>
                </c:pt>
                <c:pt idx="19">
                  <c:v>40.802750499999995</c:v>
                </c:pt>
                <c:pt idx="20">
                  <c:v>40.505496399999998</c:v>
                </c:pt>
                <c:pt idx="21">
                  <c:v>40.532519499999999</c:v>
                </c:pt>
                <c:pt idx="22">
                  <c:v>40.370380900000001</c:v>
                </c:pt>
                <c:pt idx="23">
                  <c:v>40.595573399999999</c:v>
                </c:pt>
                <c:pt idx="24">
                  <c:v>40.676642699999995</c:v>
                </c:pt>
                <c:pt idx="25">
                  <c:v>40.739696599999995</c:v>
                </c:pt>
                <c:pt idx="26">
                  <c:v>40.883819799999998</c:v>
                </c:pt>
                <c:pt idx="27">
                  <c:v>41.063973799999992</c:v>
                </c:pt>
                <c:pt idx="28">
                  <c:v>41.036950699999991</c:v>
                </c:pt>
                <c:pt idx="29">
                  <c:v>40.955881399999996</c:v>
                </c:pt>
                <c:pt idx="30">
                  <c:v>41.090996899999993</c:v>
                </c:pt>
                <c:pt idx="31">
                  <c:v>41.4693203</c:v>
                </c:pt>
                <c:pt idx="32">
                  <c:v>41.370235600000001</c:v>
                </c:pt>
                <c:pt idx="33">
                  <c:v>40.928858299999995</c:v>
                </c:pt>
                <c:pt idx="34">
                  <c:v>41.036950699999991</c:v>
                </c:pt>
                <c:pt idx="35">
                  <c:v>41.072981499999997</c:v>
                </c:pt>
                <c:pt idx="36">
                  <c:v>41.316189399999999</c:v>
                </c:pt>
                <c:pt idx="37">
                  <c:v>41.5323742</c:v>
                </c:pt>
                <c:pt idx="38">
                  <c:v>41.271150900000002</c:v>
                </c:pt>
                <c:pt idx="39">
                  <c:v>41.352220199999998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4-4001-8363-CA6A3117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18640"/>
        <c:axId val="628623888"/>
      </c:scatterChart>
      <c:valAx>
        <c:axId val="6286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23888"/>
        <c:crosses val="autoZero"/>
        <c:crossBetween val="midCat"/>
      </c:valAx>
      <c:valAx>
        <c:axId val="6286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18</xdr:row>
      <xdr:rowOff>95250</xdr:rowOff>
    </xdr:from>
    <xdr:to>
      <xdr:col>10</xdr:col>
      <xdr:colOff>414337</xdr:colOff>
      <xdr:row>33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642937</xdr:colOff>
      <xdr:row>3</xdr:row>
      <xdr:rowOff>38100</xdr:rowOff>
    </xdr:from>
    <xdr:to>
      <xdr:col>10</xdr:col>
      <xdr:colOff>414337</xdr:colOff>
      <xdr:row>18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</xdr:row>
          <xdr:rowOff>114300</xdr:rowOff>
        </xdr:from>
        <xdr:to>
          <xdr:col>20</xdr:col>
          <xdr:colOff>200025</xdr:colOff>
          <xdr:row>31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114300</xdr:rowOff>
    </xdr:from>
    <xdr:to>
      <xdr:col>12</xdr:col>
      <xdr:colOff>290512</xdr:colOff>
      <xdr:row>17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3</xdr:row>
      <xdr:rowOff>114300</xdr:rowOff>
    </xdr:from>
    <xdr:to>
      <xdr:col>12</xdr:col>
      <xdr:colOff>42862</xdr:colOff>
      <xdr:row>18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4</xdr:row>
      <xdr:rowOff>19050</xdr:rowOff>
    </xdr:from>
    <xdr:to>
      <xdr:col>13</xdr:col>
      <xdr:colOff>614362</xdr:colOff>
      <xdr:row>19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8</xdr:row>
      <xdr:rowOff>9525</xdr:rowOff>
    </xdr:from>
    <xdr:to>
      <xdr:col>10</xdr:col>
      <xdr:colOff>361950</xdr:colOff>
      <xdr:row>23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23</xdr:row>
      <xdr:rowOff>57150</xdr:rowOff>
    </xdr:from>
    <xdr:to>
      <xdr:col>10</xdr:col>
      <xdr:colOff>361950</xdr:colOff>
      <xdr:row>38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10</xdr:row>
          <xdr:rowOff>19050</xdr:rowOff>
        </xdr:from>
        <xdr:to>
          <xdr:col>19</xdr:col>
          <xdr:colOff>361950</xdr:colOff>
          <xdr:row>33</xdr:row>
          <xdr:rowOff>161925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</xdr:row>
      <xdr:rowOff>85725</xdr:rowOff>
    </xdr:from>
    <xdr:to>
      <xdr:col>14</xdr:col>
      <xdr:colOff>242887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2</xdr:row>
      <xdr:rowOff>66675</xdr:rowOff>
    </xdr:from>
    <xdr:to>
      <xdr:col>12</xdr:col>
      <xdr:colOff>452437</xdr:colOff>
      <xdr:row>17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104775</xdr:rowOff>
    </xdr:from>
    <xdr:to>
      <xdr:col>12</xdr:col>
      <xdr:colOff>490537</xdr:colOff>
      <xdr:row>19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1</xdr:row>
      <xdr:rowOff>123825</xdr:rowOff>
    </xdr:from>
    <xdr:to>
      <xdr:col>13</xdr:col>
      <xdr:colOff>195262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3</xdr:row>
      <xdr:rowOff>0</xdr:rowOff>
    </xdr:from>
    <xdr:to>
      <xdr:col>12</xdr:col>
      <xdr:colOff>61912</xdr:colOff>
      <xdr:row>18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2</xdr:row>
      <xdr:rowOff>19050</xdr:rowOff>
    </xdr:from>
    <xdr:to>
      <xdr:col>11</xdr:col>
      <xdr:colOff>157162</xdr:colOff>
      <xdr:row>17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144860</xdr:colOff>
      <xdr:row>4</xdr:row>
      <xdr:rowOff>161329</xdr:rowOff>
    </xdr:from>
    <xdr:to>
      <xdr:col>13</xdr:col>
      <xdr:colOff>609203</xdr:colOff>
      <xdr:row>20</xdr:row>
      <xdr:rowOff>47029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57150</xdr:rowOff>
    </xdr:from>
    <xdr:to>
      <xdr:col>13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3F56-FB28-4555-8306-A7A748981380}">
  <dimension ref="A1:D134"/>
  <sheetViews>
    <sheetView workbookViewId="0">
      <selection activeCell="P37" sqref="P37"/>
    </sheetView>
  </sheetViews>
  <sheetFormatPr defaultRowHeight="14.25" x14ac:dyDescent="0.2"/>
  <cols>
    <col min="1" max="1" width="15.37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6</v>
      </c>
    </row>
    <row r="2" spans="1:4" x14ac:dyDescent="0.2">
      <c r="A2">
        <v>30.4</v>
      </c>
      <c r="B2">
        <v>29.94</v>
      </c>
      <c r="C2" t="s">
        <v>2</v>
      </c>
    </row>
    <row r="3" spans="1:4" x14ac:dyDescent="0.2">
      <c r="A3">
        <v>30.9</v>
      </c>
      <c r="B3">
        <v>30.72</v>
      </c>
    </row>
    <row r="4" spans="1:4" x14ac:dyDescent="0.2">
      <c r="A4">
        <v>31.7</v>
      </c>
      <c r="B4">
        <v>31.34</v>
      </c>
    </row>
    <row r="5" spans="1:4" x14ac:dyDescent="0.2">
      <c r="A5">
        <v>32.4</v>
      </c>
      <c r="B5">
        <v>32.99</v>
      </c>
    </row>
    <row r="6" spans="1:4" x14ac:dyDescent="0.2">
      <c r="A6">
        <v>33.299999999999997</v>
      </c>
      <c r="B6">
        <v>34.01</v>
      </c>
    </row>
    <row r="7" spans="1:4" x14ac:dyDescent="0.2">
      <c r="A7">
        <v>33.5</v>
      </c>
      <c r="B7">
        <v>34.54</v>
      </c>
    </row>
    <row r="8" spans="1:4" x14ac:dyDescent="0.2">
      <c r="A8">
        <v>35.1</v>
      </c>
      <c r="B8">
        <v>37.33</v>
      </c>
    </row>
    <row r="9" spans="1:4" x14ac:dyDescent="0.2">
      <c r="A9">
        <v>35.799999999999997</v>
      </c>
      <c r="B9">
        <v>38.53</v>
      </c>
    </row>
    <row r="10" spans="1:4" x14ac:dyDescent="0.2">
      <c r="A10">
        <v>36.299999999999997</v>
      </c>
      <c r="B10">
        <v>38.78</v>
      </c>
    </row>
    <row r="11" spans="1:4" x14ac:dyDescent="0.2">
      <c r="A11">
        <v>37.4</v>
      </c>
      <c r="B11">
        <v>40.020000000000003</v>
      </c>
    </row>
    <row r="12" spans="1:4" x14ac:dyDescent="0.2">
      <c r="A12">
        <v>38.700000000000003</v>
      </c>
      <c r="B12">
        <v>41.03</v>
      </c>
    </row>
    <row r="13" spans="1:4" x14ac:dyDescent="0.2">
      <c r="A13">
        <v>38.200000000000003</v>
      </c>
      <c r="B13">
        <v>42.64</v>
      </c>
    </row>
    <row r="14" spans="1:4" x14ac:dyDescent="0.2">
      <c r="A14">
        <v>39.5</v>
      </c>
      <c r="B14">
        <v>43.02</v>
      </c>
    </row>
    <row r="15" spans="1:4" x14ac:dyDescent="0.2">
      <c r="A15">
        <v>40.5</v>
      </c>
      <c r="B15">
        <v>44.69</v>
      </c>
    </row>
    <row r="16" spans="1:4" x14ac:dyDescent="0.2">
      <c r="A16">
        <v>42.2</v>
      </c>
      <c r="B16">
        <v>45.55</v>
      </c>
    </row>
    <row r="17" spans="1:2" x14ac:dyDescent="0.2">
      <c r="A17">
        <v>43.4</v>
      </c>
      <c r="B17">
        <v>47.9</v>
      </c>
    </row>
    <row r="18" spans="1:2" x14ac:dyDescent="0.2">
      <c r="A18">
        <v>44.7</v>
      </c>
      <c r="B18">
        <v>49.94</v>
      </c>
    </row>
    <row r="19" spans="1:2" x14ac:dyDescent="0.2">
      <c r="A19">
        <v>44.4</v>
      </c>
      <c r="B19">
        <v>49.164000000000001</v>
      </c>
    </row>
    <row r="20" spans="1:2" x14ac:dyDescent="0.2">
      <c r="A20">
        <v>45.3</v>
      </c>
      <c r="B20">
        <v>49.91</v>
      </c>
    </row>
    <row r="21" spans="1:2" x14ac:dyDescent="0.2">
      <c r="A21">
        <v>46.1</v>
      </c>
      <c r="B21">
        <v>50.53</v>
      </c>
    </row>
    <row r="22" spans="1:2" x14ac:dyDescent="0.2">
      <c r="A22">
        <v>47</v>
      </c>
      <c r="B22">
        <v>52.92</v>
      </c>
    </row>
    <row r="23" spans="1:2" x14ac:dyDescent="0.2">
      <c r="A23">
        <v>47.8</v>
      </c>
      <c r="B23">
        <v>53.67</v>
      </c>
    </row>
    <row r="24" spans="1:2" x14ac:dyDescent="0.2">
      <c r="A24">
        <v>48.4</v>
      </c>
      <c r="B24">
        <v>53.75</v>
      </c>
    </row>
    <row r="25" spans="1:2" x14ac:dyDescent="0.2">
      <c r="A25">
        <v>49.6</v>
      </c>
      <c r="B25">
        <v>55.29</v>
      </c>
    </row>
    <row r="26" spans="1:2" x14ac:dyDescent="0.2">
      <c r="A26">
        <v>50.4</v>
      </c>
      <c r="B26">
        <v>55.76</v>
      </c>
    </row>
    <row r="27" spans="1:2" x14ac:dyDescent="0.2">
      <c r="A27">
        <v>50.8</v>
      </c>
      <c r="B27">
        <v>57.095999999999997</v>
      </c>
    </row>
    <row r="28" spans="1:2" x14ac:dyDescent="0.2">
      <c r="A28">
        <v>52.3</v>
      </c>
      <c r="B28">
        <v>58.16</v>
      </c>
    </row>
    <row r="29" spans="1:2" x14ac:dyDescent="0.2">
      <c r="A29">
        <v>52.9</v>
      </c>
      <c r="B29">
        <v>60.5</v>
      </c>
    </row>
    <row r="30" spans="1:2" x14ac:dyDescent="0.2">
      <c r="A30">
        <v>53.7</v>
      </c>
      <c r="B30">
        <v>60.3</v>
      </c>
    </row>
    <row r="31" spans="1:2" x14ac:dyDescent="0.2">
      <c r="A31">
        <v>54.5</v>
      </c>
      <c r="B31">
        <v>61.6</v>
      </c>
    </row>
    <row r="32" spans="1:2" x14ac:dyDescent="0.2">
      <c r="A32">
        <v>55.4</v>
      </c>
      <c r="B32">
        <v>61.61</v>
      </c>
    </row>
    <row r="33" spans="1:2" x14ac:dyDescent="0.2">
      <c r="A33">
        <v>56.2</v>
      </c>
      <c r="B33">
        <v>63.15</v>
      </c>
    </row>
    <row r="34" spans="1:2" x14ac:dyDescent="0.2">
      <c r="A34">
        <v>56.9</v>
      </c>
      <c r="B34">
        <v>64.37</v>
      </c>
    </row>
    <row r="35" spans="1:2" x14ac:dyDescent="0.2">
      <c r="A35">
        <v>57.8</v>
      </c>
      <c r="B35">
        <v>64.86</v>
      </c>
    </row>
    <row r="36" spans="1:2" x14ac:dyDescent="0.2">
      <c r="A36">
        <v>58.6</v>
      </c>
      <c r="B36">
        <v>65.63</v>
      </c>
    </row>
    <row r="37" spans="1:2" x14ac:dyDescent="0.2">
      <c r="A37">
        <v>59.4</v>
      </c>
      <c r="B37">
        <v>66.3</v>
      </c>
    </row>
    <row r="38" spans="1:2" x14ac:dyDescent="0.2">
      <c r="A38">
        <v>60.1</v>
      </c>
      <c r="B38">
        <v>66.930000000000007</v>
      </c>
    </row>
    <row r="39" spans="1:2" x14ac:dyDescent="0.2">
      <c r="A39">
        <v>61.1</v>
      </c>
      <c r="B39">
        <v>68.56</v>
      </c>
    </row>
    <row r="40" spans="1:2" x14ac:dyDescent="0.2">
      <c r="A40">
        <v>62</v>
      </c>
      <c r="B40">
        <v>69.27</v>
      </c>
    </row>
    <row r="41" spans="1:2" x14ac:dyDescent="0.2">
      <c r="A41">
        <v>62.7</v>
      </c>
      <c r="B41">
        <v>70.28</v>
      </c>
    </row>
    <row r="42" spans="1:2" x14ac:dyDescent="0.2">
      <c r="A42">
        <v>63.2</v>
      </c>
      <c r="B42">
        <v>71.95</v>
      </c>
    </row>
    <row r="43" spans="1:2" x14ac:dyDescent="0.2">
      <c r="A43">
        <v>63.9</v>
      </c>
      <c r="B43">
        <v>71.625</v>
      </c>
    </row>
    <row r="44" spans="1:2" x14ac:dyDescent="0.2">
      <c r="A44">
        <v>64.599999999999994</v>
      </c>
      <c r="B44">
        <v>71.61</v>
      </c>
    </row>
    <row r="45" spans="1:2" x14ac:dyDescent="0.2">
      <c r="A45">
        <v>65.599999999999994</v>
      </c>
      <c r="B45">
        <v>73.290000000000006</v>
      </c>
    </row>
    <row r="46" spans="1:2" x14ac:dyDescent="0.2">
      <c r="A46">
        <v>66.2</v>
      </c>
      <c r="B46">
        <v>73.739999999999995</v>
      </c>
    </row>
    <row r="47" spans="1:2" x14ac:dyDescent="0.2">
      <c r="A47">
        <v>67.099999999999994</v>
      </c>
      <c r="B47">
        <v>75.739999999999995</v>
      </c>
    </row>
    <row r="48" spans="1:2" x14ac:dyDescent="0.2">
      <c r="A48">
        <v>67.900000000000006</v>
      </c>
      <c r="B48">
        <v>76.569999999999993</v>
      </c>
    </row>
    <row r="49" spans="1:2" x14ac:dyDescent="0.2">
      <c r="A49">
        <v>68.3</v>
      </c>
      <c r="B49">
        <v>76.680000000000007</v>
      </c>
    </row>
    <row r="50" spans="1:2" x14ac:dyDescent="0.2">
      <c r="A50">
        <v>69.2</v>
      </c>
      <c r="B50">
        <v>77.77</v>
      </c>
    </row>
    <row r="51" spans="1:2" x14ac:dyDescent="0.2">
      <c r="A51">
        <v>69.5</v>
      </c>
      <c r="B51">
        <v>79.040000000000006</v>
      </c>
    </row>
    <row r="52" spans="1:2" x14ac:dyDescent="0.2">
      <c r="A52">
        <v>70.2</v>
      </c>
      <c r="B52">
        <v>79.05</v>
      </c>
    </row>
    <row r="53" spans="1:2" x14ac:dyDescent="0.2">
      <c r="A53">
        <v>71.099999999999994</v>
      </c>
      <c r="B53">
        <v>81.25</v>
      </c>
    </row>
    <row r="54" spans="1:2" x14ac:dyDescent="0.2">
      <c r="A54">
        <v>72.099999999999994</v>
      </c>
      <c r="B54">
        <v>81.94</v>
      </c>
    </row>
    <row r="55" spans="1:2" x14ac:dyDescent="0.2">
      <c r="A55">
        <v>73</v>
      </c>
      <c r="B55">
        <v>83.47</v>
      </c>
    </row>
    <row r="56" spans="1:2" x14ac:dyDescent="0.2">
      <c r="A56">
        <v>74.099999999999994</v>
      </c>
      <c r="B56">
        <v>84.72</v>
      </c>
    </row>
    <row r="57" spans="1:2" x14ac:dyDescent="0.2">
      <c r="A57">
        <v>74.8</v>
      </c>
      <c r="B57">
        <v>83.97</v>
      </c>
    </row>
    <row r="58" spans="1:2" x14ac:dyDescent="0.2">
      <c r="A58">
        <v>75</v>
      </c>
      <c r="B58">
        <v>83.66</v>
      </c>
    </row>
    <row r="59" spans="1:2" x14ac:dyDescent="0.2">
      <c r="A59">
        <v>75.8</v>
      </c>
      <c r="B59">
        <v>83.97</v>
      </c>
    </row>
    <row r="60" spans="1:2" x14ac:dyDescent="0.2">
      <c r="A60">
        <v>76.099999999999994</v>
      </c>
      <c r="B60">
        <v>86.17</v>
      </c>
    </row>
    <row r="61" spans="1:2" x14ac:dyDescent="0.2">
      <c r="A61">
        <v>76.900000000000006</v>
      </c>
      <c r="B61">
        <v>84.39</v>
      </c>
    </row>
    <row r="62" spans="1:2" x14ac:dyDescent="0.2">
      <c r="A62">
        <v>77.599999999999994</v>
      </c>
      <c r="B62">
        <v>84.58</v>
      </c>
    </row>
    <row r="63" spans="1:2" x14ac:dyDescent="0.2">
      <c r="A63">
        <v>77.900000000000006</v>
      </c>
      <c r="B63">
        <v>87.87</v>
      </c>
    </row>
    <row r="64" spans="1:2" x14ac:dyDescent="0.2">
      <c r="A64">
        <v>78.5</v>
      </c>
      <c r="B64">
        <v>87.77</v>
      </c>
    </row>
    <row r="65" spans="1:2" x14ac:dyDescent="0.2">
      <c r="A65">
        <v>78.099999999999994</v>
      </c>
      <c r="B65">
        <v>86.66</v>
      </c>
    </row>
    <row r="66" spans="1:2" x14ac:dyDescent="0.2">
      <c r="A66">
        <v>79.5</v>
      </c>
      <c r="B66">
        <v>88.06</v>
      </c>
    </row>
    <row r="67" spans="1:2" x14ac:dyDescent="0.2">
      <c r="A67">
        <v>79.7</v>
      </c>
      <c r="B67">
        <v>86.48</v>
      </c>
    </row>
    <row r="68" spans="1:2" x14ac:dyDescent="0.2">
      <c r="A68">
        <v>79.8</v>
      </c>
      <c r="B68">
        <v>91.09</v>
      </c>
    </row>
    <row r="69" spans="1:2" x14ac:dyDescent="0.2">
      <c r="A69">
        <v>80.5</v>
      </c>
      <c r="B69">
        <v>91.24</v>
      </c>
    </row>
    <row r="70" spans="1:2" x14ac:dyDescent="0.2">
      <c r="A70">
        <v>81.2</v>
      </c>
      <c r="B70">
        <v>89.69</v>
      </c>
    </row>
    <row r="71" spans="1:2" x14ac:dyDescent="0.2">
      <c r="A71">
        <v>81.5</v>
      </c>
      <c r="B71">
        <v>90.45</v>
      </c>
    </row>
    <row r="72" spans="1:2" x14ac:dyDescent="0.2">
      <c r="A72">
        <v>82</v>
      </c>
      <c r="B72">
        <v>90.65</v>
      </c>
    </row>
    <row r="73" spans="1:2" x14ac:dyDescent="0.2">
      <c r="A73">
        <v>82.2</v>
      </c>
      <c r="B73">
        <v>90.04</v>
      </c>
    </row>
    <row r="74" spans="1:2" x14ac:dyDescent="0.2">
      <c r="A74">
        <v>82.7</v>
      </c>
      <c r="B74">
        <v>92.57</v>
      </c>
    </row>
    <row r="75" spans="1:2" x14ac:dyDescent="0.2">
      <c r="A75">
        <v>83</v>
      </c>
      <c r="B75">
        <v>91.54</v>
      </c>
    </row>
    <row r="76" spans="1:2" x14ac:dyDescent="0.2">
      <c r="A76">
        <v>82.5</v>
      </c>
      <c r="B76">
        <v>90.32</v>
      </c>
    </row>
    <row r="77" spans="1:2" x14ac:dyDescent="0.2">
      <c r="A77">
        <v>83.8</v>
      </c>
      <c r="B77">
        <v>94.06</v>
      </c>
    </row>
    <row r="78" spans="1:2" x14ac:dyDescent="0.2">
      <c r="A78">
        <v>84</v>
      </c>
      <c r="B78">
        <v>92.67</v>
      </c>
    </row>
    <row r="79" spans="1:2" x14ac:dyDescent="0.2">
      <c r="A79">
        <v>84.6</v>
      </c>
      <c r="B79">
        <v>91.79</v>
      </c>
    </row>
    <row r="80" spans="1:2" x14ac:dyDescent="0.2">
      <c r="A80">
        <v>84.6</v>
      </c>
      <c r="B80">
        <v>92.67</v>
      </c>
    </row>
    <row r="81" spans="1:2" x14ac:dyDescent="0.2">
      <c r="A81">
        <v>84.8</v>
      </c>
      <c r="B81">
        <v>92.41</v>
      </c>
    </row>
    <row r="82" spans="1:2" x14ac:dyDescent="0.2">
      <c r="A82">
        <v>85.5</v>
      </c>
      <c r="B82">
        <v>94.13</v>
      </c>
    </row>
    <row r="83" spans="1:2" x14ac:dyDescent="0.2">
      <c r="A83">
        <v>85.5</v>
      </c>
      <c r="B83">
        <v>93.66</v>
      </c>
    </row>
    <row r="84" spans="1:2" x14ac:dyDescent="0.2">
      <c r="A84">
        <v>85.9</v>
      </c>
      <c r="B84">
        <v>94.55</v>
      </c>
    </row>
    <row r="85" spans="1:2" x14ac:dyDescent="0.2">
      <c r="A85">
        <v>86.7</v>
      </c>
      <c r="B85">
        <v>95.17</v>
      </c>
    </row>
    <row r="86" spans="1:2" x14ac:dyDescent="0.2">
      <c r="A86">
        <v>86.9</v>
      </c>
      <c r="B86">
        <v>94.39</v>
      </c>
    </row>
    <row r="87" spans="1:2" x14ac:dyDescent="0.2">
      <c r="A87">
        <v>87.1</v>
      </c>
      <c r="B87">
        <v>94.42</v>
      </c>
    </row>
    <row r="88" spans="1:2" x14ac:dyDescent="0.2">
      <c r="A88">
        <v>86.5</v>
      </c>
      <c r="B88">
        <v>91.92</v>
      </c>
    </row>
    <row r="89" spans="1:2" x14ac:dyDescent="0.2">
      <c r="A89">
        <v>87.5</v>
      </c>
      <c r="B89">
        <v>97.29</v>
      </c>
    </row>
    <row r="90" spans="1:2" x14ac:dyDescent="0.2">
      <c r="A90">
        <v>88.4</v>
      </c>
      <c r="B90">
        <v>95.37</v>
      </c>
    </row>
    <row r="91" spans="1:2" x14ac:dyDescent="0.2">
      <c r="A91">
        <v>88.4</v>
      </c>
      <c r="B91">
        <v>98.18</v>
      </c>
    </row>
    <row r="92" spans="1:2" x14ac:dyDescent="0.2">
      <c r="A92">
        <v>88.6</v>
      </c>
      <c r="B92">
        <v>96.07</v>
      </c>
    </row>
    <row r="93" spans="1:2" x14ac:dyDescent="0.2">
      <c r="A93">
        <v>89</v>
      </c>
      <c r="B93">
        <v>97.19</v>
      </c>
    </row>
    <row r="94" spans="1:2" x14ac:dyDescent="0.2">
      <c r="A94">
        <v>89.1</v>
      </c>
      <c r="B94">
        <v>97.03</v>
      </c>
    </row>
    <row r="95" spans="1:2" x14ac:dyDescent="0.2">
      <c r="A95">
        <v>88.5</v>
      </c>
      <c r="B95">
        <v>103.24</v>
      </c>
    </row>
    <row r="96" spans="1:2" x14ac:dyDescent="0.2">
      <c r="A96">
        <v>89</v>
      </c>
      <c r="B96">
        <v>99.7</v>
      </c>
    </row>
    <row r="97" spans="1:2" x14ac:dyDescent="0.2">
      <c r="A97">
        <v>89.7</v>
      </c>
      <c r="B97">
        <v>100.09</v>
      </c>
    </row>
    <row r="98" spans="1:2" x14ac:dyDescent="0.2">
      <c r="A98">
        <v>90.6</v>
      </c>
      <c r="B98">
        <v>96.566000000000003</v>
      </c>
    </row>
    <row r="99" spans="1:2" x14ac:dyDescent="0.2">
      <c r="A99">
        <v>91</v>
      </c>
      <c r="B99">
        <v>98.76</v>
      </c>
    </row>
    <row r="100" spans="1:2" x14ac:dyDescent="0.2">
      <c r="A100">
        <v>91.2</v>
      </c>
      <c r="B100">
        <v>99.82</v>
      </c>
    </row>
    <row r="101" spans="1:2" x14ac:dyDescent="0.2">
      <c r="A101">
        <v>91.1</v>
      </c>
      <c r="B101">
        <v>100.34</v>
      </c>
    </row>
    <row r="102" spans="1:2" x14ac:dyDescent="0.2">
      <c r="A102">
        <v>91.5</v>
      </c>
      <c r="B102">
        <v>100.61</v>
      </c>
    </row>
    <row r="103" spans="1:2" x14ac:dyDescent="0.2">
      <c r="A103">
        <v>91.7</v>
      </c>
      <c r="B103">
        <v>101.13</v>
      </c>
    </row>
    <row r="104" spans="1:2" x14ac:dyDescent="0.2">
      <c r="A104">
        <v>91.9</v>
      </c>
      <c r="B104">
        <v>101.19</v>
      </c>
    </row>
    <row r="105" spans="1:2" x14ac:dyDescent="0.2">
      <c r="A105">
        <v>92.3</v>
      </c>
      <c r="B105">
        <v>98.89</v>
      </c>
    </row>
    <row r="106" spans="1:2" x14ac:dyDescent="0.2">
      <c r="A106">
        <v>92.4</v>
      </c>
      <c r="B106">
        <v>101.43</v>
      </c>
    </row>
    <row r="107" spans="1:2" x14ac:dyDescent="0.2">
      <c r="A107">
        <v>91.6</v>
      </c>
      <c r="B107">
        <v>101.22</v>
      </c>
    </row>
    <row r="108" spans="1:2" x14ac:dyDescent="0.2">
      <c r="A108">
        <v>93</v>
      </c>
      <c r="B108">
        <v>102.16</v>
      </c>
    </row>
    <row r="109" spans="1:2" x14ac:dyDescent="0.2">
      <c r="A109">
        <v>92.3</v>
      </c>
      <c r="B109">
        <v>104.64</v>
      </c>
    </row>
    <row r="110" spans="1:2" x14ac:dyDescent="0.2">
      <c r="A110">
        <v>92.7</v>
      </c>
      <c r="B110">
        <v>104.92</v>
      </c>
    </row>
    <row r="111" spans="1:2" x14ac:dyDescent="0.2">
      <c r="A111">
        <v>93.5</v>
      </c>
      <c r="B111">
        <v>102.3</v>
      </c>
    </row>
    <row r="112" spans="1:2" x14ac:dyDescent="0.2">
      <c r="A112">
        <v>92.7</v>
      </c>
      <c r="B112">
        <v>102.83</v>
      </c>
    </row>
    <row r="113" spans="1:2" x14ac:dyDescent="0.2">
      <c r="A113">
        <v>93.3</v>
      </c>
      <c r="B113">
        <v>107.33</v>
      </c>
    </row>
    <row r="114" spans="1:2" x14ac:dyDescent="0.2">
      <c r="A114">
        <v>94.1</v>
      </c>
      <c r="B114">
        <v>105.76</v>
      </c>
    </row>
    <row r="115" spans="1:2" x14ac:dyDescent="0.2">
      <c r="A115">
        <v>93.9</v>
      </c>
      <c r="B115">
        <v>106.9</v>
      </c>
    </row>
    <row r="116" spans="1:2" x14ac:dyDescent="0.2">
      <c r="A116">
        <v>93.8</v>
      </c>
      <c r="B116">
        <v>108.54</v>
      </c>
    </row>
    <row r="117" spans="1:2" x14ac:dyDescent="0.2">
      <c r="A117">
        <v>93.7</v>
      </c>
      <c r="B117">
        <v>105.68</v>
      </c>
    </row>
    <row r="118" spans="1:2" x14ac:dyDescent="0.2">
      <c r="A118">
        <v>94.3</v>
      </c>
      <c r="B118">
        <v>104.04</v>
      </c>
    </row>
    <row r="119" spans="1:2" x14ac:dyDescent="0.2">
      <c r="A119">
        <v>92.3</v>
      </c>
      <c r="B119">
        <v>105.93</v>
      </c>
    </row>
    <row r="120" spans="1:2" x14ac:dyDescent="0.2">
      <c r="A120">
        <v>93.1</v>
      </c>
      <c r="B120">
        <v>104.86</v>
      </c>
    </row>
    <row r="121" spans="1:2" x14ac:dyDescent="0.2">
      <c r="A121">
        <v>93.3</v>
      </c>
      <c r="B121">
        <v>103.32</v>
      </c>
    </row>
    <row r="122" spans="1:2" x14ac:dyDescent="0.2">
      <c r="A122">
        <v>92.3</v>
      </c>
      <c r="B122">
        <v>106.6</v>
      </c>
    </row>
    <row r="123" spans="1:2" x14ac:dyDescent="0.2">
      <c r="A123">
        <v>91.4</v>
      </c>
      <c r="B123">
        <v>103.67</v>
      </c>
    </row>
    <row r="124" spans="1:2" x14ac:dyDescent="0.2">
      <c r="A124">
        <v>95.3</v>
      </c>
      <c r="B124">
        <v>105.83</v>
      </c>
    </row>
    <row r="125" spans="1:2" x14ac:dyDescent="0.2">
      <c r="A125">
        <v>95.4</v>
      </c>
      <c r="B125">
        <v>105.91</v>
      </c>
    </row>
    <row r="126" spans="1:2" x14ac:dyDescent="0.2">
      <c r="A126">
        <v>95.3</v>
      </c>
      <c r="B126">
        <v>106.36</v>
      </c>
    </row>
    <row r="127" spans="1:2" x14ac:dyDescent="0.2">
      <c r="A127">
        <v>95.2</v>
      </c>
      <c r="B127">
        <v>105.07</v>
      </c>
    </row>
    <row r="128" spans="1:2" x14ac:dyDescent="0.2">
      <c r="A128">
        <v>95.2</v>
      </c>
      <c r="B128">
        <v>106.16</v>
      </c>
    </row>
    <row r="129" spans="1:2" x14ac:dyDescent="0.2">
      <c r="A129">
        <v>95.2</v>
      </c>
      <c r="B129">
        <v>107.27</v>
      </c>
    </row>
    <row r="130" spans="1:2" x14ac:dyDescent="0.2">
      <c r="A130">
        <v>95.5</v>
      </c>
      <c r="B130">
        <v>111.13</v>
      </c>
    </row>
    <row r="131" spans="1:2" x14ac:dyDescent="0.2">
      <c r="A131">
        <v>95.6</v>
      </c>
      <c r="B131">
        <v>109.09</v>
      </c>
    </row>
    <row r="132" spans="1:2" x14ac:dyDescent="0.2">
      <c r="A132">
        <v>95.2</v>
      </c>
      <c r="B132">
        <v>107.1</v>
      </c>
    </row>
    <row r="133" spans="1:2" x14ac:dyDescent="0.2">
      <c r="A133">
        <v>95.4</v>
      </c>
      <c r="B133">
        <v>106.17</v>
      </c>
    </row>
    <row r="134" spans="1:2" x14ac:dyDescent="0.2">
      <c r="A134">
        <v>94.1</v>
      </c>
      <c r="B134">
        <v>106.58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1025" r:id="rId4">
          <objectPr defaultSize="0" autoPict="0" r:id="rId5">
            <anchor moveWithCells="1">
              <from>
                <xdr:col>10</xdr:col>
                <xdr:colOff>419100</xdr:colOff>
                <xdr:row>5</xdr:row>
                <xdr:rowOff>114300</xdr:rowOff>
              </from>
              <to>
                <xdr:col>20</xdr:col>
                <xdr:colOff>200025</xdr:colOff>
                <xdr:row>31</xdr:row>
                <xdr:rowOff>104775</xdr:rowOff>
              </to>
            </anchor>
          </objectPr>
        </oleObject>
      </mc:Choice>
      <mc:Fallback>
        <oleObject progId="Origin50.Graph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75E9-76FE-4AB6-8C00-6A3F54A5B7A6}">
  <dimension ref="A1:E36"/>
  <sheetViews>
    <sheetView workbookViewId="0">
      <selection activeCell="E2" sqref="E2:E34"/>
    </sheetView>
  </sheetViews>
  <sheetFormatPr defaultRowHeight="14.25" x14ac:dyDescent="0.2"/>
  <sheetData>
    <row r="1" spans="1:5" x14ac:dyDescent="0.2">
      <c r="A1" t="s">
        <v>15</v>
      </c>
    </row>
    <row r="2" spans="1:5" x14ac:dyDescent="0.2">
      <c r="B2">
        <v>0</v>
      </c>
      <c r="C2">
        <f>B2/320</f>
        <v>0</v>
      </c>
      <c r="D2">
        <v>48.03</v>
      </c>
      <c r="E2">
        <f>0.90077*D2-1.21817</f>
        <v>42.045813099999997</v>
      </c>
    </row>
    <row r="3" spans="1:5" x14ac:dyDescent="0.2">
      <c r="B3">
        <v>10</v>
      </c>
      <c r="C3">
        <f t="shared" ref="C3:C34" si="0">B3/320</f>
        <v>3.125E-2</v>
      </c>
      <c r="D3">
        <v>51.59</v>
      </c>
      <c r="E3">
        <f t="shared" ref="E3:E36" si="1">0.90077*D3-1.21817</f>
        <v>45.2525543</v>
      </c>
    </row>
    <row r="4" spans="1:5" x14ac:dyDescent="0.2">
      <c r="B4">
        <v>20</v>
      </c>
      <c r="C4">
        <f t="shared" si="0"/>
        <v>6.25E-2</v>
      </c>
      <c r="D4">
        <v>50.74</v>
      </c>
      <c r="E4">
        <f t="shared" si="1"/>
        <v>44.486899799999996</v>
      </c>
    </row>
    <row r="5" spans="1:5" x14ac:dyDescent="0.2">
      <c r="B5">
        <v>30</v>
      </c>
      <c r="C5">
        <f t="shared" si="0"/>
        <v>9.375E-2</v>
      </c>
      <c r="D5">
        <v>50.72</v>
      </c>
      <c r="E5">
        <f t="shared" si="1"/>
        <v>44.468884399999993</v>
      </c>
    </row>
    <row r="6" spans="1:5" x14ac:dyDescent="0.2">
      <c r="B6">
        <v>40</v>
      </c>
      <c r="C6">
        <f t="shared" si="0"/>
        <v>0.125</v>
      </c>
      <c r="D6">
        <v>51.25</v>
      </c>
      <c r="E6">
        <f t="shared" si="1"/>
        <v>44.946292499999998</v>
      </c>
    </row>
    <row r="7" spans="1:5" x14ac:dyDescent="0.2">
      <c r="B7">
        <v>50</v>
      </c>
      <c r="C7">
        <f t="shared" si="0"/>
        <v>0.15625</v>
      </c>
      <c r="D7">
        <v>50.94</v>
      </c>
      <c r="E7">
        <f t="shared" si="1"/>
        <v>44.667053799999998</v>
      </c>
    </row>
    <row r="8" spans="1:5" x14ac:dyDescent="0.2">
      <c r="B8">
        <v>60</v>
      </c>
      <c r="C8">
        <f t="shared" si="0"/>
        <v>0.1875</v>
      </c>
      <c r="D8">
        <v>50.53</v>
      </c>
      <c r="E8">
        <f t="shared" si="1"/>
        <v>44.297738099999997</v>
      </c>
    </row>
    <row r="9" spans="1:5" x14ac:dyDescent="0.2">
      <c r="B9">
        <v>70</v>
      </c>
      <c r="C9">
        <f t="shared" si="0"/>
        <v>0.21875</v>
      </c>
      <c r="D9">
        <v>50.87</v>
      </c>
      <c r="E9">
        <f t="shared" si="1"/>
        <v>44.603999899999998</v>
      </c>
    </row>
    <row r="10" spans="1:5" x14ac:dyDescent="0.2">
      <c r="B10">
        <v>80</v>
      </c>
      <c r="C10">
        <f t="shared" si="0"/>
        <v>0.25</v>
      </c>
      <c r="D10">
        <v>51.43</v>
      </c>
      <c r="E10">
        <f t="shared" si="1"/>
        <v>45.108431099999997</v>
      </c>
    </row>
    <row r="11" spans="1:5" x14ac:dyDescent="0.2">
      <c r="B11">
        <v>90</v>
      </c>
      <c r="C11">
        <f t="shared" si="0"/>
        <v>0.28125</v>
      </c>
      <c r="D11">
        <v>51.54</v>
      </c>
      <c r="E11">
        <f t="shared" si="1"/>
        <v>45.207515799999996</v>
      </c>
    </row>
    <row r="12" spans="1:5" x14ac:dyDescent="0.2">
      <c r="B12">
        <v>100</v>
      </c>
      <c r="C12">
        <f t="shared" si="0"/>
        <v>0.3125</v>
      </c>
      <c r="D12">
        <v>51.62</v>
      </c>
      <c r="E12">
        <f t="shared" si="1"/>
        <v>45.279577399999994</v>
      </c>
    </row>
    <row r="13" spans="1:5" x14ac:dyDescent="0.2">
      <c r="B13">
        <v>110</v>
      </c>
      <c r="C13">
        <f t="shared" si="0"/>
        <v>0.34375</v>
      </c>
      <c r="D13">
        <v>51.61</v>
      </c>
      <c r="E13">
        <f t="shared" si="1"/>
        <v>45.270569699999996</v>
      </c>
    </row>
    <row r="14" spans="1:5" x14ac:dyDescent="0.2">
      <c r="B14">
        <v>120</v>
      </c>
      <c r="C14">
        <f t="shared" si="0"/>
        <v>0.375</v>
      </c>
      <c r="D14">
        <v>51.76</v>
      </c>
      <c r="E14">
        <f t="shared" si="1"/>
        <v>45.405685199999994</v>
      </c>
    </row>
    <row r="15" spans="1:5" x14ac:dyDescent="0.2">
      <c r="B15">
        <v>130</v>
      </c>
      <c r="C15">
        <f t="shared" si="0"/>
        <v>0.40625</v>
      </c>
      <c r="D15">
        <v>52.14</v>
      </c>
      <c r="E15">
        <f t="shared" si="1"/>
        <v>45.747977800000001</v>
      </c>
    </row>
    <row r="16" spans="1:5" x14ac:dyDescent="0.2">
      <c r="B16">
        <v>140</v>
      </c>
      <c r="C16">
        <f t="shared" si="0"/>
        <v>0.4375</v>
      </c>
      <c r="D16">
        <v>52.33</v>
      </c>
      <c r="E16">
        <f t="shared" si="1"/>
        <v>45.919124099999998</v>
      </c>
    </row>
    <row r="17" spans="2:5" x14ac:dyDescent="0.2">
      <c r="B17">
        <v>150</v>
      </c>
      <c r="C17">
        <f t="shared" si="0"/>
        <v>0.46875</v>
      </c>
      <c r="D17">
        <v>52.27</v>
      </c>
      <c r="E17">
        <f t="shared" si="1"/>
        <v>45.865077900000003</v>
      </c>
    </row>
    <row r="18" spans="2:5" x14ac:dyDescent="0.2">
      <c r="B18">
        <v>160</v>
      </c>
      <c r="C18">
        <f t="shared" si="0"/>
        <v>0.5</v>
      </c>
      <c r="D18">
        <v>52.44</v>
      </c>
      <c r="E18">
        <f t="shared" si="1"/>
        <v>46.018208799999996</v>
      </c>
    </row>
    <row r="19" spans="2:5" x14ac:dyDescent="0.2">
      <c r="B19">
        <v>170</v>
      </c>
      <c r="C19">
        <f t="shared" si="0"/>
        <v>0.53125</v>
      </c>
      <c r="D19">
        <v>52.78</v>
      </c>
      <c r="E19">
        <f t="shared" si="1"/>
        <v>46.324470599999998</v>
      </c>
    </row>
    <row r="20" spans="2:5" x14ac:dyDescent="0.2">
      <c r="B20">
        <v>180</v>
      </c>
      <c r="C20">
        <f t="shared" si="0"/>
        <v>0.5625</v>
      </c>
      <c r="D20">
        <v>52.69</v>
      </c>
      <c r="E20">
        <f t="shared" si="1"/>
        <v>46.243401299999995</v>
      </c>
    </row>
    <row r="21" spans="2:5" x14ac:dyDescent="0.2">
      <c r="B21">
        <v>190</v>
      </c>
      <c r="C21">
        <f t="shared" si="0"/>
        <v>0.59375</v>
      </c>
      <c r="D21">
        <v>53.11</v>
      </c>
      <c r="E21">
        <f t="shared" si="1"/>
        <v>46.621724699999994</v>
      </c>
    </row>
    <row r="22" spans="2:5" x14ac:dyDescent="0.2">
      <c r="B22">
        <v>200</v>
      </c>
      <c r="C22">
        <f t="shared" si="0"/>
        <v>0.625</v>
      </c>
      <c r="D22">
        <v>53.22</v>
      </c>
      <c r="E22">
        <f t="shared" si="1"/>
        <v>46.720809399999993</v>
      </c>
    </row>
    <row r="23" spans="2:5" x14ac:dyDescent="0.2">
      <c r="B23">
        <v>210</v>
      </c>
      <c r="C23">
        <f t="shared" si="0"/>
        <v>0.65625</v>
      </c>
      <c r="D23">
        <v>53.57</v>
      </c>
      <c r="E23">
        <f t="shared" si="1"/>
        <v>47.0360789</v>
      </c>
    </row>
    <row r="24" spans="2:5" x14ac:dyDescent="0.2">
      <c r="B24">
        <v>220</v>
      </c>
      <c r="C24">
        <f t="shared" si="0"/>
        <v>0.6875</v>
      </c>
      <c r="D24">
        <v>53.11</v>
      </c>
      <c r="E24">
        <f t="shared" si="1"/>
        <v>46.621724699999994</v>
      </c>
    </row>
    <row r="25" spans="2:5" x14ac:dyDescent="0.2">
      <c r="B25">
        <v>230</v>
      </c>
      <c r="C25">
        <f t="shared" si="0"/>
        <v>0.71875</v>
      </c>
      <c r="D25">
        <v>53.38</v>
      </c>
      <c r="E25">
        <f t="shared" si="1"/>
        <v>46.864932600000003</v>
      </c>
    </row>
    <row r="26" spans="2:5" x14ac:dyDescent="0.2">
      <c r="B26">
        <v>240</v>
      </c>
      <c r="C26">
        <f t="shared" si="0"/>
        <v>0.75</v>
      </c>
      <c r="D26">
        <v>53.49</v>
      </c>
      <c r="E26">
        <f t="shared" si="1"/>
        <v>46.964017300000002</v>
      </c>
    </row>
    <row r="27" spans="2:5" x14ac:dyDescent="0.2">
      <c r="B27">
        <v>250</v>
      </c>
      <c r="C27">
        <f t="shared" si="0"/>
        <v>0.78125</v>
      </c>
      <c r="D27">
        <v>53.81</v>
      </c>
      <c r="E27">
        <f t="shared" si="1"/>
        <v>47.2522637</v>
      </c>
    </row>
    <row r="28" spans="2:5" x14ac:dyDescent="0.2">
      <c r="B28">
        <v>260</v>
      </c>
      <c r="C28">
        <f t="shared" si="0"/>
        <v>0.8125</v>
      </c>
      <c r="D28">
        <v>53.72</v>
      </c>
      <c r="E28">
        <f t="shared" si="1"/>
        <v>47.171194399999997</v>
      </c>
    </row>
    <row r="29" spans="2:5" x14ac:dyDescent="0.2">
      <c r="B29">
        <v>270</v>
      </c>
      <c r="C29">
        <f t="shared" si="0"/>
        <v>0.84375</v>
      </c>
      <c r="D29">
        <v>53.71</v>
      </c>
      <c r="E29">
        <f t="shared" si="1"/>
        <v>47.162186699999999</v>
      </c>
    </row>
    <row r="30" spans="2:5" x14ac:dyDescent="0.2">
      <c r="B30">
        <v>280</v>
      </c>
      <c r="C30">
        <f t="shared" si="0"/>
        <v>0.875</v>
      </c>
      <c r="D30">
        <v>53.74</v>
      </c>
      <c r="E30">
        <f t="shared" si="1"/>
        <v>47.1892098</v>
      </c>
    </row>
    <row r="31" spans="2:5" x14ac:dyDescent="0.2">
      <c r="B31">
        <v>290</v>
      </c>
      <c r="C31">
        <f t="shared" si="0"/>
        <v>0.90625</v>
      </c>
      <c r="D31">
        <v>53.78</v>
      </c>
      <c r="E31">
        <f t="shared" si="1"/>
        <v>47.225240599999999</v>
      </c>
    </row>
    <row r="32" spans="2:5" x14ac:dyDescent="0.2">
      <c r="B32">
        <v>300</v>
      </c>
      <c r="C32">
        <f t="shared" si="0"/>
        <v>0.9375</v>
      </c>
      <c r="D32">
        <v>54.26</v>
      </c>
      <c r="E32">
        <f t="shared" si="1"/>
        <v>47.657610199999993</v>
      </c>
    </row>
    <row r="33" spans="2:5" x14ac:dyDescent="0.2">
      <c r="B33">
        <v>310</v>
      </c>
      <c r="C33">
        <f t="shared" si="0"/>
        <v>0.96875</v>
      </c>
      <c r="D33">
        <v>54.05</v>
      </c>
      <c r="E33">
        <f t="shared" si="1"/>
        <v>47.468448499999994</v>
      </c>
    </row>
    <row r="34" spans="2:5" x14ac:dyDescent="0.2">
      <c r="B34">
        <v>320</v>
      </c>
      <c r="C34">
        <f t="shared" si="0"/>
        <v>1</v>
      </c>
      <c r="D34">
        <v>54.31</v>
      </c>
      <c r="E34">
        <f t="shared" si="1"/>
        <v>47.702648699999997</v>
      </c>
    </row>
    <row r="35" spans="2:5" x14ac:dyDescent="0.2">
      <c r="B35">
        <v>330</v>
      </c>
      <c r="D35">
        <v>54.21</v>
      </c>
      <c r="E35">
        <f t="shared" si="1"/>
        <v>47.612571699999997</v>
      </c>
    </row>
    <row r="36" spans="2:5" x14ac:dyDescent="0.2">
      <c r="B36">
        <v>340</v>
      </c>
      <c r="D36">
        <v>53.97</v>
      </c>
      <c r="E36">
        <f t="shared" si="1"/>
        <v>47.396386899999996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DD8-0A22-4B52-8D98-B5A6564A2FA2}">
  <dimension ref="A1:E29"/>
  <sheetViews>
    <sheetView workbookViewId="0">
      <selection activeCell="C2" sqref="C2:E27"/>
    </sheetView>
  </sheetViews>
  <sheetFormatPr defaultRowHeight="14.25" x14ac:dyDescent="0.2"/>
  <sheetData>
    <row r="1" spans="1:5" x14ac:dyDescent="0.2">
      <c r="A1" t="s">
        <v>14</v>
      </c>
    </row>
    <row r="2" spans="1:5" x14ac:dyDescent="0.2">
      <c r="B2">
        <v>0</v>
      </c>
      <c r="C2">
        <f>B2/250</f>
        <v>0</v>
      </c>
      <c r="D2">
        <v>48.42</v>
      </c>
      <c r="E2">
        <f>0.90077*D2-1.21817</f>
        <v>42.397113400000002</v>
      </c>
    </row>
    <row r="3" spans="1:5" x14ac:dyDescent="0.2">
      <c r="B3">
        <v>10</v>
      </c>
      <c r="C3">
        <f t="shared" ref="C3:C27" si="0">B3/250</f>
        <v>0.04</v>
      </c>
      <c r="D3">
        <v>52.01</v>
      </c>
      <c r="E3">
        <f t="shared" ref="E3:E29" si="1">0.90077*D3-1.21817</f>
        <v>45.630877699999992</v>
      </c>
    </row>
    <row r="4" spans="1:5" x14ac:dyDescent="0.2">
      <c r="B4">
        <v>20</v>
      </c>
      <c r="C4">
        <f t="shared" si="0"/>
        <v>0.08</v>
      </c>
      <c r="D4">
        <v>52.36</v>
      </c>
      <c r="E4">
        <f t="shared" si="1"/>
        <v>45.946147199999999</v>
      </c>
    </row>
    <row r="5" spans="1:5" x14ac:dyDescent="0.2">
      <c r="B5">
        <v>30</v>
      </c>
      <c r="C5">
        <f t="shared" si="0"/>
        <v>0.12</v>
      </c>
      <c r="D5">
        <v>53.19</v>
      </c>
      <c r="E5">
        <f t="shared" si="1"/>
        <v>46.693786299999992</v>
      </c>
    </row>
    <row r="6" spans="1:5" x14ac:dyDescent="0.2">
      <c r="B6">
        <v>40</v>
      </c>
      <c r="C6">
        <f t="shared" si="0"/>
        <v>0.16</v>
      </c>
      <c r="D6">
        <v>52.44</v>
      </c>
      <c r="E6">
        <f t="shared" si="1"/>
        <v>46.018208799999996</v>
      </c>
    </row>
    <row r="7" spans="1:5" x14ac:dyDescent="0.2">
      <c r="B7">
        <v>50</v>
      </c>
      <c r="C7">
        <f t="shared" si="0"/>
        <v>0.2</v>
      </c>
      <c r="D7">
        <v>51.97</v>
      </c>
      <c r="E7">
        <f t="shared" si="1"/>
        <v>45.594846899999993</v>
      </c>
    </row>
    <row r="8" spans="1:5" x14ac:dyDescent="0.2">
      <c r="B8">
        <v>60</v>
      </c>
      <c r="C8">
        <f t="shared" si="0"/>
        <v>0.24</v>
      </c>
      <c r="D8">
        <v>51.48</v>
      </c>
      <c r="E8">
        <f t="shared" si="1"/>
        <v>45.153469599999994</v>
      </c>
    </row>
    <row r="9" spans="1:5" x14ac:dyDescent="0.2">
      <c r="B9">
        <v>70</v>
      </c>
      <c r="C9">
        <f t="shared" si="0"/>
        <v>0.28000000000000003</v>
      </c>
      <c r="D9">
        <v>50.91</v>
      </c>
      <c r="E9">
        <f t="shared" si="1"/>
        <v>44.640030699999997</v>
      </c>
    </row>
    <row r="10" spans="1:5" x14ac:dyDescent="0.2">
      <c r="B10">
        <v>80</v>
      </c>
      <c r="C10">
        <f t="shared" si="0"/>
        <v>0.32</v>
      </c>
      <c r="D10">
        <v>50.16</v>
      </c>
      <c r="E10">
        <f t="shared" si="1"/>
        <v>43.964453199999994</v>
      </c>
    </row>
    <row r="11" spans="1:5" x14ac:dyDescent="0.2">
      <c r="B11">
        <v>90</v>
      </c>
      <c r="C11">
        <f t="shared" si="0"/>
        <v>0.36</v>
      </c>
      <c r="D11">
        <v>50.42</v>
      </c>
      <c r="E11">
        <f t="shared" si="1"/>
        <v>44.198653399999998</v>
      </c>
    </row>
    <row r="12" spans="1:5" x14ac:dyDescent="0.2">
      <c r="B12">
        <v>100</v>
      </c>
      <c r="C12">
        <f t="shared" si="0"/>
        <v>0.4</v>
      </c>
      <c r="D12">
        <v>50.83</v>
      </c>
      <c r="E12">
        <f t="shared" si="1"/>
        <v>44.567969099999999</v>
      </c>
    </row>
    <row r="13" spans="1:5" x14ac:dyDescent="0.2">
      <c r="B13">
        <v>110</v>
      </c>
      <c r="C13">
        <f t="shared" si="0"/>
        <v>0.44</v>
      </c>
      <c r="D13">
        <v>51.11</v>
      </c>
      <c r="E13">
        <f t="shared" si="1"/>
        <v>44.820184699999999</v>
      </c>
    </row>
    <row r="14" spans="1:5" x14ac:dyDescent="0.2">
      <c r="B14">
        <v>120</v>
      </c>
      <c r="C14">
        <f t="shared" si="0"/>
        <v>0.48</v>
      </c>
      <c r="D14">
        <v>51.41</v>
      </c>
      <c r="E14">
        <f t="shared" si="1"/>
        <v>45.090415699999994</v>
      </c>
    </row>
    <row r="15" spans="1:5" x14ac:dyDescent="0.2">
      <c r="B15">
        <v>130</v>
      </c>
      <c r="C15">
        <f t="shared" si="0"/>
        <v>0.52</v>
      </c>
      <c r="D15">
        <v>51.25</v>
      </c>
      <c r="E15">
        <f t="shared" si="1"/>
        <v>44.946292499999998</v>
      </c>
    </row>
    <row r="16" spans="1:5" x14ac:dyDescent="0.2">
      <c r="B16">
        <v>140</v>
      </c>
      <c r="C16">
        <f t="shared" si="0"/>
        <v>0.56000000000000005</v>
      </c>
      <c r="D16">
        <v>51.67</v>
      </c>
      <c r="E16">
        <f t="shared" si="1"/>
        <v>45.324615899999998</v>
      </c>
    </row>
    <row r="17" spans="2:5" x14ac:dyDescent="0.2">
      <c r="B17">
        <v>150</v>
      </c>
      <c r="C17">
        <f t="shared" si="0"/>
        <v>0.6</v>
      </c>
      <c r="D17">
        <v>51.92</v>
      </c>
      <c r="E17">
        <f t="shared" si="1"/>
        <v>45.549808399999996</v>
      </c>
    </row>
    <row r="18" spans="2:5" x14ac:dyDescent="0.2">
      <c r="B18">
        <v>160</v>
      </c>
      <c r="C18">
        <f t="shared" si="0"/>
        <v>0.64</v>
      </c>
      <c r="D18">
        <v>52.17</v>
      </c>
      <c r="E18">
        <f t="shared" si="1"/>
        <v>45.775000900000002</v>
      </c>
    </row>
    <row r="19" spans="2:5" x14ac:dyDescent="0.2">
      <c r="B19">
        <v>170</v>
      </c>
      <c r="C19">
        <f t="shared" si="0"/>
        <v>0.68</v>
      </c>
      <c r="D19">
        <v>51.53</v>
      </c>
      <c r="E19">
        <f t="shared" si="1"/>
        <v>45.198508099999998</v>
      </c>
    </row>
    <row r="20" spans="2:5" x14ac:dyDescent="0.2">
      <c r="B20">
        <v>180</v>
      </c>
      <c r="C20">
        <f t="shared" si="0"/>
        <v>0.72</v>
      </c>
      <c r="D20">
        <v>51.69</v>
      </c>
      <c r="E20">
        <f t="shared" si="1"/>
        <v>45.342631299999994</v>
      </c>
    </row>
    <row r="21" spans="2:5" x14ac:dyDescent="0.2">
      <c r="B21">
        <v>190</v>
      </c>
      <c r="C21">
        <f t="shared" si="0"/>
        <v>0.76</v>
      </c>
      <c r="D21">
        <v>51.61</v>
      </c>
      <c r="E21">
        <f t="shared" si="1"/>
        <v>45.270569699999996</v>
      </c>
    </row>
    <row r="22" spans="2:5" x14ac:dyDescent="0.2">
      <c r="B22">
        <v>200</v>
      </c>
      <c r="C22">
        <f t="shared" si="0"/>
        <v>0.8</v>
      </c>
      <c r="D22">
        <v>51.9</v>
      </c>
      <c r="E22">
        <f t="shared" si="1"/>
        <v>45.531792999999993</v>
      </c>
    </row>
    <row r="23" spans="2:5" x14ac:dyDescent="0.2">
      <c r="B23">
        <v>210</v>
      </c>
      <c r="C23">
        <f t="shared" si="0"/>
        <v>0.84</v>
      </c>
      <c r="D23">
        <v>51.81</v>
      </c>
      <c r="E23">
        <f t="shared" si="1"/>
        <v>45.450723699999998</v>
      </c>
    </row>
    <row r="24" spans="2:5" x14ac:dyDescent="0.2">
      <c r="B24">
        <v>220</v>
      </c>
      <c r="C24">
        <f t="shared" si="0"/>
        <v>0.88</v>
      </c>
      <c r="D24">
        <v>52.02</v>
      </c>
      <c r="E24">
        <f t="shared" si="1"/>
        <v>45.639885399999997</v>
      </c>
    </row>
    <row r="25" spans="2:5" x14ac:dyDescent="0.2">
      <c r="B25">
        <v>230</v>
      </c>
      <c r="C25">
        <f t="shared" si="0"/>
        <v>0.92</v>
      </c>
      <c r="D25">
        <v>51.97</v>
      </c>
      <c r="E25">
        <f t="shared" si="1"/>
        <v>45.594846899999993</v>
      </c>
    </row>
    <row r="26" spans="2:5" x14ac:dyDescent="0.2">
      <c r="B26">
        <v>240</v>
      </c>
      <c r="C26">
        <f t="shared" si="0"/>
        <v>0.96</v>
      </c>
      <c r="D26">
        <v>52.16</v>
      </c>
      <c r="E26">
        <f t="shared" si="1"/>
        <v>45.765993199999997</v>
      </c>
    </row>
    <row r="27" spans="2:5" x14ac:dyDescent="0.2">
      <c r="B27">
        <v>250</v>
      </c>
      <c r="C27">
        <f t="shared" si="0"/>
        <v>1</v>
      </c>
      <c r="D27">
        <v>52.22</v>
      </c>
      <c r="E27">
        <f t="shared" si="1"/>
        <v>45.820039399999999</v>
      </c>
    </row>
    <row r="28" spans="2:5" x14ac:dyDescent="0.2">
      <c r="B28">
        <v>260</v>
      </c>
      <c r="D28">
        <v>52.45</v>
      </c>
      <c r="E28">
        <f t="shared" si="1"/>
        <v>46.027216500000002</v>
      </c>
    </row>
    <row r="29" spans="2:5" x14ac:dyDescent="0.2">
      <c r="B29">
        <v>270</v>
      </c>
      <c r="D29">
        <v>52.37</v>
      </c>
      <c r="E29">
        <f t="shared" si="1"/>
        <v>45.955154899999997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A2D0-1CD9-4035-B44E-B69B36CF3C37}">
  <dimension ref="A1:E20"/>
  <sheetViews>
    <sheetView workbookViewId="0">
      <selection activeCell="C2" sqref="C2:E18"/>
    </sheetView>
  </sheetViews>
  <sheetFormatPr defaultRowHeight="14.25" x14ac:dyDescent="0.2"/>
  <sheetData>
    <row r="1" spans="1:5" x14ac:dyDescent="0.2">
      <c r="A1" t="s">
        <v>16</v>
      </c>
    </row>
    <row r="2" spans="1:5" x14ac:dyDescent="0.2">
      <c r="B2">
        <v>0</v>
      </c>
      <c r="C2">
        <f>B2/160</f>
        <v>0</v>
      </c>
      <c r="D2">
        <v>57.26</v>
      </c>
      <c r="E2">
        <f>0.90077*D2-1.21817</f>
        <v>50.359920199999998</v>
      </c>
    </row>
    <row r="3" spans="1:5" x14ac:dyDescent="0.2">
      <c r="B3">
        <v>10</v>
      </c>
      <c r="C3">
        <f t="shared" ref="C3:C18" si="0">B3/160</f>
        <v>6.25E-2</v>
      </c>
      <c r="D3">
        <v>65.95</v>
      </c>
      <c r="E3">
        <f t="shared" ref="E3:E20" si="1">0.90077*D3-1.21817</f>
        <v>58.187611500000003</v>
      </c>
    </row>
    <row r="4" spans="1:5" x14ac:dyDescent="0.2">
      <c r="B4">
        <v>20</v>
      </c>
      <c r="C4">
        <f t="shared" si="0"/>
        <v>0.125</v>
      </c>
      <c r="D4">
        <v>64.489999999999995</v>
      </c>
      <c r="E4">
        <f t="shared" si="1"/>
        <v>56.872487299999989</v>
      </c>
    </row>
    <row r="5" spans="1:5" x14ac:dyDescent="0.2">
      <c r="B5">
        <v>30</v>
      </c>
      <c r="C5">
        <f t="shared" si="0"/>
        <v>0.1875</v>
      </c>
      <c r="D5">
        <v>63.44</v>
      </c>
      <c r="E5">
        <f t="shared" si="1"/>
        <v>55.926678799999998</v>
      </c>
    </row>
    <row r="6" spans="1:5" x14ac:dyDescent="0.2">
      <c r="B6">
        <v>40</v>
      </c>
      <c r="C6">
        <f t="shared" si="0"/>
        <v>0.25</v>
      </c>
      <c r="D6">
        <v>63.48</v>
      </c>
      <c r="E6">
        <f t="shared" si="1"/>
        <v>55.962709599999997</v>
      </c>
    </row>
    <row r="7" spans="1:5" x14ac:dyDescent="0.2">
      <c r="B7">
        <v>50</v>
      </c>
      <c r="C7">
        <f t="shared" si="0"/>
        <v>0.3125</v>
      </c>
      <c r="D7">
        <v>63.02</v>
      </c>
      <c r="E7">
        <f t="shared" si="1"/>
        <v>55.548355399999998</v>
      </c>
    </row>
    <row r="8" spans="1:5" x14ac:dyDescent="0.2">
      <c r="B8">
        <v>60</v>
      </c>
      <c r="C8">
        <f t="shared" si="0"/>
        <v>0.375</v>
      </c>
      <c r="D8">
        <v>63.51</v>
      </c>
      <c r="E8">
        <f t="shared" si="1"/>
        <v>55.989732699999998</v>
      </c>
    </row>
    <row r="9" spans="1:5" x14ac:dyDescent="0.2">
      <c r="B9">
        <v>70</v>
      </c>
      <c r="C9">
        <f t="shared" si="0"/>
        <v>0.4375</v>
      </c>
      <c r="D9">
        <v>63.77</v>
      </c>
      <c r="E9">
        <f t="shared" si="1"/>
        <v>56.223932900000001</v>
      </c>
    </row>
    <row r="10" spans="1:5" x14ac:dyDescent="0.2">
      <c r="B10">
        <v>80</v>
      </c>
      <c r="C10">
        <f t="shared" si="0"/>
        <v>0.5</v>
      </c>
      <c r="D10">
        <v>64.489999999999995</v>
      </c>
      <c r="E10">
        <f t="shared" si="1"/>
        <v>56.872487299999989</v>
      </c>
    </row>
    <row r="11" spans="1:5" x14ac:dyDescent="0.2">
      <c r="B11">
        <v>90</v>
      </c>
      <c r="C11">
        <f t="shared" si="0"/>
        <v>0.5625</v>
      </c>
      <c r="D11">
        <v>64.38</v>
      </c>
      <c r="E11">
        <f t="shared" si="1"/>
        <v>56.77340259999999</v>
      </c>
    </row>
    <row r="12" spans="1:5" x14ac:dyDescent="0.2">
      <c r="B12">
        <v>100</v>
      </c>
      <c r="C12">
        <f t="shared" si="0"/>
        <v>0.625</v>
      </c>
      <c r="D12">
        <v>65.180000000000007</v>
      </c>
      <c r="E12">
        <f t="shared" si="1"/>
        <v>57.494018600000004</v>
      </c>
    </row>
    <row r="13" spans="1:5" x14ac:dyDescent="0.2">
      <c r="B13">
        <v>110</v>
      </c>
      <c r="C13">
        <f t="shared" si="0"/>
        <v>0.6875</v>
      </c>
      <c r="D13">
        <v>65.319999999999993</v>
      </c>
      <c r="E13">
        <f t="shared" si="1"/>
        <v>57.62012639999999</v>
      </c>
    </row>
    <row r="14" spans="1:5" x14ac:dyDescent="0.2">
      <c r="B14">
        <v>120</v>
      </c>
      <c r="C14">
        <f t="shared" si="0"/>
        <v>0.75</v>
      </c>
      <c r="D14">
        <v>65.77</v>
      </c>
      <c r="E14">
        <f t="shared" si="1"/>
        <v>58.02547289999999</v>
      </c>
    </row>
    <row r="15" spans="1:5" x14ac:dyDescent="0.2">
      <c r="B15">
        <v>130</v>
      </c>
      <c r="C15">
        <f t="shared" si="0"/>
        <v>0.8125</v>
      </c>
      <c r="D15">
        <v>66.36</v>
      </c>
      <c r="E15">
        <f t="shared" si="1"/>
        <v>58.556927199999997</v>
      </c>
    </row>
    <row r="16" spans="1:5" x14ac:dyDescent="0.2">
      <c r="B16">
        <v>140</v>
      </c>
      <c r="C16">
        <f t="shared" si="0"/>
        <v>0.875</v>
      </c>
      <c r="D16">
        <v>66.510000000000005</v>
      </c>
      <c r="E16">
        <f t="shared" si="1"/>
        <v>58.692042700000002</v>
      </c>
    </row>
    <row r="17" spans="2:5" x14ac:dyDescent="0.2">
      <c r="B17">
        <v>150</v>
      </c>
      <c r="C17">
        <f t="shared" si="0"/>
        <v>0.9375</v>
      </c>
      <c r="D17">
        <v>66.95</v>
      </c>
      <c r="E17">
        <f t="shared" si="1"/>
        <v>59.088381499999997</v>
      </c>
    </row>
    <row r="18" spans="2:5" x14ac:dyDescent="0.2">
      <c r="B18">
        <v>160</v>
      </c>
      <c r="C18">
        <f t="shared" si="0"/>
        <v>1</v>
      </c>
      <c r="D18">
        <v>67.11</v>
      </c>
      <c r="E18">
        <f t="shared" si="1"/>
        <v>59.232504699999993</v>
      </c>
    </row>
    <row r="19" spans="2:5" x14ac:dyDescent="0.2">
      <c r="B19">
        <v>170</v>
      </c>
      <c r="D19">
        <v>67.14</v>
      </c>
      <c r="E19">
        <f>0.90077*D19-1.21817</f>
        <v>59.259527799999994</v>
      </c>
    </row>
    <row r="20" spans="2:5" x14ac:dyDescent="0.2">
      <c r="B20">
        <v>180</v>
      </c>
      <c r="D20">
        <v>66.95</v>
      </c>
      <c r="E20">
        <f t="shared" si="1"/>
        <v>59.088381499999997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96C2-2F66-46FC-8D77-79EA2A98AB6E}">
  <dimension ref="A1:E20"/>
  <sheetViews>
    <sheetView workbookViewId="0">
      <selection activeCell="C2" sqref="C2:E18"/>
    </sheetView>
  </sheetViews>
  <sheetFormatPr defaultRowHeight="14.25" x14ac:dyDescent="0.2"/>
  <sheetData>
    <row r="1" spans="1:5" x14ac:dyDescent="0.2">
      <c r="A1" t="s">
        <v>17</v>
      </c>
    </row>
    <row r="2" spans="1:5" x14ac:dyDescent="0.2">
      <c r="B2">
        <v>0</v>
      </c>
      <c r="C2">
        <f>B2/160</f>
        <v>0</v>
      </c>
      <c r="D2">
        <v>55.25</v>
      </c>
      <c r="E2">
        <f>0.90077*D2-1.21817</f>
        <v>48.549372499999997</v>
      </c>
    </row>
    <row r="3" spans="1:5" x14ac:dyDescent="0.2">
      <c r="B3">
        <v>10</v>
      </c>
      <c r="C3">
        <f t="shared" ref="C3:C18" si="0">B3/160</f>
        <v>6.25E-2</v>
      </c>
      <c r="D3">
        <v>63.66</v>
      </c>
      <c r="E3">
        <f t="shared" ref="E3:E20" si="1">0.90077*D3-1.21817</f>
        <v>56.124848199999995</v>
      </c>
    </row>
    <row r="4" spans="1:5" x14ac:dyDescent="0.2">
      <c r="B4">
        <v>20</v>
      </c>
      <c r="C4">
        <f t="shared" si="0"/>
        <v>0.125</v>
      </c>
      <c r="D4">
        <v>63.72</v>
      </c>
      <c r="E4">
        <f t="shared" si="1"/>
        <v>56.178894399999997</v>
      </c>
    </row>
    <row r="5" spans="1:5" x14ac:dyDescent="0.2">
      <c r="B5">
        <v>30</v>
      </c>
      <c r="C5">
        <f t="shared" si="0"/>
        <v>0.1875</v>
      </c>
      <c r="D5">
        <v>63.54</v>
      </c>
      <c r="E5">
        <f t="shared" si="1"/>
        <v>56.016755799999999</v>
      </c>
    </row>
    <row r="6" spans="1:5" x14ac:dyDescent="0.2">
      <c r="B6">
        <v>40</v>
      </c>
      <c r="C6">
        <f t="shared" si="0"/>
        <v>0.25</v>
      </c>
      <c r="D6">
        <v>62.54</v>
      </c>
      <c r="E6">
        <f t="shared" si="1"/>
        <v>55.115985799999997</v>
      </c>
    </row>
    <row r="7" spans="1:5" x14ac:dyDescent="0.2">
      <c r="B7">
        <v>50</v>
      </c>
      <c r="C7">
        <f t="shared" si="0"/>
        <v>0.3125</v>
      </c>
      <c r="D7">
        <v>62.53</v>
      </c>
      <c r="E7">
        <f t="shared" si="1"/>
        <v>55.106978099999999</v>
      </c>
    </row>
    <row r="8" spans="1:5" x14ac:dyDescent="0.2">
      <c r="B8">
        <v>60</v>
      </c>
      <c r="C8">
        <f t="shared" si="0"/>
        <v>0.375</v>
      </c>
      <c r="D8">
        <v>62.61</v>
      </c>
      <c r="E8">
        <f t="shared" si="1"/>
        <v>55.179039699999997</v>
      </c>
    </row>
    <row r="9" spans="1:5" x14ac:dyDescent="0.2">
      <c r="B9">
        <v>70</v>
      </c>
      <c r="C9">
        <f t="shared" si="0"/>
        <v>0.4375</v>
      </c>
      <c r="D9">
        <v>62.86</v>
      </c>
      <c r="E9">
        <f t="shared" si="1"/>
        <v>55.404232199999996</v>
      </c>
    </row>
    <row r="10" spans="1:5" x14ac:dyDescent="0.2">
      <c r="B10">
        <v>80</v>
      </c>
      <c r="C10">
        <f t="shared" si="0"/>
        <v>0.5</v>
      </c>
      <c r="D10">
        <v>63.18</v>
      </c>
      <c r="E10">
        <f t="shared" si="1"/>
        <v>55.692478599999994</v>
      </c>
    </row>
    <row r="11" spans="1:5" x14ac:dyDescent="0.2">
      <c r="B11">
        <v>90</v>
      </c>
      <c r="C11">
        <f t="shared" si="0"/>
        <v>0.5625</v>
      </c>
      <c r="D11">
        <v>62.88</v>
      </c>
      <c r="E11">
        <f t="shared" si="1"/>
        <v>55.422247599999999</v>
      </c>
    </row>
    <row r="12" spans="1:5" x14ac:dyDescent="0.2">
      <c r="B12">
        <v>100</v>
      </c>
      <c r="C12">
        <f t="shared" si="0"/>
        <v>0.625</v>
      </c>
      <c r="D12">
        <v>63.81</v>
      </c>
      <c r="E12">
        <f t="shared" si="1"/>
        <v>56.2599637</v>
      </c>
    </row>
    <row r="13" spans="1:5" x14ac:dyDescent="0.2">
      <c r="B13">
        <v>110</v>
      </c>
      <c r="C13">
        <f t="shared" si="0"/>
        <v>0.6875</v>
      </c>
      <c r="D13">
        <v>64.010000000000005</v>
      </c>
      <c r="E13">
        <f t="shared" si="1"/>
        <v>56.440117700000002</v>
      </c>
    </row>
    <row r="14" spans="1:5" x14ac:dyDescent="0.2">
      <c r="B14">
        <v>120</v>
      </c>
      <c r="C14">
        <f t="shared" si="0"/>
        <v>0.75</v>
      </c>
      <c r="D14">
        <v>64.430000000000007</v>
      </c>
      <c r="E14">
        <f t="shared" si="1"/>
        <v>56.818441100000001</v>
      </c>
    </row>
    <row r="15" spans="1:5" x14ac:dyDescent="0.2">
      <c r="B15">
        <v>130</v>
      </c>
      <c r="C15">
        <f t="shared" si="0"/>
        <v>0.8125</v>
      </c>
      <c r="D15">
        <v>64.56</v>
      </c>
      <c r="E15">
        <f t="shared" si="1"/>
        <v>56.935541199999996</v>
      </c>
    </row>
    <row r="16" spans="1:5" x14ac:dyDescent="0.2">
      <c r="B16">
        <v>140</v>
      </c>
      <c r="C16">
        <f t="shared" si="0"/>
        <v>0.875</v>
      </c>
      <c r="D16">
        <v>64.77</v>
      </c>
      <c r="E16">
        <f t="shared" si="1"/>
        <v>57.124702899999996</v>
      </c>
    </row>
    <row r="17" spans="2:5" x14ac:dyDescent="0.2">
      <c r="B17">
        <v>150</v>
      </c>
      <c r="C17">
        <f t="shared" si="0"/>
        <v>0.9375</v>
      </c>
      <c r="D17">
        <v>65.260000000000005</v>
      </c>
      <c r="E17">
        <f t="shared" si="1"/>
        <v>57.566080200000002</v>
      </c>
    </row>
    <row r="18" spans="2:5" x14ac:dyDescent="0.2">
      <c r="B18">
        <v>160</v>
      </c>
      <c r="C18">
        <f t="shared" si="0"/>
        <v>1</v>
      </c>
      <c r="D18">
        <v>65.19</v>
      </c>
      <c r="E18">
        <f t="shared" si="1"/>
        <v>57.503026299999995</v>
      </c>
    </row>
    <row r="19" spans="2:5" x14ac:dyDescent="0.2">
      <c r="B19">
        <v>170</v>
      </c>
      <c r="D19">
        <v>65.41</v>
      </c>
      <c r="E19">
        <f t="shared" si="1"/>
        <v>57.701195699999992</v>
      </c>
    </row>
    <row r="20" spans="2:5" x14ac:dyDescent="0.2">
      <c r="B20">
        <v>180</v>
      </c>
      <c r="D20">
        <v>65.91</v>
      </c>
      <c r="E20">
        <f t="shared" si="1"/>
        <v>58.151580699999997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0F0D-55EF-4512-AD3A-5BE1A5F03A67}">
  <dimension ref="A1:E22"/>
  <sheetViews>
    <sheetView workbookViewId="0">
      <selection activeCell="C2" sqref="C2:E21"/>
    </sheetView>
  </sheetViews>
  <sheetFormatPr defaultRowHeight="14.25" x14ac:dyDescent="0.2"/>
  <sheetData>
    <row r="1" spans="1:5" x14ac:dyDescent="0.2">
      <c r="A1" t="s">
        <v>18</v>
      </c>
    </row>
    <row r="2" spans="1:5" x14ac:dyDescent="0.2">
      <c r="B2">
        <v>0</v>
      </c>
      <c r="C2">
        <f>B2/190</f>
        <v>0</v>
      </c>
      <c r="D2">
        <v>53.06</v>
      </c>
      <c r="E2">
        <f>0.90077*D2-1.21817</f>
        <v>46.576686199999997</v>
      </c>
    </row>
    <row r="3" spans="1:5" x14ac:dyDescent="0.2">
      <c r="B3">
        <v>10</v>
      </c>
      <c r="C3">
        <f t="shared" ref="C3:C21" si="0">B3/190</f>
        <v>5.2631578947368418E-2</v>
      </c>
      <c r="D3">
        <v>59.13</v>
      </c>
      <c r="E3">
        <f t="shared" ref="E3:E22" si="1">0.90077*D3-1.21817</f>
        <v>52.044360099999999</v>
      </c>
    </row>
    <row r="4" spans="1:5" x14ac:dyDescent="0.2">
      <c r="B4">
        <v>20</v>
      </c>
      <c r="C4">
        <f t="shared" si="0"/>
        <v>0.10526315789473684</v>
      </c>
      <c r="D4">
        <v>59.64</v>
      </c>
      <c r="E4">
        <f t="shared" si="1"/>
        <v>52.503752800000001</v>
      </c>
    </row>
    <row r="5" spans="1:5" x14ac:dyDescent="0.2">
      <c r="B5">
        <v>30</v>
      </c>
      <c r="C5">
        <f t="shared" si="0"/>
        <v>0.15789473684210525</v>
      </c>
      <c r="D5">
        <v>59.91</v>
      </c>
      <c r="E5">
        <f t="shared" si="1"/>
        <v>52.746960699999995</v>
      </c>
    </row>
    <row r="6" spans="1:5" x14ac:dyDescent="0.2">
      <c r="B6">
        <v>40</v>
      </c>
      <c r="C6">
        <f t="shared" si="0"/>
        <v>0.21052631578947367</v>
      </c>
      <c r="D6">
        <v>60.24</v>
      </c>
      <c r="E6">
        <f t="shared" si="1"/>
        <v>53.044214799999999</v>
      </c>
    </row>
    <row r="7" spans="1:5" x14ac:dyDescent="0.2">
      <c r="B7">
        <v>50</v>
      </c>
      <c r="C7">
        <f t="shared" si="0"/>
        <v>0.26315789473684209</v>
      </c>
      <c r="D7">
        <v>60.23</v>
      </c>
      <c r="E7">
        <f t="shared" si="1"/>
        <v>53.035207099999994</v>
      </c>
    </row>
    <row r="8" spans="1:5" x14ac:dyDescent="0.2">
      <c r="B8">
        <v>60</v>
      </c>
      <c r="C8">
        <f t="shared" si="0"/>
        <v>0.31578947368421051</v>
      </c>
      <c r="D8">
        <v>60.53</v>
      </c>
      <c r="E8">
        <f t="shared" si="1"/>
        <v>53.305438099999996</v>
      </c>
    </row>
    <row r="9" spans="1:5" x14ac:dyDescent="0.2">
      <c r="B9">
        <v>70</v>
      </c>
      <c r="C9">
        <f t="shared" si="0"/>
        <v>0.36842105263157893</v>
      </c>
      <c r="D9">
        <v>60.67</v>
      </c>
      <c r="E9">
        <f t="shared" si="1"/>
        <v>53.431545899999996</v>
      </c>
    </row>
    <row r="10" spans="1:5" x14ac:dyDescent="0.2">
      <c r="B10">
        <v>80</v>
      </c>
      <c r="C10">
        <f t="shared" si="0"/>
        <v>0.42105263157894735</v>
      </c>
      <c r="D10">
        <v>61.13</v>
      </c>
      <c r="E10">
        <f t="shared" si="1"/>
        <v>53.845900100000001</v>
      </c>
    </row>
    <row r="11" spans="1:5" x14ac:dyDescent="0.2">
      <c r="B11">
        <v>90</v>
      </c>
      <c r="C11">
        <f t="shared" si="0"/>
        <v>0.47368421052631576</v>
      </c>
      <c r="D11">
        <v>61.58</v>
      </c>
      <c r="E11">
        <f t="shared" si="1"/>
        <v>54.251246599999995</v>
      </c>
    </row>
    <row r="12" spans="1:5" x14ac:dyDescent="0.2">
      <c r="B12">
        <v>100</v>
      </c>
      <c r="C12">
        <f t="shared" si="0"/>
        <v>0.52631578947368418</v>
      </c>
      <c r="D12">
        <v>62.09</v>
      </c>
      <c r="E12">
        <f t="shared" si="1"/>
        <v>54.710639299999997</v>
      </c>
    </row>
    <row r="13" spans="1:5" x14ac:dyDescent="0.2">
      <c r="B13">
        <v>110</v>
      </c>
      <c r="C13">
        <f t="shared" si="0"/>
        <v>0.57894736842105265</v>
      </c>
      <c r="D13">
        <v>62.51</v>
      </c>
      <c r="E13">
        <f t="shared" si="1"/>
        <v>55.088962699999996</v>
      </c>
    </row>
    <row r="14" spans="1:5" x14ac:dyDescent="0.2">
      <c r="B14">
        <v>120</v>
      </c>
      <c r="C14">
        <f t="shared" si="0"/>
        <v>0.63157894736842102</v>
      </c>
      <c r="D14">
        <v>62.41</v>
      </c>
      <c r="E14">
        <f t="shared" si="1"/>
        <v>54.998885699999995</v>
      </c>
    </row>
    <row r="15" spans="1:5" x14ac:dyDescent="0.2">
      <c r="B15">
        <v>130</v>
      </c>
      <c r="C15">
        <f t="shared" si="0"/>
        <v>0.68421052631578949</v>
      </c>
      <c r="D15">
        <v>62.33</v>
      </c>
      <c r="E15">
        <f t="shared" si="1"/>
        <v>54.926824099999997</v>
      </c>
    </row>
    <row r="16" spans="1:5" x14ac:dyDescent="0.2">
      <c r="B16">
        <v>140</v>
      </c>
      <c r="C16">
        <f t="shared" si="0"/>
        <v>0.73684210526315785</v>
      </c>
      <c r="D16">
        <v>62.63</v>
      </c>
      <c r="E16">
        <f t="shared" si="1"/>
        <v>55.1970551</v>
      </c>
    </row>
    <row r="17" spans="2:5" x14ac:dyDescent="0.2">
      <c r="B17">
        <v>150</v>
      </c>
      <c r="C17">
        <f t="shared" si="0"/>
        <v>0.78947368421052633</v>
      </c>
      <c r="D17">
        <v>62.83</v>
      </c>
      <c r="E17">
        <f t="shared" si="1"/>
        <v>55.377209099999995</v>
      </c>
    </row>
    <row r="18" spans="2:5" x14ac:dyDescent="0.2">
      <c r="B18">
        <v>160</v>
      </c>
      <c r="C18">
        <f t="shared" si="0"/>
        <v>0.84210526315789469</v>
      </c>
      <c r="D18">
        <v>63.01</v>
      </c>
      <c r="E18">
        <f t="shared" si="1"/>
        <v>55.539347699999993</v>
      </c>
    </row>
    <row r="19" spans="2:5" x14ac:dyDescent="0.2">
      <c r="B19">
        <v>170</v>
      </c>
      <c r="C19">
        <f t="shared" si="0"/>
        <v>0.89473684210526316</v>
      </c>
      <c r="D19">
        <v>63.53</v>
      </c>
      <c r="E19">
        <f t="shared" si="1"/>
        <v>56.007748100000001</v>
      </c>
    </row>
    <row r="20" spans="2:5" x14ac:dyDescent="0.2">
      <c r="B20">
        <v>180</v>
      </c>
      <c r="C20">
        <f t="shared" si="0"/>
        <v>0.94736842105263153</v>
      </c>
      <c r="D20">
        <v>63.61</v>
      </c>
      <c r="E20">
        <f t="shared" si="1"/>
        <v>56.079809699999998</v>
      </c>
    </row>
    <row r="21" spans="2:5" x14ac:dyDescent="0.2">
      <c r="B21">
        <v>190</v>
      </c>
      <c r="C21">
        <f t="shared" si="0"/>
        <v>1</v>
      </c>
      <c r="D21">
        <v>64.11</v>
      </c>
      <c r="E21">
        <f t="shared" si="1"/>
        <v>56.530194699999996</v>
      </c>
    </row>
    <row r="22" spans="2:5" x14ac:dyDescent="0.2">
      <c r="B22">
        <v>200</v>
      </c>
      <c r="D22">
        <v>64.38</v>
      </c>
      <c r="E22">
        <f t="shared" si="1"/>
        <v>56.77340259999999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4DCB-CF7D-4352-9DCC-7E5BFFF03828}">
  <dimension ref="A1:E17"/>
  <sheetViews>
    <sheetView workbookViewId="0">
      <selection activeCell="C2" sqref="C2:E15"/>
    </sheetView>
  </sheetViews>
  <sheetFormatPr defaultRowHeight="14.25" x14ac:dyDescent="0.2"/>
  <sheetData>
    <row r="1" spans="1:5" x14ac:dyDescent="0.2">
      <c r="A1" t="s">
        <v>19</v>
      </c>
    </row>
    <row r="2" spans="1:5" x14ac:dyDescent="0.2">
      <c r="B2">
        <v>0</v>
      </c>
      <c r="C2">
        <f>B2/130</f>
        <v>0</v>
      </c>
      <c r="D2">
        <v>63.82</v>
      </c>
      <c r="E2">
        <f>0.90077*D2-1.21817</f>
        <v>56.268971399999998</v>
      </c>
    </row>
    <row r="3" spans="1:5" x14ac:dyDescent="0.2">
      <c r="B3">
        <v>10</v>
      </c>
      <c r="C3">
        <f t="shared" ref="C3:C15" si="0">B3/130</f>
        <v>7.6923076923076927E-2</v>
      </c>
      <c r="D3">
        <v>66.63</v>
      </c>
      <c r="E3">
        <f t="shared" ref="E3:E17" si="1">0.90077*D3-1.21817</f>
        <v>58.800135099999991</v>
      </c>
    </row>
    <row r="4" spans="1:5" x14ac:dyDescent="0.2">
      <c r="B4">
        <v>20</v>
      </c>
      <c r="C4">
        <f t="shared" si="0"/>
        <v>0.15384615384615385</v>
      </c>
      <c r="D4">
        <v>68.41</v>
      </c>
      <c r="E4">
        <f t="shared" si="1"/>
        <v>60.403505699999997</v>
      </c>
    </row>
    <row r="5" spans="1:5" x14ac:dyDescent="0.2">
      <c r="B5">
        <v>30</v>
      </c>
      <c r="C5">
        <f t="shared" si="0"/>
        <v>0.23076923076923078</v>
      </c>
      <c r="D5">
        <v>70.180000000000007</v>
      </c>
      <c r="E5">
        <f t="shared" si="1"/>
        <v>61.997868600000004</v>
      </c>
    </row>
    <row r="6" spans="1:5" x14ac:dyDescent="0.2">
      <c r="B6">
        <v>40</v>
      </c>
      <c r="C6">
        <f t="shared" si="0"/>
        <v>0.30769230769230771</v>
      </c>
      <c r="D6">
        <v>69.58</v>
      </c>
      <c r="E6">
        <f t="shared" si="1"/>
        <v>61.457406599999992</v>
      </c>
    </row>
    <row r="7" spans="1:5" x14ac:dyDescent="0.2">
      <c r="B7">
        <v>50</v>
      </c>
      <c r="C7">
        <f t="shared" si="0"/>
        <v>0.38461538461538464</v>
      </c>
      <c r="D7">
        <v>70.33</v>
      </c>
      <c r="E7">
        <f t="shared" si="1"/>
        <v>62.132984099999994</v>
      </c>
    </row>
    <row r="8" spans="1:5" x14ac:dyDescent="0.2">
      <c r="B8">
        <v>60</v>
      </c>
      <c r="C8">
        <f t="shared" si="0"/>
        <v>0.46153846153846156</v>
      </c>
      <c r="D8">
        <v>70.959999999999994</v>
      </c>
      <c r="E8">
        <f t="shared" si="1"/>
        <v>62.700469199999993</v>
      </c>
    </row>
    <row r="9" spans="1:5" x14ac:dyDescent="0.2">
      <c r="B9">
        <v>70</v>
      </c>
      <c r="C9">
        <f t="shared" si="0"/>
        <v>0.53846153846153844</v>
      </c>
      <c r="D9">
        <v>71.39</v>
      </c>
      <c r="E9">
        <f t="shared" si="1"/>
        <v>63.087800299999998</v>
      </c>
    </row>
    <row r="10" spans="1:5" x14ac:dyDescent="0.2">
      <c r="B10">
        <v>80</v>
      </c>
      <c r="C10">
        <f t="shared" si="0"/>
        <v>0.61538461538461542</v>
      </c>
      <c r="D10">
        <v>72.38</v>
      </c>
      <c r="E10">
        <f t="shared" si="1"/>
        <v>63.979562599999994</v>
      </c>
    </row>
    <row r="11" spans="1:5" x14ac:dyDescent="0.2">
      <c r="B11">
        <v>90</v>
      </c>
      <c r="C11">
        <f t="shared" si="0"/>
        <v>0.69230769230769229</v>
      </c>
      <c r="D11">
        <v>72.19</v>
      </c>
      <c r="E11">
        <f t="shared" si="1"/>
        <v>63.80841629999999</v>
      </c>
    </row>
    <row r="12" spans="1:5" x14ac:dyDescent="0.2">
      <c r="B12">
        <v>100</v>
      </c>
      <c r="C12">
        <f t="shared" si="0"/>
        <v>0.76923076923076927</v>
      </c>
      <c r="D12">
        <v>72.84</v>
      </c>
      <c r="E12">
        <f t="shared" si="1"/>
        <v>64.3939168</v>
      </c>
    </row>
    <row r="13" spans="1:5" x14ac:dyDescent="0.2">
      <c r="B13">
        <v>110</v>
      </c>
      <c r="C13">
        <f t="shared" si="0"/>
        <v>0.84615384615384615</v>
      </c>
      <c r="D13">
        <v>73.42</v>
      </c>
      <c r="E13">
        <f t="shared" si="1"/>
        <v>64.916363399999994</v>
      </c>
    </row>
    <row r="14" spans="1:5" x14ac:dyDescent="0.2">
      <c r="B14">
        <v>120</v>
      </c>
      <c r="C14">
        <f t="shared" si="0"/>
        <v>0.92307692307692313</v>
      </c>
      <c r="D14">
        <v>74.53</v>
      </c>
      <c r="E14">
        <f t="shared" si="1"/>
        <v>65.916218099999995</v>
      </c>
    </row>
    <row r="15" spans="1:5" x14ac:dyDescent="0.2">
      <c r="B15">
        <v>130</v>
      </c>
      <c r="C15">
        <f t="shared" si="0"/>
        <v>1</v>
      </c>
      <c r="D15">
        <v>74.680000000000007</v>
      </c>
      <c r="E15">
        <f t="shared" si="1"/>
        <v>66.051333600000007</v>
      </c>
    </row>
    <row r="16" spans="1:5" x14ac:dyDescent="0.2">
      <c r="B16">
        <v>140</v>
      </c>
      <c r="D16">
        <v>75.209999999999994</v>
      </c>
      <c r="E16">
        <f t="shared" si="1"/>
        <v>66.528741699999998</v>
      </c>
    </row>
    <row r="17" spans="2:5" x14ac:dyDescent="0.2">
      <c r="B17">
        <v>150</v>
      </c>
      <c r="D17">
        <v>74.98</v>
      </c>
      <c r="E17">
        <f t="shared" si="1"/>
        <v>66.321564600000002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7D49-8630-4645-B016-14BB32700A50}">
  <dimension ref="A1:E17"/>
  <sheetViews>
    <sheetView workbookViewId="0">
      <selection activeCell="C2" sqref="C2:E16"/>
    </sheetView>
  </sheetViews>
  <sheetFormatPr defaultRowHeight="14.25" x14ac:dyDescent="0.2"/>
  <sheetData>
    <row r="1" spans="1:5" x14ac:dyDescent="0.2">
      <c r="A1" t="s">
        <v>20</v>
      </c>
    </row>
    <row r="2" spans="1:5" x14ac:dyDescent="0.2">
      <c r="B2">
        <v>0</v>
      </c>
      <c r="C2">
        <f>B2/140</f>
        <v>0</v>
      </c>
      <c r="D2">
        <v>62.34</v>
      </c>
      <c r="E2">
        <f>0.90077*D2-1.21817</f>
        <v>54.935831800000003</v>
      </c>
    </row>
    <row r="3" spans="1:5" x14ac:dyDescent="0.2">
      <c r="B3">
        <v>10</v>
      </c>
      <c r="C3">
        <f t="shared" ref="C3:C16" si="0">B3/140</f>
        <v>7.1428571428571425E-2</v>
      </c>
      <c r="D3">
        <v>66.319999999999993</v>
      </c>
      <c r="E3">
        <f t="shared" ref="E3:E17" si="1">0.90077*D3-1.21817</f>
        <v>58.520896399999991</v>
      </c>
    </row>
    <row r="4" spans="1:5" x14ac:dyDescent="0.2">
      <c r="B4">
        <v>20</v>
      </c>
      <c r="C4">
        <f t="shared" si="0"/>
        <v>0.14285714285714285</v>
      </c>
      <c r="D4">
        <v>67.400000000000006</v>
      </c>
      <c r="E4">
        <f t="shared" si="1"/>
        <v>59.493728000000004</v>
      </c>
    </row>
    <row r="5" spans="1:5" x14ac:dyDescent="0.2">
      <c r="B5">
        <v>30</v>
      </c>
      <c r="C5">
        <f t="shared" si="0"/>
        <v>0.21428571428571427</v>
      </c>
      <c r="D5">
        <v>68.36</v>
      </c>
      <c r="E5">
        <f t="shared" si="1"/>
        <v>60.358467199999993</v>
      </c>
    </row>
    <row r="6" spans="1:5" x14ac:dyDescent="0.2">
      <c r="B6">
        <v>40</v>
      </c>
      <c r="C6">
        <f t="shared" si="0"/>
        <v>0.2857142857142857</v>
      </c>
      <c r="D6">
        <v>68.72</v>
      </c>
      <c r="E6">
        <f t="shared" si="1"/>
        <v>60.682744399999997</v>
      </c>
    </row>
    <row r="7" spans="1:5" x14ac:dyDescent="0.2">
      <c r="B7">
        <v>50</v>
      </c>
      <c r="C7">
        <f t="shared" si="0"/>
        <v>0.35714285714285715</v>
      </c>
      <c r="D7">
        <v>68.25</v>
      </c>
      <c r="E7">
        <f t="shared" si="1"/>
        <v>60.259382499999994</v>
      </c>
    </row>
    <row r="8" spans="1:5" x14ac:dyDescent="0.2">
      <c r="B8">
        <v>60</v>
      </c>
      <c r="C8">
        <f t="shared" si="0"/>
        <v>0.42857142857142855</v>
      </c>
      <c r="D8">
        <v>69.64</v>
      </c>
      <c r="E8">
        <f t="shared" si="1"/>
        <v>61.511452799999994</v>
      </c>
    </row>
    <row r="9" spans="1:5" x14ac:dyDescent="0.2">
      <c r="B9">
        <v>70</v>
      </c>
      <c r="C9">
        <f t="shared" si="0"/>
        <v>0.5</v>
      </c>
      <c r="D9">
        <v>70.040000000000006</v>
      </c>
      <c r="E9">
        <f t="shared" si="1"/>
        <v>61.871760800000004</v>
      </c>
    </row>
    <row r="10" spans="1:5" x14ac:dyDescent="0.2">
      <c r="B10">
        <v>80</v>
      </c>
      <c r="C10">
        <f t="shared" si="0"/>
        <v>0.5714285714285714</v>
      </c>
      <c r="D10">
        <v>70.05</v>
      </c>
      <c r="E10">
        <f t="shared" si="1"/>
        <v>61.880768499999995</v>
      </c>
    </row>
    <row r="11" spans="1:5" x14ac:dyDescent="0.2">
      <c r="B11">
        <v>90</v>
      </c>
      <c r="C11">
        <f t="shared" si="0"/>
        <v>0.6428571428571429</v>
      </c>
      <c r="D11">
        <v>71.38</v>
      </c>
      <c r="E11">
        <f t="shared" si="1"/>
        <v>63.078792599999986</v>
      </c>
    </row>
    <row r="12" spans="1:5" x14ac:dyDescent="0.2">
      <c r="B12">
        <v>100</v>
      </c>
      <c r="C12">
        <f t="shared" si="0"/>
        <v>0.7142857142857143</v>
      </c>
      <c r="D12">
        <v>71.62</v>
      </c>
      <c r="E12">
        <f t="shared" si="1"/>
        <v>63.294977400000008</v>
      </c>
    </row>
    <row r="13" spans="1:5" x14ac:dyDescent="0.2">
      <c r="B13">
        <v>110</v>
      </c>
      <c r="C13">
        <f t="shared" si="0"/>
        <v>0.7857142857142857</v>
      </c>
      <c r="D13">
        <v>72.06</v>
      </c>
      <c r="E13">
        <f t="shared" si="1"/>
        <v>63.691316200000003</v>
      </c>
    </row>
    <row r="14" spans="1:5" x14ac:dyDescent="0.2">
      <c r="B14">
        <v>120</v>
      </c>
      <c r="C14">
        <f t="shared" si="0"/>
        <v>0.8571428571428571</v>
      </c>
      <c r="D14">
        <v>72.28</v>
      </c>
      <c r="E14">
        <f t="shared" si="1"/>
        <v>63.8894856</v>
      </c>
    </row>
    <row r="15" spans="1:5" x14ac:dyDescent="0.2">
      <c r="B15">
        <v>130</v>
      </c>
      <c r="C15">
        <f t="shared" si="0"/>
        <v>0.9285714285714286</v>
      </c>
      <c r="D15">
        <v>72.89</v>
      </c>
      <c r="E15">
        <f t="shared" si="1"/>
        <v>64.438955300000003</v>
      </c>
    </row>
    <row r="16" spans="1:5" x14ac:dyDescent="0.2">
      <c r="B16">
        <v>140</v>
      </c>
      <c r="C16">
        <f t="shared" si="0"/>
        <v>1</v>
      </c>
      <c r="D16">
        <v>73.33</v>
      </c>
      <c r="E16">
        <f t="shared" si="1"/>
        <v>64.835294099999999</v>
      </c>
    </row>
    <row r="17" spans="2:5" x14ac:dyDescent="0.2">
      <c r="B17">
        <v>150</v>
      </c>
      <c r="D17">
        <v>73.709999999999994</v>
      </c>
      <c r="E17">
        <f t="shared" si="1"/>
        <v>65.177586699999992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D378-7D13-4E93-A2D6-FB2B627882D8}">
  <dimension ref="A1:E17"/>
  <sheetViews>
    <sheetView workbookViewId="0">
      <selection activeCell="C2" sqref="C2:E16"/>
    </sheetView>
  </sheetViews>
  <sheetFormatPr defaultRowHeight="14.25" x14ac:dyDescent="0.2"/>
  <sheetData>
    <row r="1" spans="1:5" x14ac:dyDescent="0.2">
      <c r="A1" t="s">
        <v>21</v>
      </c>
    </row>
    <row r="2" spans="1:5" x14ac:dyDescent="0.2">
      <c r="B2">
        <v>0</v>
      </c>
      <c r="C2">
        <f>B2/140</f>
        <v>0</v>
      </c>
      <c r="D2">
        <v>62.38</v>
      </c>
      <c r="E2">
        <f>0.90077*D2-1.21817</f>
        <v>54.971862600000001</v>
      </c>
    </row>
    <row r="3" spans="1:5" x14ac:dyDescent="0.2">
      <c r="B3">
        <v>10</v>
      </c>
      <c r="C3">
        <f t="shared" ref="C3:C16" si="0">B3/140</f>
        <v>7.1428571428571425E-2</v>
      </c>
      <c r="D3">
        <v>64.08</v>
      </c>
      <c r="E3">
        <f t="shared" ref="E3:E17" si="1">0.90077*D3-1.21817</f>
        <v>56.503171599999995</v>
      </c>
    </row>
    <row r="4" spans="1:5" x14ac:dyDescent="0.2">
      <c r="B4">
        <v>20</v>
      </c>
      <c r="C4">
        <f t="shared" si="0"/>
        <v>0.14285714285714285</v>
      </c>
      <c r="D4">
        <v>64.72</v>
      </c>
      <c r="E4">
        <f t="shared" si="1"/>
        <v>57.079664399999999</v>
      </c>
    </row>
    <row r="5" spans="1:5" x14ac:dyDescent="0.2">
      <c r="B5">
        <v>30</v>
      </c>
      <c r="C5">
        <f t="shared" si="0"/>
        <v>0.21428571428571427</v>
      </c>
      <c r="D5">
        <v>65.39</v>
      </c>
      <c r="E5">
        <f t="shared" si="1"/>
        <v>57.683180299999997</v>
      </c>
    </row>
    <row r="6" spans="1:5" x14ac:dyDescent="0.2">
      <c r="B6">
        <v>40</v>
      </c>
      <c r="C6">
        <f t="shared" si="0"/>
        <v>0.2857142857142857</v>
      </c>
      <c r="D6">
        <v>66.37</v>
      </c>
      <c r="E6">
        <f t="shared" si="1"/>
        <v>58.565934900000002</v>
      </c>
    </row>
    <row r="7" spans="1:5" x14ac:dyDescent="0.2">
      <c r="B7">
        <v>50</v>
      </c>
      <c r="C7">
        <f t="shared" si="0"/>
        <v>0.35714285714285715</v>
      </c>
      <c r="D7">
        <v>66.73</v>
      </c>
      <c r="E7">
        <f t="shared" si="1"/>
        <v>58.890212099999999</v>
      </c>
    </row>
    <row r="8" spans="1:5" x14ac:dyDescent="0.2">
      <c r="B8">
        <v>60</v>
      </c>
      <c r="C8">
        <f t="shared" si="0"/>
        <v>0.42857142857142855</v>
      </c>
      <c r="D8">
        <v>66.64</v>
      </c>
      <c r="E8">
        <f t="shared" si="1"/>
        <v>58.809142799999996</v>
      </c>
    </row>
    <row r="9" spans="1:5" x14ac:dyDescent="0.2">
      <c r="B9">
        <v>70</v>
      </c>
      <c r="C9">
        <f t="shared" si="0"/>
        <v>0.5</v>
      </c>
      <c r="D9">
        <v>67.319999999999993</v>
      </c>
      <c r="E9">
        <f t="shared" si="1"/>
        <v>59.421666399999992</v>
      </c>
    </row>
    <row r="10" spans="1:5" x14ac:dyDescent="0.2">
      <c r="B10">
        <v>80</v>
      </c>
      <c r="C10">
        <f t="shared" si="0"/>
        <v>0.5714285714285714</v>
      </c>
      <c r="D10">
        <v>67.06</v>
      </c>
      <c r="E10">
        <f t="shared" si="1"/>
        <v>59.187466199999996</v>
      </c>
    </row>
    <row r="11" spans="1:5" x14ac:dyDescent="0.2">
      <c r="B11">
        <v>90</v>
      </c>
      <c r="C11">
        <f t="shared" si="0"/>
        <v>0.6428571428571429</v>
      </c>
      <c r="D11">
        <v>68.150000000000006</v>
      </c>
      <c r="E11">
        <f t="shared" si="1"/>
        <v>60.1693055</v>
      </c>
    </row>
    <row r="12" spans="1:5" x14ac:dyDescent="0.2">
      <c r="B12">
        <v>100</v>
      </c>
      <c r="C12">
        <f t="shared" si="0"/>
        <v>0.7142857142857143</v>
      </c>
      <c r="D12">
        <v>68.430000000000007</v>
      </c>
      <c r="E12">
        <f t="shared" si="1"/>
        <v>60.4215211</v>
      </c>
    </row>
    <row r="13" spans="1:5" x14ac:dyDescent="0.2">
      <c r="B13">
        <v>110</v>
      </c>
      <c r="C13">
        <f t="shared" si="0"/>
        <v>0.7857142857142857</v>
      </c>
      <c r="D13">
        <v>68.650000000000006</v>
      </c>
      <c r="E13">
        <f t="shared" si="1"/>
        <v>60.619690500000004</v>
      </c>
    </row>
    <row r="14" spans="1:5" x14ac:dyDescent="0.2">
      <c r="B14">
        <v>120</v>
      </c>
      <c r="C14">
        <f t="shared" si="0"/>
        <v>0.8571428571428571</v>
      </c>
      <c r="D14">
        <v>69.040000000000006</v>
      </c>
      <c r="E14">
        <f t="shared" si="1"/>
        <v>60.970990800000003</v>
      </c>
    </row>
    <row r="15" spans="1:5" x14ac:dyDescent="0.2">
      <c r="B15">
        <v>130</v>
      </c>
      <c r="C15">
        <f t="shared" si="0"/>
        <v>0.9285714285714286</v>
      </c>
      <c r="D15">
        <v>69.209999999999994</v>
      </c>
      <c r="E15">
        <f t="shared" si="1"/>
        <v>61.124121699999989</v>
      </c>
    </row>
    <row r="16" spans="1:5" x14ac:dyDescent="0.2">
      <c r="B16">
        <v>140</v>
      </c>
      <c r="C16">
        <f t="shared" si="0"/>
        <v>1</v>
      </c>
      <c r="D16">
        <v>69.650000000000006</v>
      </c>
      <c r="E16">
        <f t="shared" si="1"/>
        <v>61.520460499999999</v>
      </c>
    </row>
    <row r="17" spans="2:5" x14ac:dyDescent="0.2">
      <c r="B17">
        <v>150</v>
      </c>
      <c r="D17">
        <v>69.790000000000006</v>
      </c>
      <c r="E17">
        <f t="shared" si="1"/>
        <v>61.646568300000006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77BD-CF61-4572-A28B-EDC2435E1A32}">
  <dimension ref="A1:S22"/>
  <sheetViews>
    <sheetView workbookViewId="0">
      <selection activeCell="C2" sqref="C2:E21"/>
    </sheetView>
  </sheetViews>
  <sheetFormatPr defaultRowHeight="14.25" x14ac:dyDescent="0.2"/>
  <sheetData>
    <row r="1" spans="1:19" x14ac:dyDescent="0.2">
      <c r="A1" t="s">
        <v>22</v>
      </c>
    </row>
    <row r="2" spans="1:19" x14ac:dyDescent="0.2">
      <c r="B2">
        <v>5</v>
      </c>
      <c r="C2">
        <f>B2/100</f>
        <v>0.05</v>
      </c>
      <c r="D2">
        <v>77.209999999999994</v>
      </c>
      <c r="E2">
        <f>0.90077*D2-1.21817</f>
        <v>68.330281699999986</v>
      </c>
    </row>
    <row r="3" spans="1:19" x14ac:dyDescent="0.2">
      <c r="B3">
        <v>10</v>
      </c>
      <c r="C3">
        <f t="shared" ref="C3:C21" si="0">B3/100</f>
        <v>0.1</v>
      </c>
      <c r="D3">
        <v>78.150000000000006</v>
      </c>
      <c r="E3">
        <f t="shared" ref="E3:E22" si="1">0.90077*D3-1.21817</f>
        <v>69.177005500000007</v>
      </c>
    </row>
    <row r="4" spans="1:19" x14ac:dyDescent="0.2">
      <c r="B4">
        <v>15</v>
      </c>
      <c r="C4">
        <f t="shared" si="0"/>
        <v>0.15</v>
      </c>
      <c r="D4">
        <v>78.48</v>
      </c>
      <c r="E4">
        <f t="shared" si="1"/>
        <v>69.474259599999996</v>
      </c>
    </row>
    <row r="5" spans="1:19" x14ac:dyDescent="0.2">
      <c r="B5">
        <v>20</v>
      </c>
      <c r="C5">
        <f t="shared" si="0"/>
        <v>0.2</v>
      </c>
      <c r="D5">
        <v>78.64</v>
      </c>
      <c r="E5">
        <f t="shared" si="1"/>
        <v>69.618382799999992</v>
      </c>
    </row>
    <row r="6" spans="1:19" x14ac:dyDescent="0.2">
      <c r="B6">
        <v>25</v>
      </c>
      <c r="C6">
        <f t="shared" si="0"/>
        <v>0.25</v>
      </c>
      <c r="D6">
        <v>79.12</v>
      </c>
      <c r="E6">
        <f t="shared" si="1"/>
        <v>70.050752399999993</v>
      </c>
    </row>
    <row r="7" spans="1:19" x14ac:dyDescent="0.2">
      <c r="B7">
        <v>30</v>
      </c>
      <c r="C7">
        <f t="shared" si="0"/>
        <v>0.3</v>
      </c>
      <c r="D7">
        <v>79.83</v>
      </c>
      <c r="E7">
        <f t="shared" si="1"/>
        <v>70.69029909999999</v>
      </c>
    </row>
    <row r="8" spans="1:19" x14ac:dyDescent="0.2">
      <c r="B8">
        <v>35</v>
      </c>
      <c r="C8">
        <f t="shared" si="0"/>
        <v>0.35</v>
      </c>
      <c r="D8">
        <v>80.12</v>
      </c>
      <c r="E8">
        <f t="shared" si="1"/>
        <v>70.951522400000002</v>
      </c>
    </row>
    <row r="9" spans="1:19" x14ac:dyDescent="0.2">
      <c r="B9">
        <v>40</v>
      </c>
      <c r="C9">
        <f t="shared" si="0"/>
        <v>0.4</v>
      </c>
      <c r="D9">
        <v>80.510000000000005</v>
      </c>
      <c r="E9">
        <f t="shared" si="1"/>
        <v>71.302822700000007</v>
      </c>
    </row>
    <row r="10" spans="1:19" x14ac:dyDescent="0.2">
      <c r="B10">
        <v>45</v>
      </c>
      <c r="C10">
        <f t="shared" si="0"/>
        <v>0.45</v>
      </c>
      <c r="D10">
        <v>79.27</v>
      </c>
      <c r="E10">
        <f t="shared" si="1"/>
        <v>70.185867899999991</v>
      </c>
    </row>
    <row r="11" spans="1:19" x14ac:dyDescent="0.2">
      <c r="B11">
        <v>50</v>
      </c>
      <c r="C11">
        <f t="shared" si="0"/>
        <v>0.5</v>
      </c>
      <c r="D11">
        <v>79.83</v>
      </c>
      <c r="E11">
        <f t="shared" si="1"/>
        <v>70.69029909999999</v>
      </c>
    </row>
    <row r="12" spans="1:19" x14ac:dyDescent="0.2">
      <c r="B12">
        <v>55</v>
      </c>
      <c r="C12">
        <f t="shared" si="0"/>
        <v>0.55000000000000004</v>
      </c>
      <c r="D12">
        <v>80.39</v>
      </c>
      <c r="E12">
        <f t="shared" si="1"/>
        <v>71.194730300000003</v>
      </c>
    </row>
    <row r="13" spans="1:19" x14ac:dyDescent="0.2">
      <c r="B13">
        <v>60</v>
      </c>
      <c r="C13">
        <f t="shared" si="0"/>
        <v>0.6</v>
      </c>
      <c r="D13">
        <v>80.72</v>
      </c>
      <c r="E13">
        <f t="shared" si="1"/>
        <v>71.491984399999993</v>
      </c>
    </row>
    <row r="14" spans="1:19" x14ac:dyDescent="0.2">
      <c r="B14">
        <v>65</v>
      </c>
      <c r="C14">
        <f t="shared" si="0"/>
        <v>0.65</v>
      </c>
      <c r="D14">
        <v>80.88</v>
      </c>
      <c r="E14">
        <f t="shared" si="1"/>
        <v>71.636107599999988</v>
      </c>
      <c r="S14" t="s">
        <v>25</v>
      </c>
    </row>
    <row r="15" spans="1:19" x14ac:dyDescent="0.2">
      <c r="B15">
        <v>70</v>
      </c>
      <c r="C15">
        <f t="shared" si="0"/>
        <v>0.7</v>
      </c>
      <c r="D15">
        <v>81.17</v>
      </c>
      <c r="E15">
        <f t="shared" si="1"/>
        <v>71.8973309</v>
      </c>
    </row>
    <row r="16" spans="1:19" x14ac:dyDescent="0.2">
      <c r="B16">
        <v>75</v>
      </c>
      <c r="C16">
        <f t="shared" si="0"/>
        <v>0.75</v>
      </c>
      <c r="D16">
        <v>81.040000000000006</v>
      </c>
      <c r="E16">
        <f t="shared" si="1"/>
        <v>71.780230799999998</v>
      </c>
    </row>
    <row r="17" spans="2:5" x14ac:dyDescent="0.2">
      <c r="B17">
        <v>80</v>
      </c>
      <c r="C17">
        <f t="shared" si="0"/>
        <v>0.8</v>
      </c>
      <c r="D17">
        <v>82.11</v>
      </c>
      <c r="E17">
        <f t="shared" si="1"/>
        <v>72.744054699999992</v>
      </c>
    </row>
    <row r="18" spans="2:5" x14ac:dyDescent="0.2">
      <c r="B18">
        <v>85</v>
      </c>
      <c r="C18">
        <f t="shared" si="0"/>
        <v>0.85</v>
      </c>
      <c r="D18">
        <v>82.48</v>
      </c>
      <c r="E18">
        <f t="shared" si="1"/>
        <v>73.077339600000002</v>
      </c>
    </row>
    <row r="19" spans="2:5" x14ac:dyDescent="0.2">
      <c r="B19">
        <v>90</v>
      </c>
      <c r="C19">
        <f t="shared" si="0"/>
        <v>0.9</v>
      </c>
      <c r="D19">
        <v>82.74</v>
      </c>
      <c r="E19">
        <f t="shared" si="1"/>
        <v>73.311539799999991</v>
      </c>
    </row>
    <row r="20" spans="2:5" x14ac:dyDescent="0.2">
      <c r="B20">
        <v>95</v>
      </c>
      <c r="C20">
        <f t="shared" si="0"/>
        <v>0.95</v>
      </c>
      <c r="D20">
        <v>82.83</v>
      </c>
      <c r="E20">
        <f t="shared" si="1"/>
        <v>73.392609100000001</v>
      </c>
    </row>
    <row r="21" spans="2:5" x14ac:dyDescent="0.2">
      <c r="B21">
        <v>100</v>
      </c>
      <c r="C21">
        <f t="shared" si="0"/>
        <v>1</v>
      </c>
      <c r="D21">
        <v>83.06</v>
      </c>
      <c r="E21">
        <f t="shared" si="1"/>
        <v>73.599786199999997</v>
      </c>
    </row>
    <row r="22" spans="2:5" x14ac:dyDescent="0.2">
      <c r="B22">
        <v>105</v>
      </c>
      <c r="D22">
        <v>83.34</v>
      </c>
      <c r="E22">
        <f t="shared" si="1"/>
        <v>73.852001799999996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4E03-8823-4290-BF30-6B62B1DE5EAB}">
  <dimension ref="A1:E25"/>
  <sheetViews>
    <sheetView workbookViewId="0">
      <selection activeCell="C2" sqref="C2:E24"/>
    </sheetView>
  </sheetViews>
  <sheetFormatPr defaultRowHeight="14.25" x14ac:dyDescent="0.2"/>
  <cols>
    <col min="5" max="5" width="9" style="2"/>
  </cols>
  <sheetData>
    <row r="1" spans="1:5" x14ac:dyDescent="0.2">
      <c r="A1" t="s">
        <v>23</v>
      </c>
    </row>
    <row r="2" spans="1:5" x14ac:dyDescent="0.2">
      <c r="B2">
        <v>5</v>
      </c>
      <c r="C2">
        <f>B2/115</f>
        <v>4.3478260869565216E-2</v>
      </c>
      <c r="D2">
        <v>72.540000000000006</v>
      </c>
      <c r="E2" s="2">
        <f>0.90077*D2-1.21817</f>
        <v>64.123685800000004</v>
      </c>
    </row>
    <row r="3" spans="1:5" x14ac:dyDescent="0.2">
      <c r="B3">
        <v>10</v>
      </c>
      <c r="C3">
        <f t="shared" ref="C3:C24" si="0">B3/115</f>
        <v>8.6956521739130432E-2</v>
      </c>
      <c r="D3">
        <v>72.77</v>
      </c>
      <c r="E3" s="2">
        <f t="shared" ref="E3:E25" si="1">0.90077*D3-1.21817</f>
        <v>64.3308629</v>
      </c>
    </row>
    <row r="4" spans="1:5" x14ac:dyDescent="0.2">
      <c r="B4">
        <v>15</v>
      </c>
      <c r="C4">
        <f t="shared" si="0"/>
        <v>0.13043478260869565</v>
      </c>
      <c r="D4">
        <v>73.39</v>
      </c>
      <c r="E4" s="2">
        <f t="shared" si="1"/>
        <v>64.889340300000001</v>
      </c>
    </row>
    <row r="5" spans="1:5" x14ac:dyDescent="0.2">
      <c r="B5">
        <v>20</v>
      </c>
      <c r="C5">
        <f t="shared" si="0"/>
        <v>0.17391304347826086</v>
      </c>
      <c r="D5">
        <v>73.41</v>
      </c>
      <c r="E5" s="2">
        <f t="shared" si="1"/>
        <v>64.907355699999997</v>
      </c>
    </row>
    <row r="6" spans="1:5" x14ac:dyDescent="0.2">
      <c r="B6">
        <v>25</v>
      </c>
      <c r="C6">
        <f t="shared" si="0"/>
        <v>0.21739130434782608</v>
      </c>
      <c r="D6">
        <v>73.459999999999994</v>
      </c>
      <c r="E6" s="2">
        <f t="shared" si="1"/>
        <v>64.952394199999986</v>
      </c>
    </row>
    <row r="7" spans="1:5" x14ac:dyDescent="0.2">
      <c r="B7">
        <v>30</v>
      </c>
      <c r="C7">
        <f t="shared" si="0"/>
        <v>0.2608695652173913</v>
      </c>
      <c r="D7">
        <v>74.010000000000005</v>
      </c>
      <c r="E7" s="2">
        <f t="shared" si="1"/>
        <v>65.447817700000002</v>
      </c>
    </row>
    <row r="8" spans="1:5" x14ac:dyDescent="0.2">
      <c r="B8">
        <v>35</v>
      </c>
      <c r="C8">
        <f t="shared" si="0"/>
        <v>0.30434782608695654</v>
      </c>
      <c r="D8">
        <v>74.81</v>
      </c>
      <c r="E8" s="2">
        <f t="shared" si="1"/>
        <v>66.168433699999994</v>
      </c>
    </row>
    <row r="9" spans="1:5" x14ac:dyDescent="0.2">
      <c r="B9">
        <v>40</v>
      </c>
      <c r="C9">
        <f t="shared" si="0"/>
        <v>0.34782608695652173</v>
      </c>
      <c r="D9">
        <v>74.81</v>
      </c>
      <c r="E9" s="2">
        <f t="shared" si="1"/>
        <v>66.168433699999994</v>
      </c>
    </row>
    <row r="10" spans="1:5" x14ac:dyDescent="0.2">
      <c r="B10">
        <v>45</v>
      </c>
      <c r="C10">
        <f t="shared" si="0"/>
        <v>0.39130434782608697</v>
      </c>
      <c r="D10">
        <v>75.69</v>
      </c>
      <c r="E10" s="2">
        <f t="shared" si="1"/>
        <v>66.961111299999999</v>
      </c>
    </row>
    <row r="11" spans="1:5" x14ac:dyDescent="0.2">
      <c r="B11">
        <v>50</v>
      </c>
      <c r="C11">
        <f t="shared" si="0"/>
        <v>0.43478260869565216</v>
      </c>
      <c r="D11">
        <v>75.819999999999993</v>
      </c>
      <c r="E11" s="2">
        <f t="shared" si="1"/>
        <v>67.078211399999986</v>
      </c>
    </row>
    <row r="12" spans="1:5" x14ac:dyDescent="0.2">
      <c r="B12">
        <v>55</v>
      </c>
      <c r="C12">
        <f t="shared" si="0"/>
        <v>0.47826086956521741</v>
      </c>
      <c r="D12">
        <v>76.41</v>
      </c>
      <c r="E12" s="2">
        <f t="shared" si="1"/>
        <v>67.609665699999994</v>
      </c>
    </row>
    <row r="13" spans="1:5" x14ac:dyDescent="0.2">
      <c r="B13">
        <v>60</v>
      </c>
      <c r="C13">
        <f t="shared" si="0"/>
        <v>0.52173913043478259</v>
      </c>
      <c r="D13">
        <v>76.569999999999993</v>
      </c>
      <c r="E13" s="2">
        <f t="shared" si="1"/>
        <v>67.753788899999989</v>
      </c>
    </row>
    <row r="14" spans="1:5" x14ac:dyDescent="0.2">
      <c r="B14">
        <v>65</v>
      </c>
      <c r="C14">
        <f t="shared" si="0"/>
        <v>0.56521739130434778</v>
      </c>
      <c r="D14">
        <v>76.81</v>
      </c>
      <c r="E14" s="2">
        <f t="shared" si="1"/>
        <v>67.969973699999997</v>
      </c>
    </row>
    <row r="15" spans="1:5" x14ac:dyDescent="0.2">
      <c r="B15">
        <v>70</v>
      </c>
      <c r="C15">
        <f t="shared" si="0"/>
        <v>0.60869565217391308</v>
      </c>
      <c r="D15">
        <v>77.14</v>
      </c>
      <c r="E15" s="2">
        <f t="shared" si="1"/>
        <v>68.267227800000001</v>
      </c>
    </row>
    <row r="16" spans="1:5" x14ac:dyDescent="0.2">
      <c r="B16">
        <v>75</v>
      </c>
      <c r="C16">
        <f t="shared" si="0"/>
        <v>0.65217391304347827</v>
      </c>
      <c r="D16">
        <v>77.510000000000005</v>
      </c>
      <c r="E16" s="2">
        <f t="shared" si="1"/>
        <v>68.600512699999996</v>
      </c>
    </row>
    <row r="17" spans="2:5" x14ac:dyDescent="0.2">
      <c r="B17">
        <v>80</v>
      </c>
      <c r="C17">
        <f t="shared" si="0"/>
        <v>0.69565217391304346</v>
      </c>
      <c r="D17">
        <v>77.77</v>
      </c>
      <c r="E17" s="2">
        <f t="shared" si="1"/>
        <v>68.8347129</v>
      </c>
    </row>
    <row r="18" spans="2:5" x14ac:dyDescent="0.2">
      <c r="B18">
        <v>85</v>
      </c>
      <c r="C18">
        <f t="shared" si="0"/>
        <v>0.73913043478260865</v>
      </c>
      <c r="D18">
        <v>78.040000000000006</v>
      </c>
      <c r="E18" s="2">
        <f t="shared" si="1"/>
        <v>69.077920800000001</v>
      </c>
    </row>
    <row r="19" spans="2:5" x14ac:dyDescent="0.2">
      <c r="B19">
        <v>90</v>
      </c>
      <c r="C19">
        <f t="shared" si="0"/>
        <v>0.78260869565217395</v>
      </c>
      <c r="D19">
        <v>78.53</v>
      </c>
      <c r="E19" s="2">
        <f t="shared" si="1"/>
        <v>69.5192981</v>
      </c>
    </row>
    <row r="20" spans="2:5" x14ac:dyDescent="0.2">
      <c r="B20">
        <v>95</v>
      </c>
      <c r="C20">
        <f t="shared" si="0"/>
        <v>0.82608695652173914</v>
      </c>
      <c r="D20">
        <v>78.95</v>
      </c>
      <c r="E20" s="2">
        <f t="shared" si="1"/>
        <v>69.8976215</v>
      </c>
    </row>
    <row r="21" spans="2:5" x14ac:dyDescent="0.2">
      <c r="B21">
        <v>100</v>
      </c>
      <c r="C21">
        <f t="shared" si="0"/>
        <v>0.86956521739130432</v>
      </c>
      <c r="D21">
        <v>79.06</v>
      </c>
      <c r="E21" s="2">
        <f t="shared" si="1"/>
        <v>69.996706199999991</v>
      </c>
    </row>
    <row r="22" spans="2:5" x14ac:dyDescent="0.2">
      <c r="B22">
        <v>105</v>
      </c>
      <c r="C22">
        <f t="shared" si="0"/>
        <v>0.91304347826086951</v>
      </c>
      <c r="D22">
        <v>79.53</v>
      </c>
      <c r="E22" s="2">
        <f t="shared" si="1"/>
        <v>70.420068099999995</v>
      </c>
    </row>
    <row r="23" spans="2:5" x14ac:dyDescent="0.2">
      <c r="B23">
        <v>110</v>
      </c>
      <c r="C23">
        <f t="shared" si="0"/>
        <v>0.95652173913043481</v>
      </c>
      <c r="D23">
        <v>79.62</v>
      </c>
      <c r="E23" s="2">
        <f t="shared" si="1"/>
        <v>70.501137400000005</v>
      </c>
    </row>
    <row r="24" spans="2:5" x14ac:dyDescent="0.2">
      <c r="B24">
        <v>115</v>
      </c>
      <c r="C24">
        <f t="shared" si="0"/>
        <v>1</v>
      </c>
      <c r="D24">
        <v>80.150000000000006</v>
      </c>
      <c r="E24" s="2">
        <f t="shared" si="1"/>
        <v>70.978545499999996</v>
      </c>
    </row>
    <row r="25" spans="2:5" x14ac:dyDescent="0.2">
      <c r="B25">
        <v>120</v>
      </c>
      <c r="D25">
        <v>80.260000000000005</v>
      </c>
      <c r="E25" s="2">
        <f t="shared" si="1"/>
        <v>71.077630200000002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B672-0794-4875-8C2A-5718F50CBF62}">
  <dimension ref="A1:D118"/>
  <sheetViews>
    <sheetView topLeftCell="A10" workbookViewId="0">
      <selection activeCell="L6" sqref="L6"/>
    </sheetView>
  </sheetViews>
  <sheetFormatPr defaultRowHeight="14.25" x14ac:dyDescent="0.2"/>
  <cols>
    <col min="1" max="1" width="18.375" customWidth="1"/>
    <col min="2" max="2" width="13" customWidth="1"/>
    <col min="3" max="3" width="13.125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14.4</v>
      </c>
      <c r="B2">
        <v>16.53</v>
      </c>
    </row>
    <row r="3" spans="1:4" x14ac:dyDescent="0.2">
      <c r="A3">
        <v>21.5</v>
      </c>
      <c r="B3">
        <v>25.36</v>
      </c>
    </row>
    <row r="4" spans="1:4" x14ac:dyDescent="0.2">
      <c r="A4">
        <v>25.5</v>
      </c>
      <c r="B4">
        <v>27.39</v>
      </c>
    </row>
    <row r="5" spans="1:4" x14ac:dyDescent="0.2">
      <c r="A5">
        <v>27.4</v>
      </c>
      <c r="B5">
        <v>29.1</v>
      </c>
    </row>
    <row r="6" spans="1:4" x14ac:dyDescent="0.2">
      <c r="A6">
        <v>28.9</v>
      </c>
      <c r="B6">
        <v>30.51</v>
      </c>
    </row>
    <row r="7" spans="1:4" x14ac:dyDescent="0.2">
      <c r="A7">
        <v>30.2</v>
      </c>
      <c r="B7">
        <v>31.65</v>
      </c>
    </row>
    <row r="8" spans="1:4" x14ac:dyDescent="0.2">
      <c r="A8">
        <v>30.9</v>
      </c>
      <c r="B8">
        <v>32.049999999999997</v>
      </c>
    </row>
    <row r="9" spans="1:4" x14ac:dyDescent="0.2">
      <c r="A9">
        <v>31.1</v>
      </c>
      <c r="B9">
        <v>31.93</v>
      </c>
    </row>
    <row r="10" spans="1:4" x14ac:dyDescent="0.2">
      <c r="A10">
        <v>32</v>
      </c>
      <c r="B10">
        <v>32.49</v>
      </c>
    </row>
    <row r="11" spans="1:4" x14ac:dyDescent="0.2">
      <c r="A11">
        <v>31.9</v>
      </c>
      <c r="B11">
        <v>33.06</v>
      </c>
    </row>
    <row r="12" spans="1:4" x14ac:dyDescent="0.2">
      <c r="A12">
        <v>33.1</v>
      </c>
      <c r="B12">
        <v>35.47</v>
      </c>
    </row>
    <row r="13" spans="1:4" x14ac:dyDescent="0.2">
      <c r="A13">
        <v>34.200000000000003</v>
      </c>
      <c r="B13">
        <v>38.270000000000003</v>
      </c>
    </row>
    <row r="14" spans="1:4" x14ac:dyDescent="0.2">
      <c r="A14">
        <v>35.9</v>
      </c>
      <c r="B14">
        <v>41.77</v>
      </c>
    </row>
    <row r="15" spans="1:4" x14ac:dyDescent="0.2">
      <c r="A15">
        <v>37.5</v>
      </c>
      <c r="B15">
        <v>43.79</v>
      </c>
    </row>
    <row r="16" spans="1:4" x14ac:dyDescent="0.2">
      <c r="A16">
        <v>39.6</v>
      </c>
      <c r="B16">
        <v>45.73</v>
      </c>
    </row>
    <row r="17" spans="1:2" x14ac:dyDescent="0.2">
      <c r="A17">
        <v>41.7</v>
      </c>
      <c r="B17">
        <v>47.98</v>
      </c>
    </row>
    <row r="18" spans="1:2" x14ac:dyDescent="0.2">
      <c r="A18">
        <v>43.2</v>
      </c>
      <c r="B18">
        <v>49.74</v>
      </c>
    </row>
    <row r="19" spans="1:2" x14ac:dyDescent="0.2">
      <c r="A19">
        <v>45.2</v>
      </c>
      <c r="B19">
        <v>51.59</v>
      </c>
    </row>
    <row r="20" spans="1:2" x14ac:dyDescent="0.2">
      <c r="A20">
        <v>46.3</v>
      </c>
      <c r="B20">
        <v>53.06</v>
      </c>
    </row>
    <row r="21" spans="1:2" x14ac:dyDescent="0.2">
      <c r="A21">
        <v>47.5</v>
      </c>
      <c r="B21">
        <v>54.08</v>
      </c>
    </row>
    <row r="22" spans="1:2" x14ac:dyDescent="0.2">
      <c r="A22">
        <v>48.7</v>
      </c>
      <c r="B22">
        <v>55.51</v>
      </c>
    </row>
    <row r="23" spans="1:2" x14ac:dyDescent="0.2">
      <c r="A23">
        <v>49.3</v>
      </c>
      <c r="B23">
        <v>56.23</v>
      </c>
    </row>
    <row r="24" spans="1:2" x14ac:dyDescent="0.2">
      <c r="A24">
        <v>49.9</v>
      </c>
      <c r="B24">
        <v>56.46</v>
      </c>
    </row>
    <row r="25" spans="1:2" x14ac:dyDescent="0.2">
      <c r="A25">
        <v>50.5</v>
      </c>
      <c r="B25">
        <v>57.39</v>
      </c>
    </row>
    <row r="26" spans="1:2" x14ac:dyDescent="0.2">
      <c r="A26">
        <v>50.7</v>
      </c>
      <c r="B26">
        <v>57.59</v>
      </c>
    </row>
    <row r="27" spans="1:2" x14ac:dyDescent="0.2">
      <c r="A27">
        <v>51.2</v>
      </c>
      <c r="B27">
        <v>58.21</v>
      </c>
    </row>
    <row r="28" spans="1:2" x14ac:dyDescent="0.2">
      <c r="A28">
        <v>51.3</v>
      </c>
      <c r="B28">
        <v>59.45</v>
      </c>
    </row>
    <row r="29" spans="1:2" x14ac:dyDescent="0.2">
      <c r="A29">
        <v>52.5</v>
      </c>
      <c r="B29">
        <v>60.62</v>
      </c>
    </row>
    <row r="30" spans="1:2" x14ac:dyDescent="0.2">
      <c r="A30">
        <v>53.3</v>
      </c>
      <c r="B30">
        <v>61.95</v>
      </c>
    </row>
    <row r="31" spans="1:2" x14ac:dyDescent="0.2">
      <c r="A31">
        <v>54.3</v>
      </c>
      <c r="B31">
        <v>63.31</v>
      </c>
    </row>
    <row r="32" spans="1:2" x14ac:dyDescent="0.2">
      <c r="A32">
        <v>55.5</v>
      </c>
      <c r="B32">
        <v>64.989999999999995</v>
      </c>
    </row>
    <row r="33" spans="1:2" x14ac:dyDescent="0.2">
      <c r="A33">
        <v>56.6</v>
      </c>
      <c r="B33">
        <v>66.510000000000005</v>
      </c>
    </row>
    <row r="34" spans="1:2" x14ac:dyDescent="0.2">
      <c r="A34">
        <v>58.7</v>
      </c>
      <c r="B34">
        <v>69.27</v>
      </c>
    </row>
    <row r="35" spans="1:2" x14ac:dyDescent="0.2">
      <c r="A35">
        <v>60.1</v>
      </c>
      <c r="B35">
        <v>70.89</v>
      </c>
    </row>
    <row r="36" spans="1:2" x14ac:dyDescent="0.2">
      <c r="A36">
        <v>61.1</v>
      </c>
      <c r="B36">
        <v>73.06</v>
      </c>
    </row>
    <row r="37" spans="1:2" x14ac:dyDescent="0.2">
      <c r="A37">
        <v>62.5</v>
      </c>
      <c r="B37">
        <v>73.959999999999994</v>
      </c>
    </row>
    <row r="38" spans="1:2" x14ac:dyDescent="0.2">
      <c r="A38">
        <v>63.5</v>
      </c>
      <c r="B38">
        <v>75.430000000000007</v>
      </c>
    </row>
    <row r="39" spans="1:2" x14ac:dyDescent="0.2">
      <c r="A39">
        <v>63.9</v>
      </c>
      <c r="B39">
        <v>76.069999999999993</v>
      </c>
    </row>
    <row r="40" spans="1:2" x14ac:dyDescent="0.2">
      <c r="A40">
        <v>64.5</v>
      </c>
      <c r="B40">
        <v>76.25</v>
      </c>
    </row>
    <row r="41" spans="1:2" x14ac:dyDescent="0.2">
      <c r="A41">
        <v>65.5</v>
      </c>
      <c r="B41">
        <v>78.28</v>
      </c>
    </row>
    <row r="42" spans="1:2" x14ac:dyDescent="0.2">
      <c r="A42">
        <v>66.7</v>
      </c>
      <c r="B42">
        <v>78.84</v>
      </c>
    </row>
    <row r="43" spans="1:2" x14ac:dyDescent="0.2">
      <c r="A43">
        <v>67.400000000000006</v>
      </c>
      <c r="B43">
        <v>79.37</v>
      </c>
    </row>
    <row r="44" spans="1:2" x14ac:dyDescent="0.2">
      <c r="A44">
        <v>68.3</v>
      </c>
      <c r="B44">
        <v>79.75</v>
      </c>
    </row>
    <row r="45" spans="1:2" x14ac:dyDescent="0.2">
      <c r="A45">
        <v>69.2</v>
      </c>
      <c r="B45">
        <v>80.23</v>
      </c>
    </row>
    <row r="46" spans="1:2" x14ac:dyDescent="0.2">
      <c r="A46">
        <v>69.3</v>
      </c>
      <c r="B46">
        <v>80.489999999999995</v>
      </c>
    </row>
    <row r="47" spans="1:2" x14ac:dyDescent="0.2">
      <c r="A47">
        <v>69.5</v>
      </c>
      <c r="B47">
        <v>81.45</v>
      </c>
    </row>
    <row r="48" spans="1:2" x14ac:dyDescent="0.2">
      <c r="A48">
        <v>70</v>
      </c>
      <c r="B48">
        <v>81.22</v>
      </c>
    </row>
    <row r="49" spans="1:2" x14ac:dyDescent="0.2">
      <c r="A49">
        <v>70.2</v>
      </c>
      <c r="B49">
        <v>81.78</v>
      </c>
    </row>
    <row r="50" spans="1:2" x14ac:dyDescent="0.2">
      <c r="A50">
        <v>70.599999999999994</v>
      </c>
      <c r="B50">
        <v>82.64</v>
      </c>
    </row>
    <row r="51" spans="1:2" x14ac:dyDescent="0.2">
      <c r="A51">
        <v>71</v>
      </c>
      <c r="B51">
        <v>82.07</v>
      </c>
    </row>
    <row r="52" spans="1:2" x14ac:dyDescent="0.2">
      <c r="A52">
        <v>71.5</v>
      </c>
      <c r="B52">
        <v>82.73</v>
      </c>
    </row>
    <row r="53" spans="1:2" x14ac:dyDescent="0.2">
      <c r="A53">
        <v>72.099999999999994</v>
      </c>
      <c r="B53">
        <v>83.57</v>
      </c>
    </row>
    <row r="54" spans="1:2" x14ac:dyDescent="0.2">
      <c r="A54">
        <v>72.3</v>
      </c>
      <c r="B54">
        <v>83.47</v>
      </c>
    </row>
    <row r="55" spans="1:2" x14ac:dyDescent="0.2">
      <c r="A55">
        <v>72.400000000000006</v>
      </c>
      <c r="B55">
        <v>83.23</v>
      </c>
    </row>
    <row r="56" spans="1:2" x14ac:dyDescent="0.2">
      <c r="A56">
        <v>72.7</v>
      </c>
      <c r="B56">
        <v>83.92</v>
      </c>
    </row>
    <row r="57" spans="1:2" x14ac:dyDescent="0.2">
      <c r="A57">
        <v>73.2</v>
      </c>
      <c r="B57">
        <v>84.53</v>
      </c>
    </row>
    <row r="58" spans="1:2" x14ac:dyDescent="0.2">
      <c r="A58">
        <v>73.5</v>
      </c>
      <c r="B58">
        <v>84.06</v>
      </c>
    </row>
    <row r="59" spans="1:2" x14ac:dyDescent="0.2">
      <c r="A59">
        <v>73.7</v>
      </c>
      <c r="B59">
        <v>84.7</v>
      </c>
    </row>
    <row r="60" spans="1:2" x14ac:dyDescent="0.2">
      <c r="A60">
        <v>74.2</v>
      </c>
      <c r="B60">
        <v>85.66</v>
      </c>
    </row>
    <row r="61" spans="1:2" x14ac:dyDescent="0.2">
      <c r="A61">
        <v>74.599999999999994</v>
      </c>
      <c r="B61">
        <v>86.01</v>
      </c>
    </row>
    <row r="62" spans="1:2" x14ac:dyDescent="0.2">
      <c r="A62">
        <v>75.900000000000006</v>
      </c>
      <c r="B62">
        <v>87.51</v>
      </c>
    </row>
    <row r="63" spans="1:2" x14ac:dyDescent="0.2">
      <c r="A63">
        <v>76.400000000000006</v>
      </c>
      <c r="B63">
        <v>86.63</v>
      </c>
    </row>
    <row r="64" spans="1:2" x14ac:dyDescent="0.2">
      <c r="A64">
        <v>77.3</v>
      </c>
      <c r="B64">
        <v>88.21</v>
      </c>
    </row>
    <row r="65" spans="1:2" x14ac:dyDescent="0.2">
      <c r="A65">
        <v>77.900000000000006</v>
      </c>
      <c r="B65">
        <v>90.11</v>
      </c>
    </row>
    <row r="66" spans="1:2" x14ac:dyDescent="0.2">
      <c r="A66">
        <v>79.3</v>
      </c>
      <c r="B66">
        <v>89.51</v>
      </c>
    </row>
    <row r="67" spans="1:2" x14ac:dyDescent="0.2">
      <c r="A67">
        <v>79.599999999999994</v>
      </c>
      <c r="B67">
        <v>91.01</v>
      </c>
    </row>
    <row r="68" spans="1:2" x14ac:dyDescent="0.2">
      <c r="A68">
        <v>80.900000000000006</v>
      </c>
      <c r="B68">
        <v>91.21</v>
      </c>
    </row>
    <row r="69" spans="1:2" x14ac:dyDescent="0.2">
      <c r="A69">
        <v>82.3</v>
      </c>
      <c r="B69">
        <v>92.52</v>
      </c>
    </row>
    <row r="70" spans="1:2" x14ac:dyDescent="0.2">
      <c r="A70">
        <v>82.7</v>
      </c>
      <c r="B70">
        <v>93.63</v>
      </c>
    </row>
    <row r="71" spans="1:2" x14ac:dyDescent="0.2">
      <c r="A71">
        <v>82.3</v>
      </c>
      <c r="B71">
        <v>92.78</v>
      </c>
    </row>
    <row r="72" spans="1:2" x14ac:dyDescent="0.2">
      <c r="A72">
        <v>83.5</v>
      </c>
      <c r="B72">
        <v>93.13</v>
      </c>
    </row>
    <row r="73" spans="1:2" x14ac:dyDescent="0.2">
      <c r="A73">
        <v>83.6</v>
      </c>
      <c r="B73">
        <v>94.72</v>
      </c>
    </row>
    <row r="74" spans="1:2" x14ac:dyDescent="0.2">
      <c r="A74">
        <v>84.1</v>
      </c>
      <c r="B74">
        <v>93.92</v>
      </c>
    </row>
    <row r="75" spans="1:2" x14ac:dyDescent="0.2">
      <c r="A75">
        <v>84.4</v>
      </c>
      <c r="B75">
        <v>94.31</v>
      </c>
    </row>
    <row r="76" spans="1:2" x14ac:dyDescent="0.2">
      <c r="A76">
        <v>84.3</v>
      </c>
      <c r="B76">
        <v>95.04</v>
      </c>
    </row>
    <row r="77" spans="1:2" x14ac:dyDescent="0.2">
      <c r="A77">
        <v>84.6</v>
      </c>
      <c r="B77">
        <v>93.91</v>
      </c>
    </row>
    <row r="78" spans="1:2" x14ac:dyDescent="0.2">
      <c r="A78">
        <v>85.3</v>
      </c>
      <c r="B78">
        <v>95.59</v>
      </c>
    </row>
    <row r="79" spans="1:2" x14ac:dyDescent="0.2">
      <c r="A79">
        <v>85.6</v>
      </c>
      <c r="B79">
        <v>94.15</v>
      </c>
    </row>
    <row r="80" spans="1:2" x14ac:dyDescent="0.2">
      <c r="A80">
        <v>85.5</v>
      </c>
      <c r="B80">
        <v>94.95</v>
      </c>
    </row>
    <row r="81" spans="1:2" x14ac:dyDescent="0.2">
      <c r="A81">
        <v>85.5</v>
      </c>
      <c r="B81">
        <v>95.25</v>
      </c>
    </row>
    <row r="82" spans="1:2" x14ac:dyDescent="0.2">
      <c r="A82">
        <v>85.6</v>
      </c>
      <c r="B82">
        <v>94.63</v>
      </c>
    </row>
    <row r="83" spans="1:2" x14ac:dyDescent="0.2">
      <c r="A83">
        <v>84.9</v>
      </c>
      <c r="B83">
        <v>94.26</v>
      </c>
    </row>
    <row r="84" spans="1:2" x14ac:dyDescent="0.2">
      <c r="A84">
        <v>85.9</v>
      </c>
      <c r="B84">
        <v>97.11</v>
      </c>
    </row>
    <row r="85" spans="1:2" x14ac:dyDescent="0.2">
      <c r="A85">
        <v>89.3</v>
      </c>
      <c r="B85">
        <v>100.66</v>
      </c>
    </row>
    <row r="86" spans="1:2" x14ac:dyDescent="0.2">
      <c r="A86">
        <v>89.1</v>
      </c>
      <c r="B86">
        <v>99.82</v>
      </c>
    </row>
    <row r="87" spans="1:2" x14ac:dyDescent="0.2">
      <c r="A87">
        <v>91.5</v>
      </c>
      <c r="B87">
        <v>100.78</v>
      </c>
    </row>
    <row r="88" spans="1:2" x14ac:dyDescent="0.2">
      <c r="A88">
        <v>93.7</v>
      </c>
      <c r="B88">
        <v>100.66</v>
      </c>
    </row>
    <row r="89" spans="1:2" x14ac:dyDescent="0.2">
      <c r="A89">
        <v>94.1</v>
      </c>
      <c r="B89">
        <v>101.64</v>
      </c>
    </row>
    <row r="90" spans="1:2" x14ac:dyDescent="0.2">
      <c r="A90">
        <v>94.5</v>
      </c>
      <c r="B90">
        <v>102.25</v>
      </c>
    </row>
    <row r="91" spans="1:2" x14ac:dyDescent="0.2">
      <c r="A91">
        <v>96.1</v>
      </c>
      <c r="B91">
        <v>103.38</v>
      </c>
    </row>
    <row r="92" spans="1:2" x14ac:dyDescent="0.2">
      <c r="A92">
        <v>96.5</v>
      </c>
      <c r="B92">
        <v>102.93</v>
      </c>
    </row>
    <row r="93" spans="1:2" x14ac:dyDescent="0.2">
      <c r="A93">
        <v>95.1</v>
      </c>
      <c r="B93">
        <v>104.38</v>
      </c>
    </row>
    <row r="94" spans="1:2" x14ac:dyDescent="0.2">
      <c r="A94">
        <v>97.3</v>
      </c>
      <c r="B94">
        <v>105.29</v>
      </c>
    </row>
    <row r="95" spans="1:2" x14ac:dyDescent="0.2">
      <c r="A95">
        <v>95.5</v>
      </c>
      <c r="B95">
        <v>104.25</v>
      </c>
    </row>
    <row r="96" spans="1:2" x14ac:dyDescent="0.2">
      <c r="A96">
        <v>95.3</v>
      </c>
      <c r="B96">
        <v>105.01</v>
      </c>
    </row>
    <row r="97" spans="1:2" x14ac:dyDescent="0.2">
      <c r="A97">
        <v>96</v>
      </c>
      <c r="B97">
        <v>106.78</v>
      </c>
    </row>
    <row r="98" spans="1:2" x14ac:dyDescent="0.2">
      <c r="A98">
        <v>95.2</v>
      </c>
      <c r="B98">
        <v>105.85</v>
      </c>
    </row>
    <row r="99" spans="1:2" x14ac:dyDescent="0.2">
      <c r="A99">
        <v>95.4</v>
      </c>
      <c r="B99">
        <v>106.79</v>
      </c>
    </row>
    <row r="100" spans="1:2" x14ac:dyDescent="0.2">
      <c r="A100">
        <v>97</v>
      </c>
      <c r="B100">
        <v>106.37</v>
      </c>
    </row>
    <row r="101" spans="1:2" x14ac:dyDescent="0.2">
      <c r="A101">
        <v>98.1</v>
      </c>
      <c r="B101">
        <v>109.73</v>
      </c>
    </row>
    <row r="102" spans="1:2" x14ac:dyDescent="0.2">
      <c r="A102">
        <v>98</v>
      </c>
      <c r="B102">
        <v>110.04</v>
      </c>
    </row>
    <row r="103" spans="1:2" x14ac:dyDescent="0.2">
      <c r="A103">
        <v>97.3</v>
      </c>
      <c r="B103">
        <v>109.81</v>
      </c>
    </row>
    <row r="104" spans="1:2" x14ac:dyDescent="0.2">
      <c r="A104">
        <v>97.4</v>
      </c>
      <c r="B104">
        <v>106.41</v>
      </c>
    </row>
    <row r="105" spans="1:2" x14ac:dyDescent="0.2">
      <c r="A105">
        <v>96.5</v>
      </c>
      <c r="B105">
        <v>105.73</v>
      </c>
    </row>
    <row r="106" spans="1:2" x14ac:dyDescent="0.2">
      <c r="A106">
        <v>97.3</v>
      </c>
      <c r="B106">
        <v>108.95</v>
      </c>
    </row>
    <row r="107" spans="1:2" x14ac:dyDescent="0.2">
      <c r="A107">
        <v>96.5</v>
      </c>
      <c r="B107">
        <v>106.91</v>
      </c>
    </row>
    <row r="108" spans="1:2" x14ac:dyDescent="0.2">
      <c r="A108">
        <v>97.4</v>
      </c>
      <c r="B108">
        <v>107.38</v>
      </c>
    </row>
    <row r="109" spans="1:2" x14ac:dyDescent="0.2">
      <c r="A109">
        <v>94.6</v>
      </c>
      <c r="B109">
        <v>105.95</v>
      </c>
    </row>
    <row r="110" spans="1:2" x14ac:dyDescent="0.2">
      <c r="A110">
        <v>97.7</v>
      </c>
      <c r="B110">
        <v>108</v>
      </c>
    </row>
    <row r="111" spans="1:2" x14ac:dyDescent="0.2">
      <c r="A111">
        <v>97.5</v>
      </c>
      <c r="B111">
        <v>107.33</v>
      </c>
    </row>
    <row r="112" spans="1:2" x14ac:dyDescent="0.2">
      <c r="A112">
        <v>98</v>
      </c>
      <c r="B112">
        <v>111.24</v>
      </c>
    </row>
    <row r="113" spans="1:2" x14ac:dyDescent="0.2">
      <c r="A113">
        <v>97.2</v>
      </c>
      <c r="B113">
        <v>108.57</v>
      </c>
    </row>
    <row r="114" spans="1:2" x14ac:dyDescent="0.2">
      <c r="A114">
        <v>96.3</v>
      </c>
      <c r="B114">
        <v>107.15</v>
      </c>
    </row>
    <row r="115" spans="1:2" x14ac:dyDescent="0.2">
      <c r="A115">
        <v>97.2</v>
      </c>
      <c r="B115">
        <v>109.95</v>
      </c>
    </row>
    <row r="116" spans="1:2" x14ac:dyDescent="0.2">
      <c r="A116">
        <v>98</v>
      </c>
      <c r="B116">
        <v>113.78</v>
      </c>
    </row>
    <row r="117" spans="1:2" x14ac:dyDescent="0.2">
      <c r="A117">
        <v>98.1</v>
      </c>
      <c r="B117">
        <v>113.3</v>
      </c>
    </row>
    <row r="118" spans="1:2" x14ac:dyDescent="0.2">
      <c r="A118">
        <v>98</v>
      </c>
      <c r="B118">
        <v>112.06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2050" r:id="rId4">
          <objectPr defaultSize="0" autoPict="0" r:id="rId5">
            <anchor moveWithCells="1">
              <from>
                <xdr:col>10</xdr:col>
                <xdr:colOff>438150</xdr:colOff>
                <xdr:row>10</xdr:row>
                <xdr:rowOff>19050</xdr:rowOff>
              </from>
              <to>
                <xdr:col>19</xdr:col>
                <xdr:colOff>361950</xdr:colOff>
                <xdr:row>33</xdr:row>
                <xdr:rowOff>161925</xdr:rowOff>
              </to>
            </anchor>
          </objectPr>
        </oleObject>
      </mc:Choice>
      <mc:Fallback>
        <oleObject progId="Origin50.Graph" shapeId="2050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3437-5950-49D7-886E-313E3176C840}">
  <dimension ref="A1:E28"/>
  <sheetViews>
    <sheetView workbookViewId="0">
      <selection activeCell="C2" sqref="C2:E27"/>
    </sheetView>
  </sheetViews>
  <sheetFormatPr defaultRowHeight="14.25" x14ac:dyDescent="0.2"/>
  <sheetData>
    <row r="1" spans="1:5" x14ac:dyDescent="0.2">
      <c r="A1" t="s">
        <v>24</v>
      </c>
    </row>
    <row r="2" spans="1:5" x14ac:dyDescent="0.2">
      <c r="B2">
        <v>5</v>
      </c>
      <c r="C2">
        <f>B2/130</f>
        <v>3.8461538461538464E-2</v>
      </c>
      <c r="D2">
        <v>68.040000000000006</v>
      </c>
      <c r="E2">
        <f>0.90077*D2-1.21817</f>
        <v>60.070220800000001</v>
      </c>
    </row>
    <row r="3" spans="1:5" x14ac:dyDescent="0.2">
      <c r="B3">
        <v>10</v>
      </c>
      <c r="C3">
        <f t="shared" ref="C3:C27" si="0">B3/130</f>
        <v>7.6923076923076927E-2</v>
      </c>
      <c r="D3">
        <v>70.69</v>
      </c>
      <c r="E3">
        <f t="shared" ref="E3:E28" si="1">0.90077*D3-1.21817</f>
        <v>62.457261299999992</v>
      </c>
    </row>
    <row r="4" spans="1:5" x14ac:dyDescent="0.2">
      <c r="B4">
        <v>15</v>
      </c>
      <c r="C4">
        <f t="shared" si="0"/>
        <v>0.11538461538461539</v>
      </c>
      <c r="D4">
        <v>71.819999999999993</v>
      </c>
      <c r="E4">
        <f t="shared" si="1"/>
        <v>63.475131399999995</v>
      </c>
    </row>
    <row r="5" spans="1:5" x14ac:dyDescent="0.2">
      <c r="B5">
        <v>20</v>
      </c>
      <c r="C5">
        <f t="shared" si="0"/>
        <v>0.15384615384615385</v>
      </c>
      <c r="D5">
        <v>72.260000000000005</v>
      </c>
      <c r="E5">
        <f t="shared" si="1"/>
        <v>63.871470200000005</v>
      </c>
    </row>
    <row r="6" spans="1:5" x14ac:dyDescent="0.2">
      <c r="B6">
        <v>25</v>
      </c>
      <c r="C6">
        <f t="shared" si="0"/>
        <v>0.19230769230769232</v>
      </c>
      <c r="D6">
        <v>72.45</v>
      </c>
      <c r="E6">
        <f t="shared" si="1"/>
        <v>64.042616499999994</v>
      </c>
    </row>
    <row r="7" spans="1:5" x14ac:dyDescent="0.2">
      <c r="B7">
        <v>30</v>
      </c>
      <c r="C7">
        <f t="shared" si="0"/>
        <v>0.23076923076923078</v>
      </c>
      <c r="D7">
        <v>73.28</v>
      </c>
      <c r="E7">
        <f t="shared" si="1"/>
        <v>64.790255599999995</v>
      </c>
    </row>
    <row r="8" spans="1:5" x14ac:dyDescent="0.2">
      <c r="B8">
        <v>35</v>
      </c>
      <c r="C8">
        <f t="shared" si="0"/>
        <v>0.26923076923076922</v>
      </c>
      <c r="D8">
        <v>74.709999999999994</v>
      </c>
      <c r="E8">
        <f t="shared" si="1"/>
        <v>66.078356699999986</v>
      </c>
    </row>
    <row r="9" spans="1:5" x14ac:dyDescent="0.2">
      <c r="B9">
        <v>40</v>
      </c>
      <c r="C9">
        <f t="shared" si="0"/>
        <v>0.30769230769230771</v>
      </c>
      <c r="D9">
        <v>75.36</v>
      </c>
      <c r="E9">
        <f t="shared" si="1"/>
        <v>66.663857199999995</v>
      </c>
    </row>
    <row r="10" spans="1:5" x14ac:dyDescent="0.2">
      <c r="B10">
        <v>45</v>
      </c>
      <c r="C10">
        <f t="shared" si="0"/>
        <v>0.34615384615384615</v>
      </c>
      <c r="D10">
        <v>75.19</v>
      </c>
      <c r="E10">
        <f t="shared" si="1"/>
        <v>66.510726299999988</v>
      </c>
    </row>
    <row r="11" spans="1:5" x14ac:dyDescent="0.2">
      <c r="B11">
        <v>50</v>
      </c>
      <c r="C11">
        <f t="shared" si="0"/>
        <v>0.38461538461538464</v>
      </c>
      <c r="D11">
        <v>74.86</v>
      </c>
      <c r="E11">
        <f t="shared" si="1"/>
        <v>66.213472199999998</v>
      </c>
    </row>
    <row r="12" spans="1:5" x14ac:dyDescent="0.2">
      <c r="B12">
        <v>55</v>
      </c>
      <c r="C12">
        <f t="shared" si="0"/>
        <v>0.42307692307692307</v>
      </c>
      <c r="D12">
        <v>75.14</v>
      </c>
      <c r="E12">
        <f t="shared" si="1"/>
        <v>66.465687799999998</v>
      </c>
    </row>
    <row r="13" spans="1:5" x14ac:dyDescent="0.2">
      <c r="B13">
        <v>60</v>
      </c>
      <c r="C13">
        <f t="shared" si="0"/>
        <v>0.46153846153846156</v>
      </c>
      <c r="D13">
        <v>74.55</v>
      </c>
      <c r="E13">
        <f t="shared" si="1"/>
        <v>65.934233499999991</v>
      </c>
    </row>
    <row r="14" spans="1:5" x14ac:dyDescent="0.2">
      <c r="B14">
        <v>65</v>
      </c>
      <c r="C14">
        <f t="shared" si="0"/>
        <v>0.5</v>
      </c>
      <c r="D14">
        <v>77.47</v>
      </c>
      <c r="E14">
        <f t="shared" si="1"/>
        <v>68.56448189999999</v>
      </c>
    </row>
    <row r="15" spans="1:5" x14ac:dyDescent="0.2">
      <c r="B15">
        <v>70</v>
      </c>
      <c r="C15">
        <f t="shared" si="0"/>
        <v>0.53846153846153844</v>
      </c>
      <c r="D15">
        <v>77.77</v>
      </c>
      <c r="E15">
        <f t="shared" si="1"/>
        <v>68.8347129</v>
      </c>
    </row>
    <row r="16" spans="1:5" x14ac:dyDescent="0.2">
      <c r="B16">
        <v>75</v>
      </c>
      <c r="C16">
        <f t="shared" si="0"/>
        <v>0.57692307692307687</v>
      </c>
      <c r="D16">
        <v>77.41</v>
      </c>
      <c r="E16">
        <f t="shared" si="1"/>
        <v>68.510435699999988</v>
      </c>
    </row>
    <row r="17" spans="2:5" x14ac:dyDescent="0.2">
      <c r="B17">
        <v>80</v>
      </c>
      <c r="C17">
        <f t="shared" si="0"/>
        <v>0.61538461538461542</v>
      </c>
      <c r="D17">
        <v>77.95</v>
      </c>
      <c r="E17">
        <f t="shared" si="1"/>
        <v>68.996851500000005</v>
      </c>
    </row>
    <row r="18" spans="2:5" x14ac:dyDescent="0.2">
      <c r="B18">
        <v>85</v>
      </c>
      <c r="C18">
        <f t="shared" si="0"/>
        <v>0.65384615384615385</v>
      </c>
      <c r="D18">
        <v>78.34</v>
      </c>
      <c r="E18">
        <f t="shared" si="1"/>
        <v>69.348151799999997</v>
      </c>
    </row>
    <row r="19" spans="2:5" x14ac:dyDescent="0.2">
      <c r="B19">
        <v>90</v>
      </c>
      <c r="C19">
        <f t="shared" si="0"/>
        <v>0.69230769230769229</v>
      </c>
      <c r="D19">
        <v>78.13</v>
      </c>
      <c r="E19">
        <f t="shared" si="1"/>
        <v>69.158990099999997</v>
      </c>
    </row>
    <row r="20" spans="2:5" x14ac:dyDescent="0.2">
      <c r="B20">
        <v>95</v>
      </c>
      <c r="C20">
        <f t="shared" si="0"/>
        <v>0.73076923076923073</v>
      </c>
      <c r="D20">
        <v>78.59</v>
      </c>
      <c r="E20">
        <f t="shared" si="1"/>
        <v>69.573344300000002</v>
      </c>
    </row>
    <row r="21" spans="2:5" x14ac:dyDescent="0.2">
      <c r="B21">
        <v>100</v>
      </c>
      <c r="C21">
        <f t="shared" si="0"/>
        <v>0.76923076923076927</v>
      </c>
      <c r="D21">
        <v>78.510000000000005</v>
      </c>
      <c r="E21">
        <f t="shared" si="1"/>
        <v>69.501282700000004</v>
      </c>
    </row>
    <row r="22" spans="2:5" x14ac:dyDescent="0.2">
      <c r="B22">
        <v>105</v>
      </c>
      <c r="C22">
        <f t="shared" si="0"/>
        <v>0.80769230769230771</v>
      </c>
      <c r="D22">
        <v>78.38</v>
      </c>
      <c r="E22">
        <f t="shared" si="1"/>
        <v>69.384182599999988</v>
      </c>
    </row>
    <row r="23" spans="2:5" x14ac:dyDescent="0.2">
      <c r="B23">
        <v>110</v>
      </c>
      <c r="C23">
        <f t="shared" si="0"/>
        <v>0.84615384615384615</v>
      </c>
      <c r="D23">
        <v>78.63</v>
      </c>
      <c r="E23">
        <f t="shared" si="1"/>
        <v>69.609375099999994</v>
      </c>
    </row>
    <row r="24" spans="2:5" x14ac:dyDescent="0.2">
      <c r="B24">
        <v>115</v>
      </c>
      <c r="C24">
        <f t="shared" si="0"/>
        <v>0.88461538461538458</v>
      </c>
      <c r="D24">
        <v>78.88</v>
      </c>
      <c r="E24">
        <f t="shared" si="1"/>
        <v>69.834567599999986</v>
      </c>
    </row>
    <row r="25" spans="2:5" x14ac:dyDescent="0.2">
      <c r="B25">
        <v>120</v>
      </c>
      <c r="C25">
        <f t="shared" si="0"/>
        <v>0.92307692307692313</v>
      </c>
      <c r="D25">
        <v>78.989999999999995</v>
      </c>
      <c r="E25">
        <f t="shared" si="1"/>
        <v>69.933652299999991</v>
      </c>
    </row>
    <row r="26" spans="2:5" x14ac:dyDescent="0.2">
      <c r="B26">
        <v>125</v>
      </c>
      <c r="C26">
        <f t="shared" si="0"/>
        <v>0.96153846153846156</v>
      </c>
      <c r="D26">
        <v>79.25</v>
      </c>
      <c r="E26">
        <f t="shared" si="1"/>
        <v>70.167852499999995</v>
      </c>
    </row>
    <row r="27" spans="2:5" x14ac:dyDescent="0.2">
      <c r="B27">
        <v>130</v>
      </c>
      <c r="C27">
        <f t="shared" si="0"/>
        <v>1</v>
      </c>
      <c r="D27">
        <v>79.41</v>
      </c>
      <c r="E27">
        <f t="shared" si="1"/>
        <v>70.311975699999991</v>
      </c>
    </row>
    <row r="28" spans="2:5" x14ac:dyDescent="0.2">
      <c r="B28">
        <v>135</v>
      </c>
      <c r="D28">
        <v>79.930000000000007</v>
      </c>
      <c r="E28">
        <f t="shared" si="1"/>
        <v>70.780376099999998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A7DE-3570-4B21-A2AF-C8D686B94975}">
  <dimension ref="A1:E40"/>
  <sheetViews>
    <sheetView topLeftCell="A13" workbookViewId="0">
      <selection activeCell="L26" sqref="L26"/>
    </sheetView>
  </sheetViews>
  <sheetFormatPr defaultRowHeight="14.25" x14ac:dyDescent="0.2"/>
  <sheetData>
    <row r="1" spans="1:5" x14ac:dyDescent="0.2">
      <c r="A1" t="s">
        <v>26</v>
      </c>
    </row>
    <row r="2" spans="1:5" x14ac:dyDescent="0.2">
      <c r="B2">
        <v>0</v>
      </c>
      <c r="C2">
        <f>B2/70</f>
        <v>0</v>
      </c>
      <c r="D2">
        <v>83.17</v>
      </c>
      <c r="E2">
        <f>0.90077*D2-1.21817</f>
        <v>73.698870900000003</v>
      </c>
    </row>
    <row r="3" spans="1:5" x14ac:dyDescent="0.2">
      <c r="B3">
        <v>2</v>
      </c>
      <c r="C3">
        <f t="shared" ref="C3:C37" si="0">B3/70</f>
        <v>2.8571428571428571E-2</v>
      </c>
      <c r="D3">
        <v>83.47</v>
      </c>
      <c r="E3">
        <f t="shared" ref="E3:E40" si="1">0.90077*D3-1.21817</f>
        <v>73.969101899999998</v>
      </c>
    </row>
    <row r="4" spans="1:5" x14ac:dyDescent="0.2">
      <c r="B4">
        <v>4</v>
      </c>
      <c r="C4">
        <f t="shared" si="0"/>
        <v>5.7142857142857141E-2</v>
      </c>
      <c r="D4">
        <v>83.86</v>
      </c>
      <c r="E4">
        <f t="shared" si="1"/>
        <v>74.32040219999999</v>
      </c>
    </row>
    <row r="5" spans="1:5" x14ac:dyDescent="0.2">
      <c r="B5">
        <v>6</v>
      </c>
      <c r="C5">
        <f t="shared" si="0"/>
        <v>8.5714285714285715E-2</v>
      </c>
      <c r="D5">
        <v>84.14</v>
      </c>
      <c r="E5">
        <f t="shared" si="1"/>
        <v>74.572617800000003</v>
      </c>
    </row>
    <row r="6" spans="1:5" x14ac:dyDescent="0.2">
      <c r="B6">
        <v>8</v>
      </c>
      <c r="C6">
        <f t="shared" si="0"/>
        <v>0.11428571428571428</v>
      </c>
      <c r="D6">
        <v>84.39</v>
      </c>
      <c r="E6">
        <f t="shared" si="1"/>
        <v>74.797810299999995</v>
      </c>
    </row>
    <row r="7" spans="1:5" x14ac:dyDescent="0.2">
      <c r="B7">
        <v>10</v>
      </c>
      <c r="C7">
        <f t="shared" si="0"/>
        <v>0.14285714285714285</v>
      </c>
      <c r="D7">
        <v>84.16</v>
      </c>
      <c r="E7">
        <f t="shared" si="1"/>
        <v>74.590633199999999</v>
      </c>
    </row>
    <row r="8" spans="1:5" x14ac:dyDescent="0.2">
      <c r="B8">
        <v>12</v>
      </c>
      <c r="C8">
        <f t="shared" si="0"/>
        <v>0.17142857142857143</v>
      </c>
      <c r="D8">
        <v>84.71</v>
      </c>
      <c r="E8">
        <f t="shared" si="1"/>
        <v>75.086056699999986</v>
      </c>
    </row>
    <row r="9" spans="1:5" x14ac:dyDescent="0.2">
      <c r="B9">
        <v>14</v>
      </c>
      <c r="C9">
        <f t="shared" si="0"/>
        <v>0.2</v>
      </c>
      <c r="D9">
        <v>84.07</v>
      </c>
      <c r="E9">
        <f t="shared" si="1"/>
        <v>74.509563899999989</v>
      </c>
    </row>
    <row r="10" spans="1:5" x14ac:dyDescent="0.2">
      <c r="B10">
        <v>16</v>
      </c>
      <c r="C10">
        <f t="shared" si="0"/>
        <v>0.22857142857142856</v>
      </c>
      <c r="D10">
        <v>84.76</v>
      </c>
      <c r="E10">
        <f t="shared" si="1"/>
        <v>75.131095200000004</v>
      </c>
    </row>
    <row r="11" spans="1:5" x14ac:dyDescent="0.2">
      <c r="B11">
        <v>18</v>
      </c>
      <c r="C11">
        <f t="shared" si="0"/>
        <v>0.25714285714285712</v>
      </c>
      <c r="D11">
        <v>85</v>
      </c>
      <c r="E11">
        <f t="shared" si="1"/>
        <v>75.347279999999998</v>
      </c>
    </row>
    <row r="12" spans="1:5" x14ac:dyDescent="0.2">
      <c r="B12">
        <v>20</v>
      </c>
      <c r="C12">
        <f t="shared" si="0"/>
        <v>0.2857142857142857</v>
      </c>
      <c r="D12">
        <v>85.38</v>
      </c>
      <c r="E12">
        <f t="shared" si="1"/>
        <v>75.689572599999991</v>
      </c>
    </row>
    <row r="13" spans="1:5" x14ac:dyDescent="0.2">
      <c r="B13">
        <v>22</v>
      </c>
      <c r="C13">
        <f t="shared" si="0"/>
        <v>0.31428571428571428</v>
      </c>
      <c r="D13">
        <v>85.33</v>
      </c>
      <c r="E13">
        <f t="shared" si="1"/>
        <v>75.644534100000001</v>
      </c>
    </row>
    <row r="14" spans="1:5" x14ac:dyDescent="0.2">
      <c r="B14">
        <v>24</v>
      </c>
      <c r="C14">
        <f t="shared" si="0"/>
        <v>0.34285714285714286</v>
      </c>
      <c r="D14">
        <v>85.51</v>
      </c>
      <c r="E14">
        <f t="shared" si="1"/>
        <v>75.806672700000007</v>
      </c>
    </row>
    <row r="15" spans="1:5" x14ac:dyDescent="0.2">
      <c r="B15">
        <v>26</v>
      </c>
      <c r="C15">
        <f t="shared" si="0"/>
        <v>0.37142857142857144</v>
      </c>
      <c r="D15">
        <v>85.97</v>
      </c>
      <c r="E15">
        <f t="shared" si="1"/>
        <v>76.221026899999998</v>
      </c>
    </row>
    <row r="16" spans="1:5" x14ac:dyDescent="0.2">
      <c r="B16">
        <v>28</v>
      </c>
      <c r="C16">
        <f t="shared" si="0"/>
        <v>0.4</v>
      </c>
      <c r="D16">
        <v>86.07</v>
      </c>
      <c r="E16">
        <f t="shared" si="1"/>
        <v>76.311103899999992</v>
      </c>
    </row>
    <row r="17" spans="2:5" x14ac:dyDescent="0.2">
      <c r="B17">
        <v>30</v>
      </c>
      <c r="C17">
        <f t="shared" si="0"/>
        <v>0.42857142857142855</v>
      </c>
      <c r="D17">
        <v>86.33</v>
      </c>
      <c r="E17">
        <f t="shared" si="1"/>
        <v>76.545304099999996</v>
      </c>
    </row>
    <row r="18" spans="2:5" x14ac:dyDescent="0.2">
      <c r="B18">
        <v>32</v>
      </c>
      <c r="C18">
        <f t="shared" si="0"/>
        <v>0.45714285714285713</v>
      </c>
      <c r="D18">
        <v>86.88</v>
      </c>
      <c r="E18">
        <f t="shared" si="1"/>
        <v>77.040727599999997</v>
      </c>
    </row>
    <row r="19" spans="2:5" x14ac:dyDescent="0.2">
      <c r="B19">
        <v>34</v>
      </c>
      <c r="C19">
        <f t="shared" si="0"/>
        <v>0.48571428571428571</v>
      </c>
      <c r="D19">
        <v>86.55</v>
      </c>
      <c r="E19">
        <f t="shared" si="1"/>
        <v>76.743473499999993</v>
      </c>
    </row>
    <row r="20" spans="2:5" x14ac:dyDescent="0.2">
      <c r="B20">
        <v>36</v>
      </c>
      <c r="C20">
        <f t="shared" si="0"/>
        <v>0.51428571428571423</v>
      </c>
      <c r="D20">
        <v>86.88</v>
      </c>
      <c r="E20">
        <f t="shared" si="1"/>
        <v>77.040727599999997</v>
      </c>
    </row>
    <row r="21" spans="2:5" x14ac:dyDescent="0.2">
      <c r="B21">
        <v>38</v>
      </c>
      <c r="C21">
        <f t="shared" si="0"/>
        <v>0.54285714285714282</v>
      </c>
      <c r="D21">
        <v>87.15</v>
      </c>
      <c r="E21">
        <f t="shared" si="1"/>
        <v>77.283935499999998</v>
      </c>
    </row>
    <row r="22" spans="2:5" x14ac:dyDescent="0.2">
      <c r="B22">
        <v>40</v>
      </c>
      <c r="C22">
        <f t="shared" si="0"/>
        <v>0.5714285714285714</v>
      </c>
      <c r="D22">
        <v>86.92</v>
      </c>
      <c r="E22">
        <f t="shared" si="1"/>
        <v>77.076758400000003</v>
      </c>
    </row>
    <row r="23" spans="2:5" x14ac:dyDescent="0.2">
      <c r="B23">
        <v>42</v>
      </c>
      <c r="C23">
        <f t="shared" si="0"/>
        <v>0.6</v>
      </c>
      <c r="D23">
        <v>86.86</v>
      </c>
      <c r="E23">
        <f t="shared" si="1"/>
        <v>77.022712200000001</v>
      </c>
    </row>
    <row r="24" spans="2:5" x14ac:dyDescent="0.2">
      <c r="B24">
        <v>44</v>
      </c>
      <c r="C24">
        <f t="shared" si="0"/>
        <v>0.62857142857142856</v>
      </c>
      <c r="D24">
        <v>87.27</v>
      </c>
      <c r="E24">
        <f t="shared" si="1"/>
        <v>77.392027899999988</v>
      </c>
    </row>
    <row r="25" spans="2:5" x14ac:dyDescent="0.2">
      <c r="B25">
        <v>46</v>
      </c>
      <c r="C25">
        <f t="shared" si="0"/>
        <v>0.65714285714285714</v>
      </c>
      <c r="D25">
        <v>87.41</v>
      </c>
      <c r="E25">
        <f t="shared" si="1"/>
        <v>77.518135699999988</v>
      </c>
    </row>
    <row r="26" spans="2:5" x14ac:dyDescent="0.2">
      <c r="B26">
        <v>48</v>
      </c>
      <c r="C26">
        <f t="shared" si="0"/>
        <v>0.68571428571428572</v>
      </c>
      <c r="D26">
        <v>87.47</v>
      </c>
      <c r="E26">
        <f t="shared" si="1"/>
        <v>77.57218189999999</v>
      </c>
    </row>
    <row r="27" spans="2:5" x14ac:dyDescent="0.2">
      <c r="B27">
        <v>50</v>
      </c>
      <c r="C27">
        <f t="shared" si="0"/>
        <v>0.7142857142857143</v>
      </c>
      <c r="D27">
        <v>87.89</v>
      </c>
      <c r="E27">
        <f t="shared" si="1"/>
        <v>77.950505300000003</v>
      </c>
    </row>
    <row r="28" spans="2:5" x14ac:dyDescent="0.2">
      <c r="B28">
        <v>52</v>
      </c>
      <c r="C28">
        <f t="shared" si="0"/>
        <v>0.74285714285714288</v>
      </c>
      <c r="D28">
        <v>88.28</v>
      </c>
      <c r="E28">
        <f t="shared" si="1"/>
        <v>78.301805599999994</v>
      </c>
    </row>
    <row r="29" spans="2:5" x14ac:dyDescent="0.2">
      <c r="B29">
        <v>54</v>
      </c>
      <c r="C29">
        <f t="shared" si="0"/>
        <v>0.77142857142857146</v>
      </c>
      <c r="D29">
        <v>88.54</v>
      </c>
      <c r="E29">
        <f t="shared" si="1"/>
        <v>78.536005799999998</v>
      </c>
    </row>
    <row r="30" spans="2:5" x14ac:dyDescent="0.2">
      <c r="B30">
        <v>56</v>
      </c>
      <c r="C30">
        <f t="shared" si="0"/>
        <v>0.8</v>
      </c>
      <c r="D30">
        <v>88.97</v>
      </c>
      <c r="E30">
        <f t="shared" si="1"/>
        <v>78.923336899999995</v>
      </c>
    </row>
    <row r="31" spans="2:5" x14ac:dyDescent="0.2">
      <c r="B31">
        <v>58</v>
      </c>
      <c r="C31">
        <f t="shared" si="0"/>
        <v>0.82857142857142863</v>
      </c>
      <c r="D31">
        <v>89.15</v>
      </c>
      <c r="E31">
        <f t="shared" si="1"/>
        <v>79.085475500000001</v>
      </c>
    </row>
    <row r="32" spans="2:5" x14ac:dyDescent="0.2">
      <c r="B32">
        <v>60</v>
      </c>
      <c r="C32">
        <f t="shared" si="0"/>
        <v>0.8571428571428571</v>
      </c>
      <c r="D32">
        <v>89.28</v>
      </c>
      <c r="E32">
        <f t="shared" si="1"/>
        <v>79.202575600000003</v>
      </c>
    </row>
    <row r="33" spans="2:5" x14ac:dyDescent="0.2">
      <c r="B33">
        <v>62</v>
      </c>
      <c r="C33">
        <f t="shared" si="0"/>
        <v>0.88571428571428568</v>
      </c>
      <c r="D33">
        <v>89.32</v>
      </c>
      <c r="E33">
        <f t="shared" si="1"/>
        <v>79.238606399999995</v>
      </c>
    </row>
    <row r="34" spans="2:5" x14ac:dyDescent="0.2">
      <c r="B34">
        <v>64</v>
      </c>
      <c r="C34">
        <f t="shared" si="0"/>
        <v>0.91428571428571426</v>
      </c>
      <c r="D34">
        <v>89.54</v>
      </c>
      <c r="E34">
        <f t="shared" si="1"/>
        <v>79.436775800000007</v>
      </c>
    </row>
    <row r="35" spans="2:5" x14ac:dyDescent="0.2">
      <c r="B35">
        <v>66</v>
      </c>
      <c r="C35">
        <f t="shared" si="0"/>
        <v>0.94285714285714284</v>
      </c>
      <c r="D35">
        <v>89.79</v>
      </c>
      <c r="E35">
        <f t="shared" si="1"/>
        <v>79.661968299999998</v>
      </c>
    </row>
    <row r="36" spans="2:5" x14ac:dyDescent="0.2">
      <c r="B36">
        <v>68</v>
      </c>
      <c r="C36">
        <f t="shared" si="0"/>
        <v>0.97142857142857142</v>
      </c>
      <c r="D36">
        <v>90.03</v>
      </c>
      <c r="E36">
        <f t="shared" si="1"/>
        <v>79.878153099999992</v>
      </c>
    </row>
    <row r="37" spans="2:5" x14ac:dyDescent="0.2">
      <c r="B37">
        <v>70</v>
      </c>
      <c r="C37">
        <f t="shared" si="0"/>
        <v>1</v>
      </c>
      <c r="D37">
        <v>90.24</v>
      </c>
      <c r="E37">
        <f t="shared" si="1"/>
        <v>80.067314799999991</v>
      </c>
    </row>
    <row r="38" spans="2:5" x14ac:dyDescent="0.2">
      <c r="B38">
        <v>72</v>
      </c>
      <c r="D38">
        <v>90.59</v>
      </c>
      <c r="E38">
        <f t="shared" si="1"/>
        <v>80.382584300000005</v>
      </c>
    </row>
    <row r="39" spans="2:5" x14ac:dyDescent="0.2">
      <c r="B39">
        <v>74</v>
      </c>
      <c r="D39">
        <v>91.29</v>
      </c>
      <c r="E39">
        <f t="shared" si="1"/>
        <v>81.013123300000004</v>
      </c>
    </row>
    <row r="40" spans="2:5" x14ac:dyDescent="0.2">
      <c r="B40">
        <v>76</v>
      </c>
      <c r="D40">
        <v>91.37</v>
      </c>
      <c r="E40">
        <f t="shared" si="1"/>
        <v>81.085184900000002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E0E1-B2DE-47D8-A8EC-091F6218BA76}">
  <dimension ref="A1:P43"/>
  <sheetViews>
    <sheetView workbookViewId="0">
      <selection activeCell="C2" sqref="C2:E37"/>
    </sheetView>
  </sheetViews>
  <sheetFormatPr defaultRowHeight="14.25" x14ac:dyDescent="0.2"/>
  <sheetData>
    <row r="1" spans="1:16" x14ac:dyDescent="0.2">
      <c r="A1" t="s">
        <v>27</v>
      </c>
    </row>
    <row r="2" spans="1:16" x14ac:dyDescent="0.2">
      <c r="B2">
        <v>0</v>
      </c>
      <c r="C2">
        <f>B2/70</f>
        <v>0</v>
      </c>
      <c r="D2">
        <v>84.89</v>
      </c>
      <c r="E2">
        <f>0.90077*D2-1.21817</f>
        <v>75.248195299999992</v>
      </c>
      <c r="P2">
        <v>86.17</v>
      </c>
    </row>
    <row r="3" spans="1:16" x14ac:dyDescent="0.2">
      <c r="B3">
        <v>2</v>
      </c>
      <c r="C3">
        <f t="shared" ref="C3:C37" si="0">B3/70</f>
        <v>2.8571428571428571E-2</v>
      </c>
      <c r="D3">
        <v>84.75</v>
      </c>
      <c r="E3">
        <f t="shared" ref="E3:E39" si="1">0.90077*D3-1.21817</f>
        <v>75.122087499999992</v>
      </c>
      <c r="P3">
        <v>88.91</v>
      </c>
    </row>
    <row r="4" spans="1:16" x14ac:dyDescent="0.2">
      <c r="B4">
        <v>4</v>
      </c>
      <c r="C4">
        <f t="shared" si="0"/>
        <v>5.7142857142857141E-2</v>
      </c>
      <c r="D4">
        <v>85.53</v>
      </c>
      <c r="E4">
        <f t="shared" si="1"/>
        <v>75.824688100000003</v>
      </c>
      <c r="P4">
        <v>87.5</v>
      </c>
    </row>
    <row r="5" spans="1:16" x14ac:dyDescent="0.2">
      <c r="B5">
        <v>6</v>
      </c>
      <c r="C5">
        <f t="shared" si="0"/>
        <v>8.5714285714285715E-2</v>
      </c>
      <c r="D5">
        <v>85.37</v>
      </c>
      <c r="E5">
        <f t="shared" si="1"/>
        <v>75.680564899999993</v>
      </c>
      <c r="P5">
        <v>87.41</v>
      </c>
    </row>
    <row r="6" spans="1:16" x14ac:dyDescent="0.2">
      <c r="B6">
        <v>8</v>
      </c>
      <c r="C6">
        <f t="shared" si="0"/>
        <v>0.11428571428571428</v>
      </c>
      <c r="D6">
        <v>85.22</v>
      </c>
      <c r="E6">
        <f t="shared" si="1"/>
        <v>75.545449399999995</v>
      </c>
      <c r="P6">
        <v>87.46</v>
      </c>
    </row>
    <row r="7" spans="1:16" x14ac:dyDescent="0.2">
      <c r="B7">
        <v>10</v>
      </c>
      <c r="C7">
        <f t="shared" si="0"/>
        <v>0.14285714285714285</v>
      </c>
      <c r="D7">
        <v>85.23</v>
      </c>
      <c r="E7">
        <f t="shared" si="1"/>
        <v>75.554457099999993</v>
      </c>
      <c r="P7">
        <v>87.78</v>
      </c>
    </row>
    <row r="8" spans="1:16" x14ac:dyDescent="0.2">
      <c r="B8">
        <v>12</v>
      </c>
      <c r="C8">
        <f t="shared" si="0"/>
        <v>0.17142857142857143</v>
      </c>
      <c r="D8">
        <v>85.72</v>
      </c>
      <c r="E8">
        <f t="shared" si="1"/>
        <v>75.995834399999993</v>
      </c>
      <c r="P8">
        <v>87.67</v>
      </c>
    </row>
    <row r="9" spans="1:16" x14ac:dyDescent="0.2">
      <c r="B9">
        <v>14</v>
      </c>
      <c r="C9">
        <f t="shared" si="0"/>
        <v>0.2</v>
      </c>
      <c r="D9">
        <v>85.22</v>
      </c>
      <c r="E9">
        <f t="shared" si="1"/>
        <v>75.545449399999995</v>
      </c>
      <c r="P9">
        <v>88.33</v>
      </c>
    </row>
    <row r="10" spans="1:16" x14ac:dyDescent="0.2">
      <c r="B10">
        <v>16</v>
      </c>
      <c r="C10">
        <f t="shared" si="0"/>
        <v>0.22857142857142856</v>
      </c>
      <c r="D10">
        <v>85.91</v>
      </c>
      <c r="E10">
        <f t="shared" si="1"/>
        <v>76.166980699999996</v>
      </c>
      <c r="P10">
        <v>88.57</v>
      </c>
    </row>
    <row r="11" spans="1:16" x14ac:dyDescent="0.2">
      <c r="B11">
        <v>18</v>
      </c>
      <c r="C11">
        <f t="shared" si="0"/>
        <v>0.25714285714285712</v>
      </c>
      <c r="D11">
        <v>86.01</v>
      </c>
      <c r="E11">
        <f t="shared" si="1"/>
        <v>76.257057700000004</v>
      </c>
      <c r="P11">
        <v>88.65</v>
      </c>
    </row>
    <row r="12" spans="1:16" x14ac:dyDescent="0.2">
      <c r="B12">
        <v>20</v>
      </c>
      <c r="C12">
        <f t="shared" si="0"/>
        <v>0.2857142857142857</v>
      </c>
      <c r="D12">
        <v>85.72</v>
      </c>
      <c r="E12">
        <f t="shared" si="1"/>
        <v>75.995834399999993</v>
      </c>
      <c r="P12">
        <v>88.93</v>
      </c>
    </row>
    <row r="13" spans="1:16" x14ac:dyDescent="0.2">
      <c r="B13">
        <v>22</v>
      </c>
      <c r="C13">
        <f t="shared" si="0"/>
        <v>0.31428571428571428</v>
      </c>
      <c r="D13">
        <v>85.06</v>
      </c>
      <c r="E13">
        <f t="shared" si="1"/>
        <v>75.4013262</v>
      </c>
      <c r="P13">
        <v>88.37</v>
      </c>
    </row>
    <row r="14" spans="1:16" x14ac:dyDescent="0.2">
      <c r="B14">
        <v>24</v>
      </c>
      <c r="C14">
        <f t="shared" si="0"/>
        <v>0.34285714285714286</v>
      </c>
      <c r="D14">
        <v>84.98</v>
      </c>
      <c r="E14">
        <f t="shared" si="1"/>
        <v>75.329264600000002</v>
      </c>
      <c r="P14">
        <v>89.01</v>
      </c>
    </row>
    <row r="15" spans="1:16" x14ac:dyDescent="0.2">
      <c r="B15">
        <v>26</v>
      </c>
      <c r="C15">
        <f t="shared" si="0"/>
        <v>0.37142857142857144</v>
      </c>
      <c r="D15">
        <v>84.55</v>
      </c>
      <c r="E15">
        <f t="shared" si="1"/>
        <v>74.94193349999999</v>
      </c>
      <c r="P15">
        <v>89.39</v>
      </c>
    </row>
    <row r="16" spans="1:16" x14ac:dyDescent="0.2">
      <c r="B16">
        <v>28</v>
      </c>
      <c r="C16">
        <f t="shared" si="0"/>
        <v>0.4</v>
      </c>
      <c r="D16">
        <v>83.98</v>
      </c>
      <c r="E16">
        <f t="shared" si="1"/>
        <v>74.428494599999993</v>
      </c>
      <c r="P16">
        <v>89.94</v>
      </c>
    </row>
    <row r="17" spans="2:16" x14ac:dyDescent="0.2">
      <c r="B17">
        <v>30</v>
      </c>
      <c r="C17">
        <f t="shared" si="0"/>
        <v>0.42857142857142855</v>
      </c>
      <c r="D17">
        <v>84.51</v>
      </c>
      <c r="E17">
        <f t="shared" si="1"/>
        <v>74.905902699999999</v>
      </c>
      <c r="P17">
        <v>89.82</v>
      </c>
    </row>
    <row r="18" spans="2:16" x14ac:dyDescent="0.2">
      <c r="B18">
        <v>32</v>
      </c>
      <c r="C18">
        <f t="shared" si="0"/>
        <v>0.45714285714285713</v>
      </c>
      <c r="D18">
        <v>84.36</v>
      </c>
      <c r="E18">
        <f t="shared" si="1"/>
        <v>74.770787200000001</v>
      </c>
      <c r="P18">
        <v>90.33</v>
      </c>
    </row>
    <row r="19" spans="2:16" x14ac:dyDescent="0.2">
      <c r="B19">
        <v>34</v>
      </c>
      <c r="C19">
        <f t="shared" si="0"/>
        <v>0.48571428571428571</v>
      </c>
      <c r="D19">
        <v>84.76</v>
      </c>
      <c r="E19">
        <f t="shared" si="1"/>
        <v>75.131095200000004</v>
      </c>
      <c r="P19">
        <v>90.62</v>
      </c>
    </row>
    <row r="20" spans="2:16" x14ac:dyDescent="0.2">
      <c r="B20">
        <v>36</v>
      </c>
      <c r="C20">
        <f t="shared" si="0"/>
        <v>0.51428571428571423</v>
      </c>
      <c r="D20">
        <v>84.83</v>
      </c>
      <c r="E20">
        <f t="shared" si="1"/>
        <v>75.19414909999999</v>
      </c>
      <c r="P20">
        <v>90.87</v>
      </c>
    </row>
    <row r="21" spans="2:16" x14ac:dyDescent="0.2">
      <c r="B21">
        <v>38</v>
      </c>
      <c r="C21">
        <f t="shared" si="0"/>
        <v>0.54285714285714282</v>
      </c>
      <c r="D21">
        <v>85.14</v>
      </c>
      <c r="E21">
        <f t="shared" si="1"/>
        <v>75.473387799999998</v>
      </c>
      <c r="P21">
        <v>91.01</v>
      </c>
    </row>
    <row r="22" spans="2:16" x14ac:dyDescent="0.2">
      <c r="B22">
        <v>40</v>
      </c>
      <c r="C22">
        <f t="shared" si="0"/>
        <v>0.5714285714285714</v>
      </c>
      <c r="D22">
        <v>85.24</v>
      </c>
      <c r="E22">
        <f t="shared" si="1"/>
        <v>75.563464799999991</v>
      </c>
      <c r="P22">
        <v>91.07</v>
      </c>
    </row>
    <row r="23" spans="2:16" x14ac:dyDescent="0.2">
      <c r="B23">
        <v>42</v>
      </c>
      <c r="C23">
        <f t="shared" si="0"/>
        <v>0.6</v>
      </c>
      <c r="D23">
        <v>85.32</v>
      </c>
      <c r="E23">
        <f t="shared" si="1"/>
        <v>75.635526399999989</v>
      </c>
      <c r="P23">
        <v>91.06</v>
      </c>
    </row>
    <row r="24" spans="2:16" x14ac:dyDescent="0.2">
      <c r="B24">
        <v>44</v>
      </c>
      <c r="C24">
        <f t="shared" si="0"/>
        <v>0.62857142857142856</v>
      </c>
      <c r="D24">
        <v>85.29</v>
      </c>
      <c r="E24">
        <f t="shared" si="1"/>
        <v>75.608503299999995</v>
      </c>
      <c r="P24">
        <v>91.25</v>
      </c>
    </row>
    <row r="25" spans="2:16" x14ac:dyDescent="0.2">
      <c r="B25">
        <v>46</v>
      </c>
      <c r="C25">
        <f t="shared" si="0"/>
        <v>0.65714285714285714</v>
      </c>
      <c r="D25">
        <v>85.71</v>
      </c>
      <c r="E25">
        <f t="shared" si="1"/>
        <v>75.986826699999995</v>
      </c>
      <c r="P25">
        <v>91.19</v>
      </c>
    </row>
    <row r="26" spans="2:16" x14ac:dyDescent="0.2">
      <c r="B26">
        <v>48</v>
      </c>
      <c r="C26">
        <f t="shared" si="0"/>
        <v>0.68571428571428572</v>
      </c>
      <c r="D26">
        <v>85.83</v>
      </c>
      <c r="E26">
        <f t="shared" si="1"/>
        <v>76.094919099999998</v>
      </c>
      <c r="P26">
        <v>91.61</v>
      </c>
    </row>
    <row r="27" spans="2:16" x14ac:dyDescent="0.2">
      <c r="B27">
        <v>50</v>
      </c>
      <c r="C27">
        <f t="shared" si="0"/>
        <v>0.7142857142857143</v>
      </c>
      <c r="D27">
        <v>86.06</v>
      </c>
      <c r="E27">
        <f t="shared" si="1"/>
        <v>76.302096199999994</v>
      </c>
      <c r="P27">
        <v>91.87</v>
      </c>
    </row>
    <row r="28" spans="2:16" x14ac:dyDescent="0.2">
      <c r="B28">
        <v>52</v>
      </c>
      <c r="C28">
        <f t="shared" si="0"/>
        <v>0.74285714285714288</v>
      </c>
      <c r="D28">
        <v>86.15</v>
      </c>
      <c r="E28">
        <f t="shared" si="1"/>
        <v>76.383165500000004</v>
      </c>
      <c r="P28">
        <v>91.97</v>
      </c>
    </row>
    <row r="29" spans="2:16" x14ac:dyDescent="0.2">
      <c r="B29">
        <v>54</v>
      </c>
      <c r="C29">
        <f t="shared" si="0"/>
        <v>0.77142857142857146</v>
      </c>
      <c r="D29">
        <v>86.41</v>
      </c>
      <c r="E29">
        <f t="shared" si="1"/>
        <v>76.617365699999993</v>
      </c>
      <c r="P29">
        <v>92.28</v>
      </c>
    </row>
    <row r="30" spans="2:16" x14ac:dyDescent="0.2">
      <c r="B30">
        <v>56</v>
      </c>
      <c r="C30">
        <f t="shared" si="0"/>
        <v>0.8</v>
      </c>
      <c r="D30">
        <v>86.63</v>
      </c>
      <c r="E30">
        <f t="shared" si="1"/>
        <v>76.815535099999991</v>
      </c>
      <c r="P30">
        <v>92.64</v>
      </c>
    </row>
    <row r="31" spans="2:16" x14ac:dyDescent="0.2">
      <c r="B31">
        <v>58</v>
      </c>
      <c r="C31">
        <f t="shared" si="0"/>
        <v>0.82857142857142863</v>
      </c>
      <c r="D31">
        <v>86.95</v>
      </c>
      <c r="E31">
        <f t="shared" si="1"/>
        <v>77.103781499999997</v>
      </c>
      <c r="P31">
        <v>92.59</v>
      </c>
    </row>
    <row r="32" spans="2:16" x14ac:dyDescent="0.2">
      <c r="B32">
        <v>60</v>
      </c>
      <c r="C32">
        <f t="shared" si="0"/>
        <v>0.8571428571428571</v>
      </c>
      <c r="D32">
        <v>87.16</v>
      </c>
      <c r="E32">
        <f t="shared" si="1"/>
        <v>77.292943199999996</v>
      </c>
      <c r="P32">
        <v>92.81</v>
      </c>
    </row>
    <row r="33" spans="2:16" x14ac:dyDescent="0.2">
      <c r="B33">
        <v>62</v>
      </c>
      <c r="C33">
        <f t="shared" si="0"/>
        <v>0.88571428571428568</v>
      </c>
      <c r="D33">
        <v>87.49</v>
      </c>
      <c r="E33">
        <f t="shared" si="1"/>
        <v>77.590197299999986</v>
      </c>
      <c r="P33">
        <v>92.82</v>
      </c>
    </row>
    <row r="34" spans="2:16" x14ac:dyDescent="0.2">
      <c r="B34">
        <v>64</v>
      </c>
      <c r="C34">
        <f t="shared" si="0"/>
        <v>0.91428571428571426</v>
      </c>
      <c r="D34">
        <v>87.62</v>
      </c>
      <c r="E34">
        <f t="shared" si="1"/>
        <v>77.707297400000002</v>
      </c>
      <c r="P34">
        <v>93.07</v>
      </c>
    </row>
    <row r="35" spans="2:16" x14ac:dyDescent="0.2">
      <c r="B35">
        <v>66</v>
      </c>
      <c r="C35">
        <f t="shared" si="0"/>
        <v>0.94285714285714284</v>
      </c>
      <c r="D35">
        <v>87.62</v>
      </c>
      <c r="E35">
        <f t="shared" si="1"/>
        <v>77.707297400000002</v>
      </c>
      <c r="P35">
        <v>93.28</v>
      </c>
    </row>
    <row r="36" spans="2:16" x14ac:dyDescent="0.2">
      <c r="B36">
        <v>68</v>
      </c>
      <c r="C36">
        <f t="shared" si="0"/>
        <v>0.97142857142857142</v>
      </c>
      <c r="D36">
        <v>87.86</v>
      </c>
      <c r="E36">
        <f t="shared" si="1"/>
        <v>77.923482199999995</v>
      </c>
      <c r="P36">
        <v>93.47</v>
      </c>
    </row>
    <row r="37" spans="2:16" x14ac:dyDescent="0.2">
      <c r="B37">
        <v>70</v>
      </c>
      <c r="C37">
        <f t="shared" si="0"/>
        <v>1</v>
      </c>
      <c r="D37">
        <v>87.91</v>
      </c>
      <c r="E37">
        <f t="shared" si="1"/>
        <v>77.968520699999999</v>
      </c>
      <c r="P37">
        <v>93.72</v>
      </c>
    </row>
    <row r="38" spans="2:16" x14ac:dyDescent="0.2">
      <c r="B38">
        <v>72</v>
      </c>
      <c r="D38">
        <v>88.34</v>
      </c>
      <c r="E38">
        <f t="shared" si="1"/>
        <v>78.355851799999996</v>
      </c>
      <c r="P38">
        <v>93.86</v>
      </c>
    </row>
    <row r="39" spans="2:16" x14ac:dyDescent="0.2">
      <c r="B39">
        <v>74</v>
      </c>
      <c r="D39">
        <v>88.78</v>
      </c>
      <c r="E39">
        <f t="shared" si="1"/>
        <v>78.752190599999992</v>
      </c>
      <c r="P39">
        <v>94.06</v>
      </c>
    </row>
    <row r="40" spans="2:16" x14ac:dyDescent="0.2">
      <c r="P40">
        <v>94.31</v>
      </c>
    </row>
    <row r="41" spans="2:16" x14ac:dyDescent="0.2">
      <c r="P41">
        <v>94.71</v>
      </c>
    </row>
    <row r="42" spans="2:16" x14ac:dyDescent="0.2">
      <c r="P42">
        <v>94.99</v>
      </c>
    </row>
    <row r="43" spans="2:16" x14ac:dyDescent="0.2">
      <c r="P43">
        <v>95.13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2F01-B2B8-45B7-B0CD-4EF4A227EF2D}">
  <dimension ref="A1:P52"/>
  <sheetViews>
    <sheetView zoomScaleNormal="100" workbookViewId="0">
      <selection activeCell="N27" sqref="N27"/>
    </sheetView>
  </sheetViews>
  <sheetFormatPr defaultRowHeight="14.25" x14ac:dyDescent="0.2"/>
  <sheetData>
    <row r="1" spans="1:16" x14ac:dyDescent="0.2">
      <c r="A1" t="s">
        <v>28</v>
      </c>
    </row>
    <row r="2" spans="1:16" x14ac:dyDescent="0.2">
      <c r="B2">
        <v>0</v>
      </c>
      <c r="C2">
        <f>B2/96</f>
        <v>0</v>
      </c>
      <c r="D2">
        <v>77.790000000000006</v>
      </c>
      <c r="E2">
        <f>0.90077*D2-1.21817</f>
        <v>68.852728299999995</v>
      </c>
      <c r="P2">
        <v>80.97</v>
      </c>
    </row>
    <row r="3" spans="1:16" x14ac:dyDescent="0.2">
      <c r="B3">
        <v>2</v>
      </c>
      <c r="C3">
        <f t="shared" ref="C3:C50" si="0">B3/96</f>
        <v>2.0833333333333332E-2</v>
      </c>
      <c r="D3">
        <v>78.41</v>
      </c>
      <c r="E3">
        <f t="shared" ref="E3:E52" si="1">0.90077*D3-1.21817</f>
        <v>69.411205699999996</v>
      </c>
      <c r="P3">
        <v>83.94</v>
      </c>
    </row>
    <row r="4" spans="1:16" x14ac:dyDescent="0.2">
      <c r="B4">
        <v>4</v>
      </c>
      <c r="C4">
        <f t="shared" si="0"/>
        <v>4.1666666666666664E-2</v>
      </c>
      <c r="D4">
        <v>78.41</v>
      </c>
      <c r="E4">
        <f t="shared" si="1"/>
        <v>69.411205699999996</v>
      </c>
      <c r="P4">
        <v>86.89</v>
      </c>
    </row>
    <row r="5" spans="1:16" x14ac:dyDescent="0.2">
      <c r="B5">
        <v>6</v>
      </c>
      <c r="C5">
        <f t="shared" si="0"/>
        <v>6.25E-2</v>
      </c>
      <c r="D5">
        <v>77.45</v>
      </c>
      <c r="E5">
        <f t="shared" si="1"/>
        <v>68.546466499999994</v>
      </c>
      <c r="P5">
        <v>87.51</v>
      </c>
    </row>
    <row r="6" spans="1:16" x14ac:dyDescent="0.2">
      <c r="B6">
        <v>8</v>
      </c>
      <c r="C6">
        <f t="shared" si="0"/>
        <v>8.3333333333333329E-2</v>
      </c>
      <c r="D6">
        <v>79.09</v>
      </c>
      <c r="E6">
        <f t="shared" si="1"/>
        <v>70.023729299999999</v>
      </c>
      <c r="P6">
        <v>87.62</v>
      </c>
    </row>
    <row r="7" spans="1:16" x14ac:dyDescent="0.2">
      <c r="B7">
        <v>10</v>
      </c>
      <c r="C7">
        <f t="shared" si="0"/>
        <v>0.10416666666666667</v>
      </c>
      <c r="D7">
        <v>79.02</v>
      </c>
      <c r="E7">
        <f t="shared" si="1"/>
        <v>69.9606754</v>
      </c>
      <c r="P7">
        <v>87.58</v>
      </c>
    </row>
    <row r="8" spans="1:16" x14ac:dyDescent="0.2">
      <c r="B8">
        <v>12</v>
      </c>
      <c r="C8">
        <f t="shared" si="0"/>
        <v>0.125</v>
      </c>
      <c r="D8">
        <v>79.05</v>
      </c>
      <c r="E8">
        <f t="shared" si="1"/>
        <v>69.987698499999993</v>
      </c>
      <c r="P8">
        <v>87.61</v>
      </c>
    </row>
    <row r="9" spans="1:16" x14ac:dyDescent="0.2">
      <c r="B9">
        <v>14</v>
      </c>
      <c r="C9">
        <f t="shared" si="0"/>
        <v>0.14583333333333334</v>
      </c>
      <c r="D9">
        <v>79.08</v>
      </c>
      <c r="E9">
        <f t="shared" si="1"/>
        <v>70.014721600000001</v>
      </c>
      <c r="P9">
        <v>88.18</v>
      </c>
    </row>
    <row r="10" spans="1:16" x14ac:dyDescent="0.2">
      <c r="B10">
        <v>16</v>
      </c>
      <c r="C10">
        <f t="shared" si="0"/>
        <v>0.16666666666666666</v>
      </c>
      <c r="D10">
        <v>79.209999999999994</v>
      </c>
      <c r="E10">
        <f t="shared" si="1"/>
        <v>70.131821699999989</v>
      </c>
      <c r="P10">
        <v>88.57</v>
      </c>
    </row>
    <row r="11" spans="1:16" x14ac:dyDescent="0.2">
      <c r="B11">
        <v>18</v>
      </c>
      <c r="C11">
        <f t="shared" si="0"/>
        <v>0.1875</v>
      </c>
      <c r="D11">
        <v>79.47</v>
      </c>
      <c r="E11">
        <f t="shared" si="1"/>
        <v>70.366021899999993</v>
      </c>
      <c r="P11">
        <v>88.97</v>
      </c>
    </row>
    <row r="12" spans="1:16" x14ac:dyDescent="0.2">
      <c r="B12">
        <v>20</v>
      </c>
      <c r="C12">
        <f t="shared" si="0"/>
        <v>0.20833333333333334</v>
      </c>
      <c r="D12">
        <v>79.69</v>
      </c>
      <c r="E12">
        <f t="shared" si="1"/>
        <v>70.56419129999999</v>
      </c>
      <c r="P12">
        <v>88.75</v>
      </c>
    </row>
    <row r="13" spans="1:16" x14ac:dyDescent="0.2">
      <c r="B13">
        <v>22</v>
      </c>
      <c r="C13">
        <f t="shared" si="0"/>
        <v>0.22916666666666666</v>
      </c>
      <c r="D13">
        <v>80.73</v>
      </c>
      <c r="E13">
        <f t="shared" si="1"/>
        <v>71.500992100000005</v>
      </c>
      <c r="P13">
        <v>89.02</v>
      </c>
    </row>
    <row r="14" spans="1:16" x14ac:dyDescent="0.2">
      <c r="B14">
        <v>24</v>
      </c>
      <c r="C14">
        <f t="shared" si="0"/>
        <v>0.25</v>
      </c>
      <c r="D14">
        <v>81.27</v>
      </c>
      <c r="E14">
        <f t="shared" si="1"/>
        <v>71.987407899999994</v>
      </c>
      <c r="P14">
        <v>89.35</v>
      </c>
    </row>
    <row r="15" spans="1:16" x14ac:dyDescent="0.2">
      <c r="B15">
        <v>26</v>
      </c>
      <c r="C15">
        <f t="shared" si="0"/>
        <v>0.27083333333333331</v>
      </c>
      <c r="D15">
        <v>81.53</v>
      </c>
      <c r="E15">
        <f t="shared" si="1"/>
        <v>72.221608099999997</v>
      </c>
      <c r="P15">
        <v>89.56</v>
      </c>
    </row>
    <row r="16" spans="1:16" x14ac:dyDescent="0.2">
      <c r="B16">
        <v>28</v>
      </c>
      <c r="C16">
        <f t="shared" si="0"/>
        <v>0.29166666666666669</v>
      </c>
      <c r="D16">
        <v>81.41</v>
      </c>
      <c r="E16">
        <f t="shared" si="1"/>
        <v>72.113515699999994</v>
      </c>
      <c r="P16">
        <v>89.61</v>
      </c>
    </row>
    <row r="17" spans="2:16" x14ac:dyDescent="0.2">
      <c r="B17">
        <v>30</v>
      </c>
      <c r="C17">
        <f t="shared" si="0"/>
        <v>0.3125</v>
      </c>
      <c r="D17">
        <v>81.599999999999994</v>
      </c>
      <c r="E17">
        <f t="shared" si="1"/>
        <v>72.284661999999997</v>
      </c>
      <c r="P17">
        <v>90.61</v>
      </c>
    </row>
    <row r="18" spans="2:16" x14ac:dyDescent="0.2">
      <c r="B18">
        <v>32</v>
      </c>
      <c r="C18">
        <f t="shared" si="0"/>
        <v>0.33333333333333331</v>
      </c>
      <c r="D18">
        <v>81.52</v>
      </c>
      <c r="E18">
        <f t="shared" si="1"/>
        <v>72.212600399999999</v>
      </c>
      <c r="P18">
        <v>90.83</v>
      </c>
    </row>
    <row r="19" spans="2:16" x14ac:dyDescent="0.2">
      <c r="B19">
        <v>34</v>
      </c>
      <c r="C19">
        <f t="shared" si="0"/>
        <v>0.35416666666666669</v>
      </c>
      <c r="D19">
        <v>81.86</v>
      </c>
      <c r="E19">
        <f t="shared" si="1"/>
        <v>72.518862200000001</v>
      </c>
      <c r="P19">
        <v>91.21</v>
      </c>
    </row>
    <row r="20" spans="2:16" x14ac:dyDescent="0.2">
      <c r="B20">
        <v>36</v>
      </c>
      <c r="C20">
        <f t="shared" si="0"/>
        <v>0.375</v>
      </c>
      <c r="D20">
        <v>82.16</v>
      </c>
      <c r="E20">
        <f t="shared" si="1"/>
        <v>72.789093199999996</v>
      </c>
      <c r="P20">
        <v>91.11</v>
      </c>
    </row>
    <row r="21" spans="2:16" x14ac:dyDescent="0.2">
      <c r="B21">
        <v>38</v>
      </c>
      <c r="C21">
        <f t="shared" si="0"/>
        <v>0.39583333333333331</v>
      </c>
      <c r="D21">
        <v>82.04</v>
      </c>
      <c r="E21">
        <f t="shared" si="1"/>
        <v>72.681000800000007</v>
      </c>
      <c r="P21">
        <v>91.13</v>
      </c>
    </row>
    <row r="22" spans="2:16" x14ac:dyDescent="0.2">
      <c r="B22">
        <v>40</v>
      </c>
      <c r="C22">
        <f t="shared" si="0"/>
        <v>0.41666666666666669</v>
      </c>
      <c r="D22">
        <v>82.33</v>
      </c>
      <c r="E22">
        <f t="shared" si="1"/>
        <v>72.94222409999999</v>
      </c>
      <c r="P22">
        <v>91.49</v>
      </c>
    </row>
    <row r="23" spans="2:16" x14ac:dyDescent="0.2">
      <c r="B23">
        <v>42</v>
      </c>
      <c r="C23">
        <f t="shared" si="0"/>
        <v>0.4375</v>
      </c>
      <c r="D23">
        <v>82.88</v>
      </c>
      <c r="E23">
        <f t="shared" si="1"/>
        <v>73.437647599999991</v>
      </c>
      <c r="P23">
        <v>91.96</v>
      </c>
    </row>
    <row r="24" spans="2:16" x14ac:dyDescent="0.2">
      <c r="B24">
        <v>44</v>
      </c>
      <c r="C24">
        <f t="shared" si="0"/>
        <v>0.45833333333333331</v>
      </c>
      <c r="D24">
        <v>82.89</v>
      </c>
      <c r="E24">
        <f t="shared" si="1"/>
        <v>73.446655300000003</v>
      </c>
      <c r="P24">
        <v>91.95</v>
      </c>
    </row>
    <row r="25" spans="2:16" x14ac:dyDescent="0.2">
      <c r="B25">
        <v>46</v>
      </c>
      <c r="C25">
        <f t="shared" si="0"/>
        <v>0.47916666666666669</v>
      </c>
      <c r="D25">
        <v>82.73</v>
      </c>
      <c r="E25">
        <f t="shared" si="1"/>
        <v>73.302532099999993</v>
      </c>
      <c r="P25">
        <v>92.07</v>
      </c>
    </row>
    <row r="26" spans="2:16" x14ac:dyDescent="0.2">
      <c r="B26">
        <v>48</v>
      </c>
      <c r="C26">
        <f t="shared" si="0"/>
        <v>0.5</v>
      </c>
      <c r="D26">
        <v>83.21</v>
      </c>
      <c r="E26">
        <f t="shared" si="1"/>
        <v>73.734901699999995</v>
      </c>
      <c r="P26">
        <v>92.22</v>
      </c>
    </row>
    <row r="27" spans="2:16" x14ac:dyDescent="0.2">
      <c r="B27">
        <v>50</v>
      </c>
      <c r="C27">
        <f t="shared" si="0"/>
        <v>0.52083333333333337</v>
      </c>
      <c r="D27">
        <v>83.47</v>
      </c>
      <c r="E27">
        <f t="shared" si="1"/>
        <v>73.969101899999998</v>
      </c>
      <c r="P27">
        <v>92.39</v>
      </c>
    </row>
    <row r="28" spans="2:16" x14ac:dyDescent="0.2">
      <c r="B28">
        <v>52</v>
      </c>
      <c r="C28">
        <f t="shared" si="0"/>
        <v>0.54166666666666663</v>
      </c>
      <c r="D28">
        <v>83.33</v>
      </c>
      <c r="E28">
        <f t="shared" si="1"/>
        <v>73.842994099999999</v>
      </c>
      <c r="P28">
        <v>92.66</v>
      </c>
    </row>
    <row r="29" spans="2:16" x14ac:dyDescent="0.2">
      <c r="B29">
        <v>54</v>
      </c>
      <c r="C29">
        <f t="shared" si="0"/>
        <v>0.5625</v>
      </c>
      <c r="D29">
        <v>83.73</v>
      </c>
      <c r="E29">
        <f t="shared" si="1"/>
        <v>74.203302100000002</v>
      </c>
      <c r="P29">
        <v>92.83</v>
      </c>
    </row>
    <row r="30" spans="2:16" x14ac:dyDescent="0.2">
      <c r="B30">
        <v>56</v>
      </c>
      <c r="C30">
        <f t="shared" si="0"/>
        <v>0.58333333333333337</v>
      </c>
      <c r="D30">
        <v>83.73</v>
      </c>
      <c r="E30">
        <f t="shared" si="1"/>
        <v>74.203302100000002</v>
      </c>
      <c r="P30">
        <v>92.98</v>
      </c>
    </row>
    <row r="31" spans="2:16" x14ac:dyDescent="0.2">
      <c r="B31">
        <v>58</v>
      </c>
      <c r="C31">
        <f t="shared" si="0"/>
        <v>0.60416666666666663</v>
      </c>
      <c r="D31">
        <v>84.07</v>
      </c>
      <c r="E31">
        <f t="shared" si="1"/>
        <v>74.509563899999989</v>
      </c>
      <c r="P31">
        <v>92.99</v>
      </c>
    </row>
    <row r="32" spans="2:16" x14ac:dyDescent="0.2">
      <c r="B32">
        <v>60</v>
      </c>
      <c r="C32">
        <f t="shared" si="0"/>
        <v>0.625</v>
      </c>
      <c r="D32">
        <v>84.23</v>
      </c>
      <c r="E32">
        <f t="shared" si="1"/>
        <v>74.653687099999999</v>
      </c>
      <c r="P32">
        <v>93.28</v>
      </c>
    </row>
    <row r="33" spans="2:16" x14ac:dyDescent="0.2">
      <c r="B33">
        <v>62</v>
      </c>
      <c r="C33">
        <f t="shared" si="0"/>
        <v>0.64583333333333337</v>
      </c>
      <c r="D33">
        <v>84.39</v>
      </c>
      <c r="E33">
        <f t="shared" si="1"/>
        <v>74.797810299999995</v>
      </c>
      <c r="P33">
        <v>93.6</v>
      </c>
    </row>
    <row r="34" spans="2:16" x14ac:dyDescent="0.2">
      <c r="B34">
        <v>64</v>
      </c>
      <c r="C34">
        <f t="shared" si="0"/>
        <v>0.66666666666666663</v>
      </c>
      <c r="D34">
        <v>84.35</v>
      </c>
      <c r="E34">
        <f t="shared" si="1"/>
        <v>74.761779499999989</v>
      </c>
      <c r="P34">
        <v>93.56</v>
      </c>
    </row>
    <row r="35" spans="2:16" x14ac:dyDescent="0.2">
      <c r="B35">
        <v>66</v>
      </c>
      <c r="C35">
        <f t="shared" si="0"/>
        <v>0.6875</v>
      </c>
      <c r="D35">
        <v>84.62</v>
      </c>
      <c r="E35">
        <f t="shared" si="1"/>
        <v>75.004987400000005</v>
      </c>
      <c r="P35">
        <v>93.63</v>
      </c>
    </row>
    <row r="36" spans="2:16" x14ac:dyDescent="0.2">
      <c r="B36">
        <v>68</v>
      </c>
      <c r="C36">
        <f t="shared" si="0"/>
        <v>0.70833333333333337</v>
      </c>
      <c r="D36">
        <v>84.59</v>
      </c>
      <c r="E36">
        <f t="shared" si="1"/>
        <v>74.977964299999996</v>
      </c>
      <c r="P36">
        <v>94.06</v>
      </c>
    </row>
    <row r="37" spans="2:16" x14ac:dyDescent="0.2">
      <c r="B37">
        <v>70</v>
      </c>
      <c r="C37">
        <f t="shared" si="0"/>
        <v>0.72916666666666663</v>
      </c>
      <c r="D37">
        <v>84.8</v>
      </c>
      <c r="E37">
        <f t="shared" si="1"/>
        <v>75.167125999999996</v>
      </c>
      <c r="P37">
        <v>94.4</v>
      </c>
    </row>
    <row r="38" spans="2:16" x14ac:dyDescent="0.2">
      <c r="B38">
        <v>72</v>
      </c>
      <c r="C38">
        <f t="shared" si="0"/>
        <v>0.75</v>
      </c>
      <c r="D38">
        <v>84.87</v>
      </c>
      <c r="E38">
        <f t="shared" si="1"/>
        <v>75.230179899999996</v>
      </c>
      <c r="P38">
        <v>94.9</v>
      </c>
    </row>
    <row r="39" spans="2:16" x14ac:dyDescent="0.2">
      <c r="B39">
        <v>74</v>
      </c>
      <c r="C39">
        <f t="shared" si="0"/>
        <v>0.77083333333333337</v>
      </c>
      <c r="D39">
        <v>84.86</v>
      </c>
      <c r="E39">
        <f t="shared" si="1"/>
        <v>75.221172199999998</v>
      </c>
      <c r="P39">
        <v>94.7</v>
      </c>
    </row>
    <row r="40" spans="2:16" x14ac:dyDescent="0.2">
      <c r="B40">
        <v>76</v>
      </c>
      <c r="C40">
        <f t="shared" si="0"/>
        <v>0.79166666666666663</v>
      </c>
      <c r="D40">
        <v>85.2</v>
      </c>
      <c r="E40">
        <f t="shared" si="1"/>
        <v>75.527434</v>
      </c>
    </row>
    <row r="41" spans="2:16" x14ac:dyDescent="0.2">
      <c r="B41">
        <v>78</v>
      </c>
      <c r="C41">
        <f t="shared" si="0"/>
        <v>0.8125</v>
      </c>
      <c r="D41">
        <v>85.43</v>
      </c>
      <c r="E41">
        <f t="shared" si="1"/>
        <v>75.734611099999995</v>
      </c>
    </row>
    <row r="42" spans="2:16" x14ac:dyDescent="0.2">
      <c r="B42">
        <v>80</v>
      </c>
      <c r="C42">
        <f t="shared" si="0"/>
        <v>0.83333333333333337</v>
      </c>
      <c r="D42">
        <v>85.84</v>
      </c>
      <c r="E42">
        <f t="shared" si="1"/>
        <v>76.103926799999996</v>
      </c>
    </row>
    <row r="43" spans="2:16" x14ac:dyDescent="0.2">
      <c r="B43">
        <v>82</v>
      </c>
      <c r="C43">
        <f t="shared" si="0"/>
        <v>0.85416666666666663</v>
      </c>
      <c r="D43">
        <v>85.83</v>
      </c>
      <c r="E43">
        <f t="shared" si="1"/>
        <v>76.094919099999998</v>
      </c>
    </row>
    <row r="44" spans="2:16" x14ac:dyDescent="0.2">
      <c r="B44">
        <v>84</v>
      </c>
      <c r="C44">
        <f t="shared" si="0"/>
        <v>0.875</v>
      </c>
      <c r="D44">
        <v>86.36</v>
      </c>
      <c r="E44">
        <f t="shared" si="1"/>
        <v>76.572327199999989</v>
      </c>
    </row>
    <row r="45" spans="2:16" x14ac:dyDescent="0.2">
      <c r="B45">
        <v>86</v>
      </c>
      <c r="C45">
        <f t="shared" si="0"/>
        <v>0.89583333333333337</v>
      </c>
      <c r="D45">
        <v>86.44</v>
      </c>
      <c r="E45">
        <f t="shared" si="1"/>
        <v>76.644388799999987</v>
      </c>
    </row>
    <row r="46" spans="2:16" x14ac:dyDescent="0.2">
      <c r="B46">
        <v>88</v>
      </c>
      <c r="C46">
        <f t="shared" si="0"/>
        <v>0.91666666666666663</v>
      </c>
      <c r="D46">
        <v>86.55</v>
      </c>
      <c r="E46">
        <f t="shared" si="1"/>
        <v>76.743473499999993</v>
      </c>
    </row>
    <row r="47" spans="2:16" x14ac:dyDescent="0.2">
      <c r="B47">
        <v>90</v>
      </c>
      <c r="C47">
        <f t="shared" si="0"/>
        <v>0.9375</v>
      </c>
      <c r="D47">
        <v>86.75</v>
      </c>
      <c r="E47">
        <f t="shared" si="1"/>
        <v>76.923627499999995</v>
      </c>
    </row>
    <row r="48" spans="2:16" x14ac:dyDescent="0.2">
      <c r="B48">
        <v>92</v>
      </c>
      <c r="C48">
        <f t="shared" si="0"/>
        <v>0.95833333333333337</v>
      </c>
      <c r="D48">
        <v>86.97</v>
      </c>
      <c r="E48">
        <f t="shared" si="1"/>
        <v>77.121796899999993</v>
      </c>
    </row>
    <row r="49" spans="2:5" x14ac:dyDescent="0.2">
      <c r="B49">
        <v>94</v>
      </c>
      <c r="C49">
        <f t="shared" si="0"/>
        <v>0.97916666666666663</v>
      </c>
      <c r="D49">
        <v>87.21</v>
      </c>
      <c r="E49">
        <f t="shared" si="1"/>
        <v>77.337981699999986</v>
      </c>
    </row>
    <row r="50" spans="2:5" x14ac:dyDescent="0.2">
      <c r="B50">
        <v>96</v>
      </c>
      <c r="C50">
        <f t="shared" si="0"/>
        <v>1</v>
      </c>
      <c r="D50">
        <v>87.29</v>
      </c>
      <c r="E50">
        <f t="shared" si="1"/>
        <v>77.410043299999998</v>
      </c>
    </row>
    <row r="51" spans="2:5" x14ac:dyDescent="0.2">
      <c r="B51">
        <v>98</v>
      </c>
      <c r="D51">
        <v>87.35</v>
      </c>
      <c r="E51">
        <f t="shared" si="1"/>
        <v>77.464089499999986</v>
      </c>
    </row>
    <row r="52" spans="2:5" x14ac:dyDescent="0.2">
      <c r="B52">
        <v>100</v>
      </c>
      <c r="D52">
        <v>87.64</v>
      </c>
      <c r="E52">
        <f t="shared" si="1"/>
        <v>77.725312799999998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0524-056E-4179-81C7-FCB62F1CFF82}">
  <dimension ref="A1:E36"/>
  <sheetViews>
    <sheetView workbookViewId="0">
      <selection activeCell="C2" sqref="C2:E34"/>
    </sheetView>
  </sheetViews>
  <sheetFormatPr defaultRowHeight="14.25" x14ac:dyDescent="0.2"/>
  <sheetData>
    <row r="1" spans="1:5" x14ac:dyDescent="0.2">
      <c r="A1" t="s">
        <v>29</v>
      </c>
    </row>
    <row r="2" spans="1:5" x14ac:dyDescent="0.2">
      <c r="B2">
        <v>0</v>
      </c>
      <c r="C2">
        <f>B2/64</f>
        <v>0</v>
      </c>
      <c r="D2">
        <v>88.81</v>
      </c>
      <c r="E2">
        <f>0.90077*D2-1.21817</f>
        <v>78.7792137</v>
      </c>
    </row>
    <row r="3" spans="1:5" x14ac:dyDescent="0.2">
      <c r="B3">
        <v>2</v>
      </c>
      <c r="C3">
        <f t="shared" ref="C3:C34" si="0">B3/64</f>
        <v>3.125E-2</v>
      </c>
      <c r="D3">
        <v>90.61</v>
      </c>
      <c r="E3">
        <f t="shared" ref="E3:E36" si="1">0.90077*D3-1.21817</f>
        <v>80.400599700000001</v>
      </c>
    </row>
    <row r="4" spans="1:5" x14ac:dyDescent="0.2">
      <c r="B4">
        <v>4</v>
      </c>
      <c r="C4">
        <f t="shared" si="0"/>
        <v>6.25E-2</v>
      </c>
      <c r="D4">
        <v>90.76</v>
      </c>
      <c r="E4">
        <f t="shared" si="1"/>
        <v>80.535715199999999</v>
      </c>
    </row>
    <row r="5" spans="1:5" x14ac:dyDescent="0.2">
      <c r="B5">
        <v>6</v>
      </c>
      <c r="C5">
        <f t="shared" si="0"/>
        <v>9.375E-2</v>
      </c>
      <c r="D5">
        <v>90.88</v>
      </c>
      <c r="E5">
        <f t="shared" si="1"/>
        <v>80.643807599999988</v>
      </c>
    </row>
    <row r="6" spans="1:5" x14ac:dyDescent="0.2">
      <c r="B6">
        <v>8</v>
      </c>
      <c r="C6">
        <f t="shared" si="0"/>
        <v>0.125</v>
      </c>
      <c r="D6">
        <v>91.42</v>
      </c>
      <c r="E6">
        <f t="shared" si="1"/>
        <v>81.130223399999991</v>
      </c>
    </row>
    <row r="7" spans="1:5" x14ac:dyDescent="0.2">
      <c r="B7">
        <v>10</v>
      </c>
      <c r="C7">
        <f t="shared" si="0"/>
        <v>0.15625</v>
      </c>
      <c r="D7">
        <v>91.24</v>
      </c>
      <c r="E7">
        <f t="shared" si="1"/>
        <v>80.968084799999986</v>
      </c>
    </row>
    <row r="8" spans="1:5" x14ac:dyDescent="0.2">
      <c r="B8">
        <v>12</v>
      </c>
      <c r="C8">
        <f t="shared" si="0"/>
        <v>0.1875</v>
      </c>
      <c r="D8">
        <v>91.51</v>
      </c>
      <c r="E8">
        <f t="shared" si="1"/>
        <v>81.211292700000001</v>
      </c>
    </row>
    <row r="9" spans="1:5" x14ac:dyDescent="0.2">
      <c r="B9">
        <v>14</v>
      </c>
      <c r="C9">
        <f t="shared" si="0"/>
        <v>0.21875</v>
      </c>
      <c r="D9">
        <v>91.45</v>
      </c>
      <c r="E9">
        <f t="shared" si="1"/>
        <v>81.157246499999999</v>
      </c>
    </row>
    <row r="10" spans="1:5" x14ac:dyDescent="0.2">
      <c r="B10">
        <v>16</v>
      </c>
      <c r="C10">
        <f t="shared" si="0"/>
        <v>0.25</v>
      </c>
      <c r="D10">
        <v>91.92</v>
      </c>
      <c r="E10">
        <f t="shared" si="1"/>
        <v>81.580608400000003</v>
      </c>
    </row>
    <row r="11" spans="1:5" x14ac:dyDescent="0.2">
      <c r="B11">
        <v>18</v>
      </c>
      <c r="C11">
        <f t="shared" si="0"/>
        <v>0.28125</v>
      </c>
      <c r="D11">
        <v>92.29</v>
      </c>
      <c r="E11">
        <f t="shared" si="1"/>
        <v>81.913893299999998</v>
      </c>
    </row>
    <row r="12" spans="1:5" x14ac:dyDescent="0.2">
      <c r="B12">
        <v>20</v>
      </c>
      <c r="C12">
        <f t="shared" si="0"/>
        <v>0.3125</v>
      </c>
      <c r="D12">
        <v>92.13</v>
      </c>
      <c r="E12">
        <f t="shared" si="1"/>
        <v>81.769770099999988</v>
      </c>
    </row>
    <row r="13" spans="1:5" x14ac:dyDescent="0.2">
      <c r="B13">
        <v>22</v>
      </c>
      <c r="C13">
        <f t="shared" si="0"/>
        <v>0.34375</v>
      </c>
      <c r="D13">
        <v>92.82</v>
      </c>
      <c r="E13">
        <f t="shared" si="1"/>
        <v>82.391301399999989</v>
      </c>
    </row>
    <row r="14" spans="1:5" x14ac:dyDescent="0.2">
      <c r="B14">
        <v>24</v>
      </c>
      <c r="C14">
        <f t="shared" si="0"/>
        <v>0.375</v>
      </c>
      <c r="D14">
        <v>92.71</v>
      </c>
      <c r="E14">
        <f t="shared" si="1"/>
        <v>82.292216699999983</v>
      </c>
    </row>
    <row r="15" spans="1:5" x14ac:dyDescent="0.2">
      <c r="B15">
        <v>26</v>
      </c>
      <c r="C15">
        <f t="shared" si="0"/>
        <v>0.40625</v>
      </c>
      <c r="D15">
        <v>93.27</v>
      </c>
      <c r="E15">
        <f t="shared" si="1"/>
        <v>82.796647899999996</v>
      </c>
    </row>
    <row r="16" spans="1:5" x14ac:dyDescent="0.2">
      <c r="B16">
        <v>28</v>
      </c>
      <c r="C16">
        <f t="shared" si="0"/>
        <v>0.4375</v>
      </c>
      <c r="D16">
        <v>93.68</v>
      </c>
      <c r="E16">
        <f t="shared" si="1"/>
        <v>83.165963599999998</v>
      </c>
    </row>
    <row r="17" spans="2:5" x14ac:dyDescent="0.2">
      <c r="B17">
        <v>30</v>
      </c>
      <c r="C17">
        <f t="shared" si="0"/>
        <v>0.46875</v>
      </c>
      <c r="D17">
        <v>93.87</v>
      </c>
      <c r="E17">
        <f t="shared" si="1"/>
        <v>83.337109900000002</v>
      </c>
    </row>
    <row r="18" spans="2:5" x14ac:dyDescent="0.2">
      <c r="B18">
        <v>32</v>
      </c>
      <c r="C18">
        <f t="shared" si="0"/>
        <v>0.5</v>
      </c>
      <c r="D18">
        <v>94.43</v>
      </c>
      <c r="E18">
        <f t="shared" si="1"/>
        <v>83.841541100000001</v>
      </c>
    </row>
    <row r="19" spans="2:5" x14ac:dyDescent="0.2">
      <c r="B19">
        <v>34</v>
      </c>
      <c r="C19">
        <f t="shared" si="0"/>
        <v>0.53125</v>
      </c>
      <c r="D19">
        <v>93.93</v>
      </c>
      <c r="E19">
        <f t="shared" si="1"/>
        <v>83.391156100000003</v>
      </c>
    </row>
    <row r="20" spans="2:5" x14ac:dyDescent="0.2">
      <c r="B20">
        <v>36</v>
      </c>
      <c r="C20">
        <f t="shared" si="0"/>
        <v>0.5625</v>
      </c>
      <c r="D20">
        <v>93.99</v>
      </c>
      <c r="E20">
        <f t="shared" si="1"/>
        <v>83.445202299999991</v>
      </c>
    </row>
    <row r="21" spans="2:5" x14ac:dyDescent="0.2">
      <c r="B21">
        <v>38</v>
      </c>
      <c r="C21">
        <f t="shared" si="0"/>
        <v>0.59375</v>
      </c>
      <c r="D21">
        <v>94.33</v>
      </c>
      <c r="E21">
        <f t="shared" si="1"/>
        <v>83.751464099999993</v>
      </c>
    </row>
    <row r="22" spans="2:5" x14ac:dyDescent="0.2">
      <c r="B22">
        <v>40</v>
      </c>
      <c r="C22">
        <f t="shared" si="0"/>
        <v>0.625</v>
      </c>
      <c r="D22">
        <v>94.68</v>
      </c>
      <c r="E22">
        <f t="shared" si="1"/>
        <v>84.066733600000006</v>
      </c>
    </row>
    <row r="23" spans="2:5" x14ac:dyDescent="0.2">
      <c r="B23">
        <v>42</v>
      </c>
      <c r="C23">
        <f t="shared" si="0"/>
        <v>0.65625</v>
      </c>
      <c r="D23">
        <v>95.09</v>
      </c>
      <c r="E23">
        <f t="shared" si="1"/>
        <v>84.436049299999993</v>
      </c>
    </row>
    <row r="24" spans="2:5" x14ac:dyDescent="0.2">
      <c r="B24">
        <v>44</v>
      </c>
      <c r="C24">
        <f t="shared" si="0"/>
        <v>0.6875</v>
      </c>
      <c r="D24">
        <v>95.27</v>
      </c>
      <c r="E24">
        <f t="shared" si="1"/>
        <v>84.598187899999985</v>
      </c>
    </row>
    <row r="25" spans="2:5" x14ac:dyDescent="0.2">
      <c r="B25">
        <v>46</v>
      </c>
      <c r="C25">
        <f t="shared" si="0"/>
        <v>0.71875</v>
      </c>
      <c r="D25">
        <v>95.43</v>
      </c>
      <c r="E25">
        <f t="shared" si="1"/>
        <v>84.742311099999995</v>
      </c>
    </row>
    <row r="26" spans="2:5" x14ac:dyDescent="0.2">
      <c r="B26">
        <v>48</v>
      </c>
      <c r="C26">
        <f t="shared" si="0"/>
        <v>0.75</v>
      </c>
      <c r="D26">
        <v>95.67</v>
      </c>
      <c r="E26">
        <f t="shared" si="1"/>
        <v>84.958495900000003</v>
      </c>
    </row>
    <row r="27" spans="2:5" x14ac:dyDescent="0.2">
      <c r="B27">
        <v>50</v>
      </c>
      <c r="C27">
        <f t="shared" si="0"/>
        <v>0.78125</v>
      </c>
      <c r="D27">
        <v>96.98</v>
      </c>
      <c r="E27">
        <f t="shared" si="1"/>
        <v>86.138504600000005</v>
      </c>
    </row>
    <row r="28" spans="2:5" x14ac:dyDescent="0.2">
      <c r="B28">
        <v>52</v>
      </c>
      <c r="C28">
        <f t="shared" si="0"/>
        <v>0.8125</v>
      </c>
      <c r="D28">
        <v>96.49</v>
      </c>
      <c r="E28">
        <f t="shared" si="1"/>
        <v>85.697127299999991</v>
      </c>
    </row>
    <row r="29" spans="2:5" x14ac:dyDescent="0.2">
      <c r="B29">
        <v>54</v>
      </c>
      <c r="C29">
        <f t="shared" si="0"/>
        <v>0.84375</v>
      </c>
      <c r="D29">
        <v>96.37</v>
      </c>
      <c r="E29">
        <f t="shared" si="1"/>
        <v>85.589034900000001</v>
      </c>
    </row>
    <row r="30" spans="2:5" x14ac:dyDescent="0.2">
      <c r="B30">
        <v>56</v>
      </c>
      <c r="C30">
        <f t="shared" si="0"/>
        <v>0.875</v>
      </c>
      <c r="D30">
        <v>96.28</v>
      </c>
      <c r="E30">
        <f t="shared" si="1"/>
        <v>85.507965599999991</v>
      </c>
    </row>
    <row r="31" spans="2:5" x14ac:dyDescent="0.2">
      <c r="B31">
        <v>58</v>
      </c>
      <c r="C31">
        <f t="shared" si="0"/>
        <v>0.90625</v>
      </c>
      <c r="D31">
        <v>96.58</v>
      </c>
      <c r="E31">
        <f t="shared" si="1"/>
        <v>85.778196599999987</v>
      </c>
    </row>
    <row r="32" spans="2:5" x14ac:dyDescent="0.2">
      <c r="B32">
        <v>60</v>
      </c>
      <c r="C32">
        <f t="shared" si="0"/>
        <v>0.9375</v>
      </c>
      <c r="D32">
        <v>96.78</v>
      </c>
      <c r="E32">
        <f t="shared" si="1"/>
        <v>85.958350600000003</v>
      </c>
    </row>
    <row r="33" spans="2:5" x14ac:dyDescent="0.2">
      <c r="B33">
        <v>62</v>
      </c>
      <c r="C33">
        <f t="shared" si="0"/>
        <v>0.96875</v>
      </c>
      <c r="D33">
        <v>96.88</v>
      </c>
      <c r="E33">
        <f t="shared" si="1"/>
        <v>86.048427599999997</v>
      </c>
    </row>
    <row r="34" spans="2:5" x14ac:dyDescent="0.2">
      <c r="B34">
        <v>64</v>
      </c>
      <c r="C34">
        <f t="shared" si="0"/>
        <v>1</v>
      </c>
      <c r="D34">
        <v>97.69</v>
      </c>
      <c r="E34">
        <f t="shared" si="1"/>
        <v>86.778051299999987</v>
      </c>
    </row>
    <row r="35" spans="2:5" x14ac:dyDescent="0.2">
      <c r="B35">
        <v>66</v>
      </c>
      <c r="D35">
        <v>98.24</v>
      </c>
      <c r="E35">
        <f t="shared" si="1"/>
        <v>87.273474799999988</v>
      </c>
    </row>
    <row r="36" spans="2:5" x14ac:dyDescent="0.2">
      <c r="B36">
        <v>68</v>
      </c>
      <c r="D36">
        <v>98.23</v>
      </c>
      <c r="E36">
        <f t="shared" si="1"/>
        <v>87.264467100000005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224F-1DD8-4C73-9FAC-224E9F356F6A}">
  <dimension ref="A1:E35"/>
  <sheetViews>
    <sheetView workbookViewId="0">
      <selection activeCell="C2" sqref="C2:E33"/>
    </sheetView>
  </sheetViews>
  <sheetFormatPr defaultRowHeight="14.25" x14ac:dyDescent="0.2"/>
  <sheetData>
    <row r="1" spans="1:5" x14ac:dyDescent="0.2">
      <c r="A1" t="s">
        <v>30</v>
      </c>
    </row>
    <row r="2" spans="1:5" x14ac:dyDescent="0.2">
      <c r="B2">
        <v>0</v>
      </c>
      <c r="C2">
        <f>B2/62</f>
        <v>0</v>
      </c>
      <c r="D2">
        <v>85.03</v>
      </c>
      <c r="E2">
        <f>0.90077*D2-1.21817</f>
        <v>75.374303099999992</v>
      </c>
    </row>
    <row r="3" spans="1:5" x14ac:dyDescent="0.2">
      <c r="B3">
        <v>2</v>
      </c>
      <c r="C3">
        <f t="shared" ref="C3:C33" si="0">B3/62</f>
        <v>3.2258064516129031E-2</v>
      </c>
      <c r="D3">
        <v>88.01</v>
      </c>
      <c r="E3">
        <f t="shared" ref="E3:E35" si="1">0.90077*D3-1.21817</f>
        <v>78.058597700000007</v>
      </c>
    </row>
    <row r="4" spans="1:5" x14ac:dyDescent="0.2">
      <c r="B4">
        <v>4</v>
      </c>
      <c r="C4">
        <f t="shared" si="0"/>
        <v>6.4516129032258063E-2</v>
      </c>
      <c r="D4">
        <v>90.11</v>
      </c>
      <c r="E4">
        <f t="shared" si="1"/>
        <v>79.950214699999989</v>
      </c>
    </row>
    <row r="5" spans="1:5" x14ac:dyDescent="0.2">
      <c r="B5">
        <v>6</v>
      </c>
      <c r="C5">
        <f t="shared" si="0"/>
        <v>9.6774193548387094E-2</v>
      </c>
      <c r="D5">
        <v>90.47</v>
      </c>
      <c r="E5">
        <f t="shared" si="1"/>
        <v>80.274491900000001</v>
      </c>
    </row>
    <row r="6" spans="1:5" x14ac:dyDescent="0.2">
      <c r="B6">
        <v>8</v>
      </c>
      <c r="C6">
        <f t="shared" si="0"/>
        <v>0.12903225806451613</v>
      </c>
      <c r="D6">
        <v>91.27</v>
      </c>
      <c r="E6">
        <f t="shared" si="1"/>
        <v>80.995107899999994</v>
      </c>
    </row>
    <row r="7" spans="1:5" x14ac:dyDescent="0.2">
      <c r="B7">
        <v>10</v>
      </c>
      <c r="C7">
        <f t="shared" si="0"/>
        <v>0.16129032258064516</v>
      </c>
      <c r="D7">
        <v>91.38</v>
      </c>
      <c r="E7">
        <f t="shared" si="1"/>
        <v>81.094192599999985</v>
      </c>
    </row>
    <row r="8" spans="1:5" x14ac:dyDescent="0.2">
      <c r="B8">
        <v>12</v>
      </c>
      <c r="C8">
        <f t="shared" si="0"/>
        <v>0.19354838709677419</v>
      </c>
      <c r="D8">
        <v>91.41</v>
      </c>
      <c r="E8">
        <f t="shared" si="1"/>
        <v>81.121215699999993</v>
      </c>
    </row>
    <row r="9" spans="1:5" x14ac:dyDescent="0.2">
      <c r="B9">
        <v>14</v>
      </c>
      <c r="C9">
        <f t="shared" si="0"/>
        <v>0.22580645161290322</v>
      </c>
      <c r="D9">
        <v>91.44</v>
      </c>
      <c r="E9">
        <f t="shared" si="1"/>
        <v>81.148238799999987</v>
      </c>
    </row>
    <row r="10" spans="1:5" x14ac:dyDescent="0.2">
      <c r="B10">
        <v>16</v>
      </c>
      <c r="C10">
        <f t="shared" si="0"/>
        <v>0.25806451612903225</v>
      </c>
      <c r="D10">
        <v>91.62</v>
      </c>
      <c r="E10">
        <f t="shared" si="1"/>
        <v>81.310377399999993</v>
      </c>
    </row>
    <row r="11" spans="1:5" x14ac:dyDescent="0.2">
      <c r="B11">
        <v>18</v>
      </c>
      <c r="C11">
        <f t="shared" si="0"/>
        <v>0.29032258064516131</v>
      </c>
      <c r="D11">
        <v>91.67</v>
      </c>
      <c r="E11">
        <f t="shared" si="1"/>
        <v>81.355415899999997</v>
      </c>
    </row>
    <row r="12" spans="1:5" x14ac:dyDescent="0.2">
      <c r="B12">
        <v>20</v>
      </c>
      <c r="C12">
        <f t="shared" si="0"/>
        <v>0.32258064516129031</v>
      </c>
      <c r="D12">
        <v>92.29</v>
      </c>
      <c r="E12">
        <f t="shared" si="1"/>
        <v>81.913893299999998</v>
      </c>
    </row>
    <row r="13" spans="1:5" x14ac:dyDescent="0.2">
      <c r="B13">
        <v>22</v>
      </c>
      <c r="C13">
        <f t="shared" si="0"/>
        <v>0.35483870967741937</v>
      </c>
      <c r="D13">
        <v>92.34</v>
      </c>
      <c r="E13">
        <f t="shared" si="1"/>
        <v>81.958931800000002</v>
      </c>
    </row>
    <row r="14" spans="1:5" x14ac:dyDescent="0.2">
      <c r="B14">
        <v>24</v>
      </c>
      <c r="C14">
        <f t="shared" si="0"/>
        <v>0.38709677419354838</v>
      </c>
      <c r="D14">
        <v>92.81</v>
      </c>
      <c r="E14">
        <f t="shared" si="1"/>
        <v>82.382293699999991</v>
      </c>
    </row>
    <row r="15" spans="1:5" x14ac:dyDescent="0.2">
      <c r="B15">
        <v>26</v>
      </c>
      <c r="C15">
        <f t="shared" si="0"/>
        <v>0.41935483870967744</v>
      </c>
      <c r="D15">
        <v>93.35</v>
      </c>
      <c r="E15">
        <f t="shared" si="1"/>
        <v>82.868709499999994</v>
      </c>
    </row>
    <row r="16" spans="1:5" x14ac:dyDescent="0.2">
      <c r="B16">
        <v>28</v>
      </c>
      <c r="C16">
        <f t="shared" si="0"/>
        <v>0.45161290322580644</v>
      </c>
      <c r="D16">
        <v>93.94</v>
      </c>
      <c r="E16">
        <f t="shared" si="1"/>
        <v>83.400163799999987</v>
      </c>
    </row>
    <row r="17" spans="2:5" x14ac:dyDescent="0.2">
      <c r="B17">
        <v>30</v>
      </c>
      <c r="C17">
        <f t="shared" si="0"/>
        <v>0.4838709677419355</v>
      </c>
      <c r="D17">
        <v>94.07</v>
      </c>
      <c r="E17">
        <f t="shared" si="1"/>
        <v>83.517263899999989</v>
      </c>
    </row>
    <row r="18" spans="2:5" x14ac:dyDescent="0.2">
      <c r="B18">
        <v>32</v>
      </c>
      <c r="C18">
        <f t="shared" si="0"/>
        <v>0.5161290322580645</v>
      </c>
      <c r="D18">
        <v>94.13</v>
      </c>
      <c r="E18">
        <f t="shared" si="1"/>
        <v>83.571310099999991</v>
      </c>
    </row>
    <row r="19" spans="2:5" x14ac:dyDescent="0.2">
      <c r="B19">
        <v>34</v>
      </c>
      <c r="C19">
        <f t="shared" si="0"/>
        <v>0.54838709677419351</v>
      </c>
      <c r="D19">
        <v>94.27</v>
      </c>
      <c r="E19">
        <f t="shared" si="1"/>
        <v>83.697417899999991</v>
      </c>
    </row>
    <row r="20" spans="2:5" x14ac:dyDescent="0.2">
      <c r="B20">
        <v>36</v>
      </c>
      <c r="C20">
        <f t="shared" si="0"/>
        <v>0.58064516129032262</v>
      </c>
      <c r="D20">
        <v>94.22</v>
      </c>
      <c r="E20">
        <f t="shared" si="1"/>
        <v>83.652379400000001</v>
      </c>
    </row>
    <row r="21" spans="2:5" x14ac:dyDescent="0.2">
      <c r="B21">
        <v>38</v>
      </c>
      <c r="C21">
        <f t="shared" si="0"/>
        <v>0.61290322580645162</v>
      </c>
      <c r="D21">
        <v>94.61</v>
      </c>
      <c r="E21">
        <f t="shared" si="1"/>
        <v>84.003679699999992</v>
      </c>
    </row>
    <row r="22" spans="2:5" x14ac:dyDescent="0.2">
      <c r="B22">
        <v>40</v>
      </c>
      <c r="C22">
        <f t="shared" si="0"/>
        <v>0.64516129032258063</v>
      </c>
      <c r="D22">
        <v>94.73</v>
      </c>
      <c r="E22">
        <f t="shared" si="1"/>
        <v>84.111772099999996</v>
      </c>
    </row>
    <row r="23" spans="2:5" x14ac:dyDescent="0.2">
      <c r="B23">
        <v>42</v>
      </c>
      <c r="C23">
        <f t="shared" si="0"/>
        <v>0.67741935483870963</v>
      </c>
      <c r="D23">
        <v>94.96</v>
      </c>
      <c r="E23">
        <f t="shared" si="1"/>
        <v>84.318949199999992</v>
      </c>
    </row>
    <row r="24" spans="2:5" x14ac:dyDescent="0.2">
      <c r="B24">
        <v>44</v>
      </c>
      <c r="C24">
        <f t="shared" si="0"/>
        <v>0.70967741935483875</v>
      </c>
      <c r="D24">
        <v>95.34</v>
      </c>
      <c r="E24">
        <f t="shared" si="1"/>
        <v>84.661241799999999</v>
      </c>
    </row>
    <row r="25" spans="2:5" x14ac:dyDescent="0.2">
      <c r="B25">
        <v>46</v>
      </c>
      <c r="C25">
        <f t="shared" si="0"/>
        <v>0.74193548387096775</v>
      </c>
      <c r="D25">
        <v>95.58</v>
      </c>
      <c r="E25">
        <f t="shared" si="1"/>
        <v>84.877426599999993</v>
      </c>
    </row>
    <row r="26" spans="2:5" x14ac:dyDescent="0.2">
      <c r="B26">
        <v>48</v>
      </c>
      <c r="C26">
        <f t="shared" si="0"/>
        <v>0.77419354838709675</v>
      </c>
      <c r="D26">
        <v>95.73</v>
      </c>
      <c r="E26">
        <f t="shared" si="1"/>
        <v>85.012542100000005</v>
      </c>
    </row>
    <row r="27" spans="2:5" x14ac:dyDescent="0.2">
      <c r="B27">
        <v>50</v>
      </c>
      <c r="C27">
        <f t="shared" si="0"/>
        <v>0.80645161290322576</v>
      </c>
      <c r="D27">
        <v>96.03</v>
      </c>
      <c r="E27">
        <f t="shared" si="1"/>
        <v>85.2827731</v>
      </c>
    </row>
    <row r="28" spans="2:5" x14ac:dyDescent="0.2">
      <c r="B28">
        <v>52</v>
      </c>
      <c r="C28">
        <f t="shared" si="0"/>
        <v>0.83870967741935487</v>
      </c>
      <c r="D28">
        <v>96.17</v>
      </c>
      <c r="E28">
        <f t="shared" si="1"/>
        <v>85.4088809</v>
      </c>
    </row>
    <row r="29" spans="2:5" x14ac:dyDescent="0.2">
      <c r="B29">
        <v>54</v>
      </c>
      <c r="C29">
        <f t="shared" si="0"/>
        <v>0.87096774193548387</v>
      </c>
      <c r="D29">
        <v>96.34</v>
      </c>
      <c r="E29">
        <f t="shared" si="1"/>
        <v>85.562011799999993</v>
      </c>
    </row>
    <row r="30" spans="2:5" x14ac:dyDescent="0.2">
      <c r="B30">
        <v>56</v>
      </c>
      <c r="C30">
        <f t="shared" si="0"/>
        <v>0.90322580645161288</v>
      </c>
      <c r="D30">
        <v>96.27</v>
      </c>
      <c r="E30">
        <f t="shared" si="1"/>
        <v>85.498957899999994</v>
      </c>
    </row>
    <row r="31" spans="2:5" x14ac:dyDescent="0.2">
      <c r="B31">
        <v>58</v>
      </c>
      <c r="C31">
        <f t="shared" si="0"/>
        <v>0.93548387096774188</v>
      </c>
      <c r="D31">
        <v>96.41</v>
      </c>
      <c r="E31">
        <f t="shared" si="1"/>
        <v>85.625065699999993</v>
      </c>
    </row>
    <row r="32" spans="2:5" x14ac:dyDescent="0.2">
      <c r="B32">
        <v>60</v>
      </c>
      <c r="C32">
        <f t="shared" si="0"/>
        <v>0.967741935483871</v>
      </c>
      <c r="D32">
        <v>96.74</v>
      </c>
      <c r="E32">
        <f t="shared" si="1"/>
        <v>85.922319799999997</v>
      </c>
    </row>
    <row r="33" spans="2:5" x14ac:dyDescent="0.2">
      <c r="B33">
        <v>62</v>
      </c>
      <c r="C33">
        <f t="shared" si="0"/>
        <v>1</v>
      </c>
      <c r="D33">
        <v>96.84</v>
      </c>
      <c r="E33">
        <f t="shared" si="1"/>
        <v>86.012396800000005</v>
      </c>
    </row>
    <row r="34" spans="2:5" x14ac:dyDescent="0.2">
      <c r="B34">
        <v>64</v>
      </c>
      <c r="D34">
        <v>96.85</v>
      </c>
      <c r="E34">
        <f t="shared" si="1"/>
        <v>86.021404499999989</v>
      </c>
    </row>
    <row r="35" spans="2:5" x14ac:dyDescent="0.2">
      <c r="B35">
        <v>66</v>
      </c>
      <c r="D35">
        <v>97.19</v>
      </c>
      <c r="E35">
        <f t="shared" si="1"/>
        <v>86.32766629999999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E6F5-CC36-4F2B-8353-47C92B79008F}">
  <dimension ref="A1:E43"/>
  <sheetViews>
    <sheetView workbookViewId="0">
      <selection activeCell="G33" sqref="G33"/>
    </sheetView>
  </sheetViews>
  <sheetFormatPr defaultRowHeight="14.25" x14ac:dyDescent="0.2"/>
  <cols>
    <col min="2" max="2" width="9" customWidth="1"/>
  </cols>
  <sheetData>
    <row r="1" spans="1:5" x14ac:dyDescent="0.2">
      <c r="A1" t="s">
        <v>31</v>
      </c>
    </row>
    <row r="2" spans="1:5" x14ac:dyDescent="0.2">
      <c r="B2">
        <v>0</v>
      </c>
      <c r="C2">
        <f>B2/80</f>
        <v>0</v>
      </c>
      <c r="D2">
        <v>82.37</v>
      </c>
      <c r="E2">
        <f>0.90077*D2-1.21817</f>
        <v>72.978254899999996</v>
      </c>
    </row>
    <row r="3" spans="1:5" x14ac:dyDescent="0.2">
      <c r="B3">
        <v>2</v>
      </c>
      <c r="C3">
        <f t="shared" ref="C3:C41" si="0">B3/80</f>
        <v>2.5000000000000001E-2</v>
      </c>
      <c r="D3">
        <v>86.41</v>
      </c>
      <c r="E3">
        <f t="shared" ref="E3:E43" si="1">0.90077*D3-1.21817</f>
        <v>76.617365699999993</v>
      </c>
    </row>
    <row r="4" spans="1:5" x14ac:dyDescent="0.2">
      <c r="B4">
        <v>4</v>
      </c>
      <c r="C4">
        <f t="shared" si="0"/>
        <v>0.05</v>
      </c>
      <c r="D4">
        <v>86.91</v>
      </c>
      <c r="E4">
        <f t="shared" si="1"/>
        <v>77.067750699999991</v>
      </c>
    </row>
    <row r="5" spans="1:5" x14ac:dyDescent="0.2">
      <c r="B5">
        <v>6</v>
      </c>
      <c r="C5">
        <f t="shared" si="0"/>
        <v>7.4999999999999997E-2</v>
      </c>
      <c r="D5">
        <v>85.74</v>
      </c>
      <c r="E5">
        <f t="shared" si="1"/>
        <v>76.013849799999988</v>
      </c>
    </row>
    <row r="6" spans="1:5" x14ac:dyDescent="0.2">
      <c r="B6">
        <v>8</v>
      </c>
      <c r="C6">
        <f t="shared" si="0"/>
        <v>0.1</v>
      </c>
      <c r="D6">
        <v>86.55</v>
      </c>
      <c r="E6">
        <f t="shared" si="1"/>
        <v>76.743473499999993</v>
      </c>
    </row>
    <row r="7" spans="1:5" x14ac:dyDescent="0.2">
      <c r="B7">
        <v>10</v>
      </c>
      <c r="C7">
        <f t="shared" si="0"/>
        <v>0.125</v>
      </c>
      <c r="D7">
        <v>86.68</v>
      </c>
      <c r="E7">
        <f t="shared" si="1"/>
        <v>76.860573599999995</v>
      </c>
    </row>
    <row r="8" spans="1:5" x14ac:dyDescent="0.2">
      <c r="B8">
        <v>12</v>
      </c>
      <c r="C8">
        <f t="shared" si="0"/>
        <v>0.15</v>
      </c>
      <c r="D8">
        <v>86.74</v>
      </c>
      <c r="E8">
        <f t="shared" si="1"/>
        <v>76.914619799999997</v>
      </c>
    </row>
    <row r="9" spans="1:5" x14ac:dyDescent="0.2">
      <c r="B9">
        <v>14</v>
      </c>
      <c r="C9">
        <f t="shared" si="0"/>
        <v>0.17499999999999999</v>
      </c>
      <c r="D9">
        <v>87.31</v>
      </c>
      <c r="E9">
        <f t="shared" si="1"/>
        <v>77.428058699999994</v>
      </c>
    </row>
    <row r="10" spans="1:5" x14ac:dyDescent="0.2">
      <c r="B10">
        <v>16</v>
      </c>
      <c r="C10">
        <f t="shared" si="0"/>
        <v>0.2</v>
      </c>
      <c r="D10">
        <v>87.8</v>
      </c>
      <c r="E10">
        <f t="shared" si="1"/>
        <v>77.869435999999993</v>
      </c>
    </row>
    <row r="11" spans="1:5" x14ac:dyDescent="0.2">
      <c r="B11">
        <v>18</v>
      </c>
      <c r="C11">
        <f t="shared" si="0"/>
        <v>0.22500000000000001</v>
      </c>
      <c r="D11">
        <v>87.26</v>
      </c>
      <c r="E11">
        <f t="shared" si="1"/>
        <v>77.383020200000004</v>
      </c>
    </row>
    <row r="12" spans="1:5" x14ac:dyDescent="0.2">
      <c r="B12">
        <v>20</v>
      </c>
      <c r="C12">
        <f t="shared" si="0"/>
        <v>0.25</v>
      </c>
      <c r="D12">
        <v>89.01</v>
      </c>
      <c r="E12">
        <f t="shared" si="1"/>
        <v>78.959367700000001</v>
      </c>
    </row>
    <row r="13" spans="1:5" x14ac:dyDescent="0.2">
      <c r="B13">
        <v>22</v>
      </c>
      <c r="C13">
        <f t="shared" si="0"/>
        <v>0.27500000000000002</v>
      </c>
      <c r="D13">
        <v>89.12</v>
      </c>
      <c r="E13">
        <f t="shared" si="1"/>
        <v>79.058452399999993</v>
      </c>
    </row>
    <row r="14" spans="1:5" x14ac:dyDescent="0.2">
      <c r="B14">
        <v>24</v>
      </c>
      <c r="C14">
        <f t="shared" si="0"/>
        <v>0.3</v>
      </c>
      <c r="D14">
        <v>90.02</v>
      </c>
      <c r="E14">
        <f t="shared" si="1"/>
        <v>79.869145399999994</v>
      </c>
    </row>
    <row r="15" spans="1:5" x14ac:dyDescent="0.2">
      <c r="B15">
        <v>26</v>
      </c>
      <c r="C15">
        <f t="shared" si="0"/>
        <v>0.32500000000000001</v>
      </c>
      <c r="D15">
        <v>90.58</v>
      </c>
      <c r="E15">
        <f t="shared" si="1"/>
        <v>80.373576599999993</v>
      </c>
    </row>
    <row r="16" spans="1:5" x14ac:dyDescent="0.2">
      <c r="B16">
        <v>28</v>
      </c>
      <c r="C16">
        <f t="shared" si="0"/>
        <v>0.35</v>
      </c>
      <c r="D16">
        <v>90.99</v>
      </c>
      <c r="E16">
        <f t="shared" si="1"/>
        <v>80.742892299999994</v>
      </c>
    </row>
    <row r="17" spans="2:5" x14ac:dyDescent="0.2">
      <c r="B17">
        <v>30</v>
      </c>
      <c r="C17">
        <f t="shared" si="0"/>
        <v>0.375</v>
      </c>
      <c r="D17">
        <v>90.75</v>
      </c>
      <c r="E17">
        <f t="shared" si="1"/>
        <v>80.526707500000001</v>
      </c>
    </row>
    <row r="18" spans="2:5" x14ac:dyDescent="0.2">
      <c r="B18">
        <v>32</v>
      </c>
      <c r="C18">
        <f t="shared" si="0"/>
        <v>0.4</v>
      </c>
      <c r="D18">
        <v>91.11</v>
      </c>
      <c r="E18">
        <f t="shared" si="1"/>
        <v>80.850984699999998</v>
      </c>
    </row>
    <row r="19" spans="2:5" x14ac:dyDescent="0.2">
      <c r="B19">
        <v>34</v>
      </c>
      <c r="C19">
        <f t="shared" si="0"/>
        <v>0.42499999999999999</v>
      </c>
      <c r="D19">
        <v>91.21</v>
      </c>
      <c r="E19">
        <f t="shared" si="1"/>
        <v>80.941061699999992</v>
      </c>
    </row>
    <row r="20" spans="2:5" x14ac:dyDescent="0.2">
      <c r="B20">
        <v>36</v>
      </c>
      <c r="C20">
        <f t="shared" si="0"/>
        <v>0.45</v>
      </c>
      <c r="D20">
        <v>91.48</v>
      </c>
      <c r="E20">
        <f t="shared" si="1"/>
        <v>81.184269599999993</v>
      </c>
    </row>
    <row r="21" spans="2:5" x14ac:dyDescent="0.2">
      <c r="B21">
        <v>38</v>
      </c>
      <c r="C21">
        <f t="shared" si="0"/>
        <v>0.47499999999999998</v>
      </c>
      <c r="D21">
        <v>91.67</v>
      </c>
      <c r="E21">
        <f t="shared" si="1"/>
        <v>81.355415899999997</v>
      </c>
    </row>
    <row r="22" spans="2:5" x14ac:dyDescent="0.2">
      <c r="B22">
        <v>40</v>
      </c>
      <c r="C22">
        <f t="shared" si="0"/>
        <v>0.5</v>
      </c>
      <c r="D22">
        <v>91.65</v>
      </c>
      <c r="E22">
        <f t="shared" si="1"/>
        <v>81.337400500000001</v>
      </c>
    </row>
    <row r="23" spans="2:5" x14ac:dyDescent="0.2">
      <c r="B23">
        <v>42</v>
      </c>
      <c r="C23">
        <f t="shared" si="0"/>
        <v>0.52500000000000002</v>
      </c>
      <c r="D23">
        <v>91.82</v>
      </c>
      <c r="E23">
        <f t="shared" si="1"/>
        <v>81.490531399999995</v>
      </c>
    </row>
    <row r="24" spans="2:5" x14ac:dyDescent="0.2">
      <c r="B24">
        <v>44</v>
      </c>
      <c r="C24">
        <f t="shared" si="0"/>
        <v>0.55000000000000004</v>
      </c>
      <c r="D24">
        <v>91.91</v>
      </c>
      <c r="E24">
        <f t="shared" si="1"/>
        <v>81.571600699999991</v>
      </c>
    </row>
    <row r="25" spans="2:5" x14ac:dyDescent="0.2">
      <c r="B25">
        <v>46</v>
      </c>
      <c r="C25">
        <f t="shared" si="0"/>
        <v>0.57499999999999996</v>
      </c>
      <c r="D25">
        <v>92.06</v>
      </c>
      <c r="E25">
        <f t="shared" si="1"/>
        <v>81.706716200000002</v>
      </c>
    </row>
    <row r="26" spans="2:5" x14ac:dyDescent="0.2">
      <c r="B26">
        <v>48</v>
      </c>
      <c r="C26">
        <f t="shared" si="0"/>
        <v>0.6</v>
      </c>
      <c r="D26">
        <v>92.49</v>
      </c>
      <c r="E26">
        <f t="shared" si="1"/>
        <v>82.094047299999986</v>
      </c>
    </row>
    <row r="27" spans="2:5" x14ac:dyDescent="0.2">
      <c r="B27">
        <v>50</v>
      </c>
      <c r="C27">
        <f t="shared" si="0"/>
        <v>0.625</v>
      </c>
      <c r="D27">
        <v>92.52</v>
      </c>
      <c r="E27">
        <f t="shared" si="1"/>
        <v>82.121070399999994</v>
      </c>
    </row>
    <row r="28" spans="2:5" x14ac:dyDescent="0.2">
      <c r="B28">
        <v>52</v>
      </c>
      <c r="C28">
        <f t="shared" si="0"/>
        <v>0.65</v>
      </c>
      <c r="D28">
        <v>92.59</v>
      </c>
      <c r="E28">
        <f t="shared" si="1"/>
        <v>82.184124299999993</v>
      </c>
    </row>
    <row r="29" spans="2:5" x14ac:dyDescent="0.2">
      <c r="B29">
        <v>54</v>
      </c>
      <c r="C29">
        <f t="shared" si="0"/>
        <v>0.67500000000000004</v>
      </c>
      <c r="D29">
        <v>92.38</v>
      </c>
      <c r="E29">
        <f t="shared" si="1"/>
        <v>81.994962599999994</v>
      </c>
    </row>
    <row r="30" spans="2:5" x14ac:dyDescent="0.2">
      <c r="B30">
        <v>56</v>
      </c>
      <c r="C30">
        <f t="shared" si="0"/>
        <v>0.7</v>
      </c>
      <c r="D30">
        <v>92.79</v>
      </c>
      <c r="E30">
        <f t="shared" si="1"/>
        <v>82.364278299999995</v>
      </c>
    </row>
    <row r="31" spans="2:5" x14ac:dyDescent="0.2">
      <c r="B31">
        <v>58</v>
      </c>
      <c r="C31">
        <f t="shared" si="0"/>
        <v>0.72499999999999998</v>
      </c>
      <c r="D31">
        <v>92.74</v>
      </c>
      <c r="E31">
        <f t="shared" si="1"/>
        <v>82.319239799999991</v>
      </c>
    </row>
    <row r="32" spans="2:5" x14ac:dyDescent="0.2">
      <c r="B32">
        <v>60</v>
      </c>
      <c r="C32">
        <f t="shared" si="0"/>
        <v>0.75</v>
      </c>
      <c r="D32">
        <v>94.43</v>
      </c>
      <c r="E32">
        <f t="shared" si="1"/>
        <v>83.841541100000001</v>
      </c>
    </row>
    <row r="33" spans="2:5" x14ac:dyDescent="0.2">
      <c r="B33">
        <v>62</v>
      </c>
      <c r="C33">
        <f t="shared" si="0"/>
        <v>0.77500000000000002</v>
      </c>
      <c r="D33">
        <v>94.59</v>
      </c>
      <c r="E33">
        <f t="shared" si="1"/>
        <v>83.985664299999996</v>
      </c>
    </row>
    <row r="34" spans="2:5" x14ac:dyDescent="0.2">
      <c r="B34">
        <v>64</v>
      </c>
      <c r="C34">
        <f t="shared" si="0"/>
        <v>0.8</v>
      </c>
      <c r="D34">
        <v>94.52</v>
      </c>
      <c r="E34">
        <f t="shared" si="1"/>
        <v>83.922610399999996</v>
      </c>
    </row>
    <row r="35" spans="2:5" x14ac:dyDescent="0.2">
      <c r="B35">
        <v>66</v>
      </c>
      <c r="C35">
        <f t="shared" si="0"/>
        <v>0.82499999999999996</v>
      </c>
      <c r="D35">
        <v>94.79</v>
      </c>
      <c r="E35">
        <f t="shared" si="1"/>
        <v>84.165818299999998</v>
      </c>
    </row>
    <row r="36" spans="2:5" x14ac:dyDescent="0.2">
      <c r="B36">
        <v>70</v>
      </c>
      <c r="C36">
        <f t="shared" si="0"/>
        <v>0.875</v>
      </c>
      <c r="D36">
        <v>94.95</v>
      </c>
      <c r="E36">
        <f t="shared" si="1"/>
        <v>84.309941499999994</v>
      </c>
    </row>
    <row r="37" spans="2:5" x14ac:dyDescent="0.2">
      <c r="B37">
        <v>72</v>
      </c>
      <c r="C37">
        <f t="shared" si="0"/>
        <v>0.9</v>
      </c>
      <c r="D37">
        <v>95.13</v>
      </c>
      <c r="E37">
        <f t="shared" si="1"/>
        <v>84.472080099999985</v>
      </c>
    </row>
    <row r="38" spans="2:5" x14ac:dyDescent="0.2">
      <c r="B38">
        <v>74</v>
      </c>
      <c r="C38">
        <f t="shared" si="0"/>
        <v>0.92500000000000004</v>
      </c>
      <c r="D38">
        <v>95.14</v>
      </c>
      <c r="E38">
        <f t="shared" si="1"/>
        <v>84.481087799999997</v>
      </c>
    </row>
    <row r="39" spans="2:5" x14ac:dyDescent="0.2">
      <c r="B39">
        <v>76</v>
      </c>
      <c r="C39">
        <f t="shared" si="0"/>
        <v>0.95</v>
      </c>
      <c r="D39">
        <v>95.41</v>
      </c>
      <c r="E39">
        <f t="shared" si="1"/>
        <v>84.724295699999999</v>
      </c>
    </row>
    <row r="40" spans="2:5" x14ac:dyDescent="0.2">
      <c r="B40">
        <v>78</v>
      </c>
      <c r="C40">
        <f t="shared" si="0"/>
        <v>0.97499999999999998</v>
      </c>
      <c r="D40">
        <v>95.83</v>
      </c>
      <c r="E40">
        <f t="shared" si="1"/>
        <v>85.102619099999998</v>
      </c>
    </row>
    <row r="41" spans="2:5" x14ac:dyDescent="0.2">
      <c r="B41">
        <v>80</v>
      </c>
      <c r="C41">
        <f t="shared" si="0"/>
        <v>1</v>
      </c>
      <c r="D41">
        <v>96.13</v>
      </c>
      <c r="E41">
        <f t="shared" si="1"/>
        <v>85.372850099999994</v>
      </c>
    </row>
    <row r="42" spans="2:5" x14ac:dyDescent="0.2">
      <c r="B42">
        <v>82</v>
      </c>
      <c r="D42">
        <v>96.42</v>
      </c>
      <c r="E42">
        <f t="shared" si="1"/>
        <v>85.634073399999991</v>
      </c>
    </row>
    <row r="43" spans="2:5" x14ac:dyDescent="0.2">
      <c r="B43">
        <v>84</v>
      </c>
      <c r="D43">
        <v>96.25</v>
      </c>
      <c r="E43">
        <f t="shared" si="1"/>
        <v>85.480942499999998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A3F2-7E59-4645-9CF1-C20D4E7EBA11}">
  <dimension ref="A1:E38"/>
  <sheetViews>
    <sheetView tabSelected="1" workbookViewId="0">
      <selection activeCell="F27" sqref="F27"/>
    </sheetView>
  </sheetViews>
  <sheetFormatPr defaultRowHeight="14.25" x14ac:dyDescent="0.2"/>
  <sheetData>
    <row r="1" spans="1:5" x14ac:dyDescent="0.2">
      <c r="A1" t="s">
        <v>32</v>
      </c>
    </row>
    <row r="2" spans="1:5" x14ac:dyDescent="0.2">
      <c r="B2">
        <v>0</v>
      </c>
      <c r="C2">
        <f>B2/34</f>
        <v>0</v>
      </c>
      <c r="D2">
        <v>96.74</v>
      </c>
      <c r="E2">
        <f>0.90077*D2-1.21817</f>
        <v>85.922319799999997</v>
      </c>
    </row>
    <row r="3" spans="1:5" x14ac:dyDescent="0.2">
      <c r="B3">
        <v>1</v>
      </c>
      <c r="C3">
        <f t="shared" ref="C3:C36" si="0">B3/34</f>
        <v>2.9411764705882353E-2</v>
      </c>
      <c r="D3">
        <v>93.17</v>
      </c>
      <c r="E3">
        <f t="shared" ref="E3:E38" si="1">0.90077*D3-1.21817</f>
        <v>82.706570900000003</v>
      </c>
    </row>
    <row r="4" spans="1:5" x14ac:dyDescent="0.2">
      <c r="B4">
        <v>2</v>
      </c>
      <c r="C4">
        <f t="shared" si="0"/>
        <v>5.8823529411764705E-2</v>
      </c>
      <c r="D4">
        <v>99.14</v>
      </c>
      <c r="E4">
        <f t="shared" si="1"/>
        <v>88.084167799999989</v>
      </c>
    </row>
    <row r="5" spans="1:5" x14ac:dyDescent="0.2">
      <c r="B5">
        <v>3</v>
      </c>
      <c r="C5">
        <f t="shared" si="0"/>
        <v>8.8235294117647065E-2</v>
      </c>
      <c r="D5">
        <v>100.99</v>
      </c>
      <c r="E5">
        <f t="shared" si="1"/>
        <v>89.750592299999994</v>
      </c>
    </row>
    <row r="6" spans="1:5" x14ac:dyDescent="0.2">
      <c r="B6">
        <v>4</v>
      </c>
      <c r="C6">
        <f t="shared" si="0"/>
        <v>0.11764705882352941</v>
      </c>
      <c r="D6">
        <v>100.62</v>
      </c>
      <c r="E6">
        <f t="shared" si="1"/>
        <v>89.417307399999999</v>
      </c>
    </row>
    <row r="7" spans="1:5" x14ac:dyDescent="0.2">
      <c r="B7">
        <v>5</v>
      </c>
      <c r="C7">
        <f t="shared" si="0"/>
        <v>0.14705882352941177</v>
      </c>
      <c r="D7">
        <v>101.62</v>
      </c>
      <c r="E7">
        <f t="shared" si="1"/>
        <v>90.318077399999993</v>
      </c>
    </row>
    <row r="8" spans="1:5" x14ac:dyDescent="0.2">
      <c r="B8">
        <v>6</v>
      </c>
      <c r="C8">
        <f t="shared" si="0"/>
        <v>0.17647058823529413</v>
      </c>
      <c r="D8">
        <v>102.43</v>
      </c>
      <c r="E8">
        <f t="shared" si="1"/>
        <v>91.047701099999998</v>
      </c>
    </row>
    <row r="9" spans="1:5" x14ac:dyDescent="0.2">
      <c r="B9">
        <v>7</v>
      </c>
      <c r="C9">
        <f t="shared" si="0"/>
        <v>0.20588235294117646</v>
      </c>
      <c r="D9">
        <v>102.28</v>
      </c>
      <c r="E9">
        <f t="shared" si="1"/>
        <v>90.9125856</v>
      </c>
    </row>
    <row r="10" spans="1:5" x14ac:dyDescent="0.2">
      <c r="B10">
        <v>8</v>
      </c>
      <c r="C10">
        <f t="shared" si="0"/>
        <v>0.23529411764705882</v>
      </c>
      <c r="D10">
        <v>102.42</v>
      </c>
      <c r="E10">
        <f t="shared" si="1"/>
        <v>91.0386934</v>
      </c>
    </row>
    <row r="11" spans="1:5" x14ac:dyDescent="0.2">
      <c r="B11">
        <v>9</v>
      </c>
      <c r="C11">
        <f t="shared" si="0"/>
        <v>0.26470588235294118</v>
      </c>
      <c r="D11">
        <v>103.03</v>
      </c>
      <c r="E11">
        <f t="shared" si="1"/>
        <v>91.588163100000003</v>
      </c>
    </row>
    <row r="12" spans="1:5" x14ac:dyDescent="0.2">
      <c r="B12">
        <v>10</v>
      </c>
      <c r="C12">
        <f t="shared" si="0"/>
        <v>0.29411764705882354</v>
      </c>
      <c r="D12">
        <v>103.16</v>
      </c>
      <c r="E12">
        <f t="shared" si="1"/>
        <v>91.70526319999999</v>
      </c>
    </row>
    <row r="13" spans="1:5" x14ac:dyDescent="0.2">
      <c r="B13">
        <v>11</v>
      </c>
      <c r="C13">
        <f t="shared" si="0"/>
        <v>0.3235294117647059</v>
      </c>
      <c r="D13">
        <v>103.23</v>
      </c>
      <c r="E13">
        <f t="shared" si="1"/>
        <v>91.768317100000004</v>
      </c>
    </row>
    <row r="14" spans="1:5" x14ac:dyDescent="0.2">
      <c r="B14">
        <v>12</v>
      </c>
      <c r="C14">
        <f t="shared" si="0"/>
        <v>0.35294117647058826</v>
      </c>
      <c r="D14">
        <v>103.7</v>
      </c>
      <c r="E14">
        <f t="shared" si="1"/>
        <v>92.191678999999993</v>
      </c>
    </row>
    <row r="15" spans="1:5" x14ac:dyDescent="0.2">
      <c r="B15">
        <v>13</v>
      </c>
      <c r="C15">
        <f t="shared" si="0"/>
        <v>0.38235294117647056</v>
      </c>
      <c r="D15">
        <v>103.92</v>
      </c>
      <c r="E15">
        <f t="shared" si="1"/>
        <v>92.389848399999991</v>
      </c>
    </row>
    <row r="16" spans="1:5" x14ac:dyDescent="0.2">
      <c r="B16">
        <v>14</v>
      </c>
      <c r="C16">
        <f t="shared" si="0"/>
        <v>0.41176470588235292</v>
      </c>
      <c r="D16">
        <v>103.95</v>
      </c>
      <c r="E16">
        <f t="shared" si="1"/>
        <v>92.416871499999999</v>
      </c>
    </row>
    <row r="17" spans="2:5" x14ac:dyDescent="0.2">
      <c r="B17">
        <v>15</v>
      </c>
      <c r="C17">
        <f t="shared" si="0"/>
        <v>0.44117647058823528</v>
      </c>
      <c r="D17">
        <v>103.84</v>
      </c>
      <c r="E17">
        <f t="shared" si="1"/>
        <v>92.317786799999993</v>
      </c>
    </row>
    <row r="18" spans="2:5" x14ac:dyDescent="0.2">
      <c r="B18">
        <v>16</v>
      </c>
      <c r="C18">
        <f t="shared" si="0"/>
        <v>0.47058823529411764</v>
      </c>
      <c r="D18">
        <v>104.35</v>
      </c>
      <c r="E18">
        <f t="shared" si="1"/>
        <v>92.777179499999988</v>
      </c>
    </row>
    <row r="19" spans="2:5" x14ac:dyDescent="0.2">
      <c r="B19">
        <v>17</v>
      </c>
      <c r="C19">
        <f t="shared" si="0"/>
        <v>0.5</v>
      </c>
      <c r="D19">
        <v>104.28</v>
      </c>
      <c r="E19">
        <f t="shared" si="1"/>
        <v>92.714125600000003</v>
      </c>
    </row>
    <row r="20" spans="2:5" x14ac:dyDescent="0.2">
      <c r="B20">
        <v>18</v>
      </c>
      <c r="C20">
        <f t="shared" si="0"/>
        <v>0.52941176470588236</v>
      </c>
      <c r="D20">
        <v>104.3</v>
      </c>
      <c r="E20">
        <f t="shared" si="1"/>
        <v>92.732140999999999</v>
      </c>
    </row>
    <row r="21" spans="2:5" x14ac:dyDescent="0.2">
      <c r="B21">
        <v>19</v>
      </c>
      <c r="C21">
        <f t="shared" si="0"/>
        <v>0.55882352941176472</v>
      </c>
      <c r="D21">
        <v>105.02</v>
      </c>
      <c r="E21">
        <f t="shared" si="1"/>
        <v>93.380695399999993</v>
      </c>
    </row>
    <row r="22" spans="2:5" x14ac:dyDescent="0.2">
      <c r="B22">
        <v>20</v>
      </c>
      <c r="C22">
        <f t="shared" si="0"/>
        <v>0.58823529411764708</v>
      </c>
      <c r="D22">
        <v>104.93</v>
      </c>
      <c r="E22">
        <f t="shared" si="1"/>
        <v>93.299626099999998</v>
      </c>
    </row>
    <row r="23" spans="2:5" x14ac:dyDescent="0.2">
      <c r="B23">
        <v>21</v>
      </c>
      <c r="C23">
        <f t="shared" si="0"/>
        <v>0.61764705882352944</v>
      </c>
      <c r="D23">
        <v>105.03</v>
      </c>
      <c r="E23">
        <f t="shared" si="1"/>
        <v>93.389703099999991</v>
      </c>
    </row>
    <row r="24" spans="2:5" x14ac:dyDescent="0.2">
      <c r="B24">
        <v>22</v>
      </c>
      <c r="C24">
        <f t="shared" si="0"/>
        <v>0.6470588235294118</v>
      </c>
      <c r="D24">
        <v>105.49</v>
      </c>
      <c r="E24">
        <f t="shared" si="1"/>
        <v>93.804057299999997</v>
      </c>
    </row>
    <row r="25" spans="2:5" x14ac:dyDescent="0.2">
      <c r="B25">
        <v>23</v>
      </c>
      <c r="C25">
        <f t="shared" si="0"/>
        <v>0.67647058823529416</v>
      </c>
      <c r="D25">
        <v>105.85</v>
      </c>
      <c r="E25">
        <f t="shared" si="1"/>
        <v>94.128334499999994</v>
      </c>
    </row>
    <row r="26" spans="2:5" x14ac:dyDescent="0.2">
      <c r="B26">
        <v>24</v>
      </c>
      <c r="C26">
        <f t="shared" si="0"/>
        <v>0.70588235294117652</v>
      </c>
      <c r="D26">
        <v>105.54</v>
      </c>
      <c r="E26">
        <f t="shared" si="1"/>
        <v>93.849095800000001</v>
      </c>
    </row>
    <row r="27" spans="2:5" x14ac:dyDescent="0.2">
      <c r="B27">
        <v>25</v>
      </c>
      <c r="C27">
        <f t="shared" si="0"/>
        <v>0.73529411764705888</v>
      </c>
      <c r="D27">
        <v>105.45</v>
      </c>
      <c r="E27">
        <f t="shared" si="1"/>
        <v>93.768026499999991</v>
      </c>
    </row>
    <row r="28" spans="2:5" x14ac:dyDescent="0.2">
      <c r="B28">
        <v>26</v>
      </c>
      <c r="C28">
        <f t="shared" si="0"/>
        <v>0.76470588235294112</v>
      </c>
      <c r="D28">
        <v>106.19</v>
      </c>
      <c r="E28">
        <f t="shared" si="1"/>
        <v>94.434596299999995</v>
      </c>
    </row>
    <row r="29" spans="2:5" x14ac:dyDescent="0.2">
      <c r="B29">
        <v>27</v>
      </c>
      <c r="C29">
        <f t="shared" si="0"/>
        <v>0.79411764705882348</v>
      </c>
      <c r="D29">
        <v>106.2</v>
      </c>
      <c r="E29">
        <f t="shared" si="1"/>
        <v>94.443603999999993</v>
      </c>
    </row>
    <row r="30" spans="2:5" x14ac:dyDescent="0.2">
      <c r="B30">
        <v>28</v>
      </c>
      <c r="C30">
        <f t="shared" si="0"/>
        <v>0.82352941176470584</v>
      </c>
      <c r="D30">
        <v>106.73</v>
      </c>
      <c r="E30">
        <f t="shared" si="1"/>
        <v>94.921012099999999</v>
      </c>
    </row>
    <row r="31" spans="2:5" x14ac:dyDescent="0.2">
      <c r="B31">
        <v>29</v>
      </c>
      <c r="C31">
        <f t="shared" si="0"/>
        <v>0.8529411764705882</v>
      </c>
      <c r="D31">
        <v>106.79</v>
      </c>
      <c r="E31">
        <f t="shared" si="1"/>
        <v>94.975058300000001</v>
      </c>
    </row>
    <row r="32" spans="2:5" x14ac:dyDescent="0.2">
      <c r="B32">
        <v>30</v>
      </c>
      <c r="C32">
        <f t="shared" si="0"/>
        <v>0.88235294117647056</v>
      </c>
      <c r="D32">
        <v>107.17</v>
      </c>
      <c r="E32">
        <f t="shared" si="1"/>
        <v>95.317350899999994</v>
      </c>
    </row>
    <row r="33" spans="2:5" x14ac:dyDescent="0.2">
      <c r="B33">
        <v>31</v>
      </c>
      <c r="C33">
        <f t="shared" si="0"/>
        <v>0.91176470588235292</v>
      </c>
      <c r="D33">
        <v>107.64</v>
      </c>
      <c r="E33">
        <f t="shared" si="1"/>
        <v>95.740712799999997</v>
      </c>
    </row>
    <row r="34" spans="2:5" x14ac:dyDescent="0.2">
      <c r="B34">
        <v>32</v>
      </c>
      <c r="C34">
        <f t="shared" si="0"/>
        <v>0.94117647058823528</v>
      </c>
      <c r="D34">
        <v>108.81</v>
      </c>
      <c r="E34">
        <f t="shared" si="1"/>
        <v>96.794613699999999</v>
      </c>
    </row>
    <row r="35" spans="2:5" x14ac:dyDescent="0.2">
      <c r="B35">
        <v>33</v>
      </c>
      <c r="C35">
        <f t="shared" si="0"/>
        <v>0.97058823529411764</v>
      </c>
      <c r="D35">
        <v>108.5</v>
      </c>
      <c r="E35">
        <f t="shared" si="1"/>
        <v>96.515374999999992</v>
      </c>
    </row>
    <row r="36" spans="2:5" x14ac:dyDescent="0.2">
      <c r="B36">
        <v>34</v>
      </c>
      <c r="C36">
        <f t="shared" si="0"/>
        <v>1</v>
      </c>
      <c r="D36">
        <v>108.58</v>
      </c>
      <c r="E36">
        <f t="shared" si="1"/>
        <v>96.58743659999999</v>
      </c>
    </row>
    <row r="37" spans="2:5" x14ac:dyDescent="0.2">
      <c r="B37">
        <v>35</v>
      </c>
      <c r="D37">
        <v>108.62</v>
      </c>
      <c r="E37">
        <f t="shared" si="1"/>
        <v>96.623467399999996</v>
      </c>
    </row>
    <row r="38" spans="2:5" x14ac:dyDescent="0.2">
      <c r="B38">
        <v>36</v>
      </c>
      <c r="D38">
        <v>108.65</v>
      </c>
      <c r="E38">
        <f t="shared" si="1"/>
        <v>96.650490500000004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6284-6113-4CC9-8985-E1224C0BA502}">
  <dimension ref="A1:E45"/>
  <sheetViews>
    <sheetView workbookViewId="0">
      <selection activeCell="C2" sqref="C2:E42"/>
    </sheetView>
  </sheetViews>
  <sheetFormatPr defaultRowHeight="14.25" x14ac:dyDescent="0.2"/>
  <sheetData>
    <row r="1" spans="1:5" x14ac:dyDescent="0.2">
      <c r="A1" t="s">
        <v>33</v>
      </c>
    </row>
    <row r="2" spans="1:5" x14ac:dyDescent="0.2">
      <c r="B2">
        <v>0</v>
      </c>
      <c r="C2">
        <f>B2/40</f>
        <v>0</v>
      </c>
      <c r="D2">
        <v>95.33</v>
      </c>
      <c r="E2">
        <f>0.90077*D2-1.21817</f>
        <v>84.652234099999987</v>
      </c>
    </row>
    <row r="3" spans="1:5" x14ac:dyDescent="0.2">
      <c r="B3">
        <v>1</v>
      </c>
      <c r="C3">
        <f t="shared" ref="C3:C42" si="0">B3/40</f>
        <v>2.5000000000000001E-2</v>
      </c>
      <c r="D3">
        <v>91.23</v>
      </c>
      <c r="E3">
        <f t="shared" ref="E3:E45" si="1">0.90077*D3-1.21817</f>
        <v>80.959077100000002</v>
      </c>
    </row>
    <row r="4" spans="1:5" x14ac:dyDescent="0.2">
      <c r="B4">
        <v>2</v>
      </c>
      <c r="C4">
        <f t="shared" si="0"/>
        <v>0.05</v>
      </c>
      <c r="D4">
        <v>98.31</v>
      </c>
      <c r="E4">
        <f t="shared" si="1"/>
        <v>87.336528700000002</v>
      </c>
    </row>
    <row r="5" spans="1:5" x14ac:dyDescent="0.2">
      <c r="B5">
        <v>3</v>
      </c>
      <c r="C5">
        <f t="shared" si="0"/>
        <v>7.4999999999999997E-2</v>
      </c>
      <c r="D5">
        <v>97.95</v>
      </c>
      <c r="E5">
        <f t="shared" si="1"/>
        <v>87.012251500000005</v>
      </c>
    </row>
    <row r="6" spans="1:5" x14ac:dyDescent="0.2">
      <c r="B6">
        <v>4</v>
      </c>
      <c r="C6">
        <f t="shared" si="0"/>
        <v>0.1</v>
      </c>
      <c r="D6">
        <v>100.28</v>
      </c>
      <c r="E6">
        <f t="shared" si="1"/>
        <v>89.111045599999997</v>
      </c>
    </row>
    <row r="7" spans="1:5" x14ac:dyDescent="0.2">
      <c r="B7">
        <v>5</v>
      </c>
      <c r="C7">
        <f t="shared" si="0"/>
        <v>0.125</v>
      </c>
      <c r="D7">
        <v>100.36</v>
      </c>
      <c r="E7">
        <f t="shared" si="1"/>
        <v>89.183107199999995</v>
      </c>
    </row>
    <row r="8" spans="1:5" x14ac:dyDescent="0.2">
      <c r="B8">
        <v>6</v>
      </c>
      <c r="C8">
        <f t="shared" si="0"/>
        <v>0.15</v>
      </c>
      <c r="D8">
        <v>100.4</v>
      </c>
      <c r="E8">
        <f t="shared" si="1"/>
        <v>89.219138000000001</v>
      </c>
    </row>
    <row r="9" spans="1:5" x14ac:dyDescent="0.2">
      <c r="B9">
        <v>7</v>
      </c>
      <c r="C9">
        <f t="shared" si="0"/>
        <v>0.17499999999999999</v>
      </c>
      <c r="D9">
        <v>100.4</v>
      </c>
      <c r="E9">
        <f t="shared" si="1"/>
        <v>89.219138000000001</v>
      </c>
    </row>
    <row r="10" spans="1:5" x14ac:dyDescent="0.2">
      <c r="B10">
        <v>8</v>
      </c>
      <c r="C10">
        <f t="shared" si="0"/>
        <v>0.2</v>
      </c>
      <c r="D10">
        <v>99.68</v>
      </c>
      <c r="E10">
        <f t="shared" si="1"/>
        <v>88.570583600000006</v>
      </c>
    </row>
    <row r="11" spans="1:5" x14ac:dyDescent="0.2">
      <c r="B11">
        <v>9</v>
      </c>
      <c r="C11">
        <f t="shared" si="0"/>
        <v>0.22500000000000001</v>
      </c>
      <c r="D11">
        <v>100.17</v>
      </c>
      <c r="E11">
        <f t="shared" si="1"/>
        <v>89.011960899999991</v>
      </c>
    </row>
    <row r="12" spans="1:5" x14ac:dyDescent="0.2">
      <c r="B12">
        <v>10</v>
      </c>
      <c r="C12">
        <f t="shared" si="0"/>
        <v>0.25</v>
      </c>
      <c r="D12">
        <v>101.02</v>
      </c>
      <c r="E12">
        <f t="shared" si="1"/>
        <v>89.777615399999988</v>
      </c>
    </row>
    <row r="13" spans="1:5" x14ac:dyDescent="0.2">
      <c r="B13">
        <v>11</v>
      </c>
      <c r="C13">
        <f t="shared" si="0"/>
        <v>0.27500000000000002</v>
      </c>
      <c r="D13">
        <v>101.26</v>
      </c>
      <c r="E13">
        <f t="shared" si="1"/>
        <v>89.993800199999995</v>
      </c>
    </row>
    <row r="14" spans="1:5" x14ac:dyDescent="0.2">
      <c r="B14">
        <v>12</v>
      </c>
      <c r="C14">
        <f t="shared" si="0"/>
        <v>0.3</v>
      </c>
      <c r="D14">
        <v>101.12</v>
      </c>
      <c r="E14">
        <f t="shared" si="1"/>
        <v>89.867692399999996</v>
      </c>
    </row>
    <row r="15" spans="1:5" x14ac:dyDescent="0.2">
      <c r="B15">
        <v>13</v>
      </c>
      <c r="C15">
        <f t="shared" si="0"/>
        <v>0.32500000000000001</v>
      </c>
      <c r="D15">
        <v>101.5</v>
      </c>
      <c r="E15">
        <f t="shared" si="1"/>
        <v>90.209984999999989</v>
      </c>
    </row>
    <row r="16" spans="1:5" x14ac:dyDescent="0.2">
      <c r="B16">
        <v>14</v>
      </c>
      <c r="C16">
        <f t="shared" si="0"/>
        <v>0.35</v>
      </c>
      <c r="D16">
        <v>101.63</v>
      </c>
      <c r="E16">
        <f t="shared" si="1"/>
        <v>90.327085099999991</v>
      </c>
    </row>
    <row r="17" spans="2:5" x14ac:dyDescent="0.2">
      <c r="B17">
        <v>15</v>
      </c>
      <c r="C17">
        <f t="shared" si="0"/>
        <v>0.375</v>
      </c>
      <c r="D17">
        <v>101.51</v>
      </c>
      <c r="E17">
        <f t="shared" si="1"/>
        <v>90.218992700000001</v>
      </c>
    </row>
    <row r="18" spans="2:5" x14ac:dyDescent="0.2">
      <c r="B18">
        <v>16</v>
      </c>
      <c r="C18">
        <f t="shared" si="0"/>
        <v>0.4</v>
      </c>
      <c r="D18">
        <v>101.14</v>
      </c>
      <c r="E18">
        <f t="shared" si="1"/>
        <v>89.885707799999992</v>
      </c>
    </row>
    <row r="19" spans="2:5" x14ac:dyDescent="0.2">
      <c r="B19">
        <v>17</v>
      </c>
      <c r="C19">
        <f t="shared" si="0"/>
        <v>0.42499999999999999</v>
      </c>
      <c r="D19">
        <v>101.18</v>
      </c>
      <c r="E19">
        <f t="shared" si="1"/>
        <v>89.921738599999998</v>
      </c>
    </row>
    <row r="20" spans="2:5" x14ac:dyDescent="0.2">
      <c r="B20">
        <v>18</v>
      </c>
      <c r="C20">
        <f t="shared" si="0"/>
        <v>0.45</v>
      </c>
      <c r="D20">
        <v>101.92</v>
      </c>
      <c r="E20">
        <f t="shared" si="1"/>
        <v>90.588308400000003</v>
      </c>
    </row>
    <row r="21" spans="2:5" x14ac:dyDescent="0.2">
      <c r="B21">
        <v>19</v>
      </c>
      <c r="C21">
        <f t="shared" si="0"/>
        <v>0.47499999999999998</v>
      </c>
      <c r="D21">
        <v>101.82</v>
      </c>
      <c r="E21">
        <f t="shared" si="1"/>
        <v>90.498231399999995</v>
      </c>
    </row>
    <row r="22" spans="2:5" x14ac:dyDescent="0.2">
      <c r="B22">
        <v>20</v>
      </c>
      <c r="C22">
        <f t="shared" si="0"/>
        <v>0.5</v>
      </c>
      <c r="D22">
        <v>101.82</v>
      </c>
      <c r="E22">
        <f t="shared" si="1"/>
        <v>90.498231399999995</v>
      </c>
    </row>
    <row r="23" spans="2:5" x14ac:dyDescent="0.2">
      <c r="B23">
        <v>21</v>
      </c>
      <c r="C23">
        <f t="shared" si="0"/>
        <v>0.52500000000000002</v>
      </c>
      <c r="D23">
        <v>101.97</v>
      </c>
      <c r="E23">
        <f t="shared" si="1"/>
        <v>90.633346899999992</v>
      </c>
    </row>
    <row r="24" spans="2:5" x14ac:dyDescent="0.2">
      <c r="B24">
        <v>22</v>
      </c>
      <c r="C24">
        <f t="shared" si="0"/>
        <v>0.55000000000000004</v>
      </c>
      <c r="D24">
        <v>102.02</v>
      </c>
      <c r="E24">
        <f t="shared" si="1"/>
        <v>90.678385399999996</v>
      </c>
    </row>
    <row r="25" spans="2:5" x14ac:dyDescent="0.2">
      <c r="B25">
        <v>23</v>
      </c>
      <c r="C25">
        <f t="shared" si="0"/>
        <v>0.57499999999999996</v>
      </c>
      <c r="D25">
        <v>102.4</v>
      </c>
      <c r="E25">
        <f t="shared" si="1"/>
        <v>91.020678000000004</v>
      </c>
    </row>
    <row r="26" spans="2:5" x14ac:dyDescent="0.2">
      <c r="B26">
        <v>24</v>
      </c>
      <c r="C26">
        <f t="shared" si="0"/>
        <v>0.6</v>
      </c>
      <c r="D26">
        <v>102.32</v>
      </c>
      <c r="E26">
        <f t="shared" si="1"/>
        <v>90.948616399999992</v>
      </c>
    </row>
    <row r="27" spans="2:5" x14ac:dyDescent="0.2">
      <c r="B27">
        <v>25</v>
      </c>
      <c r="C27">
        <f t="shared" si="0"/>
        <v>0.625</v>
      </c>
      <c r="D27">
        <v>102.78</v>
      </c>
      <c r="E27">
        <f t="shared" si="1"/>
        <v>91.362970599999997</v>
      </c>
    </row>
    <row r="28" spans="2:5" x14ac:dyDescent="0.2">
      <c r="B28">
        <v>26</v>
      </c>
      <c r="C28">
        <f t="shared" si="0"/>
        <v>0.65</v>
      </c>
      <c r="D28">
        <v>102.77</v>
      </c>
      <c r="E28">
        <f t="shared" si="1"/>
        <v>91.353962899999985</v>
      </c>
    </row>
    <row r="29" spans="2:5" x14ac:dyDescent="0.2">
      <c r="B29">
        <v>27</v>
      </c>
      <c r="C29">
        <f t="shared" si="0"/>
        <v>0.67500000000000004</v>
      </c>
      <c r="D29">
        <v>103.38</v>
      </c>
      <c r="E29">
        <f t="shared" si="1"/>
        <v>91.903432599999988</v>
      </c>
    </row>
    <row r="30" spans="2:5" x14ac:dyDescent="0.2">
      <c r="B30">
        <v>28</v>
      </c>
      <c r="C30">
        <f t="shared" si="0"/>
        <v>0.7</v>
      </c>
      <c r="D30">
        <v>103.15</v>
      </c>
      <c r="E30">
        <f t="shared" si="1"/>
        <v>91.696255500000007</v>
      </c>
    </row>
    <row r="31" spans="2:5" x14ac:dyDescent="0.2">
      <c r="B31">
        <v>29</v>
      </c>
      <c r="C31">
        <f t="shared" si="0"/>
        <v>0.72499999999999998</v>
      </c>
      <c r="D31">
        <v>103.72</v>
      </c>
      <c r="E31">
        <f t="shared" si="1"/>
        <v>92.209694399999989</v>
      </c>
    </row>
    <row r="32" spans="2:5" x14ac:dyDescent="0.2">
      <c r="B32">
        <v>30</v>
      </c>
      <c r="C32">
        <f t="shared" si="0"/>
        <v>0.75</v>
      </c>
      <c r="D32">
        <v>103.58</v>
      </c>
      <c r="E32">
        <f t="shared" si="1"/>
        <v>92.08358659999999</v>
      </c>
    </row>
    <row r="33" spans="2:5" x14ac:dyDescent="0.2">
      <c r="B33">
        <v>31</v>
      </c>
      <c r="C33">
        <f t="shared" si="0"/>
        <v>0.77500000000000002</v>
      </c>
      <c r="D33">
        <v>103.74</v>
      </c>
      <c r="E33">
        <f t="shared" si="1"/>
        <v>92.227709799999985</v>
      </c>
    </row>
    <row r="34" spans="2:5" x14ac:dyDescent="0.2">
      <c r="B34">
        <v>32</v>
      </c>
      <c r="C34">
        <f t="shared" si="0"/>
        <v>0.8</v>
      </c>
      <c r="D34">
        <v>104.04</v>
      </c>
      <c r="E34">
        <f t="shared" si="1"/>
        <v>92.497940799999995</v>
      </c>
    </row>
    <row r="35" spans="2:5" x14ac:dyDescent="0.2">
      <c r="B35">
        <v>33</v>
      </c>
      <c r="C35">
        <f t="shared" si="0"/>
        <v>0.82499999999999996</v>
      </c>
      <c r="D35">
        <v>104.06</v>
      </c>
      <c r="E35">
        <f t="shared" si="1"/>
        <v>92.515956199999991</v>
      </c>
    </row>
    <row r="36" spans="2:5" x14ac:dyDescent="0.2">
      <c r="B36">
        <v>34</v>
      </c>
      <c r="C36">
        <f t="shared" si="0"/>
        <v>0.85</v>
      </c>
      <c r="D36">
        <v>104.4</v>
      </c>
      <c r="E36">
        <f t="shared" si="1"/>
        <v>92.822218000000007</v>
      </c>
    </row>
    <row r="37" spans="2:5" x14ac:dyDescent="0.2">
      <c r="B37">
        <v>35</v>
      </c>
      <c r="C37">
        <f t="shared" si="0"/>
        <v>0.875</v>
      </c>
      <c r="D37">
        <v>104.32</v>
      </c>
      <c r="E37">
        <f t="shared" si="1"/>
        <v>92.750156399999995</v>
      </c>
    </row>
    <row r="38" spans="2:5" x14ac:dyDescent="0.2">
      <c r="B38">
        <v>36</v>
      </c>
      <c r="C38">
        <f t="shared" si="0"/>
        <v>0.9</v>
      </c>
      <c r="D38">
        <v>104.83</v>
      </c>
      <c r="E38">
        <f t="shared" si="1"/>
        <v>93.20954909999999</v>
      </c>
    </row>
    <row r="39" spans="2:5" x14ac:dyDescent="0.2">
      <c r="B39">
        <v>37</v>
      </c>
      <c r="C39">
        <f t="shared" si="0"/>
        <v>0.92500000000000004</v>
      </c>
      <c r="D39">
        <v>104.62</v>
      </c>
      <c r="E39">
        <f t="shared" si="1"/>
        <v>93.020387400000004</v>
      </c>
    </row>
    <row r="40" spans="2:5" x14ac:dyDescent="0.2">
      <c r="B40">
        <v>38</v>
      </c>
      <c r="C40">
        <f t="shared" si="0"/>
        <v>0.95</v>
      </c>
      <c r="D40">
        <v>104.74</v>
      </c>
      <c r="E40">
        <f t="shared" si="1"/>
        <v>93.128479799999994</v>
      </c>
    </row>
    <row r="41" spans="2:5" x14ac:dyDescent="0.2">
      <c r="B41">
        <v>39</v>
      </c>
      <c r="C41">
        <f t="shared" si="0"/>
        <v>0.97499999999999998</v>
      </c>
      <c r="D41">
        <v>105</v>
      </c>
      <c r="E41">
        <f t="shared" si="1"/>
        <v>93.362679999999997</v>
      </c>
    </row>
    <row r="42" spans="2:5" x14ac:dyDescent="0.2">
      <c r="B42">
        <v>40</v>
      </c>
      <c r="C42">
        <f t="shared" si="0"/>
        <v>1</v>
      </c>
      <c r="D42">
        <v>105.22</v>
      </c>
      <c r="E42">
        <f t="shared" si="1"/>
        <v>93.560849399999995</v>
      </c>
    </row>
    <row r="43" spans="2:5" x14ac:dyDescent="0.2">
      <c r="B43">
        <v>41</v>
      </c>
      <c r="D43">
        <v>106.18</v>
      </c>
      <c r="E43">
        <f t="shared" si="1"/>
        <v>94.425588599999998</v>
      </c>
    </row>
    <row r="44" spans="2:5" x14ac:dyDescent="0.2">
      <c r="B44">
        <v>42</v>
      </c>
      <c r="D44">
        <v>106.4</v>
      </c>
      <c r="E44">
        <f t="shared" si="1"/>
        <v>94.623757999999995</v>
      </c>
    </row>
    <row r="45" spans="2:5" x14ac:dyDescent="0.2">
      <c r="B45">
        <v>43</v>
      </c>
      <c r="D45">
        <v>106.68</v>
      </c>
      <c r="E45">
        <f t="shared" si="1"/>
        <v>94.875973599999995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41AE-F4C3-463A-A86E-B1096C243E20}">
  <dimension ref="A1:E66"/>
  <sheetViews>
    <sheetView topLeftCell="A4" workbookViewId="0">
      <selection activeCell="C2" sqref="C2:E63"/>
    </sheetView>
  </sheetViews>
  <sheetFormatPr defaultRowHeight="14.25" x14ac:dyDescent="0.2"/>
  <sheetData>
    <row r="1" spans="1:5" x14ac:dyDescent="0.2">
      <c r="A1" t="s">
        <v>34</v>
      </c>
    </row>
    <row r="2" spans="1:5" x14ac:dyDescent="0.2">
      <c r="B2">
        <v>0</v>
      </c>
      <c r="C2">
        <f>B2/61</f>
        <v>0</v>
      </c>
      <c r="D2">
        <v>92.23</v>
      </c>
      <c r="E2">
        <f>0.90077*D2-1.21817</f>
        <v>81.859847099999996</v>
      </c>
    </row>
    <row r="3" spans="1:5" x14ac:dyDescent="0.2">
      <c r="B3">
        <v>1</v>
      </c>
      <c r="C3">
        <f t="shared" ref="C3:C63" si="0">B3/61</f>
        <v>1.6393442622950821E-2</v>
      </c>
      <c r="D3">
        <v>84.98</v>
      </c>
      <c r="E3">
        <f t="shared" ref="E3:E66" si="1">0.90077*D3-1.21817</f>
        <v>75.329264600000002</v>
      </c>
    </row>
    <row r="4" spans="1:5" x14ac:dyDescent="0.2">
      <c r="B4">
        <v>2</v>
      </c>
      <c r="C4">
        <f t="shared" si="0"/>
        <v>3.2786885245901641E-2</v>
      </c>
      <c r="D4">
        <v>86.88</v>
      </c>
      <c r="E4">
        <f t="shared" si="1"/>
        <v>77.040727599999997</v>
      </c>
    </row>
    <row r="5" spans="1:5" x14ac:dyDescent="0.2">
      <c r="B5">
        <v>3</v>
      </c>
      <c r="C5">
        <f t="shared" si="0"/>
        <v>4.9180327868852458E-2</v>
      </c>
      <c r="D5">
        <v>89.86</v>
      </c>
      <c r="E5">
        <f t="shared" si="1"/>
        <v>79.725022199999998</v>
      </c>
    </row>
    <row r="6" spans="1:5" x14ac:dyDescent="0.2">
      <c r="B6">
        <v>4</v>
      </c>
      <c r="C6">
        <f t="shared" si="0"/>
        <v>6.5573770491803282E-2</v>
      </c>
      <c r="D6">
        <v>91.58</v>
      </c>
      <c r="E6">
        <f t="shared" si="1"/>
        <v>81.274346600000001</v>
      </c>
    </row>
    <row r="7" spans="1:5" x14ac:dyDescent="0.2">
      <c r="B7">
        <v>5</v>
      </c>
      <c r="C7">
        <f t="shared" si="0"/>
        <v>8.1967213114754092E-2</v>
      </c>
      <c r="D7">
        <v>92.71</v>
      </c>
      <c r="E7">
        <f t="shared" si="1"/>
        <v>82.292216699999983</v>
      </c>
    </row>
    <row r="8" spans="1:5" x14ac:dyDescent="0.2">
      <c r="B8">
        <v>6</v>
      </c>
      <c r="C8">
        <f t="shared" si="0"/>
        <v>9.8360655737704916E-2</v>
      </c>
      <c r="D8">
        <v>92.88</v>
      </c>
      <c r="E8">
        <f t="shared" si="1"/>
        <v>82.445347599999991</v>
      </c>
    </row>
    <row r="9" spans="1:5" x14ac:dyDescent="0.2">
      <c r="B9">
        <v>7</v>
      </c>
      <c r="C9">
        <f t="shared" si="0"/>
        <v>0.11475409836065574</v>
      </c>
      <c r="D9">
        <v>93.45</v>
      </c>
      <c r="E9">
        <f t="shared" si="1"/>
        <v>82.958786500000002</v>
      </c>
    </row>
    <row r="10" spans="1:5" x14ac:dyDescent="0.2">
      <c r="B10">
        <v>8</v>
      </c>
      <c r="C10">
        <f t="shared" si="0"/>
        <v>0.13114754098360656</v>
      </c>
      <c r="D10">
        <v>93.47</v>
      </c>
      <c r="E10">
        <f t="shared" si="1"/>
        <v>82.976801899999998</v>
      </c>
    </row>
    <row r="11" spans="1:5" x14ac:dyDescent="0.2">
      <c r="B11">
        <v>9</v>
      </c>
      <c r="C11">
        <f t="shared" si="0"/>
        <v>0.14754098360655737</v>
      </c>
      <c r="D11">
        <v>93.33</v>
      </c>
      <c r="E11">
        <f t="shared" si="1"/>
        <v>82.850694099999998</v>
      </c>
    </row>
    <row r="12" spans="1:5" x14ac:dyDescent="0.2">
      <c r="B12">
        <v>10</v>
      </c>
      <c r="C12">
        <f t="shared" si="0"/>
        <v>0.16393442622950818</v>
      </c>
      <c r="D12">
        <v>93.59</v>
      </c>
      <c r="E12">
        <f t="shared" si="1"/>
        <v>83.084894300000002</v>
      </c>
    </row>
    <row r="13" spans="1:5" x14ac:dyDescent="0.2">
      <c r="B13">
        <v>11</v>
      </c>
      <c r="C13">
        <f t="shared" si="0"/>
        <v>0.18032786885245902</v>
      </c>
      <c r="D13">
        <v>94.33</v>
      </c>
      <c r="E13">
        <f t="shared" si="1"/>
        <v>83.751464099999993</v>
      </c>
    </row>
    <row r="14" spans="1:5" x14ac:dyDescent="0.2">
      <c r="B14">
        <v>12</v>
      </c>
      <c r="C14">
        <f t="shared" si="0"/>
        <v>0.19672131147540983</v>
      </c>
      <c r="D14">
        <v>94.57</v>
      </c>
      <c r="E14">
        <f t="shared" si="1"/>
        <v>83.967648899999986</v>
      </c>
    </row>
    <row r="15" spans="1:5" x14ac:dyDescent="0.2">
      <c r="B15">
        <v>13</v>
      </c>
      <c r="C15">
        <f t="shared" si="0"/>
        <v>0.21311475409836064</v>
      </c>
      <c r="D15">
        <v>95.01</v>
      </c>
      <c r="E15">
        <f t="shared" si="1"/>
        <v>84.363987699999996</v>
      </c>
    </row>
    <row r="16" spans="1:5" x14ac:dyDescent="0.2">
      <c r="B16">
        <v>14</v>
      </c>
      <c r="C16">
        <f t="shared" si="0"/>
        <v>0.22950819672131148</v>
      </c>
      <c r="D16">
        <v>94.29</v>
      </c>
      <c r="E16">
        <f t="shared" si="1"/>
        <v>83.715433300000001</v>
      </c>
    </row>
    <row r="17" spans="2:5" x14ac:dyDescent="0.2">
      <c r="B17">
        <v>15</v>
      </c>
      <c r="C17">
        <f t="shared" si="0"/>
        <v>0.24590163934426229</v>
      </c>
      <c r="D17">
        <v>94.01</v>
      </c>
      <c r="E17">
        <f t="shared" si="1"/>
        <v>83.463217700000001</v>
      </c>
    </row>
    <row r="18" spans="2:5" x14ac:dyDescent="0.2">
      <c r="B18">
        <v>16</v>
      </c>
      <c r="C18">
        <f t="shared" si="0"/>
        <v>0.26229508196721313</v>
      </c>
      <c r="D18">
        <v>94.41</v>
      </c>
      <c r="E18">
        <f t="shared" si="1"/>
        <v>83.82352569999999</v>
      </c>
    </row>
    <row r="19" spans="2:5" x14ac:dyDescent="0.2">
      <c r="B19">
        <v>17</v>
      </c>
      <c r="C19">
        <f t="shared" si="0"/>
        <v>0.27868852459016391</v>
      </c>
      <c r="D19">
        <v>94.76</v>
      </c>
      <c r="E19">
        <f t="shared" si="1"/>
        <v>84.138795200000004</v>
      </c>
    </row>
    <row r="20" spans="2:5" x14ac:dyDescent="0.2">
      <c r="B20">
        <v>18</v>
      </c>
      <c r="C20">
        <f t="shared" si="0"/>
        <v>0.29508196721311475</v>
      </c>
      <c r="D20">
        <v>95.01</v>
      </c>
      <c r="E20">
        <f t="shared" si="1"/>
        <v>84.363987699999996</v>
      </c>
    </row>
    <row r="21" spans="2:5" x14ac:dyDescent="0.2">
      <c r="B21">
        <v>19</v>
      </c>
      <c r="C21">
        <f t="shared" si="0"/>
        <v>0.31147540983606559</v>
      </c>
      <c r="D21">
        <v>94.78</v>
      </c>
      <c r="E21">
        <f t="shared" si="1"/>
        <v>84.1568106</v>
      </c>
    </row>
    <row r="22" spans="2:5" x14ac:dyDescent="0.2">
      <c r="B22">
        <v>20</v>
      </c>
      <c r="C22">
        <f t="shared" si="0"/>
        <v>0.32786885245901637</v>
      </c>
      <c r="D22">
        <v>95.13</v>
      </c>
      <c r="E22">
        <f t="shared" si="1"/>
        <v>84.472080099999985</v>
      </c>
    </row>
    <row r="23" spans="2:5" x14ac:dyDescent="0.2">
      <c r="B23">
        <v>21</v>
      </c>
      <c r="C23">
        <f t="shared" si="0"/>
        <v>0.34426229508196721</v>
      </c>
      <c r="D23">
        <v>95.7</v>
      </c>
      <c r="E23">
        <f t="shared" si="1"/>
        <v>84.985518999999996</v>
      </c>
    </row>
    <row r="24" spans="2:5" x14ac:dyDescent="0.2">
      <c r="B24">
        <v>22</v>
      </c>
      <c r="C24">
        <f t="shared" si="0"/>
        <v>0.36065573770491804</v>
      </c>
      <c r="D24">
        <v>95.74</v>
      </c>
      <c r="E24">
        <f t="shared" si="1"/>
        <v>85.021549799999988</v>
      </c>
    </row>
    <row r="25" spans="2:5" x14ac:dyDescent="0.2">
      <c r="B25">
        <v>23</v>
      </c>
      <c r="C25">
        <f t="shared" si="0"/>
        <v>0.37704918032786883</v>
      </c>
      <c r="D25">
        <v>95.62</v>
      </c>
      <c r="E25">
        <f t="shared" si="1"/>
        <v>84.913457399999999</v>
      </c>
    </row>
    <row r="26" spans="2:5" x14ac:dyDescent="0.2">
      <c r="B26">
        <v>24</v>
      </c>
      <c r="C26">
        <f t="shared" si="0"/>
        <v>0.39344262295081966</v>
      </c>
      <c r="D26">
        <v>95.62</v>
      </c>
      <c r="E26">
        <f t="shared" si="1"/>
        <v>84.913457399999999</v>
      </c>
    </row>
    <row r="27" spans="2:5" x14ac:dyDescent="0.2">
      <c r="B27">
        <v>25</v>
      </c>
      <c r="C27">
        <f t="shared" si="0"/>
        <v>0.4098360655737705</v>
      </c>
      <c r="D27">
        <v>95.31</v>
      </c>
      <c r="E27">
        <f t="shared" si="1"/>
        <v>84.634218699999991</v>
      </c>
    </row>
    <row r="28" spans="2:5" x14ac:dyDescent="0.2">
      <c r="B28">
        <v>26</v>
      </c>
      <c r="C28">
        <f t="shared" si="0"/>
        <v>0.42622950819672129</v>
      </c>
      <c r="D28">
        <v>95.83</v>
      </c>
      <c r="E28">
        <f t="shared" si="1"/>
        <v>85.102619099999998</v>
      </c>
    </row>
    <row r="29" spans="2:5" x14ac:dyDescent="0.2">
      <c r="B29">
        <v>27</v>
      </c>
      <c r="C29">
        <f t="shared" si="0"/>
        <v>0.44262295081967212</v>
      </c>
      <c r="D29">
        <v>95.62</v>
      </c>
      <c r="E29">
        <f t="shared" si="1"/>
        <v>84.913457399999999</v>
      </c>
    </row>
    <row r="30" spans="2:5" x14ac:dyDescent="0.2">
      <c r="B30">
        <v>28</v>
      </c>
      <c r="C30">
        <f t="shared" si="0"/>
        <v>0.45901639344262296</v>
      </c>
      <c r="D30">
        <v>95.65</v>
      </c>
      <c r="E30">
        <f t="shared" si="1"/>
        <v>84.940480500000007</v>
      </c>
    </row>
    <row r="31" spans="2:5" x14ac:dyDescent="0.2">
      <c r="B31">
        <v>29</v>
      </c>
      <c r="C31">
        <f t="shared" si="0"/>
        <v>0.47540983606557374</v>
      </c>
      <c r="D31">
        <v>96.01</v>
      </c>
      <c r="E31">
        <f t="shared" si="1"/>
        <v>85.264757700000004</v>
      </c>
    </row>
    <row r="32" spans="2:5" x14ac:dyDescent="0.2">
      <c r="B32">
        <v>30</v>
      </c>
      <c r="C32">
        <f t="shared" si="0"/>
        <v>0.49180327868852458</v>
      </c>
      <c r="D32">
        <v>95.61</v>
      </c>
      <c r="E32">
        <f t="shared" si="1"/>
        <v>84.904449700000001</v>
      </c>
    </row>
    <row r="33" spans="2:5" x14ac:dyDescent="0.2">
      <c r="B33">
        <v>31</v>
      </c>
      <c r="C33">
        <f t="shared" si="0"/>
        <v>0.50819672131147542</v>
      </c>
      <c r="D33">
        <v>98.07</v>
      </c>
      <c r="E33">
        <f t="shared" si="1"/>
        <v>87.120343899999995</v>
      </c>
    </row>
    <row r="34" spans="2:5" x14ac:dyDescent="0.2">
      <c r="B34">
        <v>32</v>
      </c>
      <c r="C34">
        <f t="shared" si="0"/>
        <v>0.52459016393442626</v>
      </c>
      <c r="D34">
        <v>98.33</v>
      </c>
      <c r="E34">
        <f t="shared" si="1"/>
        <v>87.354544099999998</v>
      </c>
    </row>
    <row r="35" spans="2:5" x14ac:dyDescent="0.2">
      <c r="B35">
        <v>33</v>
      </c>
      <c r="C35">
        <f t="shared" si="0"/>
        <v>0.54098360655737709</v>
      </c>
      <c r="D35">
        <v>98.81</v>
      </c>
      <c r="E35">
        <f t="shared" si="1"/>
        <v>87.786913699999999</v>
      </c>
    </row>
    <row r="36" spans="2:5" x14ac:dyDescent="0.2">
      <c r="B36">
        <v>34</v>
      </c>
      <c r="C36">
        <f t="shared" si="0"/>
        <v>0.55737704918032782</v>
      </c>
      <c r="D36">
        <v>98.89</v>
      </c>
      <c r="E36">
        <f t="shared" si="1"/>
        <v>87.858975299999997</v>
      </c>
    </row>
    <row r="37" spans="2:5" x14ac:dyDescent="0.2">
      <c r="B37">
        <v>35</v>
      </c>
      <c r="C37">
        <f t="shared" si="0"/>
        <v>0.57377049180327866</v>
      </c>
      <c r="D37">
        <v>98.97</v>
      </c>
      <c r="E37">
        <f t="shared" si="1"/>
        <v>87.931036899999995</v>
      </c>
    </row>
    <row r="38" spans="2:5" x14ac:dyDescent="0.2">
      <c r="B38">
        <v>36</v>
      </c>
      <c r="C38">
        <f t="shared" si="0"/>
        <v>0.5901639344262295</v>
      </c>
      <c r="D38">
        <v>99.41</v>
      </c>
      <c r="E38">
        <f t="shared" si="1"/>
        <v>88.32737569999999</v>
      </c>
    </row>
    <row r="39" spans="2:5" x14ac:dyDescent="0.2">
      <c r="B39">
        <v>37</v>
      </c>
      <c r="C39">
        <f t="shared" si="0"/>
        <v>0.60655737704918034</v>
      </c>
      <c r="D39">
        <v>99.18</v>
      </c>
      <c r="E39">
        <f t="shared" si="1"/>
        <v>88.120198599999995</v>
      </c>
    </row>
    <row r="40" spans="2:5" x14ac:dyDescent="0.2">
      <c r="B40">
        <v>38</v>
      </c>
      <c r="C40">
        <f t="shared" si="0"/>
        <v>0.62295081967213117</v>
      </c>
      <c r="D40">
        <v>99.48</v>
      </c>
      <c r="E40">
        <f t="shared" si="1"/>
        <v>88.390429600000004</v>
      </c>
    </row>
    <row r="41" spans="2:5" x14ac:dyDescent="0.2">
      <c r="B41">
        <v>39</v>
      </c>
      <c r="C41">
        <f t="shared" si="0"/>
        <v>0.63934426229508201</v>
      </c>
      <c r="D41">
        <v>99.37</v>
      </c>
      <c r="E41">
        <f t="shared" si="1"/>
        <v>88.291344899999999</v>
      </c>
    </row>
    <row r="42" spans="2:5" x14ac:dyDescent="0.2">
      <c r="B42">
        <v>40</v>
      </c>
      <c r="C42">
        <f t="shared" si="0"/>
        <v>0.65573770491803274</v>
      </c>
      <c r="D42">
        <v>99.83</v>
      </c>
      <c r="E42">
        <f t="shared" si="1"/>
        <v>88.70569909999999</v>
      </c>
    </row>
    <row r="43" spans="2:5" x14ac:dyDescent="0.2">
      <c r="B43">
        <v>41</v>
      </c>
      <c r="C43">
        <f t="shared" si="0"/>
        <v>0.67213114754098358</v>
      </c>
      <c r="D43">
        <v>99.51</v>
      </c>
      <c r="E43">
        <f t="shared" si="1"/>
        <v>88.417452699999998</v>
      </c>
    </row>
    <row r="44" spans="2:5" x14ac:dyDescent="0.2">
      <c r="B44">
        <v>42</v>
      </c>
      <c r="C44">
        <f t="shared" si="0"/>
        <v>0.68852459016393441</v>
      </c>
      <c r="D44">
        <v>99.78</v>
      </c>
      <c r="E44">
        <f t="shared" si="1"/>
        <v>88.6606606</v>
      </c>
    </row>
    <row r="45" spans="2:5" x14ac:dyDescent="0.2">
      <c r="B45">
        <v>43</v>
      </c>
      <c r="C45">
        <f t="shared" si="0"/>
        <v>0.70491803278688525</v>
      </c>
      <c r="D45">
        <v>99.91</v>
      </c>
      <c r="E45">
        <f t="shared" si="1"/>
        <v>88.777760699999988</v>
      </c>
    </row>
    <row r="46" spans="2:5" x14ac:dyDescent="0.2">
      <c r="B46">
        <v>44</v>
      </c>
      <c r="C46">
        <f t="shared" si="0"/>
        <v>0.72131147540983609</v>
      </c>
      <c r="D46">
        <v>100.12</v>
      </c>
      <c r="E46">
        <f t="shared" si="1"/>
        <v>88.966922400000001</v>
      </c>
    </row>
    <row r="47" spans="2:5" x14ac:dyDescent="0.2">
      <c r="B47">
        <v>45</v>
      </c>
      <c r="C47">
        <f t="shared" si="0"/>
        <v>0.73770491803278693</v>
      </c>
      <c r="D47">
        <v>100.26</v>
      </c>
      <c r="E47">
        <f t="shared" si="1"/>
        <v>89.093030200000001</v>
      </c>
    </row>
    <row r="48" spans="2:5" x14ac:dyDescent="0.2">
      <c r="B48">
        <v>46</v>
      </c>
      <c r="C48">
        <f t="shared" si="0"/>
        <v>0.75409836065573765</v>
      </c>
      <c r="D48">
        <v>100.54</v>
      </c>
      <c r="E48">
        <f t="shared" si="1"/>
        <v>89.345245800000001</v>
      </c>
    </row>
    <row r="49" spans="2:5" x14ac:dyDescent="0.2">
      <c r="B49">
        <v>47</v>
      </c>
      <c r="C49">
        <f t="shared" si="0"/>
        <v>0.77049180327868849</v>
      </c>
      <c r="D49">
        <v>100.47</v>
      </c>
      <c r="E49">
        <f t="shared" si="1"/>
        <v>89.282191900000001</v>
      </c>
    </row>
    <row r="50" spans="2:5" x14ac:dyDescent="0.2">
      <c r="B50">
        <v>48</v>
      </c>
      <c r="C50">
        <f t="shared" si="0"/>
        <v>0.78688524590163933</v>
      </c>
      <c r="D50">
        <v>100.66</v>
      </c>
      <c r="E50">
        <f t="shared" si="1"/>
        <v>89.45333819999999</v>
      </c>
    </row>
    <row r="51" spans="2:5" x14ac:dyDescent="0.2">
      <c r="B51">
        <v>49</v>
      </c>
      <c r="C51">
        <f t="shared" si="0"/>
        <v>0.80327868852459017</v>
      </c>
      <c r="D51">
        <v>100.75</v>
      </c>
      <c r="E51">
        <f t="shared" si="1"/>
        <v>89.5344075</v>
      </c>
    </row>
    <row r="52" spans="2:5" x14ac:dyDescent="0.2">
      <c r="B52">
        <v>50</v>
      </c>
      <c r="C52">
        <f t="shared" si="0"/>
        <v>0.81967213114754101</v>
      </c>
      <c r="D52">
        <v>101.11</v>
      </c>
      <c r="E52">
        <f t="shared" si="1"/>
        <v>89.858684699999998</v>
      </c>
    </row>
    <row r="53" spans="2:5" x14ac:dyDescent="0.2">
      <c r="B53">
        <v>51</v>
      </c>
      <c r="C53">
        <f t="shared" si="0"/>
        <v>0.83606557377049184</v>
      </c>
      <c r="D53">
        <v>101.18</v>
      </c>
      <c r="E53">
        <f t="shared" si="1"/>
        <v>89.921738599999998</v>
      </c>
    </row>
    <row r="54" spans="2:5" x14ac:dyDescent="0.2">
      <c r="B54">
        <v>52</v>
      </c>
      <c r="C54">
        <f t="shared" si="0"/>
        <v>0.85245901639344257</v>
      </c>
      <c r="D54">
        <v>101.48</v>
      </c>
      <c r="E54">
        <f t="shared" si="1"/>
        <v>90.191969599999993</v>
      </c>
    </row>
    <row r="55" spans="2:5" x14ac:dyDescent="0.2">
      <c r="B55">
        <v>53</v>
      </c>
      <c r="C55">
        <f t="shared" si="0"/>
        <v>0.86885245901639341</v>
      </c>
      <c r="D55">
        <v>101.53</v>
      </c>
      <c r="E55">
        <f t="shared" si="1"/>
        <v>90.237008099999997</v>
      </c>
    </row>
    <row r="56" spans="2:5" x14ac:dyDescent="0.2">
      <c r="B56">
        <v>54</v>
      </c>
      <c r="C56">
        <f t="shared" si="0"/>
        <v>0.88524590163934425</v>
      </c>
      <c r="D56">
        <v>101.57</v>
      </c>
      <c r="E56">
        <f t="shared" si="1"/>
        <v>90.273038899999989</v>
      </c>
    </row>
    <row r="57" spans="2:5" x14ac:dyDescent="0.2">
      <c r="B57">
        <v>55</v>
      </c>
      <c r="C57">
        <f t="shared" si="0"/>
        <v>0.90163934426229508</v>
      </c>
      <c r="D57">
        <v>101.93</v>
      </c>
      <c r="E57">
        <f t="shared" si="1"/>
        <v>90.5973161</v>
      </c>
    </row>
    <row r="58" spans="2:5" x14ac:dyDescent="0.2">
      <c r="B58">
        <v>56</v>
      </c>
      <c r="C58">
        <f t="shared" si="0"/>
        <v>0.91803278688524592</v>
      </c>
      <c r="D58">
        <v>102.07</v>
      </c>
      <c r="E58">
        <f t="shared" si="1"/>
        <v>90.723423899999986</v>
      </c>
    </row>
    <row r="59" spans="2:5" x14ac:dyDescent="0.2">
      <c r="B59">
        <v>57</v>
      </c>
      <c r="C59">
        <f t="shared" si="0"/>
        <v>0.93442622950819676</v>
      </c>
      <c r="D59">
        <v>102.27</v>
      </c>
      <c r="E59">
        <f t="shared" si="1"/>
        <v>90.903577899999988</v>
      </c>
    </row>
    <row r="60" spans="2:5" x14ac:dyDescent="0.2">
      <c r="B60">
        <v>58</v>
      </c>
      <c r="C60">
        <f t="shared" si="0"/>
        <v>0.95081967213114749</v>
      </c>
      <c r="D60">
        <v>102.48</v>
      </c>
      <c r="E60">
        <f t="shared" si="1"/>
        <v>91.092739600000002</v>
      </c>
    </row>
    <row r="61" spans="2:5" x14ac:dyDescent="0.2">
      <c r="B61">
        <v>59</v>
      </c>
      <c r="C61">
        <f t="shared" si="0"/>
        <v>0.96721311475409832</v>
      </c>
      <c r="D61">
        <v>102.58</v>
      </c>
      <c r="E61">
        <f t="shared" si="1"/>
        <v>91.182816599999995</v>
      </c>
    </row>
    <row r="62" spans="2:5" x14ac:dyDescent="0.2">
      <c r="B62">
        <v>60</v>
      </c>
      <c r="C62">
        <f t="shared" si="0"/>
        <v>0.98360655737704916</v>
      </c>
      <c r="D62">
        <v>102.71</v>
      </c>
      <c r="E62">
        <f t="shared" si="1"/>
        <v>91.299916699999983</v>
      </c>
    </row>
    <row r="63" spans="2:5" x14ac:dyDescent="0.2">
      <c r="B63">
        <v>61</v>
      </c>
      <c r="C63">
        <f t="shared" si="0"/>
        <v>1</v>
      </c>
      <c r="D63">
        <v>102.83</v>
      </c>
      <c r="E63">
        <f t="shared" si="1"/>
        <v>91.408009099999987</v>
      </c>
    </row>
    <row r="64" spans="2:5" x14ac:dyDescent="0.2">
      <c r="B64">
        <v>62</v>
      </c>
      <c r="D64">
        <v>102.99</v>
      </c>
      <c r="E64">
        <f t="shared" si="1"/>
        <v>91.552132299999997</v>
      </c>
    </row>
    <row r="65" spans="2:5" x14ac:dyDescent="0.2">
      <c r="B65">
        <v>63</v>
      </c>
      <c r="D65">
        <v>103.15</v>
      </c>
      <c r="E65">
        <f t="shared" si="1"/>
        <v>91.696255500000007</v>
      </c>
    </row>
    <row r="66" spans="2:5" x14ac:dyDescent="0.2">
      <c r="B66">
        <v>64</v>
      </c>
      <c r="D66">
        <v>103.24</v>
      </c>
      <c r="E66">
        <f t="shared" si="1"/>
        <v>91.777324799999988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4FEC-6377-4A8D-8ED4-9D0EBD2F272D}">
  <dimension ref="A1:D66"/>
  <sheetViews>
    <sheetView workbookViewId="0">
      <selection activeCell="D2" sqref="D2:D61"/>
    </sheetView>
  </sheetViews>
  <sheetFormatPr defaultRowHeight="14.25" x14ac:dyDescent="0.2"/>
  <sheetData>
    <row r="1" spans="1:4" x14ac:dyDescent="0.2">
      <c r="A1" t="s">
        <v>7</v>
      </c>
    </row>
    <row r="2" spans="1:4" x14ac:dyDescent="0.2">
      <c r="A2">
        <v>10</v>
      </c>
      <c r="B2">
        <f>A2/600</f>
        <v>1.6666666666666666E-2</v>
      </c>
      <c r="C2">
        <v>37.270000000000003</v>
      </c>
      <c r="D2">
        <f>0.90077*C2-1.21817</f>
        <v>32.353527900000003</v>
      </c>
    </row>
    <row r="3" spans="1:4" x14ac:dyDescent="0.2">
      <c r="A3">
        <v>20</v>
      </c>
      <c r="B3">
        <f t="shared" ref="B3:B61" si="0">A3/600</f>
        <v>3.3333333333333333E-2</v>
      </c>
      <c r="C3">
        <v>38.07</v>
      </c>
      <c r="D3">
        <f t="shared" ref="D3:D66" si="1">0.90077*C3-1.21817</f>
        <v>33.074143899999996</v>
      </c>
    </row>
    <row r="4" spans="1:4" x14ac:dyDescent="0.2">
      <c r="A4">
        <v>30</v>
      </c>
      <c r="B4">
        <f t="shared" si="0"/>
        <v>0.05</v>
      </c>
      <c r="C4">
        <v>37.630000000000003</v>
      </c>
      <c r="D4">
        <f t="shared" si="1"/>
        <v>32.6778051</v>
      </c>
    </row>
    <row r="5" spans="1:4" x14ac:dyDescent="0.2">
      <c r="A5">
        <v>40</v>
      </c>
      <c r="B5">
        <f t="shared" si="0"/>
        <v>6.6666666666666666E-2</v>
      </c>
      <c r="C5">
        <v>37.46</v>
      </c>
      <c r="D5">
        <f t="shared" si="1"/>
        <v>32.5246742</v>
      </c>
    </row>
    <row r="6" spans="1:4" x14ac:dyDescent="0.2">
      <c r="A6">
        <v>50</v>
      </c>
      <c r="B6">
        <f t="shared" si="0"/>
        <v>8.3333333333333329E-2</v>
      </c>
      <c r="C6">
        <v>38.130000000000003</v>
      </c>
      <c r="D6">
        <f t="shared" si="1"/>
        <v>33.128190099999998</v>
      </c>
    </row>
    <row r="7" spans="1:4" x14ac:dyDescent="0.2">
      <c r="A7">
        <v>60</v>
      </c>
      <c r="B7">
        <f t="shared" si="0"/>
        <v>0.1</v>
      </c>
      <c r="C7">
        <v>39.799999999999997</v>
      </c>
      <c r="D7">
        <f t="shared" si="1"/>
        <v>34.632475999999997</v>
      </c>
    </row>
    <row r="8" spans="1:4" x14ac:dyDescent="0.2">
      <c r="A8">
        <v>70</v>
      </c>
      <c r="B8">
        <f t="shared" si="0"/>
        <v>0.11666666666666667</v>
      </c>
      <c r="C8">
        <v>39.67</v>
      </c>
      <c r="D8">
        <f t="shared" si="1"/>
        <v>34.515375900000002</v>
      </c>
    </row>
    <row r="9" spans="1:4" x14ac:dyDescent="0.2">
      <c r="A9">
        <v>80</v>
      </c>
      <c r="B9">
        <f t="shared" si="0"/>
        <v>0.13333333333333333</v>
      </c>
      <c r="C9">
        <v>39.520000000000003</v>
      </c>
      <c r="D9">
        <f t="shared" si="1"/>
        <v>34.380260399999997</v>
      </c>
    </row>
    <row r="10" spans="1:4" x14ac:dyDescent="0.2">
      <c r="A10">
        <v>90</v>
      </c>
      <c r="B10">
        <f t="shared" si="0"/>
        <v>0.15</v>
      </c>
      <c r="C10">
        <v>39.17</v>
      </c>
      <c r="D10">
        <f t="shared" si="1"/>
        <v>34.064990899999998</v>
      </c>
    </row>
    <row r="11" spans="1:4" x14ac:dyDescent="0.2">
      <c r="A11">
        <v>100</v>
      </c>
      <c r="B11">
        <f t="shared" si="0"/>
        <v>0.16666666666666666</v>
      </c>
      <c r="C11">
        <v>39.31</v>
      </c>
      <c r="D11">
        <f t="shared" si="1"/>
        <v>34.191098699999998</v>
      </c>
    </row>
    <row r="12" spans="1:4" x14ac:dyDescent="0.2">
      <c r="A12">
        <v>110</v>
      </c>
      <c r="B12">
        <f t="shared" si="0"/>
        <v>0.18333333333333332</v>
      </c>
      <c r="C12">
        <v>41.17</v>
      </c>
      <c r="D12">
        <f t="shared" si="1"/>
        <v>35.866530900000001</v>
      </c>
    </row>
    <row r="13" spans="1:4" x14ac:dyDescent="0.2">
      <c r="A13">
        <v>120</v>
      </c>
      <c r="B13">
        <f t="shared" si="0"/>
        <v>0.2</v>
      </c>
      <c r="C13">
        <v>40.770000000000003</v>
      </c>
      <c r="D13">
        <f t="shared" si="1"/>
        <v>35.506222899999997</v>
      </c>
    </row>
    <row r="14" spans="1:4" x14ac:dyDescent="0.2">
      <c r="A14">
        <v>130</v>
      </c>
      <c r="B14">
        <f t="shared" si="0"/>
        <v>0.21666666666666667</v>
      </c>
      <c r="C14">
        <v>40.82</v>
      </c>
      <c r="D14">
        <f t="shared" si="1"/>
        <v>35.551261400000001</v>
      </c>
    </row>
    <row r="15" spans="1:4" x14ac:dyDescent="0.2">
      <c r="A15">
        <v>140</v>
      </c>
      <c r="B15">
        <f t="shared" si="0"/>
        <v>0.23333333333333334</v>
      </c>
      <c r="C15">
        <v>40.61</v>
      </c>
      <c r="D15">
        <f t="shared" si="1"/>
        <v>35.362099699999995</v>
      </c>
    </row>
    <row r="16" spans="1:4" x14ac:dyDescent="0.2">
      <c r="A16">
        <v>150</v>
      </c>
      <c r="B16">
        <f t="shared" si="0"/>
        <v>0.25</v>
      </c>
      <c r="C16">
        <v>40.32</v>
      </c>
      <c r="D16">
        <f t="shared" si="1"/>
        <v>35.100876399999997</v>
      </c>
    </row>
    <row r="17" spans="1:4" x14ac:dyDescent="0.2">
      <c r="A17">
        <v>160</v>
      </c>
      <c r="B17">
        <f t="shared" si="0"/>
        <v>0.26666666666666666</v>
      </c>
      <c r="C17">
        <v>40.26</v>
      </c>
      <c r="D17">
        <f t="shared" si="1"/>
        <v>35.046830199999995</v>
      </c>
    </row>
    <row r="18" spans="1:4" x14ac:dyDescent="0.2">
      <c r="A18">
        <v>170</v>
      </c>
      <c r="B18">
        <f t="shared" si="0"/>
        <v>0.28333333333333333</v>
      </c>
      <c r="C18">
        <v>40.29</v>
      </c>
      <c r="D18">
        <f t="shared" si="1"/>
        <v>35.073853299999996</v>
      </c>
    </row>
    <row r="19" spans="1:4" x14ac:dyDescent="0.2">
      <c r="A19">
        <v>180</v>
      </c>
      <c r="B19">
        <f t="shared" si="0"/>
        <v>0.3</v>
      </c>
      <c r="C19">
        <v>41.44</v>
      </c>
      <c r="D19">
        <f t="shared" si="1"/>
        <v>36.109738799999995</v>
      </c>
    </row>
    <row r="20" spans="1:4" x14ac:dyDescent="0.2">
      <c r="A20">
        <v>190</v>
      </c>
      <c r="B20">
        <f t="shared" si="0"/>
        <v>0.31666666666666665</v>
      </c>
      <c r="C20">
        <v>41.43</v>
      </c>
      <c r="D20">
        <f t="shared" si="1"/>
        <v>36.100731099999997</v>
      </c>
    </row>
    <row r="21" spans="1:4" x14ac:dyDescent="0.2">
      <c r="A21">
        <v>200</v>
      </c>
      <c r="B21">
        <f t="shared" si="0"/>
        <v>0.33333333333333331</v>
      </c>
      <c r="C21">
        <v>41.72</v>
      </c>
      <c r="D21">
        <f t="shared" si="1"/>
        <v>36.361954399999995</v>
      </c>
    </row>
    <row r="22" spans="1:4" x14ac:dyDescent="0.2">
      <c r="A22">
        <v>210</v>
      </c>
      <c r="B22">
        <f t="shared" si="0"/>
        <v>0.35</v>
      </c>
      <c r="C22">
        <v>41.03</v>
      </c>
      <c r="D22">
        <f t="shared" si="1"/>
        <v>35.740423100000001</v>
      </c>
    </row>
    <row r="23" spans="1:4" x14ac:dyDescent="0.2">
      <c r="A23">
        <v>220</v>
      </c>
      <c r="B23">
        <f t="shared" si="0"/>
        <v>0.36666666666666664</v>
      </c>
      <c r="C23">
        <v>41.02</v>
      </c>
      <c r="D23">
        <f t="shared" si="1"/>
        <v>35.731415400000003</v>
      </c>
    </row>
    <row r="24" spans="1:4" x14ac:dyDescent="0.2">
      <c r="A24">
        <v>230</v>
      </c>
      <c r="B24">
        <f t="shared" si="0"/>
        <v>0.38333333333333336</v>
      </c>
      <c r="C24">
        <v>40.81</v>
      </c>
      <c r="D24">
        <f t="shared" si="1"/>
        <v>35.542253699999996</v>
      </c>
    </row>
    <row r="25" spans="1:4" x14ac:dyDescent="0.2">
      <c r="A25">
        <v>240</v>
      </c>
      <c r="B25">
        <f t="shared" si="0"/>
        <v>0.4</v>
      </c>
      <c r="C25">
        <v>41.64</v>
      </c>
      <c r="D25">
        <f t="shared" si="1"/>
        <v>36.289892799999997</v>
      </c>
    </row>
    <row r="26" spans="1:4" x14ac:dyDescent="0.2">
      <c r="A26">
        <v>250</v>
      </c>
      <c r="B26">
        <f t="shared" si="0"/>
        <v>0.41666666666666669</v>
      </c>
      <c r="C26">
        <v>41.35</v>
      </c>
      <c r="D26">
        <f t="shared" si="1"/>
        <v>36.028669499999999</v>
      </c>
    </row>
    <row r="27" spans="1:4" x14ac:dyDescent="0.2">
      <c r="A27">
        <v>260</v>
      </c>
      <c r="B27">
        <f t="shared" si="0"/>
        <v>0.43333333333333335</v>
      </c>
      <c r="C27">
        <v>41.68</v>
      </c>
      <c r="D27">
        <f t="shared" si="1"/>
        <v>36.325923599999996</v>
      </c>
    </row>
    <row r="28" spans="1:4" x14ac:dyDescent="0.2">
      <c r="A28">
        <v>270</v>
      </c>
      <c r="B28">
        <f t="shared" si="0"/>
        <v>0.45</v>
      </c>
      <c r="C28">
        <v>41.59</v>
      </c>
      <c r="D28">
        <f t="shared" si="1"/>
        <v>36.2448543</v>
      </c>
    </row>
    <row r="29" spans="1:4" x14ac:dyDescent="0.2">
      <c r="A29">
        <v>280</v>
      </c>
      <c r="B29">
        <f t="shared" si="0"/>
        <v>0.46666666666666667</v>
      </c>
      <c r="C29">
        <v>41.82</v>
      </c>
      <c r="D29">
        <f t="shared" si="1"/>
        <v>36.452031399999996</v>
      </c>
    </row>
    <row r="30" spans="1:4" x14ac:dyDescent="0.2">
      <c r="A30">
        <v>290</v>
      </c>
      <c r="B30">
        <f t="shared" si="0"/>
        <v>0.48333333333333334</v>
      </c>
      <c r="C30">
        <v>41.47</v>
      </c>
      <c r="D30">
        <f t="shared" si="1"/>
        <v>36.136761899999996</v>
      </c>
    </row>
    <row r="31" spans="1:4" x14ac:dyDescent="0.2">
      <c r="A31">
        <v>300</v>
      </c>
      <c r="B31">
        <f t="shared" si="0"/>
        <v>0.5</v>
      </c>
      <c r="C31">
        <v>41.53</v>
      </c>
      <c r="D31">
        <f t="shared" si="1"/>
        <v>36.190808099999998</v>
      </c>
    </row>
    <row r="32" spans="1:4" x14ac:dyDescent="0.2">
      <c r="A32">
        <v>310</v>
      </c>
      <c r="B32">
        <f t="shared" si="0"/>
        <v>0.51666666666666672</v>
      </c>
      <c r="C32">
        <v>41.57</v>
      </c>
      <c r="D32">
        <f t="shared" si="1"/>
        <v>36.226838899999997</v>
      </c>
    </row>
    <row r="33" spans="1:4" x14ac:dyDescent="0.2">
      <c r="A33">
        <v>320</v>
      </c>
      <c r="B33">
        <f t="shared" si="0"/>
        <v>0.53333333333333333</v>
      </c>
      <c r="C33">
        <v>41.68</v>
      </c>
      <c r="D33">
        <f t="shared" si="1"/>
        <v>36.325923599999996</v>
      </c>
    </row>
    <row r="34" spans="1:4" x14ac:dyDescent="0.2">
      <c r="A34">
        <v>330</v>
      </c>
      <c r="B34">
        <f t="shared" si="0"/>
        <v>0.55000000000000004</v>
      </c>
      <c r="C34">
        <v>41.55</v>
      </c>
      <c r="D34">
        <f t="shared" si="1"/>
        <v>36.208823499999994</v>
      </c>
    </row>
    <row r="35" spans="1:4" x14ac:dyDescent="0.2">
      <c r="A35">
        <v>340</v>
      </c>
      <c r="B35">
        <f t="shared" si="0"/>
        <v>0.56666666666666665</v>
      </c>
      <c r="C35">
        <v>41.75</v>
      </c>
      <c r="D35">
        <f t="shared" si="1"/>
        <v>36.388977499999996</v>
      </c>
    </row>
    <row r="36" spans="1:4" x14ac:dyDescent="0.2">
      <c r="A36">
        <v>350</v>
      </c>
      <c r="B36">
        <f t="shared" si="0"/>
        <v>0.58333333333333337</v>
      </c>
      <c r="C36">
        <v>41.79</v>
      </c>
      <c r="D36">
        <f t="shared" si="1"/>
        <v>36.425008299999995</v>
      </c>
    </row>
    <row r="37" spans="1:4" x14ac:dyDescent="0.2">
      <c r="A37">
        <v>360</v>
      </c>
      <c r="B37">
        <f t="shared" si="0"/>
        <v>0.6</v>
      </c>
      <c r="C37">
        <v>41.58</v>
      </c>
      <c r="D37">
        <f t="shared" si="1"/>
        <v>36.235846599999995</v>
      </c>
    </row>
    <row r="38" spans="1:4" x14ac:dyDescent="0.2">
      <c r="A38">
        <v>370</v>
      </c>
      <c r="B38">
        <f t="shared" si="0"/>
        <v>0.6166666666666667</v>
      </c>
      <c r="C38">
        <v>41.64</v>
      </c>
      <c r="D38">
        <f t="shared" si="1"/>
        <v>36.289892799999997</v>
      </c>
    </row>
    <row r="39" spans="1:4" x14ac:dyDescent="0.2">
      <c r="A39">
        <v>380</v>
      </c>
      <c r="B39">
        <f t="shared" si="0"/>
        <v>0.6333333333333333</v>
      </c>
      <c r="C39">
        <v>41.65</v>
      </c>
      <c r="D39">
        <f t="shared" si="1"/>
        <v>36.298900499999995</v>
      </c>
    </row>
    <row r="40" spans="1:4" x14ac:dyDescent="0.2">
      <c r="A40">
        <v>390</v>
      </c>
      <c r="B40">
        <f t="shared" si="0"/>
        <v>0.65</v>
      </c>
      <c r="C40">
        <v>41.54</v>
      </c>
      <c r="D40">
        <f t="shared" si="1"/>
        <v>36.199815799999996</v>
      </c>
    </row>
    <row r="41" spans="1:4" x14ac:dyDescent="0.2">
      <c r="A41">
        <v>400</v>
      </c>
      <c r="B41">
        <f t="shared" si="0"/>
        <v>0.66666666666666663</v>
      </c>
      <c r="C41">
        <v>41.71</v>
      </c>
      <c r="D41">
        <f t="shared" si="1"/>
        <v>36.352946699999997</v>
      </c>
    </row>
    <row r="42" spans="1:4" x14ac:dyDescent="0.2">
      <c r="A42">
        <v>410</v>
      </c>
      <c r="B42">
        <f t="shared" si="0"/>
        <v>0.68333333333333335</v>
      </c>
      <c r="C42">
        <v>41.91</v>
      </c>
      <c r="D42">
        <f t="shared" si="1"/>
        <v>36.533100699999991</v>
      </c>
    </row>
    <row r="43" spans="1:4" x14ac:dyDescent="0.2">
      <c r="A43">
        <v>420</v>
      </c>
      <c r="B43">
        <f t="shared" si="0"/>
        <v>0.7</v>
      </c>
      <c r="C43">
        <v>42.06</v>
      </c>
      <c r="D43">
        <f t="shared" si="1"/>
        <v>36.668216199999996</v>
      </c>
    </row>
    <row r="44" spans="1:4" x14ac:dyDescent="0.2">
      <c r="A44">
        <v>430</v>
      </c>
      <c r="B44">
        <f t="shared" si="0"/>
        <v>0.71666666666666667</v>
      </c>
      <c r="C44">
        <v>41.97</v>
      </c>
      <c r="D44">
        <f t="shared" si="1"/>
        <v>36.587146899999993</v>
      </c>
    </row>
    <row r="45" spans="1:4" x14ac:dyDescent="0.2">
      <c r="A45">
        <v>440</v>
      </c>
      <c r="B45">
        <f t="shared" si="0"/>
        <v>0.73333333333333328</v>
      </c>
      <c r="C45">
        <v>41.79</v>
      </c>
      <c r="D45">
        <f t="shared" si="1"/>
        <v>36.425008299999995</v>
      </c>
    </row>
    <row r="46" spans="1:4" x14ac:dyDescent="0.2">
      <c r="A46">
        <v>450</v>
      </c>
      <c r="B46">
        <f t="shared" si="0"/>
        <v>0.75</v>
      </c>
      <c r="C46">
        <v>41.93</v>
      </c>
      <c r="D46">
        <f t="shared" si="1"/>
        <v>36.551116099999994</v>
      </c>
    </row>
    <row r="47" spans="1:4" x14ac:dyDescent="0.2">
      <c r="A47">
        <v>460</v>
      </c>
      <c r="B47">
        <f t="shared" si="0"/>
        <v>0.76666666666666672</v>
      </c>
      <c r="C47">
        <v>42.03</v>
      </c>
      <c r="D47">
        <f t="shared" si="1"/>
        <v>36.641193099999995</v>
      </c>
    </row>
    <row r="48" spans="1:4" x14ac:dyDescent="0.2">
      <c r="A48">
        <v>470</v>
      </c>
      <c r="B48">
        <f t="shared" si="0"/>
        <v>0.78333333333333333</v>
      </c>
      <c r="C48">
        <v>41.97</v>
      </c>
      <c r="D48">
        <f t="shared" si="1"/>
        <v>36.587146899999993</v>
      </c>
    </row>
    <row r="49" spans="1:4" x14ac:dyDescent="0.2">
      <c r="A49">
        <v>480</v>
      </c>
      <c r="B49">
        <f t="shared" si="0"/>
        <v>0.8</v>
      </c>
      <c r="C49">
        <v>41.77</v>
      </c>
      <c r="D49">
        <f t="shared" si="1"/>
        <v>36.406992899999999</v>
      </c>
    </row>
    <row r="50" spans="1:4" x14ac:dyDescent="0.2">
      <c r="A50">
        <v>490</v>
      </c>
      <c r="B50">
        <f t="shared" si="0"/>
        <v>0.81666666666666665</v>
      </c>
      <c r="C50">
        <v>41.96</v>
      </c>
      <c r="D50">
        <f t="shared" si="1"/>
        <v>36.578139199999995</v>
      </c>
    </row>
    <row r="51" spans="1:4" x14ac:dyDescent="0.2">
      <c r="A51">
        <v>500</v>
      </c>
      <c r="B51">
        <f t="shared" si="0"/>
        <v>0.83333333333333337</v>
      </c>
      <c r="C51">
        <v>41.86</v>
      </c>
      <c r="D51">
        <f t="shared" si="1"/>
        <v>36.488062199999995</v>
      </c>
    </row>
    <row r="52" spans="1:4" x14ac:dyDescent="0.2">
      <c r="A52">
        <v>510</v>
      </c>
      <c r="B52">
        <f t="shared" si="0"/>
        <v>0.85</v>
      </c>
      <c r="C52">
        <v>42.08</v>
      </c>
      <c r="D52">
        <f t="shared" si="1"/>
        <v>36.686231599999999</v>
      </c>
    </row>
    <row r="53" spans="1:4" x14ac:dyDescent="0.2">
      <c r="A53">
        <v>520</v>
      </c>
      <c r="B53">
        <f t="shared" si="0"/>
        <v>0.8666666666666667</v>
      </c>
      <c r="C53">
        <v>41.89</v>
      </c>
      <c r="D53">
        <f t="shared" si="1"/>
        <v>36.515085299999996</v>
      </c>
    </row>
    <row r="54" spans="1:4" x14ac:dyDescent="0.2">
      <c r="A54">
        <v>530</v>
      </c>
      <c r="B54">
        <f t="shared" si="0"/>
        <v>0.8833333333333333</v>
      </c>
      <c r="C54">
        <v>42.12</v>
      </c>
      <c r="D54">
        <f t="shared" si="1"/>
        <v>36.722262399999998</v>
      </c>
    </row>
    <row r="55" spans="1:4" x14ac:dyDescent="0.2">
      <c r="A55">
        <v>540</v>
      </c>
      <c r="B55">
        <f t="shared" si="0"/>
        <v>0.9</v>
      </c>
      <c r="C55">
        <v>42.04</v>
      </c>
      <c r="D55">
        <f t="shared" si="1"/>
        <v>36.6502008</v>
      </c>
    </row>
    <row r="56" spans="1:4" x14ac:dyDescent="0.2">
      <c r="A56">
        <v>550</v>
      </c>
      <c r="B56">
        <f t="shared" si="0"/>
        <v>0.91666666666666663</v>
      </c>
      <c r="C56">
        <v>41.91</v>
      </c>
      <c r="D56">
        <f t="shared" si="1"/>
        <v>36.533100699999991</v>
      </c>
    </row>
    <row r="57" spans="1:4" x14ac:dyDescent="0.2">
      <c r="A57">
        <v>560</v>
      </c>
      <c r="B57">
        <f t="shared" si="0"/>
        <v>0.93333333333333335</v>
      </c>
      <c r="C57">
        <v>41.88</v>
      </c>
      <c r="D57">
        <f t="shared" si="1"/>
        <v>36.506077599999998</v>
      </c>
    </row>
    <row r="58" spans="1:4" x14ac:dyDescent="0.2">
      <c r="A58">
        <v>570</v>
      </c>
      <c r="B58">
        <f t="shared" si="0"/>
        <v>0.95</v>
      </c>
      <c r="C58">
        <v>42.01</v>
      </c>
      <c r="D58">
        <f t="shared" si="1"/>
        <v>36.623177699999999</v>
      </c>
    </row>
    <row r="59" spans="1:4" x14ac:dyDescent="0.2">
      <c r="A59">
        <v>580</v>
      </c>
      <c r="B59">
        <f t="shared" si="0"/>
        <v>0.96666666666666667</v>
      </c>
      <c r="C59">
        <v>42.14</v>
      </c>
      <c r="D59">
        <f t="shared" si="1"/>
        <v>36.740277800000001</v>
      </c>
    </row>
    <row r="60" spans="1:4" x14ac:dyDescent="0.2">
      <c r="A60">
        <v>590</v>
      </c>
      <c r="B60">
        <f t="shared" si="0"/>
        <v>0.98333333333333328</v>
      </c>
      <c r="C60">
        <v>41.91</v>
      </c>
      <c r="D60">
        <f t="shared" si="1"/>
        <v>36.533100699999991</v>
      </c>
    </row>
    <row r="61" spans="1:4" x14ac:dyDescent="0.2">
      <c r="A61">
        <v>600</v>
      </c>
      <c r="B61">
        <f t="shared" si="0"/>
        <v>1</v>
      </c>
      <c r="C61">
        <v>41.99</v>
      </c>
      <c r="D61">
        <f t="shared" si="1"/>
        <v>36.605162299999996</v>
      </c>
    </row>
    <row r="62" spans="1:4" x14ac:dyDescent="0.2">
      <c r="A62">
        <v>610</v>
      </c>
      <c r="C62">
        <v>42.18</v>
      </c>
      <c r="D62">
        <f t="shared" si="1"/>
        <v>36.7763086</v>
      </c>
    </row>
    <row r="63" spans="1:4" x14ac:dyDescent="0.2">
      <c r="A63">
        <v>620</v>
      </c>
      <c r="C63">
        <v>41.83</v>
      </c>
      <c r="D63">
        <f t="shared" si="1"/>
        <v>36.461039099999994</v>
      </c>
    </row>
    <row r="64" spans="1:4" x14ac:dyDescent="0.2">
      <c r="A64">
        <v>630</v>
      </c>
      <c r="C64">
        <v>41.85</v>
      </c>
      <c r="D64">
        <f t="shared" si="1"/>
        <v>36.479054499999997</v>
      </c>
    </row>
    <row r="65" spans="1:4" x14ac:dyDescent="0.2">
      <c r="A65">
        <v>640</v>
      </c>
      <c r="C65">
        <v>41.82</v>
      </c>
      <c r="D65">
        <f t="shared" si="1"/>
        <v>36.452031399999996</v>
      </c>
    </row>
    <row r="66" spans="1:4" x14ac:dyDescent="0.2">
      <c r="A66">
        <v>650</v>
      </c>
      <c r="C66">
        <v>41.81</v>
      </c>
      <c r="D66">
        <f t="shared" si="1"/>
        <v>36.443023699999998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768F-7286-495C-8B6B-B6D6F5A70461}">
  <dimension ref="A1:E25"/>
  <sheetViews>
    <sheetView workbookViewId="0">
      <selection activeCell="H32" sqref="H32"/>
    </sheetView>
  </sheetViews>
  <sheetFormatPr defaultRowHeight="14.25" x14ac:dyDescent="0.2"/>
  <sheetData>
    <row r="1" spans="1:5" x14ac:dyDescent="0.2">
      <c r="A1" t="s">
        <v>35</v>
      </c>
    </row>
    <row r="2" spans="1:5" x14ac:dyDescent="0.2">
      <c r="B2">
        <v>0</v>
      </c>
      <c r="C2">
        <f>B2/20</f>
        <v>0</v>
      </c>
      <c r="D2">
        <v>102.41</v>
      </c>
      <c r="E2">
        <f>0.90077*D2-1.21817</f>
        <v>91.029685699999987</v>
      </c>
    </row>
    <row r="3" spans="1:5" x14ac:dyDescent="0.2">
      <c r="B3">
        <v>1</v>
      </c>
      <c r="C3">
        <f t="shared" ref="C3:C22" si="0">B3/20</f>
        <v>0.05</v>
      </c>
      <c r="D3">
        <v>102.44</v>
      </c>
      <c r="E3">
        <f t="shared" ref="E3:E25" si="1">0.90077*D3-1.21817</f>
        <v>91.056708799999996</v>
      </c>
    </row>
    <row r="4" spans="1:5" x14ac:dyDescent="0.2">
      <c r="B4">
        <v>2</v>
      </c>
      <c r="C4">
        <f t="shared" si="0"/>
        <v>0.1</v>
      </c>
      <c r="D4">
        <v>97.95</v>
      </c>
      <c r="E4">
        <f t="shared" si="1"/>
        <v>87.012251500000005</v>
      </c>
    </row>
    <row r="5" spans="1:5" x14ac:dyDescent="0.2">
      <c r="B5">
        <v>3</v>
      </c>
      <c r="C5">
        <f t="shared" si="0"/>
        <v>0.15</v>
      </c>
      <c r="D5">
        <v>107.3</v>
      </c>
      <c r="E5">
        <f t="shared" si="1"/>
        <v>95.434450999999996</v>
      </c>
    </row>
    <row r="6" spans="1:5" x14ac:dyDescent="0.2">
      <c r="B6">
        <v>4</v>
      </c>
      <c r="C6">
        <f t="shared" si="0"/>
        <v>0.2</v>
      </c>
      <c r="D6">
        <v>109.8</v>
      </c>
      <c r="E6">
        <f t="shared" si="1"/>
        <v>97.686375999999996</v>
      </c>
    </row>
    <row r="7" spans="1:5" x14ac:dyDescent="0.2">
      <c r="B7">
        <v>5</v>
      </c>
      <c r="C7">
        <f t="shared" si="0"/>
        <v>0.25</v>
      </c>
      <c r="D7">
        <v>109.71</v>
      </c>
      <c r="E7">
        <f t="shared" si="1"/>
        <v>97.605306699999986</v>
      </c>
    </row>
    <row r="8" spans="1:5" x14ac:dyDescent="0.2">
      <c r="B8">
        <v>6</v>
      </c>
      <c r="C8">
        <f t="shared" si="0"/>
        <v>0.3</v>
      </c>
      <c r="D8">
        <v>108.2</v>
      </c>
      <c r="E8">
        <f t="shared" si="1"/>
        <v>96.245143999999996</v>
      </c>
    </row>
    <row r="9" spans="1:5" x14ac:dyDescent="0.2">
      <c r="B9">
        <v>7</v>
      </c>
      <c r="C9">
        <f t="shared" si="0"/>
        <v>0.35</v>
      </c>
      <c r="D9">
        <v>108.56</v>
      </c>
      <c r="E9">
        <f t="shared" si="1"/>
        <v>96.569421199999994</v>
      </c>
    </row>
    <row r="10" spans="1:5" x14ac:dyDescent="0.2">
      <c r="B10">
        <v>8</v>
      </c>
      <c r="C10">
        <f t="shared" si="0"/>
        <v>0.4</v>
      </c>
      <c r="D10">
        <v>109.08</v>
      </c>
      <c r="E10">
        <f t="shared" si="1"/>
        <v>97.037821599999987</v>
      </c>
    </row>
    <row r="11" spans="1:5" x14ac:dyDescent="0.2">
      <c r="B11">
        <v>9</v>
      </c>
      <c r="C11">
        <f t="shared" si="0"/>
        <v>0.45</v>
      </c>
      <c r="D11">
        <v>110.89</v>
      </c>
      <c r="E11">
        <f t="shared" si="1"/>
        <v>98.6682153</v>
      </c>
    </row>
    <row r="12" spans="1:5" x14ac:dyDescent="0.2">
      <c r="B12">
        <v>10</v>
      </c>
      <c r="C12">
        <f t="shared" si="0"/>
        <v>0.5</v>
      </c>
      <c r="D12">
        <v>110.38</v>
      </c>
      <c r="E12">
        <f t="shared" si="1"/>
        <v>98.208822599999991</v>
      </c>
    </row>
    <row r="13" spans="1:5" x14ac:dyDescent="0.2">
      <c r="B13">
        <v>11</v>
      </c>
      <c r="C13">
        <f t="shared" si="0"/>
        <v>0.55000000000000004</v>
      </c>
      <c r="D13">
        <v>110.92</v>
      </c>
      <c r="E13">
        <f t="shared" si="1"/>
        <v>98.695238399999994</v>
      </c>
    </row>
    <row r="14" spans="1:5" x14ac:dyDescent="0.2">
      <c r="B14">
        <v>12</v>
      </c>
      <c r="C14">
        <f t="shared" si="0"/>
        <v>0.6</v>
      </c>
      <c r="D14">
        <v>110.89</v>
      </c>
      <c r="E14">
        <f t="shared" si="1"/>
        <v>98.6682153</v>
      </c>
    </row>
    <row r="15" spans="1:5" x14ac:dyDescent="0.2">
      <c r="B15">
        <v>13</v>
      </c>
      <c r="C15">
        <f t="shared" si="0"/>
        <v>0.65</v>
      </c>
      <c r="D15">
        <v>110.08</v>
      </c>
      <c r="E15">
        <f t="shared" si="1"/>
        <v>97.938591599999995</v>
      </c>
    </row>
    <row r="16" spans="1:5" x14ac:dyDescent="0.2">
      <c r="B16">
        <v>14</v>
      </c>
      <c r="C16">
        <f t="shared" si="0"/>
        <v>0.7</v>
      </c>
      <c r="D16">
        <v>110.73</v>
      </c>
      <c r="E16">
        <f t="shared" si="1"/>
        <v>98.524092100000004</v>
      </c>
    </row>
    <row r="17" spans="2:5" x14ac:dyDescent="0.2">
      <c r="B17">
        <v>15</v>
      </c>
      <c r="C17">
        <f t="shared" si="0"/>
        <v>0.75</v>
      </c>
      <c r="D17">
        <v>110.42</v>
      </c>
      <c r="E17">
        <f t="shared" si="1"/>
        <v>98.244853399999997</v>
      </c>
    </row>
    <row r="18" spans="2:5" x14ac:dyDescent="0.2">
      <c r="B18">
        <v>16</v>
      </c>
      <c r="C18">
        <f t="shared" si="0"/>
        <v>0.8</v>
      </c>
      <c r="D18">
        <v>110.72</v>
      </c>
      <c r="E18">
        <f t="shared" si="1"/>
        <v>98.515084399999992</v>
      </c>
    </row>
    <row r="19" spans="2:5" x14ac:dyDescent="0.2">
      <c r="B19">
        <v>17</v>
      </c>
      <c r="C19">
        <f t="shared" si="0"/>
        <v>0.85</v>
      </c>
      <c r="D19">
        <v>110.74</v>
      </c>
      <c r="E19">
        <f t="shared" si="1"/>
        <v>98.533099799999988</v>
      </c>
    </row>
    <row r="20" spans="2:5" x14ac:dyDescent="0.2">
      <c r="B20">
        <v>18</v>
      </c>
      <c r="C20">
        <f t="shared" si="0"/>
        <v>0.9</v>
      </c>
      <c r="D20">
        <v>110.98</v>
      </c>
      <c r="E20">
        <f t="shared" si="1"/>
        <v>98.749284599999996</v>
      </c>
    </row>
    <row r="21" spans="2:5" x14ac:dyDescent="0.2">
      <c r="B21">
        <v>19</v>
      </c>
      <c r="C21">
        <f t="shared" si="0"/>
        <v>0.95</v>
      </c>
      <c r="D21">
        <v>111.28</v>
      </c>
      <c r="E21">
        <f t="shared" si="1"/>
        <v>99.019515599999991</v>
      </c>
    </row>
    <row r="22" spans="2:5" x14ac:dyDescent="0.2">
      <c r="B22">
        <v>20</v>
      </c>
      <c r="C22">
        <f t="shared" si="0"/>
        <v>1</v>
      </c>
      <c r="D22">
        <v>111.59</v>
      </c>
      <c r="E22">
        <f t="shared" si="1"/>
        <v>99.298754299999999</v>
      </c>
    </row>
    <row r="23" spans="2:5" x14ac:dyDescent="0.2">
      <c r="B23">
        <v>21</v>
      </c>
      <c r="D23">
        <v>112.22</v>
      </c>
      <c r="E23">
        <f t="shared" si="1"/>
        <v>99.866239399999998</v>
      </c>
    </row>
    <row r="24" spans="2:5" x14ac:dyDescent="0.2">
      <c r="B24">
        <v>22</v>
      </c>
      <c r="D24">
        <v>112.57</v>
      </c>
      <c r="E24">
        <f t="shared" si="1"/>
        <v>100.18150889999998</v>
      </c>
    </row>
    <row r="25" spans="2:5" x14ac:dyDescent="0.2">
      <c r="B25">
        <v>23</v>
      </c>
      <c r="D25">
        <v>112.66</v>
      </c>
      <c r="E25">
        <f t="shared" si="1"/>
        <v>100.26257819999999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EE74-1835-4A72-9986-3F85DD0E821E}">
  <dimension ref="A1:E34"/>
  <sheetViews>
    <sheetView workbookViewId="0">
      <selection activeCell="I30" sqref="I30"/>
    </sheetView>
  </sheetViews>
  <sheetFormatPr defaultRowHeight="14.25" x14ac:dyDescent="0.2"/>
  <sheetData>
    <row r="1" spans="1:5" x14ac:dyDescent="0.2">
      <c r="A1" t="s">
        <v>36</v>
      </c>
    </row>
    <row r="2" spans="1:5" x14ac:dyDescent="0.2">
      <c r="B2">
        <v>0</v>
      </c>
      <c r="C2">
        <f>B2/30</f>
        <v>0</v>
      </c>
      <c r="D2">
        <v>95.81</v>
      </c>
      <c r="E2">
        <f>0.90077*D2-1.21817</f>
        <v>85.084603700000002</v>
      </c>
    </row>
    <row r="3" spans="1:5" x14ac:dyDescent="0.2">
      <c r="B3">
        <v>1</v>
      </c>
      <c r="C3">
        <f t="shared" ref="C3:C32" si="0">B3/30</f>
        <v>3.3333333333333333E-2</v>
      </c>
      <c r="D3">
        <v>103.1</v>
      </c>
      <c r="E3">
        <f t="shared" ref="E3:E34" si="1">0.90077*D3-1.21817</f>
        <v>91.651216999999988</v>
      </c>
    </row>
    <row r="4" spans="1:5" x14ac:dyDescent="0.2">
      <c r="B4">
        <v>2</v>
      </c>
      <c r="C4">
        <f t="shared" si="0"/>
        <v>6.6666666666666666E-2</v>
      </c>
      <c r="D4">
        <v>106.05</v>
      </c>
      <c r="E4">
        <f t="shared" si="1"/>
        <v>94.308488499999996</v>
      </c>
    </row>
    <row r="5" spans="1:5" x14ac:dyDescent="0.2">
      <c r="B5">
        <v>3</v>
      </c>
      <c r="C5">
        <f t="shared" si="0"/>
        <v>0.1</v>
      </c>
      <c r="D5">
        <v>106.79</v>
      </c>
      <c r="E5">
        <f t="shared" si="1"/>
        <v>94.975058300000001</v>
      </c>
    </row>
    <row r="6" spans="1:5" x14ac:dyDescent="0.2">
      <c r="B6">
        <v>4</v>
      </c>
      <c r="C6">
        <f t="shared" si="0"/>
        <v>0.13333333333333333</v>
      </c>
      <c r="D6">
        <v>107.07</v>
      </c>
      <c r="E6">
        <f t="shared" si="1"/>
        <v>95.227273899999986</v>
      </c>
    </row>
    <row r="7" spans="1:5" x14ac:dyDescent="0.2">
      <c r="B7">
        <v>5</v>
      </c>
      <c r="C7">
        <f t="shared" si="0"/>
        <v>0.16666666666666666</v>
      </c>
      <c r="D7">
        <v>107.3</v>
      </c>
      <c r="E7">
        <f t="shared" si="1"/>
        <v>95.434450999999996</v>
      </c>
    </row>
    <row r="8" spans="1:5" x14ac:dyDescent="0.2">
      <c r="B8">
        <v>6</v>
      </c>
      <c r="C8">
        <f t="shared" si="0"/>
        <v>0.2</v>
      </c>
      <c r="D8">
        <v>107.35</v>
      </c>
      <c r="E8">
        <f t="shared" si="1"/>
        <v>95.479489499999985</v>
      </c>
    </row>
    <row r="9" spans="1:5" x14ac:dyDescent="0.2">
      <c r="B9">
        <v>7</v>
      </c>
      <c r="C9">
        <f t="shared" si="0"/>
        <v>0.23333333333333334</v>
      </c>
      <c r="D9">
        <v>107.64</v>
      </c>
      <c r="E9">
        <f t="shared" si="1"/>
        <v>95.740712799999997</v>
      </c>
    </row>
    <row r="10" spans="1:5" x14ac:dyDescent="0.2">
      <c r="B10">
        <v>8</v>
      </c>
      <c r="C10">
        <f t="shared" si="0"/>
        <v>0.26666666666666666</v>
      </c>
      <c r="D10">
        <v>107.44</v>
      </c>
      <c r="E10">
        <f t="shared" si="1"/>
        <v>95.560558799999995</v>
      </c>
    </row>
    <row r="11" spans="1:5" x14ac:dyDescent="0.2">
      <c r="B11">
        <v>9</v>
      </c>
      <c r="C11">
        <f t="shared" si="0"/>
        <v>0.3</v>
      </c>
      <c r="D11">
        <v>108.04</v>
      </c>
      <c r="E11">
        <f t="shared" si="1"/>
        <v>96.101020800000001</v>
      </c>
    </row>
    <row r="12" spans="1:5" x14ac:dyDescent="0.2">
      <c r="B12">
        <v>10</v>
      </c>
      <c r="C12">
        <f t="shared" si="0"/>
        <v>0.33333333333333331</v>
      </c>
      <c r="D12">
        <v>108.5</v>
      </c>
      <c r="E12">
        <f t="shared" si="1"/>
        <v>96.515374999999992</v>
      </c>
    </row>
    <row r="13" spans="1:5" x14ac:dyDescent="0.2">
      <c r="B13">
        <v>11</v>
      </c>
      <c r="C13">
        <f t="shared" si="0"/>
        <v>0.36666666666666664</v>
      </c>
      <c r="D13">
        <v>108.55</v>
      </c>
      <c r="E13">
        <f t="shared" si="1"/>
        <v>96.560413499999996</v>
      </c>
    </row>
    <row r="14" spans="1:5" x14ac:dyDescent="0.2">
      <c r="B14">
        <v>12</v>
      </c>
      <c r="C14">
        <f t="shared" si="0"/>
        <v>0.4</v>
      </c>
      <c r="D14">
        <v>108.86</v>
      </c>
      <c r="E14">
        <f t="shared" si="1"/>
        <v>96.839652199999989</v>
      </c>
    </row>
    <row r="15" spans="1:5" x14ac:dyDescent="0.2">
      <c r="B15">
        <v>13</v>
      </c>
      <c r="C15">
        <f t="shared" si="0"/>
        <v>0.43333333333333335</v>
      </c>
      <c r="D15">
        <v>109.06</v>
      </c>
      <c r="E15">
        <f t="shared" si="1"/>
        <v>97.019806199999991</v>
      </c>
    </row>
    <row r="16" spans="1:5" x14ac:dyDescent="0.2">
      <c r="B16">
        <v>14</v>
      </c>
      <c r="C16">
        <f t="shared" si="0"/>
        <v>0.46666666666666667</v>
      </c>
      <c r="D16">
        <v>109.93</v>
      </c>
      <c r="E16">
        <f t="shared" si="1"/>
        <v>97.803476099999997</v>
      </c>
    </row>
    <row r="17" spans="2:5" x14ac:dyDescent="0.2">
      <c r="B17">
        <v>15</v>
      </c>
      <c r="C17">
        <f t="shared" si="0"/>
        <v>0.5</v>
      </c>
      <c r="D17">
        <v>109.19</v>
      </c>
      <c r="E17">
        <f t="shared" si="1"/>
        <v>97.136906299999993</v>
      </c>
    </row>
    <row r="18" spans="2:5" x14ac:dyDescent="0.2">
      <c r="B18">
        <v>16</v>
      </c>
      <c r="C18">
        <f t="shared" si="0"/>
        <v>0.53333333333333333</v>
      </c>
      <c r="D18">
        <v>109.14</v>
      </c>
      <c r="E18">
        <f t="shared" si="1"/>
        <v>97.091867799999989</v>
      </c>
    </row>
    <row r="19" spans="2:5" x14ac:dyDescent="0.2">
      <c r="B19">
        <v>17</v>
      </c>
      <c r="C19">
        <f t="shared" si="0"/>
        <v>0.56666666666666665</v>
      </c>
      <c r="D19">
        <v>109.73</v>
      </c>
      <c r="E19">
        <f t="shared" si="1"/>
        <v>97.623322099999996</v>
      </c>
    </row>
    <row r="20" spans="2:5" x14ac:dyDescent="0.2">
      <c r="B20">
        <v>18</v>
      </c>
      <c r="C20">
        <f t="shared" si="0"/>
        <v>0.6</v>
      </c>
      <c r="D20">
        <v>109.49</v>
      </c>
      <c r="E20">
        <f t="shared" si="1"/>
        <v>97.407137299999988</v>
      </c>
    </row>
    <row r="21" spans="2:5" x14ac:dyDescent="0.2">
      <c r="B21">
        <v>19</v>
      </c>
      <c r="C21">
        <f t="shared" si="0"/>
        <v>0.6333333333333333</v>
      </c>
      <c r="D21">
        <v>109.3</v>
      </c>
      <c r="E21">
        <f t="shared" si="1"/>
        <v>97.235990999999999</v>
      </c>
    </row>
    <row r="22" spans="2:5" x14ac:dyDescent="0.2">
      <c r="B22">
        <v>20</v>
      </c>
      <c r="C22">
        <f t="shared" si="0"/>
        <v>0.66666666666666663</v>
      </c>
      <c r="D22">
        <v>109.51</v>
      </c>
      <c r="E22">
        <f t="shared" si="1"/>
        <v>97.425152699999998</v>
      </c>
    </row>
    <row r="23" spans="2:5" x14ac:dyDescent="0.2">
      <c r="B23">
        <v>21</v>
      </c>
      <c r="C23">
        <f t="shared" si="0"/>
        <v>0.7</v>
      </c>
      <c r="D23">
        <v>110.08</v>
      </c>
      <c r="E23">
        <f t="shared" si="1"/>
        <v>97.938591599999995</v>
      </c>
    </row>
    <row r="24" spans="2:5" x14ac:dyDescent="0.2">
      <c r="B24">
        <v>22</v>
      </c>
      <c r="C24">
        <f t="shared" si="0"/>
        <v>0.73333333333333328</v>
      </c>
      <c r="D24">
        <v>110.35</v>
      </c>
      <c r="E24">
        <f t="shared" si="1"/>
        <v>98.181799499999997</v>
      </c>
    </row>
    <row r="25" spans="2:5" x14ac:dyDescent="0.2">
      <c r="B25">
        <v>23</v>
      </c>
      <c r="C25">
        <f t="shared" si="0"/>
        <v>0.76666666666666672</v>
      </c>
      <c r="D25">
        <v>110.39</v>
      </c>
      <c r="E25">
        <f t="shared" si="1"/>
        <v>98.217830299999989</v>
      </c>
    </row>
    <row r="26" spans="2:5" x14ac:dyDescent="0.2">
      <c r="B26">
        <v>24</v>
      </c>
      <c r="C26">
        <f t="shared" si="0"/>
        <v>0.8</v>
      </c>
      <c r="D26">
        <v>110.61</v>
      </c>
      <c r="E26">
        <f t="shared" si="1"/>
        <v>98.4159997</v>
      </c>
    </row>
    <row r="27" spans="2:5" x14ac:dyDescent="0.2">
      <c r="B27">
        <v>25</v>
      </c>
      <c r="C27">
        <f t="shared" si="0"/>
        <v>0.83333333333333337</v>
      </c>
      <c r="D27">
        <v>110.88</v>
      </c>
      <c r="E27">
        <f t="shared" si="1"/>
        <v>98.659207599999988</v>
      </c>
    </row>
    <row r="28" spans="2:5" x14ac:dyDescent="0.2">
      <c r="B28">
        <v>26</v>
      </c>
      <c r="C28">
        <f t="shared" si="0"/>
        <v>0.8666666666666667</v>
      </c>
      <c r="D28">
        <v>111.1</v>
      </c>
      <c r="E28">
        <f t="shared" si="1"/>
        <v>98.857376999999985</v>
      </c>
    </row>
    <row r="29" spans="2:5" x14ac:dyDescent="0.2">
      <c r="B29">
        <v>27</v>
      </c>
      <c r="C29">
        <f t="shared" si="0"/>
        <v>0.9</v>
      </c>
      <c r="D29">
        <v>111.18</v>
      </c>
      <c r="E29">
        <f t="shared" si="1"/>
        <v>98.929438599999997</v>
      </c>
    </row>
    <row r="30" spans="2:5" x14ac:dyDescent="0.2">
      <c r="B30">
        <v>28</v>
      </c>
      <c r="C30">
        <f t="shared" si="0"/>
        <v>0.93333333333333335</v>
      </c>
      <c r="D30">
        <v>111.59</v>
      </c>
      <c r="E30">
        <f t="shared" si="1"/>
        <v>99.298754299999999</v>
      </c>
    </row>
    <row r="31" spans="2:5" x14ac:dyDescent="0.2">
      <c r="B31">
        <v>29</v>
      </c>
      <c r="C31">
        <f t="shared" si="0"/>
        <v>0.96666666666666667</v>
      </c>
      <c r="D31">
        <v>111.67</v>
      </c>
      <c r="E31">
        <f t="shared" si="1"/>
        <v>99.370815899999997</v>
      </c>
    </row>
    <row r="32" spans="2:5" x14ac:dyDescent="0.2">
      <c r="B32">
        <v>30</v>
      </c>
      <c r="C32">
        <f t="shared" si="0"/>
        <v>1</v>
      </c>
      <c r="D32">
        <v>111.89</v>
      </c>
      <c r="E32">
        <f t="shared" si="1"/>
        <v>99.568985299999994</v>
      </c>
    </row>
    <row r="33" spans="2:5" x14ac:dyDescent="0.2">
      <c r="B33">
        <v>31</v>
      </c>
      <c r="D33">
        <v>112.35</v>
      </c>
      <c r="E33">
        <f t="shared" si="1"/>
        <v>99.983339499999985</v>
      </c>
    </row>
    <row r="34" spans="2:5" x14ac:dyDescent="0.2">
      <c r="B34">
        <v>32</v>
      </c>
      <c r="D34">
        <v>112.67</v>
      </c>
      <c r="E34">
        <f t="shared" si="1"/>
        <v>100.27158589999999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430F-727B-45EE-BE05-B9347BF44D38}">
  <dimension ref="A1:E42"/>
  <sheetViews>
    <sheetView workbookViewId="0">
      <selection activeCell="C2" sqref="C2:E40"/>
    </sheetView>
  </sheetViews>
  <sheetFormatPr defaultRowHeight="14.25" x14ac:dyDescent="0.2"/>
  <sheetData>
    <row r="1" spans="1:5" x14ac:dyDescent="0.2">
      <c r="A1" t="s">
        <v>37</v>
      </c>
    </row>
    <row r="2" spans="1:5" x14ac:dyDescent="0.2">
      <c r="B2">
        <v>0</v>
      </c>
      <c r="C2">
        <f>B2/38</f>
        <v>0</v>
      </c>
      <c r="D2">
        <v>94.56</v>
      </c>
      <c r="E2">
        <f>0.90077*D2-1.21817</f>
        <v>83.958641200000002</v>
      </c>
    </row>
    <row r="3" spans="1:5" x14ac:dyDescent="0.2">
      <c r="B3">
        <v>1</v>
      </c>
      <c r="C3">
        <f t="shared" ref="C3:C40" si="0">B3/38</f>
        <v>2.6315789473684209E-2</v>
      </c>
      <c r="D3">
        <v>96.23</v>
      </c>
      <c r="E3">
        <f t="shared" ref="E3:E42" si="1">0.90077*D3-1.21817</f>
        <v>85.462927100000002</v>
      </c>
    </row>
    <row r="4" spans="1:5" x14ac:dyDescent="0.2">
      <c r="B4">
        <v>2</v>
      </c>
      <c r="C4">
        <f t="shared" si="0"/>
        <v>5.2631578947368418E-2</v>
      </c>
      <c r="D4">
        <v>103.53</v>
      </c>
      <c r="E4">
        <f t="shared" si="1"/>
        <v>92.0385481</v>
      </c>
    </row>
    <row r="5" spans="1:5" x14ac:dyDescent="0.2">
      <c r="B5">
        <v>3</v>
      </c>
      <c r="C5">
        <f t="shared" si="0"/>
        <v>7.8947368421052627E-2</v>
      </c>
      <c r="D5">
        <v>105.33</v>
      </c>
      <c r="E5">
        <f t="shared" si="1"/>
        <v>93.659934099999987</v>
      </c>
    </row>
    <row r="6" spans="1:5" x14ac:dyDescent="0.2">
      <c r="B6">
        <v>4</v>
      </c>
      <c r="C6">
        <f t="shared" si="0"/>
        <v>0.10526315789473684</v>
      </c>
      <c r="D6">
        <v>105.81</v>
      </c>
      <c r="E6">
        <f t="shared" si="1"/>
        <v>94.092303700000002</v>
      </c>
    </row>
    <row r="7" spans="1:5" x14ac:dyDescent="0.2">
      <c r="B7">
        <v>5</v>
      </c>
      <c r="C7">
        <f t="shared" si="0"/>
        <v>0.13157894736842105</v>
      </c>
      <c r="D7">
        <v>106.07</v>
      </c>
      <c r="E7">
        <f t="shared" si="1"/>
        <v>94.326503899999992</v>
      </c>
    </row>
    <row r="8" spans="1:5" x14ac:dyDescent="0.2">
      <c r="B8">
        <v>6</v>
      </c>
      <c r="C8">
        <f t="shared" si="0"/>
        <v>0.15789473684210525</v>
      </c>
      <c r="D8">
        <v>106</v>
      </c>
      <c r="E8">
        <f t="shared" si="1"/>
        <v>94.263449999999992</v>
      </c>
    </row>
    <row r="9" spans="1:5" x14ac:dyDescent="0.2">
      <c r="B9">
        <v>7</v>
      </c>
      <c r="C9">
        <f t="shared" si="0"/>
        <v>0.18421052631578946</v>
      </c>
      <c r="D9">
        <v>106.22</v>
      </c>
      <c r="E9">
        <f t="shared" si="1"/>
        <v>94.461619399999989</v>
      </c>
    </row>
    <row r="10" spans="1:5" x14ac:dyDescent="0.2">
      <c r="B10">
        <v>8</v>
      </c>
      <c r="C10">
        <f t="shared" si="0"/>
        <v>0.21052631578947367</v>
      </c>
      <c r="D10">
        <v>106.66</v>
      </c>
      <c r="E10">
        <f t="shared" si="1"/>
        <v>94.857958199999999</v>
      </c>
    </row>
    <row r="11" spans="1:5" x14ac:dyDescent="0.2">
      <c r="B11">
        <v>9</v>
      </c>
      <c r="C11">
        <f t="shared" si="0"/>
        <v>0.23684210526315788</v>
      </c>
      <c r="D11">
        <v>106.87</v>
      </c>
      <c r="E11">
        <f t="shared" si="1"/>
        <v>95.047119899999998</v>
      </c>
    </row>
    <row r="12" spans="1:5" x14ac:dyDescent="0.2">
      <c r="B12">
        <v>10</v>
      </c>
      <c r="C12">
        <f t="shared" si="0"/>
        <v>0.26315789473684209</v>
      </c>
      <c r="D12">
        <v>106.48</v>
      </c>
      <c r="E12">
        <f t="shared" si="1"/>
        <v>94.695819599999993</v>
      </c>
    </row>
    <row r="13" spans="1:5" x14ac:dyDescent="0.2">
      <c r="B13">
        <v>11</v>
      </c>
      <c r="C13">
        <f t="shared" si="0"/>
        <v>0.28947368421052633</v>
      </c>
      <c r="D13">
        <v>106.58</v>
      </c>
      <c r="E13">
        <f t="shared" si="1"/>
        <v>94.785896599999987</v>
      </c>
    </row>
    <row r="14" spans="1:5" x14ac:dyDescent="0.2">
      <c r="B14">
        <v>12</v>
      </c>
      <c r="C14">
        <f t="shared" si="0"/>
        <v>0.31578947368421051</v>
      </c>
      <c r="D14">
        <v>106.96</v>
      </c>
      <c r="E14">
        <f t="shared" si="1"/>
        <v>95.128189199999994</v>
      </c>
    </row>
    <row r="15" spans="1:5" x14ac:dyDescent="0.2">
      <c r="B15">
        <v>13</v>
      </c>
      <c r="C15">
        <f t="shared" si="0"/>
        <v>0.34210526315789475</v>
      </c>
      <c r="D15">
        <v>107.1</v>
      </c>
      <c r="E15">
        <f t="shared" si="1"/>
        <v>95.254296999999994</v>
      </c>
    </row>
    <row r="16" spans="1:5" x14ac:dyDescent="0.2">
      <c r="B16">
        <v>14</v>
      </c>
      <c r="C16">
        <f t="shared" si="0"/>
        <v>0.36842105263157893</v>
      </c>
      <c r="D16">
        <v>107.33</v>
      </c>
      <c r="E16">
        <f t="shared" si="1"/>
        <v>95.46147409999999</v>
      </c>
    </row>
    <row r="17" spans="2:5" x14ac:dyDescent="0.2">
      <c r="B17">
        <v>15</v>
      </c>
      <c r="C17">
        <f t="shared" si="0"/>
        <v>0.39473684210526316</v>
      </c>
      <c r="D17">
        <v>107.52</v>
      </c>
      <c r="E17">
        <f t="shared" si="1"/>
        <v>95.632620399999993</v>
      </c>
    </row>
    <row r="18" spans="2:5" x14ac:dyDescent="0.2">
      <c r="B18">
        <v>16</v>
      </c>
      <c r="C18">
        <f t="shared" si="0"/>
        <v>0.42105263157894735</v>
      </c>
      <c r="D18">
        <v>107.61</v>
      </c>
      <c r="E18">
        <f t="shared" si="1"/>
        <v>95.713689699999989</v>
      </c>
    </row>
    <row r="19" spans="2:5" x14ac:dyDescent="0.2">
      <c r="B19">
        <v>17</v>
      </c>
      <c r="C19">
        <f t="shared" si="0"/>
        <v>0.44736842105263158</v>
      </c>
      <c r="D19">
        <v>107.66</v>
      </c>
      <c r="E19">
        <f t="shared" si="1"/>
        <v>95.758728199999993</v>
      </c>
    </row>
    <row r="20" spans="2:5" x14ac:dyDescent="0.2">
      <c r="B20">
        <v>18</v>
      </c>
      <c r="C20">
        <f t="shared" si="0"/>
        <v>0.47368421052631576</v>
      </c>
      <c r="D20">
        <v>107.49</v>
      </c>
      <c r="E20">
        <f t="shared" si="1"/>
        <v>95.605597299999985</v>
      </c>
    </row>
    <row r="21" spans="2:5" x14ac:dyDescent="0.2">
      <c r="B21">
        <v>19</v>
      </c>
      <c r="C21">
        <f t="shared" si="0"/>
        <v>0.5</v>
      </c>
      <c r="D21">
        <v>107.33</v>
      </c>
      <c r="E21">
        <f t="shared" si="1"/>
        <v>95.46147409999999</v>
      </c>
    </row>
    <row r="22" spans="2:5" x14ac:dyDescent="0.2">
      <c r="B22">
        <v>20</v>
      </c>
      <c r="C22">
        <f t="shared" si="0"/>
        <v>0.52631578947368418</v>
      </c>
      <c r="D22">
        <v>107.53</v>
      </c>
      <c r="E22">
        <f t="shared" si="1"/>
        <v>95.641628099999991</v>
      </c>
    </row>
    <row r="23" spans="2:5" x14ac:dyDescent="0.2">
      <c r="B23">
        <v>21</v>
      </c>
      <c r="C23">
        <f t="shared" si="0"/>
        <v>0.55263157894736847</v>
      </c>
      <c r="D23">
        <v>107.78</v>
      </c>
      <c r="E23">
        <f t="shared" si="1"/>
        <v>95.866820599999997</v>
      </c>
    </row>
    <row r="24" spans="2:5" x14ac:dyDescent="0.2">
      <c r="B24">
        <v>22</v>
      </c>
      <c r="C24">
        <f t="shared" si="0"/>
        <v>0.57894736842105265</v>
      </c>
      <c r="D24">
        <v>107.63</v>
      </c>
      <c r="E24">
        <f t="shared" si="1"/>
        <v>95.731705099999985</v>
      </c>
    </row>
    <row r="25" spans="2:5" x14ac:dyDescent="0.2">
      <c r="B25">
        <v>23</v>
      </c>
      <c r="C25">
        <f t="shared" si="0"/>
        <v>0.60526315789473684</v>
      </c>
      <c r="D25">
        <v>107.57</v>
      </c>
      <c r="E25">
        <f t="shared" si="1"/>
        <v>95.677658899999983</v>
      </c>
    </row>
    <row r="26" spans="2:5" x14ac:dyDescent="0.2">
      <c r="B26">
        <v>24</v>
      </c>
      <c r="C26">
        <f t="shared" si="0"/>
        <v>0.63157894736842102</v>
      </c>
      <c r="D26">
        <v>107.69</v>
      </c>
      <c r="E26">
        <f t="shared" si="1"/>
        <v>95.785751299999987</v>
      </c>
    </row>
    <row r="27" spans="2:5" x14ac:dyDescent="0.2">
      <c r="B27">
        <v>25</v>
      </c>
      <c r="C27">
        <f t="shared" si="0"/>
        <v>0.65789473684210531</v>
      </c>
      <c r="D27">
        <v>108.19</v>
      </c>
      <c r="E27">
        <f t="shared" si="1"/>
        <v>96.236136299999998</v>
      </c>
    </row>
    <row r="28" spans="2:5" x14ac:dyDescent="0.2">
      <c r="B28">
        <v>26</v>
      </c>
      <c r="C28">
        <f t="shared" si="0"/>
        <v>0.68421052631578949</v>
      </c>
      <c r="D28">
        <v>108.29</v>
      </c>
      <c r="E28">
        <f t="shared" si="1"/>
        <v>96.326213300000006</v>
      </c>
    </row>
    <row r="29" spans="2:5" x14ac:dyDescent="0.2">
      <c r="B29">
        <v>27</v>
      </c>
      <c r="C29">
        <f t="shared" si="0"/>
        <v>0.71052631578947367</v>
      </c>
      <c r="D29">
        <v>108.53</v>
      </c>
      <c r="E29">
        <f t="shared" si="1"/>
        <v>96.5423981</v>
      </c>
    </row>
    <row r="30" spans="2:5" x14ac:dyDescent="0.2">
      <c r="B30">
        <v>28</v>
      </c>
      <c r="C30">
        <f t="shared" si="0"/>
        <v>0.73684210526315785</v>
      </c>
      <c r="D30">
        <v>108.9</v>
      </c>
      <c r="E30">
        <f t="shared" si="1"/>
        <v>96.875682999999995</v>
      </c>
    </row>
    <row r="31" spans="2:5" x14ac:dyDescent="0.2">
      <c r="B31">
        <v>29</v>
      </c>
      <c r="C31">
        <f t="shared" si="0"/>
        <v>0.76315789473684215</v>
      </c>
      <c r="D31">
        <v>108.91</v>
      </c>
      <c r="E31">
        <f t="shared" si="1"/>
        <v>96.884690699999993</v>
      </c>
    </row>
    <row r="32" spans="2:5" x14ac:dyDescent="0.2">
      <c r="B32">
        <v>30</v>
      </c>
      <c r="C32">
        <f t="shared" si="0"/>
        <v>0.78947368421052633</v>
      </c>
      <c r="D32">
        <v>109.07</v>
      </c>
      <c r="E32">
        <f t="shared" si="1"/>
        <v>97.028813899999989</v>
      </c>
    </row>
    <row r="33" spans="2:5" x14ac:dyDescent="0.2">
      <c r="B33">
        <v>31</v>
      </c>
      <c r="C33">
        <f t="shared" si="0"/>
        <v>0.81578947368421051</v>
      </c>
      <c r="D33">
        <v>109.53</v>
      </c>
      <c r="E33">
        <f t="shared" si="1"/>
        <v>97.443168099999994</v>
      </c>
    </row>
    <row r="34" spans="2:5" x14ac:dyDescent="0.2">
      <c r="B34">
        <v>32</v>
      </c>
      <c r="C34">
        <f t="shared" si="0"/>
        <v>0.84210526315789469</v>
      </c>
      <c r="D34">
        <v>109.77</v>
      </c>
      <c r="E34">
        <f t="shared" si="1"/>
        <v>97.659352899999988</v>
      </c>
    </row>
    <row r="35" spans="2:5" x14ac:dyDescent="0.2">
      <c r="B35">
        <v>33</v>
      </c>
      <c r="C35">
        <f t="shared" si="0"/>
        <v>0.86842105263157898</v>
      </c>
      <c r="D35">
        <v>109.81</v>
      </c>
      <c r="E35">
        <f t="shared" si="1"/>
        <v>97.695383699999994</v>
      </c>
    </row>
    <row r="36" spans="2:5" x14ac:dyDescent="0.2">
      <c r="B36">
        <v>34</v>
      </c>
      <c r="C36">
        <f t="shared" si="0"/>
        <v>0.89473684210526316</v>
      </c>
      <c r="D36">
        <v>109.93</v>
      </c>
      <c r="E36">
        <f t="shared" si="1"/>
        <v>97.803476099999997</v>
      </c>
    </row>
    <row r="37" spans="2:5" x14ac:dyDescent="0.2">
      <c r="B37">
        <v>35</v>
      </c>
      <c r="C37">
        <f t="shared" si="0"/>
        <v>0.92105263157894735</v>
      </c>
      <c r="D37">
        <v>110.3</v>
      </c>
      <c r="E37">
        <f t="shared" si="1"/>
        <v>98.136760999999993</v>
      </c>
    </row>
    <row r="38" spans="2:5" x14ac:dyDescent="0.2">
      <c r="B38">
        <v>36</v>
      </c>
      <c r="C38">
        <f t="shared" si="0"/>
        <v>0.94736842105263153</v>
      </c>
      <c r="D38">
        <v>110.43</v>
      </c>
      <c r="E38">
        <f t="shared" si="1"/>
        <v>98.253861099999995</v>
      </c>
    </row>
    <row r="39" spans="2:5" x14ac:dyDescent="0.2">
      <c r="B39">
        <v>37</v>
      </c>
      <c r="C39">
        <f t="shared" si="0"/>
        <v>0.97368421052631582</v>
      </c>
      <c r="D39">
        <v>110.69</v>
      </c>
      <c r="E39">
        <f t="shared" si="1"/>
        <v>98.488061299999998</v>
      </c>
    </row>
    <row r="40" spans="2:5" x14ac:dyDescent="0.2">
      <c r="B40">
        <v>38</v>
      </c>
      <c r="C40">
        <f t="shared" si="0"/>
        <v>1</v>
      </c>
      <c r="D40">
        <v>111.27</v>
      </c>
      <c r="E40">
        <f t="shared" si="1"/>
        <v>99.010507899999993</v>
      </c>
    </row>
    <row r="41" spans="2:5" x14ac:dyDescent="0.2">
      <c r="B41">
        <v>39</v>
      </c>
      <c r="D41">
        <v>111.38</v>
      </c>
      <c r="E41">
        <f t="shared" si="1"/>
        <v>99.109592599999985</v>
      </c>
    </row>
    <row r="42" spans="2:5" x14ac:dyDescent="0.2">
      <c r="B42">
        <v>40</v>
      </c>
      <c r="D42">
        <v>111.57</v>
      </c>
      <c r="E42">
        <f t="shared" si="1"/>
        <v>99.280738899999989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0222-F695-40CD-AD56-DE94F0C83D5E}">
  <dimension ref="A1:D68"/>
  <sheetViews>
    <sheetView workbookViewId="0">
      <selection activeCell="D2" sqref="D2:D65"/>
    </sheetView>
  </sheetViews>
  <sheetFormatPr defaultRowHeight="14.25" x14ac:dyDescent="0.2"/>
  <sheetData>
    <row r="1" spans="1:4" x14ac:dyDescent="0.2">
      <c r="A1" t="s">
        <v>8</v>
      </c>
    </row>
    <row r="2" spans="1:4" x14ac:dyDescent="0.2">
      <c r="A2">
        <v>10</v>
      </c>
      <c r="B2">
        <f>A2/640</f>
        <v>1.5625E-2</v>
      </c>
      <c r="C2">
        <v>36.630000000000003</v>
      </c>
      <c r="D2">
        <f>0.90077*C2-1.21817</f>
        <v>31.777035099999999</v>
      </c>
    </row>
    <row r="3" spans="1:4" x14ac:dyDescent="0.2">
      <c r="A3">
        <v>20</v>
      </c>
      <c r="B3">
        <f t="shared" ref="B3:B65" si="0">A3/640</f>
        <v>3.125E-2</v>
      </c>
      <c r="C3">
        <v>36.590000000000003</v>
      </c>
      <c r="D3">
        <f t="shared" ref="D3:D66" si="1">0.90077*C3-1.21817</f>
        <v>31.7410043</v>
      </c>
    </row>
    <row r="4" spans="1:4" x14ac:dyDescent="0.2">
      <c r="A4">
        <v>30</v>
      </c>
      <c r="B4">
        <f t="shared" si="0"/>
        <v>4.6875E-2</v>
      </c>
      <c r="C4" s="1">
        <v>36.130000000000003</v>
      </c>
      <c r="D4">
        <f t="shared" si="1"/>
        <v>31.326650100000002</v>
      </c>
    </row>
    <row r="5" spans="1:4" x14ac:dyDescent="0.2">
      <c r="A5">
        <v>40</v>
      </c>
      <c r="B5">
        <f t="shared" si="0"/>
        <v>6.25E-2</v>
      </c>
      <c r="C5" s="1">
        <v>36.04</v>
      </c>
      <c r="D5">
        <f t="shared" si="1"/>
        <v>31.245580799999999</v>
      </c>
    </row>
    <row r="6" spans="1:4" x14ac:dyDescent="0.2">
      <c r="A6">
        <v>50</v>
      </c>
      <c r="B6">
        <f t="shared" si="0"/>
        <v>7.8125E-2</v>
      </c>
      <c r="C6" s="1">
        <v>36.159999999999997</v>
      </c>
      <c r="D6">
        <f t="shared" si="1"/>
        <v>31.353673199999996</v>
      </c>
    </row>
    <row r="7" spans="1:4" x14ac:dyDescent="0.2">
      <c r="A7">
        <v>60</v>
      </c>
      <c r="B7">
        <f t="shared" si="0"/>
        <v>9.375E-2</v>
      </c>
      <c r="C7" s="1">
        <v>36.89</v>
      </c>
      <c r="D7">
        <f t="shared" si="1"/>
        <v>32.011235299999996</v>
      </c>
    </row>
    <row r="8" spans="1:4" x14ac:dyDescent="0.2">
      <c r="A8">
        <v>70</v>
      </c>
      <c r="B8">
        <f t="shared" si="0"/>
        <v>0.109375</v>
      </c>
      <c r="C8">
        <v>37.49</v>
      </c>
      <c r="D8">
        <f t="shared" si="1"/>
        <v>32.551697300000001</v>
      </c>
    </row>
    <row r="9" spans="1:4" x14ac:dyDescent="0.2">
      <c r="A9">
        <v>80</v>
      </c>
      <c r="B9">
        <f t="shared" si="0"/>
        <v>0.125</v>
      </c>
      <c r="C9">
        <v>37.58</v>
      </c>
      <c r="D9">
        <f t="shared" si="1"/>
        <v>32.632766599999997</v>
      </c>
    </row>
    <row r="10" spans="1:4" x14ac:dyDescent="0.2">
      <c r="A10">
        <v>90</v>
      </c>
      <c r="B10">
        <f t="shared" si="0"/>
        <v>0.140625</v>
      </c>
      <c r="C10">
        <v>37.61</v>
      </c>
      <c r="D10">
        <f t="shared" si="1"/>
        <v>32.659789699999997</v>
      </c>
    </row>
    <row r="11" spans="1:4" x14ac:dyDescent="0.2">
      <c r="A11">
        <v>100</v>
      </c>
      <c r="B11">
        <f t="shared" si="0"/>
        <v>0.15625</v>
      </c>
      <c r="C11">
        <v>37.85</v>
      </c>
      <c r="D11">
        <f t="shared" si="1"/>
        <v>32.875974499999998</v>
      </c>
    </row>
    <row r="12" spans="1:4" x14ac:dyDescent="0.2">
      <c r="A12">
        <v>110</v>
      </c>
      <c r="B12">
        <f t="shared" si="0"/>
        <v>0.171875</v>
      </c>
      <c r="C12">
        <v>37.630000000000003</v>
      </c>
      <c r="D12">
        <f t="shared" si="1"/>
        <v>32.6778051</v>
      </c>
    </row>
    <row r="13" spans="1:4" x14ac:dyDescent="0.2">
      <c r="A13">
        <v>120</v>
      </c>
      <c r="B13">
        <f t="shared" si="0"/>
        <v>0.1875</v>
      </c>
      <c r="C13">
        <v>37.549999999999997</v>
      </c>
      <c r="D13">
        <f t="shared" si="1"/>
        <v>32.605743499999996</v>
      </c>
    </row>
    <row r="14" spans="1:4" x14ac:dyDescent="0.2">
      <c r="A14">
        <v>130</v>
      </c>
      <c r="B14">
        <f t="shared" si="0"/>
        <v>0.203125</v>
      </c>
      <c r="C14">
        <v>37.630000000000003</v>
      </c>
      <c r="D14">
        <f t="shared" si="1"/>
        <v>32.6778051</v>
      </c>
    </row>
    <row r="15" spans="1:4" x14ac:dyDescent="0.2">
      <c r="A15">
        <v>140</v>
      </c>
      <c r="B15">
        <f t="shared" si="0"/>
        <v>0.21875</v>
      </c>
      <c r="C15">
        <v>37.71</v>
      </c>
      <c r="D15">
        <f t="shared" si="1"/>
        <v>32.749866699999998</v>
      </c>
    </row>
    <row r="16" spans="1:4" x14ac:dyDescent="0.2">
      <c r="A16">
        <v>150</v>
      </c>
      <c r="B16">
        <f t="shared" si="0"/>
        <v>0.234375</v>
      </c>
      <c r="C16">
        <v>37.68</v>
      </c>
      <c r="D16">
        <f t="shared" si="1"/>
        <v>32.722843599999997</v>
      </c>
    </row>
    <row r="17" spans="1:4" x14ac:dyDescent="0.2">
      <c r="A17">
        <v>160</v>
      </c>
      <c r="B17">
        <f t="shared" si="0"/>
        <v>0.25</v>
      </c>
      <c r="C17">
        <v>37.72</v>
      </c>
      <c r="D17">
        <f t="shared" si="1"/>
        <v>32.758874399999996</v>
      </c>
    </row>
    <row r="18" spans="1:4" x14ac:dyDescent="0.2">
      <c r="A18">
        <v>170</v>
      </c>
      <c r="B18">
        <f t="shared" si="0"/>
        <v>0.265625</v>
      </c>
      <c r="C18">
        <v>37.61</v>
      </c>
      <c r="D18">
        <f t="shared" si="1"/>
        <v>32.659789699999997</v>
      </c>
    </row>
    <row r="19" spans="1:4" x14ac:dyDescent="0.2">
      <c r="A19">
        <v>180</v>
      </c>
      <c r="B19">
        <f t="shared" si="0"/>
        <v>0.28125</v>
      </c>
      <c r="C19">
        <v>37.83</v>
      </c>
      <c r="D19">
        <f t="shared" si="1"/>
        <v>32.857959099999995</v>
      </c>
    </row>
    <row r="20" spans="1:4" x14ac:dyDescent="0.2">
      <c r="A20">
        <v>190</v>
      </c>
      <c r="B20">
        <f t="shared" si="0"/>
        <v>0.296875</v>
      </c>
      <c r="C20">
        <v>37.630000000000003</v>
      </c>
      <c r="D20">
        <f t="shared" si="1"/>
        <v>32.6778051</v>
      </c>
    </row>
    <row r="21" spans="1:4" x14ac:dyDescent="0.2">
      <c r="A21">
        <v>200</v>
      </c>
      <c r="B21">
        <f t="shared" si="0"/>
        <v>0.3125</v>
      </c>
      <c r="C21">
        <v>37.39</v>
      </c>
      <c r="D21">
        <f t="shared" si="1"/>
        <v>32.4616203</v>
      </c>
    </row>
    <row r="22" spans="1:4" x14ac:dyDescent="0.2">
      <c r="A22">
        <v>210</v>
      </c>
      <c r="B22">
        <f t="shared" si="0"/>
        <v>0.328125</v>
      </c>
      <c r="C22">
        <v>37.880000000000003</v>
      </c>
      <c r="D22">
        <f t="shared" si="1"/>
        <v>32.902997599999999</v>
      </c>
    </row>
    <row r="23" spans="1:4" x14ac:dyDescent="0.2">
      <c r="A23">
        <v>220</v>
      </c>
      <c r="B23">
        <f t="shared" si="0"/>
        <v>0.34375</v>
      </c>
      <c r="C23">
        <v>37.71</v>
      </c>
      <c r="D23">
        <f t="shared" si="1"/>
        <v>32.749866699999998</v>
      </c>
    </row>
    <row r="24" spans="1:4" x14ac:dyDescent="0.2">
      <c r="A24">
        <v>230</v>
      </c>
      <c r="B24">
        <f t="shared" si="0"/>
        <v>0.359375</v>
      </c>
      <c r="C24">
        <v>37.89</v>
      </c>
      <c r="D24">
        <f t="shared" si="1"/>
        <v>32.912005299999997</v>
      </c>
    </row>
    <row r="25" spans="1:4" x14ac:dyDescent="0.2">
      <c r="A25">
        <v>240</v>
      </c>
      <c r="B25">
        <f t="shared" si="0"/>
        <v>0.375</v>
      </c>
      <c r="C25">
        <v>37.69</v>
      </c>
      <c r="D25">
        <f t="shared" si="1"/>
        <v>32.731851299999995</v>
      </c>
    </row>
    <row r="26" spans="1:4" x14ac:dyDescent="0.2">
      <c r="A26">
        <v>250</v>
      </c>
      <c r="B26">
        <f t="shared" si="0"/>
        <v>0.390625</v>
      </c>
      <c r="C26">
        <v>37.75</v>
      </c>
      <c r="D26">
        <f t="shared" si="1"/>
        <v>32.785897499999997</v>
      </c>
    </row>
    <row r="27" spans="1:4" x14ac:dyDescent="0.2">
      <c r="A27">
        <v>260</v>
      </c>
      <c r="B27">
        <f t="shared" si="0"/>
        <v>0.40625</v>
      </c>
      <c r="C27">
        <v>37.880000000000003</v>
      </c>
      <c r="D27">
        <f t="shared" si="1"/>
        <v>32.902997599999999</v>
      </c>
    </row>
    <row r="28" spans="1:4" x14ac:dyDescent="0.2">
      <c r="A28">
        <v>270</v>
      </c>
      <c r="B28">
        <f t="shared" si="0"/>
        <v>0.421875</v>
      </c>
      <c r="C28">
        <v>37.93</v>
      </c>
      <c r="D28">
        <f t="shared" si="1"/>
        <v>32.948036099999996</v>
      </c>
    </row>
    <row r="29" spans="1:4" x14ac:dyDescent="0.2">
      <c r="A29">
        <v>280</v>
      </c>
      <c r="B29">
        <f t="shared" si="0"/>
        <v>0.4375</v>
      </c>
      <c r="C29">
        <v>37.99</v>
      </c>
      <c r="D29">
        <f t="shared" si="1"/>
        <v>33.002082299999998</v>
      </c>
    </row>
    <row r="30" spans="1:4" x14ac:dyDescent="0.2">
      <c r="A30">
        <v>290</v>
      </c>
      <c r="B30">
        <f t="shared" si="0"/>
        <v>0.453125</v>
      </c>
      <c r="C30">
        <v>38</v>
      </c>
      <c r="D30">
        <f t="shared" si="1"/>
        <v>33.011089999999996</v>
      </c>
    </row>
    <row r="31" spans="1:4" x14ac:dyDescent="0.2">
      <c r="A31">
        <v>300</v>
      </c>
      <c r="B31">
        <f t="shared" si="0"/>
        <v>0.46875</v>
      </c>
      <c r="C31">
        <v>38.22</v>
      </c>
      <c r="D31">
        <f t="shared" si="1"/>
        <v>33.209259399999993</v>
      </c>
    </row>
    <row r="32" spans="1:4" x14ac:dyDescent="0.2">
      <c r="A32">
        <v>310</v>
      </c>
      <c r="B32">
        <f t="shared" si="0"/>
        <v>0.484375</v>
      </c>
      <c r="C32">
        <v>37.409999999999997</v>
      </c>
      <c r="D32">
        <f t="shared" si="1"/>
        <v>32.479635699999996</v>
      </c>
    </row>
    <row r="33" spans="1:4" x14ac:dyDescent="0.2">
      <c r="A33">
        <v>320</v>
      </c>
      <c r="B33">
        <f t="shared" si="0"/>
        <v>0.5</v>
      </c>
      <c r="C33">
        <v>37.549999999999997</v>
      </c>
      <c r="D33">
        <f t="shared" si="1"/>
        <v>32.605743499999996</v>
      </c>
    </row>
    <row r="34" spans="1:4" x14ac:dyDescent="0.2">
      <c r="A34">
        <v>330</v>
      </c>
      <c r="B34">
        <f t="shared" si="0"/>
        <v>0.515625</v>
      </c>
      <c r="C34">
        <v>37.72</v>
      </c>
      <c r="D34">
        <f t="shared" si="1"/>
        <v>32.758874399999996</v>
      </c>
    </row>
    <row r="35" spans="1:4" x14ac:dyDescent="0.2">
      <c r="A35">
        <v>340</v>
      </c>
      <c r="B35">
        <f t="shared" si="0"/>
        <v>0.53125</v>
      </c>
      <c r="C35">
        <v>37.51</v>
      </c>
      <c r="D35">
        <f t="shared" si="1"/>
        <v>32.569712699999997</v>
      </c>
    </row>
    <row r="36" spans="1:4" x14ac:dyDescent="0.2">
      <c r="A36">
        <v>350</v>
      </c>
      <c r="B36">
        <f t="shared" si="0"/>
        <v>0.546875</v>
      </c>
      <c r="C36">
        <v>37.69</v>
      </c>
      <c r="D36">
        <f t="shared" si="1"/>
        <v>32.731851299999995</v>
      </c>
    </row>
    <row r="37" spans="1:4" x14ac:dyDescent="0.2">
      <c r="A37">
        <v>360</v>
      </c>
      <c r="B37">
        <f t="shared" si="0"/>
        <v>0.5625</v>
      </c>
      <c r="C37">
        <v>37.659999999999997</v>
      </c>
      <c r="D37">
        <f t="shared" si="1"/>
        <v>32.704828199999994</v>
      </c>
    </row>
    <row r="38" spans="1:4" x14ac:dyDescent="0.2">
      <c r="A38">
        <v>370</v>
      </c>
      <c r="B38">
        <f t="shared" si="0"/>
        <v>0.578125</v>
      </c>
      <c r="C38">
        <v>37.93</v>
      </c>
      <c r="D38">
        <f t="shared" si="1"/>
        <v>32.948036099999996</v>
      </c>
    </row>
    <row r="39" spans="1:4" x14ac:dyDescent="0.2">
      <c r="A39">
        <v>380</v>
      </c>
      <c r="B39">
        <f t="shared" si="0"/>
        <v>0.59375</v>
      </c>
      <c r="C39">
        <v>37.770000000000003</v>
      </c>
      <c r="D39">
        <f t="shared" si="1"/>
        <v>32.8039129</v>
      </c>
    </row>
    <row r="40" spans="1:4" x14ac:dyDescent="0.2">
      <c r="A40">
        <v>390</v>
      </c>
      <c r="B40">
        <f t="shared" si="0"/>
        <v>0.609375</v>
      </c>
      <c r="C40">
        <v>37.79</v>
      </c>
      <c r="D40">
        <f t="shared" si="1"/>
        <v>32.821928299999996</v>
      </c>
    </row>
    <row r="41" spans="1:4" x14ac:dyDescent="0.2">
      <c r="A41">
        <v>400</v>
      </c>
      <c r="B41">
        <f t="shared" si="0"/>
        <v>0.625</v>
      </c>
      <c r="C41">
        <v>38.04</v>
      </c>
      <c r="D41">
        <f t="shared" si="1"/>
        <v>33.047120799999995</v>
      </c>
    </row>
    <row r="42" spans="1:4" x14ac:dyDescent="0.2">
      <c r="A42">
        <v>410</v>
      </c>
      <c r="B42">
        <f t="shared" si="0"/>
        <v>0.640625</v>
      </c>
      <c r="C42">
        <v>37.979999999999997</v>
      </c>
      <c r="D42">
        <f t="shared" si="1"/>
        <v>32.993074599999993</v>
      </c>
    </row>
    <row r="43" spans="1:4" x14ac:dyDescent="0.2">
      <c r="A43">
        <v>420</v>
      </c>
      <c r="B43">
        <f t="shared" si="0"/>
        <v>0.65625</v>
      </c>
      <c r="C43">
        <v>37.85</v>
      </c>
      <c r="D43">
        <f t="shared" si="1"/>
        <v>32.875974499999998</v>
      </c>
    </row>
    <row r="44" spans="1:4" x14ac:dyDescent="0.2">
      <c r="A44">
        <v>430</v>
      </c>
      <c r="B44">
        <f t="shared" si="0"/>
        <v>0.671875</v>
      </c>
      <c r="C44">
        <v>38.29</v>
      </c>
      <c r="D44">
        <f t="shared" si="1"/>
        <v>33.2723133</v>
      </c>
    </row>
    <row r="45" spans="1:4" x14ac:dyDescent="0.2">
      <c r="A45">
        <v>440</v>
      </c>
      <c r="B45">
        <f t="shared" si="0"/>
        <v>0.6875</v>
      </c>
      <c r="C45">
        <v>38.35</v>
      </c>
      <c r="D45">
        <f t="shared" si="1"/>
        <v>33.326359500000002</v>
      </c>
    </row>
    <row r="46" spans="1:4" x14ac:dyDescent="0.2">
      <c r="A46">
        <v>450</v>
      </c>
      <c r="B46">
        <f t="shared" si="0"/>
        <v>0.703125</v>
      </c>
      <c r="C46">
        <v>38.380000000000003</v>
      </c>
      <c r="D46">
        <f t="shared" si="1"/>
        <v>33.353382600000003</v>
      </c>
    </row>
    <row r="47" spans="1:4" x14ac:dyDescent="0.2">
      <c r="A47">
        <v>460</v>
      </c>
      <c r="B47">
        <f t="shared" si="0"/>
        <v>0.71875</v>
      </c>
      <c r="C47">
        <v>38.11</v>
      </c>
      <c r="D47">
        <f t="shared" si="1"/>
        <v>33.110174699999995</v>
      </c>
    </row>
    <row r="48" spans="1:4" x14ac:dyDescent="0.2">
      <c r="A48">
        <v>470</v>
      </c>
      <c r="B48">
        <f t="shared" si="0"/>
        <v>0.734375</v>
      </c>
      <c r="C48">
        <v>38.270000000000003</v>
      </c>
      <c r="D48">
        <f t="shared" si="1"/>
        <v>33.254297899999997</v>
      </c>
    </row>
    <row r="49" spans="1:4" x14ac:dyDescent="0.2">
      <c r="A49">
        <v>480</v>
      </c>
      <c r="B49">
        <f t="shared" si="0"/>
        <v>0.75</v>
      </c>
      <c r="C49">
        <v>38.119999999999997</v>
      </c>
      <c r="D49">
        <f t="shared" si="1"/>
        <v>33.119182399999993</v>
      </c>
    </row>
    <row r="50" spans="1:4" x14ac:dyDescent="0.2">
      <c r="A50">
        <v>490</v>
      </c>
      <c r="B50">
        <f t="shared" si="0"/>
        <v>0.765625</v>
      </c>
      <c r="C50">
        <v>38.36</v>
      </c>
      <c r="D50">
        <f t="shared" si="1"/>
        <v>33.3353672</v>
      </c>
    </row>
    <row r="51" spans="1:4" x14ac:dyDescent="0.2">
      <c r="A51">
        <v>500</v>
      </c>
      <c r="B51">
        <f t="shared" si="0"/>
        <v>0.78125</v>
      </c>
      <c r="C51">
        <v>38.64</v>
      </c>
      <c r="D51">
        <f t="shared" si="1"/>
        <v>33.5875828</v>
      </c>
    </row>
    <row r="52" spans="1:4" x14ac:dyDescent="0.2">
      <c r="A52">
        <v>510</v>
      </c>
      <c r="B52">
        <f t="shared" si="0"/>
        <v>0.796875</v>
      </c>
      <c r="C52">
        <v>38.39</v>
      </c>
      <c r="D52">
        <f t="shared" si="1"/>
        <v>33.362390300000001</v>
      </c>
    </row>
    <row r="53" spans="1:4" x14ac:dyDescent="0.2">
      <c r="A53">
        <v>520</v>
      </c>
      <c r="B53">
        <f t="shared" si="0"/>
        <v>0.8125</v>
      </c>
      <c r="C53">
        <v>38.44</v>
      </c>
      <c r="D53">
        <f t="shared" si="1"/>
        <v>33.407428799999998</v>
      </c>
    </row>
    <row r="54" spans="1:4" x14ac:dyDescent="0.2">
      <c r="A54">
        <v>530</v>
      </c>
      <c r="B54">
        <f t="shared" si="0"/>
        <v>0.828125</v>
      </c>
      <c r="C54">
        <v>38.35</v>
      </c>
      <c r="D54">
        <f t="shared" si="1"/>
        <v>33.326359500000002</v>
      </c>
    </row>
    <row r="55" spans="1:4" x14ac:dyDescent="0.2">
      <c r="A55">
        <v>540</v>
      </c>
      <c r="B55">
        <f t="shared" si="0"/>
        <v>0.84375</v>
      </c>
      <c r="C55">
        <v>38.549999999999997</v>
      </c>
      <c r="D55">
        <f t="shared" si="1"/>
        <v>33.506513499999997</v>
      </c>
    </row>
    <row r="56" spans="1:4" x14ac:dyDescent="0.2">
      <c r="A56">
        <v>550</v>
      </c>
      <c r="B56">
        <f t="shared" si="0"/>
        <v>0.859375</v>
      </c>
      <c r="C56">
        <v>37.96</v>
      </c>
      <c r="D56">
        <f t="shared" si="1"/>
        <v>32.975059199999997</v>
      </c>
    </row>
    <row r="57" spans="1:4" x14ac:dyDescent="0.2">
      <c r="A57">
        <v>560</v>
      </c>
      <c r="B57">
        <f t="shared" si="0"/>
        <v>0.875</v>
      </c>
      <c r="C57">
        <v>38.130000000000003</v>
      </c>
      <c r="D57">
        <f t="shared" si="1"/>
        <v>33.128190099999998</v>
      </c>
    </row>
    <row r="58" spans="1:4" x14ac:dyDescent="0.2">
      <c r="A58">
        <v>570</v>
      </c>
      <c r="B58">
        <f t="shared" si="0"/>
        <v>0.890625</v>
      </c>
      <c r="C58">
        <v>38.14</v>
      </c>
      <c r="D58">
        <f t="shared" si="1"/>
        <v>33.137197799999996</v>
      </c>
    </row>
    <row r="59" spans="1:4" x14ac:dyDescent="0.2">
      <c r="A59">
        <v>580</v>
      </c>
      <c r="B59">
        <f t="shared" si="0"/>
        <v>0.90625</v>
      </c>
      <c r="C59">
        <v>38.24</v>
      </c>
      <c r="D59">
        <f t="shared" si="1"/>
        <v>33.227274799999996</v>
      </c>
    </row>
    <row r="60" spans="1:4" x14ac:dyDescent="0.2">
      <c r="A60">
        <v>590</v>
      </c>
      <c r="B60">
        <f t="shared" si="0"/>
        <v>0.921875</v>
      </c>
      <c r="C60">
        <v>38.19</v>
      </c>
      <c r="D60">
        <f t="shared" si="1"/>
        <v>33.182236299999992</v>
      </c>
    </row>
    <row r="61" spans="1:4" x14ac:dyDescent="0.2">
      <c r="A61">
        <v>600</v>
      </c>
      <c r="B61">
        <f t="shared" si="0"/>
        <v>0.9375</v>
      </c>
      <c r="C61">
        <v>38.18</v>
      </c>
      <c r="D61">
        <f t="shared" si="1"/>
        <v>33.173228599999995</v>
      </c>
    </row>
    <row r="62" spans="1:4" x14ac:dyDescent="0.2">
      <c r="A62">
        <v>610</v>
      </c>
      <c r="B62">
        <f t="shared" si="0"/>
        <v>0.953125</v>
      </c>
      <c r="C62">
        <v>38.11</v>
      </c>
      <c r="D62">
        <f t="shared" si="1"/>
        <v>33.110174699999995</v>
      </c>
    </row>
    <row r="63" spans="1:4" x14ac:dyDescent="0.2">
      <c r="A63">
        <v>620</v>
      </c>
      <c r="B63">
        <f t="shared" si="0"/>
        <v>0.96875</v>
      </c>
      <c r="C63">
        <v>38.17</v>
      </c>
      <c r="D63">
        <f t="shared" si="1"/>
        <v>33.164220899999997</v>
      </c>
    </row>
    <row r="64" spans="1:4" x14ac:dyDescent="0.2">
      <c r="A64">
        <v>630</v>
      </c>
      <c r="B64">
        <f t="shared" si="0"/>
        <v>0.984375</v>
      </c>
      <c r="C64">
        <v>38.06</v>
      </c>
      <c r="D64">
        <f t="shared" si="1"/>
        <v>33.065136199999998</v>
      </c>
    </row>
    <row r="65" spans="1:4" x14ac:dyDescent="0.2">
      <c r="A65">
        <v>640</v>
      </c>
      <c r="B65">
        <f t="shared" si="0"/>
        <v>1</v>
      </c>
      <c r="C65">
        <v>38.64</v>
      </c>
      <c r="D65">
        <f t="shared" si="1"/>
        <v>33.5875828</v>
      </c>
    </row>
    <row r="66" spans="1:4" x14ac:dyDescent="0.2">
      <c r="A66">
        <v>650</v>
      </c>
      <c r="C66">
        <v>38.58</v>
      </c>
      <c r="D66">
        <f t="shared" si="1"/>
        <v>33.533536599999998</v>
      </c>
    </row>
    <row r="67" spans="1:4" x14ac:dyDescent="0.2">
      <c r="A67">
        <v>680</v>
      </c>
      <c r="C67">
        <v>38.630000000000003</v>
      </c>
      <c r="D67">
        <f t="shared" ref="D67:D68" si="2">0.90077*C67-1.21817</f>
        <v>33.578575100000002</v>
      </c>
    </row>
    <row r="68" spans="1:4" x14ac:dyDescent="0.2">
      <c r="A68">
        <v>700</v>
      </c>
      <c r="C68">
        <v>38.840000000000003</v>
      </c>
      <c r="D68">
        <f t="shared" si="2"/>
        <v>33.767736800000002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E47F-49C7-454C-A33F-5DDFA6AA8FCE}">
  <dimension ref="A1:D70"/>
  <sheetViews>
    <sheetView workbookViewId="0">
      <selection activeCell="B2" sqref="B2:D67"/>
    </sheetView>
  </sheetViews>
  <sheetFormatPr defaultRowHeight="14.25" x14ac:dyDescent="0.2"/>
  <sheetData>
    <row r="1" spans="1:4" x14ac:dyDescent="0.2">
      <c r="A1" t="s">
        <v>9</v>
      </c>
    </row>
    <row r="2" spans="1:4" x14ac:dyDescent="0.2">
      <c r="A2">
        <v>10</v>
      </c>
      <c r="B2">
        <f>A2/660</f>
        <v>1.5151515151515152E-2</v>
      </c>
      <c r="C2">
        <v>34.369999999999997</v>
      </c>
      <c r="D2">
        <f>0.90077*C2-1.21817</f>
        <v>29.741294899999996</v>
      </c>
    </row>
    <row r="3" spans="1:4" x14ac:dyDescent="0.2">
      <c r="A3">
        <v>20</v>
      </c>
      <c r="B3">
        <f t="shared" ref="B3:B66" si="0">A3/660</f>
        <v>3.0303030303030304E-2</v>
      </c>
      <c r="C3">
        <v>34.31</v>
      </c>
      <c r="D3">
        <f t="shared" ref="D3:D66" si="1">0.90077*C3-1.21817</f>
        <v>29.687248700000001</v>
      </c>
    </row>
    <row r="4" spans="1:4" x14ac:dyDescent="0.2">
      <c r="A4">
        <v>30</v>
      </c>
      <c r="B4">
        <f t="shared" si="0"/>
        <v>4.5454545454545456E-2</v>
      </c>
      <c r="C4">
        <v>34.72</v>
      </c>
      <c r="D4">
        <f t="shared" si="1"/>
        <v>30.056564399999996</v>
      </c>
    </row>
    <row r="5" spans="1:4" x14ac:dyDescent="0.2">
      <c r="A5">
        <v>40</v>
      </c>
      <c r="B5">
        <f t="shared" si="0"/>
        <v>6.0606060606060608E-2</v>
      </c>
      <c r="C5">
        <v>35.18</v>
      </c>
      <c r="D5">
        <f t="shared" si="1"/>
        <v>30.470918599999997</v>
      </c>
    </row>
    <row r="6" spans="1:4" x14ac:dyDescent="0.2">
      <c r="A6">
        <v>50</v>
      </c>
      <c r="B6">
        <f t="shared" si="0"/>
        <v>7.575757575757576E-2</v>
      </c>
      <c r="C6">
        <v>34.51</v>
      </c>
      <c r="D6">
        <f t="shared" si="1"/>
        <v>29.867402699999996</v>
      </c>
    </row>
    <row r="7" spans="1:4" x14ac:dyDescent="0.2">
      <c r="A7">
        <v>60</v>
      </c>
      <c r="B7">
        <f t="shared" si="0"/>
        <v>9.0909090909090912E-2</v>
      </c>
      <c r="C7">
        <v>34.85</v>
      </c>
      <c r="D7">
        <f t="shared" si="1"/>
        <v>30.173664500000001</v>
      </c>
    </row>
    <row r="8" spans="1:4" x14ac:dyDescent="0.2">
      <c r="A8">
        <v>70</v>
      </c>
      <c r="B8">
        <f t="shared" si="0"/>
        <v>0.10606060606060606</v>
      </c>
      <c r="C8">
        <v>34.99</v>
      </c>
      <c r="D8">
        <f t="shared" si="1"/>
        <v>30.299772300000001</v>
      </c>
    </row>
    <row r="9" spans="1:4" x14ac:dyDescent="0.2">
      <c r="A9">
        <v>80</v>
      </c>
      <c r="B9">
        <f t="shared" si="0"/>
        <v>0.12121212121212122</v>
      </c>
      <c r="C9">
        <v>34.78</v>
      </c>
      <c r="D9">
        <f t="shared" si="1"/>
        <v>30.110610599999998</v>
      </c>
    </row>
    <row r="10" spans="1:4" x14ac:dyDescent="0.2">
      <c r="A10">
        <v>90</v>
      </c>
      <c r="B10">
        <f t="shared" si="0"/>
        <v>0.13636363636363635</v>
      </c>
      <c r="C10">
        <v>34.75</v>
      </c>
      <c r="D10">
        <f t="shared" si="1"/>
        <v>30.083587499999997</v>
      </c>
    </row>
    <row r="11" spans="1:4" x14ac:dyDescent="0.2">
      <c r="A11">
        <v>100</v>
      </c>
      <c r="B11">
        <f t="shared" si="0"/>
        <v>0.15151515151515152</v>
      </c>
      <c r="C11">
        <v>35.14</v>
      </c>
      <c r="D11">
        <f t="shared" si="1"/>
        <v>30.434887799999998</v>
      </c>
    </row>
    <row r="12" spans="1:4" x14ac:dyDescent="0.2">
      <c r="A12">
        <v>110</v>
      </c>
      <c r="B12">
        <f t="shared" si="0"/>
        <v>0.16666666666666666</v>
      </c>
      <c r="C12">
        <v>34.979999999999997</v>
      </c>
      <c r="D12">
        <f t="shared" si="1"/>
        <v>30.290764599999996</v>
      </c>
    </row>
    <row r="13" spans="1:4" x14ac:dyDescent="0.2">
      <c r="A13">
        <v>120</v>
      </c>
      <c r="B13">
        <f t="shared" si="0"/>
        <v>0.18181818181818182</v>
      </c>
      <c r="C13">
        <v>34.96</v>
      </c>
      <c r="D13">
        <f t="shared" si="1"/>
        <v>30.2727492</v>
      </c>
    </row>
    <row r="14" spans="1:4" x14ac:dyDescent="0.2">
      <c r="A14">
        <v>130</v>
      </c>
      <c r="B14">
        <f t="shared" si="0"/>
        <v>0.19696969696969696</v>
      </c>
      <c r="C14">
        <v>35.08</v>
      </c>
      <c r="D14">
        <f t="shared" si="1"/>
        <v>30.380841599999997</v>
      </c>
    </row>
    <row r="15" spans="1:4" x14ac:dyDescent="0.2">
      <c r="A15">
        <v>140</v>
      </c>
      <c r="B15">
        <f t="shared" si="0"/>
        <v>0.21212121212121213</v>
      </c>
      <c r="C15">
        <v>34.65</v>
      </c>
      <c r="D15">
        <f t="shared" si="1"/>
        <v>29.993510499999996</v>
      </c>
    </row>
    <row r="16" spans="1:4" x14ac:dyDescent="0.2">
      <c r="A16">
        <v>150</v>
      </c>
      <c r="B16">
        <f t="shared" si="0"/>
        <v>0.22727272727272727</v>
      </c>
      <c r="C16">
        <v>34.97</v>
      </c>
      <c r="D16">
        <f t="shared" si="1"/>
        <v>30.281756899999998</v>
      </c>
    </row>
    <row r="17" spans="1:4" x14ac:dyDescent="0.2">
      <c r="A17">
        <v>160</v>
      </c>
      <c r="B17">
        <f t="shared" si="0"/>
        <v>0.24242424242424243</v>
      </c>
      <c r="C17">
        <v>35.25</v>
      </c>
      <c r="D17">
        <f t="shared" si="1"/>
        <v>30.533972499999997</v>
      </c>
    </row>
    <row r="18" spans="1:4" x14ac:dyDescent="0.2">
      <c r="A18">
        <v>170</v>
      </c>
      <c r="B18">
        <f t="shared" si="0"/>
        <v>0.25757575757575757</v>
      </c>
      <c r="C18">
        <v>35.07</v>
      </c>
      <c r="D18">
        <f t="shared" si="1"/>
        <v>30.371833899999999</v>
      </c>
    </row>
    <row r="19" spans="1:4" x14ac:dyDescent="0.2">
      <c r="A19">
        <v>180</v>
      </c>
      <c r="B19">
        <f t="shared" si="0"/>
        <v>0.27272727272727271</v>
      </c>
      <c r="C19">
        <v>35.119999999999997</v>
      </c>
      <c r="D19">
        <f t="shared" si="1"/>
        <v>30.416872399999995</v>
      </c>
    </row>
    <row r="20" spans="1:4" x14ac:dyDescent="0.2">
      <c r="A20">
        <v>190</v>
      </c>
      <c r="B20">
        <f t="shared" si="0"/>
        <v>0.2878787878787879</v>
      </c>
      <c r="C20">
        <v>35.14</v>
      </c>
      <c r="D20">
        <f t="shared" si="1"/>
        <v>30.434887799999998</v>
      </c>
    </row>
    <row r="21" spans="1:4" x14ac:dyDescent="0.2">
      <c r="A21">
        <v>200</v>
      </c>
      <c r="B21">
        <f t="shared" si="0"/>
        <v>0.30303030303030304</v>
      </c>
      <c r="C21">
        <v>35.44</v>
      </c>
      <c r="D21">
        <f t="shared" si="1"/>
        <v>30.705118799999997</v>
      </c>
    </row>
    <row r="22" spans="1:4" x14ac:dyDescent="0.2">
      <c r="A22">
        <v>210</v>
      </c>
      <c r="B22">
        <f t="shared" si="0"/>
        <v>0.31818181818181818</v>
      </c>
      <c r="C22">
        <v>35.409999999999997</v>
      </c>
      <c r="D22">
        <f t="shared" si="1"/>
        <v>30.678095699999997</v>
      </c>
    </row>
    <row r="23" spans="1:4" x14ac:dyDescent="0.2">
      <c r="A23">
        <v>220</v>
      </c>
      <c r="B23">
        <f t="shared" si="0"/>
        <v>0.33333333333333331</v>
      </c>
      <c r="C23">
        <v>35.22</v>
      </c>
      <c r="D23">
        <f t="shared" si="1"/>
        <v>30.506949399999996</v>
      </c>
    </row>
    <row r="24" spans="1:4" x14ac:dyDescent="0.2">
      <c r="A24">
        <v>230</v>
      </c>
      <c r="B24">
        <f t="shared" si="0"/>
        <v>0.34848484848484851</v>
      </c>
      <c r="C24">
        <v>35.31</v>
      </c>
      <c r="D24">
        <f t="shared" si="1"/>
        <v>30.588018699999999</v>
      </c>
    </row>
    <row r="25" spans="1:4" x14ac:dyDescent="0.2">
      <c r="A25">
        <v>240</v>
      </c>
      <c r="B25">
        <f t="shared" si="0"/>
        <v>0.36363636363636365</v>
      </c>
      <c r="C25">
        <v>35.03</v>
      </c>
      <c r="D25">
        <f t="shared" si="1"/>
        <v>30.3358031</v>
      </c>
    </row>
    <row r="26" spans="1:4" x14ac:dyDescent="0.2">
      <c r="A26">
        <v>250</v>
      </c>
      <c r="B26">
        <f t="shared" si="0"/>
        <v>0.37878787878787878</v>
      </c>
      <c r="C26">
        <v>35.01</v>
      </c>
      <c r="D26">
        <f t="shared" si="1"/>
        <v>30.317787699999997</v>
      </c>
    </row>
    <row r="27" spans="1:4" x14ac:dyDescent="0.2">
      <c r="A27">
        <v>260</v>
      </c>
      <c r="B27">
        <f t="shared" si="0"/>
        <v>0.39393939393939392</v>
      </c>
      <c r="C27">
        <v>35.31</v>
      </c>
      <c r="D27">
        <f t="shared" si="1"/>
        <v>30.588018699999999</v>
      </c>
    </row>
    <row r="28" spans="1:4" x14ac:dyDescent="0.2">
      <c r="A28">
        <v>270</v>
      </c>
      <c r="B28">
        <f t="shared" si="0"/>
        <v>0.40909090909090912</v>
      </c>
      <c r="C28">
        <v>35.69</v>
      </c>
      <c r="D28">
        <f t="shared" si="1"/>
        <v>30.930311299999993</v>
      </c>
    </row>
    <row r="29" spans="1:4" x14ac:dyDescent="0.2">
      <c r="A29">
        <v>280</v>
      </c>
      <c r="B29">
        <f t="shared" si="0"/>
        <v>0.42424242424242425</v>
      </c>
      <c r="C29">
        <v>35.630000000000003</v>
      </c>
      <c r="D29">
        <f t="shared" si="1"/>
        <v>30.876265099999998</v>
      </c>
    </row>
    <row r="30" spans="1:4" x14ac:dyDescent="0.2">
      <c r="A30">
        <v>290</v>
      </c>
      <c r="B30">
        <f t="shared" si="0"/>
        <v>0.43939393939393939</v>
      </c>
      <c r="C30">
        <v>35.57</v>
      </c>
      <c r="D30">
        <f t="shared" si="1"/>
        <v>30.822218899999996</v>
      </c>
    </row>
    <row r="31" spans="1:4" x14ac:dyDescent="0.2">
      <c r="A31">
        <v>300</v>
      </c>
      <c r="B31">
        <f t="shared" si="0"/>
        <v>0.45454545454545453</v>
      </c>
      <c r="C31">
        <v>35.78</v>
      </c>
      <c r="D31">
        <f t="shared" si="1"/>
        <v>31.011380599999995</v>
      </c>
    </row>
    <row r="32" spans="1:4" x14ac:dyDescent="0.2">
      <c r="A32">
        <v>310</v>
      </c>
      <c r="B32">
        <f t="shared" si="0"/>
        <v>0.46969696969696972</v>
      </c>
      <c r="C32">
        <v>35.909999999999997</v>
      </c>
      <c r="D32">
        <f t="shared" si="1"/>
        <v>31.128480699999997</v>
      </c>
    </row>
    <row r="33" spans="1:4" x14ac:dyDescent="0.2">
      <c r="A33">
        <v>320</v>
      </c>
      <c r="B33">
        <f t="shared" si="0"/>
        <v>0.48484848484848486</v>
      </c>
      <c r="C33">
        <v>35.979999999999997</v>
      </c>
      <c r="D33">
        <f t="shared" si="1"/>
        <v>31.191534599999997</v>
      </c>
    </row>
    <row r="34" spans="1:4" x14ac:dyDescent="0.2">
      <c r="A34">
        <v>330</v>
      </c>
      <c r="B34">
        <f t="shared" si="0"/>
        <v>0.5</v>
      </c>
      <c r="C34">
        <v>35.93</v>
      </c>
      <c r="D34">
        <f t="shared" si="1"/>
        <v>31.1464961</v>
      </c>
    </row>
    <row r="35" spans="1:4" x14ac:dyDescent="0.2">
      <c r="A35">
        <v>340</v>
      </c>
      <c r="B35">
        <f t="shared" si="0"/>
        <v>0.51515151515151514</v>
      </c>
      <c r="C35">
        <v>35.880000000000003</v>
      </c>
      <c r="D35">
        <f t="shared" si="1"/>
        <v>31.101457600000003</v>
      </c>
    </row>
    <row r="36" spans="1:4" x14ac:dyDescent="0.2">
      <c r="A36">
        <v>350</v>
      </c>
      <c r="B36">
        <f t="shared" si="0"/>
        <v>0.53030303030303028</v>
      </c>
      <c r="C36">
        <v>35.909999999999997</v>
      </c>
      <c r="D36">
        <f t="shared" si="1"/>
        <v>31.128480699999997</v>
      </c>
    </row>
    <row r="37" spans="1:4" x14ac:dyDescent="0.2">
      <c r="A37">
        <v>360</v>
      </c>
      <c r="B37">
        <f t="shared" si="0"/>
        <v>0.54545454545454541</v>
      </c>
      <c r="C37">
        <v>36.03</v>
      </c>
      <c r="D37">
        <f t="shared" si="1"/>
        <v>31.236573100000001</v>
      </c>
    </row>
    <row r="38" spans="1:4" x14ac:dyDescent="0.2">
      <c r="A38">
        <v>370</v>
      </c>
      <c r="B38">
        <f t="shared" si="0"/>
        <v>0.56060606060606055</v>
      </c>
      <c r="C38">
        <v>35.869999999999997</v>
      </c>
      <c r="D38">
        <f t="shared" si="1"/>
        <v>31.092449899999998</v>
      </c>
    </row>
    <row r="39" spans="1:4" x14ac:dyDescent="0.2">
      <c r="A39">
        <v>380</v>
      </c>
      <c r="B39">
        <f t="shared" si="0"/>
        <v>0.5757575757575758</v>
      </c>
      <c r="C39">
        <v>35.99</v>
      </c>
      <c r="D39">
        <f t="shared" si="1"/>
        <v>31.200542300000002</v>
      </c>
    </row>
    <row r="40" spans="1:4" x14ac:dyDescent="0.2">
      <c r="A40">
        <v>390</v>
      </c>
      <c r="B40">
        <f t="shared" si="0"/>
        <v>0.59090909090909094</v>
      </c>
      <c r="C40">
        <v>35.79</v>
      </c>
      <c r="D40">
        <f t="shared" si="1"/>
        <v>31.0203883</v>
      </c>
    </row>
    <row r="41" spans="1:4" x14ac:dyDescent="0.2">
      <c r="A41">
        <v>400</v>
      </c>
      <c r="B41">
        <f t="shared" si="0"/>
        <v>0.60606060606060608</v>
      </c>
      <c r="C41">
        <v>35.950000000000003</v>
      </c>
      <c r="D41">
        <f t="shared" si="1"/>
        <v>31.164511500000003</v>
      </c>
    </row>
    <row r="42" spans="1:4" x14ac:dyDescent="0.2">
      <c r="A42">
        <v>410</v>
      </c>
      <c r="B42">
        <f t="shared" si="0"/>
        <v>0.62121212121212122</v>
      </c>
      <c r="C42">
        <v>35.869999999999997</v>
      </c>
      <c r="D42">
        <f t="shared" si="1"/>
        <v>31.092449899999998</v>
      </c>
    </row>
    <row r="43" spans="1:4" x14ac:dyDescent="0.2">
      <c r="A43">
        <v>420</v>
      </c>
      <c r="B43">
        <f t="shared" si="0"/>
        <v>0.63636363636363635</v>
      </c>
      <c r="C43">
        <v>35.81</v>
      </c>
      <c r="D43">
        <f t="shared" si="1"/>
        <v>31.038403700000003</v>
      </c>
    </row>
    <row r="44" spans="1:4" x14ac:dyDescent="0.2">
      <c r="A44">
        <v>430</v>
      </c>
      <c r="B44">
        <f t="shared" si="0"/>
        <v>0.65151515151515149</v>
      </c>
      <c r="C44">
        <v>35.770000000000003</v>
      </c>
      <c r="D44">
        <f t="shared" si="1"/>
        <v>31.002372899999997</v>
      </c>
    </row>
    <row r="45" spans="1:4" x14ac:dyDescent="0.2">
      <c r="A45">
        <v>440</v>
      </c>
      <c r="B45">
        <f t="shared" si="0"/>
        <v>0.66666666666666663</v>
      </c>
      <c r="C45">
        <v>36.01</v>
      </c>
      <c r="D45">
        <f t="shared" si="1"/>
        <v>31.218557699999998</v>
      </c>
    </row>
    <row r="46" spans="1:4" x14ac:dyDescent="0.2">
      <c r="A46">
        <v>450</v>
      </c>
      <c r="B46">
        <f t="shared" si="0"/>
        <v>0.68181818181818177</v>
      </c>
      <c r="C46">
        <v>36.090000000000003</v>
      </c>
      <c r="D46">
        <f t="shared" si="1"/>
        <v>31.290619300000003</v>
      </c>
    </row>
    <row r="47" spans="1:4" x14ac:dyDescent="0.2">
      <c r="A47">
        <v>460</v>
      </c>
      <c r="B47">
        <f t="shared" si="0"/>
        <v>0.69696969696969702</v>
      </c>
      <c r="C47">
        <v>36.33</v>
      </c>
      <c r="D47">
        <f t="shared" si="1"/>
        <v>31.506804099999997</v>
      </c>
    </row>
    <row r="48" spans="1:4" x14ac:dyDescent="0.2">
      <c r="A48">
        <v>470</v>
      </c>
      <c r="B48">
        <f t="shared" si="0"/>
        <v>0.71212121212121215</v>
      </c>
      <c r="C48">
        <v>36.04</v>
      </c>
      <c r="D48">
        <f t="shared" si="1"/>
        <v>31.245580799999999</v>
      </c>
    </row>
    <row r="49" spans="1:4" x14ac:dyDescent="0.2">
      <c r="A49">
        <v>480</v>
      </c>
      <c r="B49">
        <f t="shared" si="0"/>
        <v>0.72727272727272729</v>
      </c>
      <c r="C49">
        <v>36.17</v>
      </c>
      <c r="D49">
        <f t="shared" si="1"/>
        <v>31.362680900000001</v>
      </c>
    </row>
    <row r="50" spans="1:4" x14ac:dyDescent="0.2">
      <c r="A50">
        <v>490</v>
      </c>
      <c r="B50">
        <f t="shared" si="0"/>
        <v>0.74242424242424243</v>
      </c>
      <c r="C50">
        <v>36.340000000000003</v>
      </c>
      <c r="D50">
        <f t="shared" si="1"/>
        <v>31.515811800000002</v>
      </c>
    </row>
    <row r="51" spans="1:4" x14ac:dyDescent="0.2">
      <c r="A51">
        <v>500</v>
      </c>
      <c r="B51">
        <f t="shared" si="0"/>
        <v>0.75757575757575757</v>
      </c>
      <c r="C51">
        <v>36.630000000000003</v>
      </c>
      <c r="D51">
        <f t="shared" si="1"/>
        <v>31.777035099999999</v>
      </c>
    </row>
    <row r="52" spans="1:4" x14ac:dyDescent="0.2">
      <c r="A52">
        <v>510</v>
      </c>
      <c r="B52">
        <f t="shared" si="0"/>
        <v>0.77272727272727271</v>
      </c>
      <c r="C52">
        <v>36.47</v>
      </c>
      <c r="D52">
        <f t="shared" si="1"/>
        <v>31.632911899999996</v>
      </c>
    </row>
    <row r="53" spans="1:4" x14ac:dyDescent="0.2">
      <c r="A53">
        <v>520</v>
      </c>
      <c r="B53">
        <f t="shared" si="0"/>
        <v>0.78787878787878785</v>
      </c>
      <c r="C53">
        <v>36.57</v>
      </c>
      <c r="D53">
        <f t="shared" si="1"/>
        <v>31.722988899999997</v>
      </c>
    </row>
    <row r="54" spans="1:4" x14ac:dyDescent="0.2">
      <c r="A54">
        <v>530</v>
      </c>
      <c r="B54">
        <f t="shared" si="0"/>
        <v>0.80303030303030298</v>
      </c>
      <c r="C54">
        <v>36.69</v>
      </c>
      <c r="D54">
        <f t="shared" si="1"/>
        <v>31.831081299999994</v>
      </c>
    </row>
    <row r="55" spans="1:4" x14ac:dyDescent="0.2">
      <c r="A55">
        <v>540</v>
      </c>
      <c r="B55">
        <f t="shared" si="0"/>
        <v>0.81818181818181823</v>
      </c>
      <c r="C55">
        <v>36.590000000000003</v>
      </c>
      <c r="D55">
        <f t="shared" si="1"/>
        <v>31.7410043</v>
      </c>
    </row>
    <row r="56" spans="1:4" x14ac:dyDescent="0.2">
      <c r="A56">
        <v>550</v>
      </c>
      <c r="B56">
        <f t="shared" si="0"/>
        <v>0.83333333333333337</v>
      </c>
      <c r="C56">
        <v>36.74</v>
      </c>
      <c r="D56">
        <f t="shared" si="1"/>
        <v>31.876119799999998</v>
      </c>
    </row>
    <row r="57" spans="1:4" x14ac:dyDescent="0.2">
      <c r="A57">
        <v>560</v>
      </c>
      <c r="B57">
        <f t="shared" si="0"/>
        <v>0.84848484848484851</v>
      </c>
      <c r="C57">
        <v>36.869999999999997</v>
      </c>
      <c r="D57">
        <f t="shared" si="1"/>
        <v>31.993219899999993</v>
      </c>
    </row>
    <row r="58" spans="1:4" x14ac:dyDescent="0.2">
      <c r="A58">
        <v>570</v>
      </c>
      <c r="B58">
        <f t="shared" si="0"/>
        <v>0.86363636363636365</v>
      </c>
      <c r="C58">
        <v>36.92</v>
      </c>
      <c r="D58">
        <f t="shared" si="1"/>
        <v>32.038258399999997</v>
      </c>
    </row>
    <row r="59" spans="1:4" x14ac:dyDescent="0.2">
      <c r="A59">
        <v>580</v>
      </c>
      <c r="B59">
        <f t="shared" si="0"/>
        <v>0.87878787878787878</v>
      </c>
      <c r="C59">
        <v>37.06</v>
      </c>
      <c r="D59">
        <f t="shared" si="1"/>
        <v>32.164366200000003</v>
      </c>
    </row>
    <row r="60" spans="1:4" x14ac:dyDescent="0.2">
      <c r="A60">
        <v>590</v>
      </c>
      <c r="B60">
        <f t="shared" si="0"/>
        <v>0.89393939393939392</v>
      </c>
      <c r="C60">
        <v>36.93</v>
      </c>
      <c r="D60">
        <f t="shared" si="1"/>
        <v>32.047266099999995</v>
      </c>
    </row>
    <row r="61" spans="1:4" x14ac:dyDescent="0.2">
      <c r="A61">
        <v>600</v>
      </c>
      <c r="B61">
        <f t="shared" si="0"/>
        <v>0.90909090909090906</v>
      </c>
      <c r="C61">
        <v>36.85</v>
      </c>
      <c r="D61">
        <f t="shared" si="1"/>
        <v>31.975204499999997</v>
      </c>
    </row>
    <row r="62" spans="1:4" x14ac:dyDescent="0.2">
      <c r="A62">
        <v>610</v>
      </c>
      <c r="B62">
        <f t="shared" si="0"/>
        <v>0.9242424242424242</v>
      </c>
      <c r="C62">
        <v>36.659999999999997</v>
      </c>
      <c r="D62">
        <f t="shared" si="1"/>
        <v>31.804058199999993</v>
      </c>
    </row>
    <row r="63" spans="1:4" x14ac:dyDescent="0.2">
      <c r="A63">
        <v>620</v>
      </c>
      <c r="B63">
        <f t="shared" si="0"/>
        <v>0.93939393939393945</v>
      </c>
      <c r="C63">
        <v>36.770000000000003</v>
      </c>
      <c r="D63">
        <f t="shared" si="1"/>
        <v>31.903142899999999</v>
      </c>
    </row>
    <row r="64" spans="1:4" x14ac:dyDescent="0.2">
      <c r="A64">
        <v>630</v>
      </c>
      <c r="B64">
        <f t="shared" si="0"/>
        <v>0.95454545454545459</v>
      </c>
      <c r="C64">
        <v>36.630000000000003</v>
      </c>
      <c r="D64">
        <f t="shared" si="1"/>
        <v>31.777035099999999</v>
      </c>
    </row>
    <row r="65" spans="1:4" x14ac:dyDescent="0.2">
      <c r="A65">
        <v>640</v>
      </c>
      <c r="B65">
        <f t="shared" si="0"/>
        <v>0.96969696969696972</v>
      </c>
      <c r="C65">
        <v>36.85</v>
      </c>
      <c r="D65">
        <f t="shared" si="1"/>
        <v>31.975204499999997</v>
      </c>
    </row>
    <row r="66" spans="1:4" x14ac:dyDescent="0.2">
      <c r="A66">
        <v>650</v>
      </c>
      <c r="B66">
        <f t="shared" si="0"/>
        <v>0.98484848484848486</v>
      </c>
      <c r="C66">
        <v>36.89</v>
      </c>
      <c r="D66">
        <f t="shared" si="1"/>
        <v>32.011235299999996</v>
      </c>
    </row>
    <row r="67" spans="1:4" x14ac:dyDescent="0.2">
      <c r="A67">
        <v>660</v>
      </c>
      <c r="B67">
        <f t="shared" ref="B67" si="2">A67/660</f>
        <v>1</v>
      </c>
      <c r="C67">
        <v>36.83</v>
      </c>
      <c r="D67">
        <f t="shared" ref="D67:D70" si="3">0.90077*C67-1.21817</f>
        <v>31.957189099999994</v>
      </c>
    </row>
    <row r="68" spans="1:4" x14ac:dyDescent="0.2">
      <c r="A68">
        <v>670</v>
      </c>
      <c r="C68">
        <v>36.89</v>
      </c>
      <c r="D68">
        <f t="shared" si="3"/>
        <v>32.011235299999996</v>
      </c>
    </row>
    <row r="69" spans="1:4" x14ac:dyDescent="0.2">
      <c r="A69">
        <v>680</v>
      </c>
      <c r="C69">
        <v>36.83</v>
      </c>
      <c r="D69">
        <f t="shared" si="3"/>
        <v>31.957189099999994</v>
      </c>
    </row>
    <row r="70" spans="1:4" x14ac:dyDescent="0.2">
      <c r="A70">
        <v>690</v>
      </c>
      <c r="C70">
        <v>36.799999999999997</v>
      </c>
      <c r="D70">
        <f t="shared" si="3"/>
        <v>31.930165999999993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D424-BE67-4A30-8D7D-0BA1AB90B438}">
  <dimension ref="A1:E42"/>
  <sheetViews>
    <sheetView zoomScaleNormal="100" workbookViewId="0">
      <selection activeCell="C2" sqref="C2:C38"/>
    </sheetView>
  </sheetViews>
  <sheetFormatPr defaultRowHeight="14.25" x14ac:dyDescent="0.2"/>
  <sheetData>
    <row r="1" spans="1:5" x14ac:dyDescent="0.2">
      <c r="A1" t="s">
        <v>11</v>
      </c>
    </row>
    <row r="2" spans="1:5" x14ac:dyDescent="0.2">
      <c r="B2">
        <v>0</v>
      </c>
      <c r="C2">
        <f>B2/320</f>
        <v>0</v>
      </c>
      <c r="D2">
        <v>49.56</v>
      </c>
      <c r="E2">
        <f>0.90077*D2-1.21817</f>
        <v>43.423991199999996</v>
      </c>
    </row>
    <row r="3" spans="1:5" x14ac:dyDescent="0.2">
      <c r="B3">
        <v>10</v>
      </c>
      <c r="C3">
        <f t="shared" ref="C3:C38" si="0">B3/320</f>
        <v>3.125E-2</v>
      </c>
      <c r="D3">
        <v>49.23</v>
      </c>
      <c r="E3">
        <f t="shared" ref="E3:E42" si="1">0.90077*D3-1.21817</f>
        <v>43.126737099999993</v>
      </c>
    </row>
    <row r="4" spans="1:5" x14ac:dyDescent="0.2">
      <c r="B4">
        <v>20</v>
      </c>
      <c r="C4">
        <f t="shared" si="0"/>
        <v>6.25E-2</v>
      </c>
      <c r="D4">
        <v>51.55</v>
      </c>
      <c r="E4">
        <f t="shared" si="1"/>
        <v>45.216523499999994</v>
      </c>
    </row>
    <row r="5" spans="1:5" x14ac:dyDescent="0.2">
      <c r="B5">
        <v>30</v>
      </c>
      <c r="C5">
        <f t="shared" si="0"/>
        <v>9.375E-2</v>
      </c>
      <c r="D5">
        <v>51.47</v>
      </c>
      <c r="E5">
        <f t="shared" si="1"/>
        <v>45.144461899999996</v>
      </c>
    </row>
    <row r="6" spans="1:5" x14ac:dyDescent="0.2">
      <c r="B6">
        <v>40</v>
      </c>
      <c r="C6">
        <f t="shared" si="0"/>
        <v>0.125</v>
      </c>
      <c r="D6">
        <v>51.27</v>
      </c>
      <c r="E6">
        <f t="shared" si="1"/>
        <v>44.964307900000001</v>
      </c>
    </row>
    <row r="7" spans="1:5" x14ac:dyDescent="0.2">
      <c r="B7">
        <v>50</v>
      </c>
      <c r="C7">
        <f t="shared" si="0"/>
        <v>0.15625</v>
      </c>
      <c r="D7">
        <v>51.22</v>
      </c>
      <c r="E7">
        <f t="shared" si="1"/>
        <v>44.919269399999997</v>
      </c>
    </row>
    <row r="8" spans="1:5" x14ac:dyDescent="0.2">
      <c r="B8">
        <v>60</v>
      </c>
      <c r="C8">
        <f t="shared" si="0"/>
        <v>0.1875</v>
      </c>
      <c r="D8">
        <v>50.69</v>
      </c>
      <c r="E8">
        <f t="shared" si="1"/>
        <v>44.441861299999992</v>
      </c>
    </row>
    <row r="9" spans="1:5" x14ac:dyDescent="0.2">
      <c r="B9">
        <v>70</v>
      </c>
      <c r="C9">
        <f t="shared" si="0"/>
        <v>0.21875</v>
      </c>
      <c r="D9">
        <v>52.26</v>
      </c>
      <c r="E9">
        <f t="shared" si="1"/>
        <v>45.856070199999998</v>
      </c>
    </row>
    <row r="10" spans="1:5" x14ac:dyDescent="0.2">
      <c r="B10">
        <v>80</v>
      </c>
      <c r="C10">
        <f t="shared" si="0"/>
        <v>0.25</v>
      </c>
      <c r="D10">
        <v>51.75</v>
      </c>
      <c r="E10">
        <f t="shared" si="1"/>
        <v>45.396677499999996</v>
      </c>
    </row>
    <row r="11" spans="1:5" x14ac:dyDescent="0.2">
      <c r="B11">
        <v>90</v>
      </c>
      <c r="C11">
        <f t="shared" si="0"/>
        <v>0.28125</v>
      </c>
      <c r="D11">
        <v>51.09</v>
      </c>
      <c r="E11">
        <f t="shared" si="1"/>
        <v>44.802169300000003</v>
      </c>
    </row>
    <row r="12" spans="1:5" x14ac:dyDescent="0.2">
      <c r="B12">
        <v>100</v>
      </c>
      <c r="C12">
        <f t="shared" si="0"/>
        <v>0.3125</v>
      </c>
      <c r="D12">
        <v>50.63</v>
      </c>
      <c r="E12">
        <f t="shared" si="1"/>
        <v>44.387815099999997</v>
      </c>
    </row>
    <row r="13" spans="1:5" x14ac:dyDescent="0.2">
      <c r="B13">
        <v>110</v>
      </c>
      <c r="C13">
        <f t="shared" si="0"/>
        <v>0.34375</v>
      </c>
      <c r="D13">
        <v>50.87</v>
      </c>
      <c r="E13">
        <f t="shared" si="1"/>
        <v>44.603999899999998</v>
      </c>
    </row>
    <row r="14" spans="1:5" x14ac:dyDescent="0.2">
      <c r="B14">
        <v>120</v>
      </c>
      <c r="C14">
        <f t="shared" si="0"/>
        <v>0.375</v>
      </c>
      <c r="D14">
        <v>50.81</v>
      </c>
      <c r="E14">
        <f t="shared" si="1"/>
        <v>44.549953699999996</v>
      </c>
    </row>
    <row r="15" spans="1:5" x14ac:dyDescent="0.2">
      <c r="B15">
        <v>125</v>
      </c>
      <c r="C15">
        <f t="shared" si="0"/>
        <v>0.390625</v>
      </c>
      <c r="D15">
        <v>51.94</v>
      </c>
      <c r="E15">
        <f t="shared" si="1"/>
        <v>45.567823799999992</v>
      </c>
    </row>
    <row r="16" spans="1:5" x14ac:dyDescent="0.2">
      <c r="B16">
        <v>130</v>
      </c>
      <c r="C16">
        <f t="shared" si="0"/>
        <v>0.40625</v>
      </c>
      <c r="D16">
        <v>51.86</v>
      </c>
      <c r="E16">
        <f t="shared" si="1"/>
        <v>45.495762199999994</v>
      </c>
    </row>
    <row r="17" spans="2:5" x14ac:dyDescent="0.2">
      <c r="B17">
        <v>135</v>
      </c>
      <c r="C17">
        <f t="shared" si="0"/>
        <v>0.421875</v>
      </c>
      <c r="D17">
        <v>51.76</v>
      </c>
      <c r="E17">
        <f t="shared" si="1"/>
        <v>45.405685199999994</v>
      </c>
    </row>
    <row r="18" spans="2:5" x14ac:dyDescent="0.2">
      <c r="B18">
        <v>140</v>
      </c>
      <c r="C18">
        <f t="shared" si="0"/>
        <v>0.4375</v>
      </c>
      <c r="D18">
        <v>51.62</v>
      </c>
      <c r="E18">
        <f t="shared" si="1"/>
        <v>45.279577399999994</v>
      </c>
    </row>
    <row r="19" spans="2:5" x14ac:dyDescent="0.2">
      <c r="B19">
        <v>145</v>
      </c>
      <c r="C19">
        <f t="shared" si="0"/>
        <v>0.453125</v>
      </c>
      <c r="D19">
        <v>51.43</v>
      </c>
      <c r="E19">
        <f t="shared" si="1"/>
        <v>45.108431099999997</v>
      </c>
    </row>
    <row r="20" spans="2:5" x14ac:dyDescent="0.2">
      <c r="B20">
        <v>150</v>
      </c>
      <c r="C20">
        <f t="shared" si="0"/>
        <v>0.46875</v>
      </c>
      <c r="D20">
        <v>51.27</v>
      </c>
      <c r="E20">
        <f t="shared" si="1"/>
        <v>44.964307900000001</v>
      </c>
    </row>
    <row r="21" spans="2:5" x14ac:dyDescent="0.2">
      <c r="B21">
        <v>155</v>
      </c>
      <c r="C21">
        <f t="shared" si="0"/>
        <v>0.484375</v>
      </c>
      <c r="D21">
        <v>51.33</v>
      </c>
      <c r="E21">
        <f t="shared" si="1"/>
        <v>45.018354099999996</v>
      </c>
    </row>
    <row r="22" spans="2:5" x14ac:dyDescent="0.2">
      <c r="B22">
        <v>160</v>
      </c>
      <c r="C22">
        <f t="shared" si="0"/>
        <v>0.5</v>
      </c>
      <c r="D22">
        <v>51.33</v>
      </c>
      <c r="E22">
        <f t="shared" si="1"/>
        <v>45.018354099999996</v>
      </c>
    </row>
    <row r="23" spans="2:5" x14ac:dyDescent="0.2">
      <c r="B23">
        <v>170</v>
      </c>
      <c r="C23">
        <f t="shared" si="0"/>
        <v>0.53125</v>
      </c>
      <c r="D23">
        <v>51.36</v>
      </c>
      <c r="E23">
        <f t="shared" si="1"/>
        <v>45.045377199999997</v>
      </c>
    </row>
    <row r="24" spans="2:5" x14ac:dyDescent="0.2">
      <c r="B24">
        <v>180</v>
      </c>
      <c r="C24">
        <f t="shared" si="0"/>
        <v>0.5625</v>
      </c>
      <c r="D24">
        <v>51.24</v>
      </c>
      <c r="E24">
        <f t="shared" si="1"/>
        <v>44.9372848</v>
      </c>
    </row>
    <row r="25" spans="2:5" x14ac:dyDescent="0.2">
      <c r="B25">
        <v>190</v>
      </c>
      <c r="C25">
        <f t="shared" si="0"/>
        <v>0.59375</v>
      </c>
      <c r="D25">
        <v>51.73</v>
      </c>
      <c r="E25">
        <f t="shared" si="1"/>
        <v>45.378662099999993</v>
      </c>
    </row>
    <row r="26" spans="2:5" x14ac:dyDescent="0.2">
      <c r="B26">
        <v>200</v>
      </c>
      <c r="C26">
        <f t="shared" si="0"/>
        <v>0.625</v>
      </c>
      <c r="D26">
        <v>51.76</v>
      </c>
      <c r="E26">
        <f t="shared" si="1"/>
        <v>45.405685199999994</v>
      </c>
    </row>
    <row r="27" spans="2:5" x14ac:dyDescent="0.2">
      <c r="B27">
        <v>210</v>
      </c>
      <c r="C27">
        <f t="shared" si="0"/>
        <v>0.65625</v>
      </c>
      <c r="D27">
        <v>51.79</v>
      </c>
      <c r="E27">
        <f t="shared" si="1"/>
        <v>45.432708299999994</v>
      </c>
    </row>
    <row r="28" spans="2:5" x14ac:dyDescent="0.2">
      <c r="B28">
        <v>220</v>
      </c>
      <c r="C28">
        <f t="shared" si="0"/>
        <v>0.6875</v>
      </c>
      <c r="D28">
        <v>51.91</v>
      </c>
      <c r="E28">
        <f t="shared" si="1"/>
        <v>45.540800699999991</v>
      </c>
    </row>
    <row r="29" spans="2:5" x14ac:dyDescent="0.2">
      <c r="B29">
        <v>230</v>
      </c>
      <c r="C29">
        <f t="shared" si="0"/>
        <v>0.71875</v>
      </c>
      <c r="D29">
        <v>51.76</v>
      </c>
      <c r="E29">
        <f t="shared" si="1"/>
        <v>45.405685199999994</v>
      </c>
    </row>
    <row r="30" spans="2:5" x14ac:dyDescent="0.2">
      <c r="B30">
        <v>240</v>
      </c>
      <c r="C30">
        <f t="shared" si="0"/>
        <v>0.75</v>
      </c>
      <c r="D30">
        <v>51.69</v>
      </c>
      <c r="E30">
        <f t="shared" si="1"/>
        <v>45.342631299999994</v>
      </c>
    </row>
    <row r="31" spans="2:5" x14ac:dyDescent="0.2">
      <c r="B31">
        <v>250</v>
      </c>
      <c r="C31">
        <f t="shared" si="0"/>
        <v>0.78125</v>
      </c>
      <c r="D31">
        <v>51.9</v>
      </c>
      <c r="E31">
        <f t="shared" si="1"/>
        <v>45.531792999999993</v>
      </c>
    </row>
    <row r="32" spans="2:5" x14ac:dyDescent="0.2">
      <c r="B32">
        <v>260</v>
      </c>
      <c r="C32">
        <f t="shared" si="0"/>
        <v>0.8125</v>
      </c>
      <c r="D32">
        <v>52.63</v>
      </c>
      <c r="E32">
        <f t="shared" si="1"/>
        <v>46.1893551</v>
      </c>
    </row>
    <row r="33" spans="2:5" x14ac:dyDescent="0.2">
      <c r="B33">
        <v>270</v>
      </c>
      <c r="C33">
        <f t="shared" si="0"/>
        <v>0.84375</v>
      </c>
      <c r="D33">
        <v>52.41</v>
      </c>
      <c r="E33">
        <f t="shared" si="1"/>
        <v>45.991185699999996</v>
      </c>
    </row>
    <row r="34" spans="2:5" x14ac:dyDescent="0.2">
      <c r="B34">
        <v>280</v>
      </c>
      <c r="C34">
        <f t="shared" si="0"/>
        <v>0.875</v>
      </c>
      <c r="D34">
        <v>52.51</v>
      </c>
      <c r="E34">
        <f t="shared" si="1"/>
        <v>46.081262699999996</v>
      </c>
    </row>
    <row r="35" spans="2:5" x14ac:dyDescent="0.2">
      <c r="B35">
        <v>290</v>
      </c>
      <c r="C35">
        <f t="shared" si="0"/>
        <v>0.90625</v>
      </c>
      <c r="D35">
        <v>52.36</v>
      </c>
      <c r="E35">
        <f t="shared" si="1"/>
        <v>45.946147199999999</v>
      </c>
    </row>
    <row r="36" spans="2:5" x14ac:dyDescent="0.2">
      <c r="B36">
        <v>300</v>
      </c>
      <c r="C36">
        <f t="shared" si="0"/>
        <v>0.9375</v>
      </c>
      <c r="D36">
        <v>52.56</v>
      </c>
      <c r="E36">
        <f t="shared" si="1"/>
        <v>46.1263012</v>
      </c>
    </row>
    <row r="37" spans="2:5" x14ac:dyDescent="0.2">
      <c r="B37">
        <v>310</v>
      </c>
      <c r="C37">
        <f t="shared" si="0"/>
        <v>0.96875</v>
      </c>
      <c r="D37">
        <v>52.55</v>
      </c>
      <c r="E37">
        <f t="shared" si="1"/>
        <v>46.117293499999995</v>
      </c>
    </row>
    <row r="38" spans="2:5" x14ac:dyDescent="0.2">
      <c r="B38">
        <v>320</v>
      </c>
      <c r="C38">
        <f t="shared" si="0"/>
        <v>1</v>
      </c>
      <c r="D38">
        <v>52.48</v>
      </c>
      <c r="E38">
        <f t="shared" si="1"/>
        <v>46.054239599999995</v>
      </c>
    </row>
    <row r="39" spans="2:5" x14ac:dyDescent="0.2">
      <c r="B39">
        <v>330</v>
      </c>
      <c r="D39">
        <v>52.57</v>
      </c>
      <c r="E39">
        <f t="shared" si="1"/>
        <v>46.135308899999998</v>
      </c>
    </row>
    <row r="40" spans="2:5" x14ac:dyDescent="0.2">
      <c r="B40">
        <v>340</v>
      </c>
      <c r="D40">
        <v>52.77</v>
      </c>
      <c r="E40">
        <f t="shared" si="1"/>
        <v>46.3154629</v>
      </c>
    </row>
    <row r="41" spans="2:5" x14ac:dyDescent="0.2">
      <c r="B41">
        <v>350</v>
      </c>
      <c r="D41">
        <v>52.55</v>
      </c>
      <c r="E41">
        <f t="shared" si="1"/>
        <v>46.117293499999995</v>
      </c>
    </row>
    <row r="42" spans="2:5" x14ac:dyDescent="0.2">
      <c r="B42">
        <v>360</v>
      </c>
      <c r="D42">
        <v>52.66</v>
      </c>
      <c r="E42">
        <f t="shared" si="1"/>
        <v>46.216378199999994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EDDF-A7C2-42A2-8781-628DB8838A47}">
  <dimension ref="A1:E42"/>
  <sheetViews>
    <sheetView workbookViewId="0">
      <selection activeCell="E2" sqref="E2:E40"/>
    </sheetView>
  </sheetViews>
  <sheetFormatPr defaultRowHeight="14.25" x14ac:dyDescent="0.2"/>
  <sheetData>
    <row r="1" spans="1:5" x14ac:dyDescent="0.2">
      <c r="A1" t="s">
        <v>10</v>
      </c>
    </row>
    <row r="2" spans="1:5" x14ac:dyDescent="0.2">
      <c r="B2">
        <v>0</v>
      </c>
      <c r="C2">
        <f>B2/320</f>
        <v>0</v>
      </c>
      <c r="D2">
        <v>44.97</v>
      </c>
      <c r="E2">
        <f>0.90077*D2-1.21817</f>
        <v>39.289456899999998</v>
      </c>
    </row>
    <row r="3" spans="1:5" x14ac:dyDescent="0.2">
      <c r="B3">
        <v>10</v>
      </c>
      <c r="C3">
        <f t="shared" ref="C3:C38" si="0">B3/320</f>
        <v>3.125E-2</v>
      </c>
      <c r="D3">
        <v>47.93</v>
      </c>
      <c r="E3">
        <f t="shared" ref="E3:E40" si="1">0.90077*D3-1.21817</f>
        <v>41.955736099999996</v>
      </c>
    </row>
    <row r="4" spans="1:5" x14ac:dyDescent="0.2">
      <c r="B4">
        <v>20</v>
      </c>
      <c r="C4">
        <f t="shared" si="0"/>
        <v>6.25E-2</v>
      </c>
      <c r="D4">
        <v>47.29</v>
      </c>
      <c r="E4">
        <f t="shared" si="1"/>
        <v>41.379243299999999</v>
      </c>
    </row>
    <row r="5" spans="1:5" x14ac:dyDescent="0.2">
      <c r="B5">
        <v>30</v>
      </c>
      <c r="C5">
        <f t="shared" si="0"/>
        <v>9.375E-2</v>
      </c>
      <c r="D5">
        <v>47.44</v>
      </c>
      <c r="E5">
        <f t="shared" si="1"/>
        <v>41.514358799999997</v>
      </c>
    </row>
    <row r="6" spans="1:5" x14ac:dyDescent="0.2">
      <c r="B6">
        <v>40</v>
      </c>
      <c r="C6">
        <f t="shared" si="0"/>
        <v>0.125</v>
      </c>
      <c r="D6">
        <v>47.17</v>
      </c>
      <c r="E6">
        <f t="shared" si="1"/>
        <v>41.271150900000002</v>
      </c>
    </row>
    <row r="7" spans="1:5" x14ac:dyDescent="0.2">
      <c r="B7">
        <v>50</v>
      </c>
      <c r="C7">
        <f t="shared" si="0"/>
        <v>0.15625</v>
      </c>
      <c r="D7">
        <v>47.52</v>
      </c>
      <c r="E7">
        <f t="shared" si="1"/>
        <v>41.586420400000002</v>
      </c>
    </row>
    <row r="8" spans="1:5" x14ac:dyDescent="0.2">
      <c r="B8">
        <v>60</v>
      </c>
      <c r="C8">
        <f t="shared" si="0"/>
        <v>0.1875</v>
      </c>
      <c r="D8">
        <v>47.57</v>
      </c>
      <c r="E8">
        <f t="shared" si="1"/>
        <v>41.631458899999998</v>
      </c>
    </row>
    <row r="9" spans="1:5" x14ac:dyDescent="0.2">
      <c r="B9">
        <v>70</v>
      </c>
      <c r="C9">
        <f t="shared" si="0"/>
        <v>0.21875</v>
      </c>
      <c r="D9">
        <v>47.59</v>
      </c>
      <c r="E9">
        <f t="shared" si="1"/>
        <v>41.649474300000001</v>
      </c>
    </row>
    <row r="10" spans="1:5" x14ac:dyDescent="0.2">
      <c r="B10">
        <v>80</v>
      </c>
      <c r="C10">
        <f t="shared" si="0"/>
        <v>0.25</v>
      </c>
      <c r="D10">
        <v>46.56</v>
      </c>
      <c r="E10">
        <f t="shared" si="1"/>
        <v>40.721681199999999</v>
      </c>
    </row>
    <row r="11" spans="1:5" x14ac:dyDescent="0.2">
      <c r="B11">
        <v>90</v>
      </c>
      <c r="C11">
        <f t="shared" si="0"/>
        <v>0.28125</v>
      </c>
      <c r="D11">
        <v>47.03</v>
      </c>
      <c r="E11">
        <f t="shared" si="1"/>
        <v>41.145043099999995</v>
      </c>
    </row>
    <row r="12" spans="1:5" x14ac:dyDescent="0.2">
      <c r="B12">
        <v>100</v>
      </c>
      <c r="C12">
        <f t="shared" si="0"/>
        <v>0.3125</v>
      </c>
      <c r="D12">
        <v>46.71</v>
      </c>
      <c r="E12">
        <f t="shared" si="1"/>
        <v>40.856796699999997</v>
      </c>
    </row>
    <row r="13" spans="1:5" x14ac:dyDescent="0.2">
      <c r="B13">
        <v>110</v>
      </c>
      <c r="C13">
        <f t="shared" si="0"/>
        <v>0.34375</v>
      </c>
      <c r="D13">
        <v>46.39</v>
      </c>
      <c r="E13">
        <f t="shared" si="1"/>
        <v>40.568550299999998</v>
      </c>
    </row>
    <row r="14" spans="1:5" x14ac:dyDescent="0.2">
      <c r="B14">
        <v>120</v>
      </c>
      <c r="C14">
        <f t="shared" si="0"/>
        <v>0.375</v>
      </c>
      <c r="D14">
        <v>46.63</v>
      </c>
      <c r="E14">
        <f t="shared" si="1"/>
        <v>40.784735099999999</v>
      </c>
    </row>
    <row r="15" spans="1:5" x14ac:dyDescent="0.2">
      <c r="B15">
        <v>125</v>
      </c>
      <c r="C15">
        <f t="shared" si="0"/>
        <v>0.390625</v>
      </c>
      <c r="D15">
        <v>46.72</v>
      </c>
      <c r="E15">
        <f t="shared" si="1"/>
        <v>40.865804399999995</v>
      </c>
    </row>
    <row r="16" spans="1:5" x14ac:dyDescent="0.2">
      <c r="B16">
        <v>130</v>
      </c>
      <c r="C16">
        <f t="shared" si="0"/>
        <v>0.40625</v>
      </c>
      <c r="D16">
        <v>46.51</v>
      </c>
      <c r="E16">
        <f t="shared" si="1"/>
        <v>40.676642699999995</v>
      </c>
    </row>
    <row r="17" spans="2:5" x14ac:dyDescent="0.2">
      <c r="B17">
        <v>135</v>
      </c>
      <c r="C17">
        <f t="shared" si="0"/>
        <v>0.421875</v>
      </c>
      <c r="D17">
        <v>46.43</v>
      </c>
      <c r="E17">
        <f t="shared" si="1"/>
        <v>40.604581099999997</v>
      </c>
    </row>
    <row r="18" spans="2:5" x14ac:dyDescent="0.2">
      <c r="B18">
        <v>140</v>
      </c>
      <c r="C18">
        <f t="shared" si="0"/>
        <v>0.4375</v>
      </c>
      <c r="D18">
        <v>46.51</v>
      </c>
      <c r="E18">
        <f t="shared" si="1"/>
        <v>40.676642699999995</v>
      </c>
    </row>
    <row r="19" spans="2:5" x14ac:dyDescent="0.2">
      <c r="B19">
        <v>145</v>
      </c>
      <c r="C19">
        <f t="shared" si="0"/>
        <v>0.453125</v>
      </c>
      <c r="D19">
        <v>46.86</v>
      </c>
      <c r="E19">
        <f t="shared" si="1"/>
        <v>40.991912199999994</v>
      </c>
    </row>
    <row r="20" spans="2:5" x14ac:dyDescent="0.2">
      <c r="B20">
        <v>150</v>
      </c>
      <c r="C20">
        <f t="shared" si="0"/>
        <v>0.46875</v>
      </c>
      <c r="D20">
        <v>46.65</v>
      </c>
      <c r="E20">
        <f t="shared" si="1"/>
        <v>40.802750499999995</v>
      </c>
    </row>
    <row r="21" spans="2:5" x14ac:dyDescent="0.2">
      <c r="B21">
        <v>155</v>
      </c>
      <c r="C21">
        <f t="shared" si="0"/>
        <v>0.484375</v>
      </c>
      <c r="D21">
        <v>46.32</v>
      </c>
      <c r="E21">
        <f t="shared" si="1"/>
        <v>40.505496399999998</v>
      </c>
    </row>
    <row r="22" spans="2:5" x14ac:dyDescent="0.2">
      <c r="B22">
        <v>160</v>
      </c>
      <c r="C22">
        <f t="shared" si="0"/>
        <v>0.5</v>
      </c>
      <c r="D22">
        <v>46.35</v>
      </c>
      <c r="E22">
        <f t="shared" si="1"/>
        <v>40.532519499999999</v>
      </c>
    </row>
    <row r="23" spans="2:5" x14ac:dyDescent="0.2">
      <c r="B23">
        <v>170</v>
      </c>
      <c r="C23">
        <f t="shared" si="0"/>
        <v>0.53125</v>
      </c>
      <c r="D23">
        <v>46.17</v>
      </c>
      <c r="E23">
        <f t="shared" si="1"/>
        <v>40.370380900000001</v>
      </c>
    </row>
    <row r="24" spans="2:5" x14ac:dyDescent="0.2">
      <c r="B24">
        <v>180</v>
      </c>
      <c r="C24">
        <f t="shared" si="0"/>
        <v>0.5625</v>
      </c>
      <c r="D24">
        <v>46.42</v>
      </c>
      <c r="E24">
        <f t="shared" si="1"/>
        <v>40.595573399999999</v>
      </c>
    </row>
    <row r="25" spans="2:5" x14ac:dyDescent="0.2">
      <c r="B25">
        <v>190</v>
      </c>
      <c r="C25">
        <f t="shared" si="0"/>
        <v>0.59375</v>
      </c>
      <c r="D25">
        <v>46.51</v>
      </c>
      <c r="E25">
        <f t="shared" si="1"/>
        <v>40.676642699999995</v>
      </c>
    </row>
    <row r="26" spans="2:5" x14ac:dyDescent="0.2">
      <c r="B26">
        <v>200</v>
      </c>
      <c r="C26">
        <f t="shared" si="0"/>
        <v>0.625</v>
      </c>
      <c r="D26">
        <v>46.58</v>
      </c>
      <c r="E26">
        <f t="shared" si="1"/>
        <v>40.739696599999995</v>
      </c>
    </row>
    <row r="27" spans="2:5" x14ac:dyDescent="0.2">
      <c r="B27">
        <v>210</v>
      </c>
      <c r="C27">
        <f t="shared" si="0"/>
        <v>0.65625</v>
      </c>
      <c r="D27">
        <v>46.74</v>
      </c>
      <c r="E27">
        <f t="shared" si="1"/>
        <v>40.883819799999998</v>
      </c>
    </row>
    <row r="28" spans="2:5" x14ac:dyDescent="0.2">
      <c r="B28">
        <v>220</v>
      </c>
      <c r="C28">
        <f t="shared" si="0"/>
        <v>0.6875</v>
      </c>
      <c r="D28">
        <v>46.94</v>
      </c>
      <c r="E28">
        <f t="shared" si="1"/>
        <v>41.063973799999992</v>
      </c>
    </row>
    <row r="29" spans="2:5" x14ac:dyDescent="0.2">
      <c r="B29">
        <v>230</v>
      </c>
      <c r="C29">
        <f t="shared" si="0"/>
        <v>0.71875</v>
      </c>
      <c r="D29">
        <v>46.91</v>
      </c>
      <c r="E29">
        <f t="shared" si="1"/>
        <v>41.036950699999991</v>
      </c>
    </row>
    <row r="30" spans="2:5" x14ac:dyDescent="0.2">
      <c r="B30">
        <v>240</v>
      </c>
      <c r="C30">
        <f t="shared" si="0"/>
        <v>0.75</v>
      </c>
      <c r="D30">
        <v>46.82</v>
      </c>
      <c r="E30">
        <f t="shared" si="1"/>
        <v>40.955881399999996</v>
      </c>
    </row>
    <row r="31" spans="2:5" x14ac:dyDescent="0.2">
      <c r="B31">
        <v>250</v>
      </c>
      <c r="C31">
        <f t="shared" si="0"/>
        <v>0.78125</v>
      </c>
      <c r="D31">
        <v>46.97</v>
      </c>
      <c r="E31">
        <f t="shared" si="1"/>
        <v>41.090996899999993</v>
      </c>
    </row>
    <row r="32" spans="2:5" x14ac:dyDescent="0.2">
      <c r="B32">
        <v>260</v>
      </c>
      <c r="C32">
        <f t="shared" si="0"/>
        <v>0.8125</v>
      </c>
      <c r="D32">
        <v>47.39</v>
      </c>
      <c r="E32">
        <f t="shared" si="1"/>
        <v>41.4693203</v>
      </c>
    </row>
    <row r="33" spans="2:5" x14ac:dyDescent="0.2">
      <c r="B33">
        <v>270</v>
      </c>
      <c r="C33">
        <f t="shared" si="0"/>
        <v>0.84375</v>
      </c>
      <c r="D33">
        <v>47.28</v>
      </c>
      <c r="E33">
        <f t="shared" si="1"/>
        <v>41.370235600000001</v>
      </c>
    </row>
    <row r="34" spans="2:5" x14ac:dyDescent="0.2">
      <c r="B34">
        <v>280</v>
      </c>
      <c r="C34">
        <f t="shared" si="0"/>
        <v>0.875</v>
      </c>
      <c r="D34">
        <v>46.79</v>
      </c>
      <c r="E34">
        <f t="shared" si="1"/>
        <v>40.928858299999995</v>
      </c>
    </row>
    <row r="35" spans="2:5" x14ac:dyDescent="0.2">
      <c r="B35">
        <v>290</v>
      </c>
      <c r="C35">
        <f t="shared" si="0"/>
        <v>0.90625</v>
      </c>
      <c r="D35">
        <v>46.91</v>
      </c>
      <c r="E35">
        <f t="shared" si="1"/>
        <v>41.036950699999991</v>
      </c>
    </row>
    <row r="36" spans="2:5" x14ac:dyDescent="0.2">
      <c r="B36">
        <v>300</v>
      </c>
      <c r="C36">
        <f t="shared" si="0"/>
        <v>0.9375</v>
      </c>
      <c r="D36">
        <v>46.95</v>
      </c>
      <c r="E36">
        <f t="shared" si="1"/>
        <v>41.072981499999997</v>
      </c>
    </row>
    <row r="37" spans="2:5" x14ac:dyDescent="0.2">
      <c r="B37">
        <v>310</v>
      </c>
      <c r="C37">
        <f t="shared" si="0"/>
        <v>0.96875</v>
      </c>
      <c r="D37">
        <v>47.22</v>
      </c>
      <c r="E37">
        <f t="shared" si="1"/>
        <v>41.316189399999999</v>
      </c>
    </row>
    <row r="38" spans="2:5" x14ac:dyDescent="0.2">
      <c r="B38">
        <v>320</v>
      </c>
      <c r="C38">
        <f t="shared" si="0"/>
        <v>1</v>
      </c>
      <c r="D38">
        <v>47.46</v>
      </c>
      <c r="E38">
        <f t="shared" si="1"/>
        <v>41.5323742</v>
      </c>
    </row>
    <row r="39" spans="2:5" x14ac:dyDescent="0.2">
      <c r="B39">
        <v>330</v>
      </c>
      <c r="D39">
        <v>47.17</v>
      </c>
      <c r="E39">
        <f t="shared" si="1"/>
        <v>41.271150900000002</v>
      </c>
    </row>
    <row r="40" spans="2:5" x14ac:dyDescent="0.2">
      <c r="B40">
        <v>340</v>
      </c>
      <c r="D40">
        <v>47.26</v>
      </c>
      <c r="E40">
        <f t="shared" si="1"/>
        <v>41.352220199999998</v>
      </c>
    </row>
    <row r="41" spans="2:5" x14ac:dyDescent="0.2">
      <c r="B41">
        <v>350</v>
      </c>
    </row>
    <row r="42" spans="2:5" x14ac:dyDescent="0.2">
      <c r="B42">
        <v>360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7211-6FCE-43B2-8A2B-6F577C5BF162}">
  <dimension ref="A1:E42"/>
  <sheetViews>
    <sheetView workbookViewId="0">
      <selection activeCell="C2" sqref="C2:E36"/>
    </sheetView>
  </sheetViews>
  <sheetFormatPr defaultRowHeight="14.25" x14ac:dyDescent="0.2"/>
  <sheetData>
    <row r="1" spans="1:5" x14ac:dyDescent="0.2">
      <c r="A1" t="s">
        <v>12</v>
      </c>
    </row>
    <row r="2" spans="1:5" x14ac:dyDescent="0.2">
      <c r="B2">
        <v>0</v>
      </c>
      <c r="C2">
        <f>B2/300</f>
        <v>0</v>
      </c>
      <c r="D2">
        <v>43.62</v>
      </c>
      <c r="E2">
        <f>0.90077*D2-1.21817</f>
        <v>38.073417399999997</v>
      </c>
    </row>
    <row r="3" spans="1:5" x14ac:dyDescent="0.2">
      <c r="B3">
        <v>10</v>
      </c>
      <c r="C3">
        <f t="shared" ref="C3:C36" si="0">B3/300</f>
        <v>3.3333333333333333E-2</v>
      </c>
      <c r="D3">
        <v>44.46</v>
      </c>
      <c r="E3">
        <f t="shared" ref="E3:E38" si="1">0.90077*D3-1.21817</f>
        <v>38.830064199999995</v>
      </c>
    </row>
    <row r="4" spans="1:5" x14ac:dyDescent="0.2">
      <c r="B4">
        <v>20</v>
      </c>
      <c r="C4">
        <f t="shared" si="0"/>
        <v>6.6666666666666666E-2</v>
      </c>
      <c r="D4">
        <v>44.66</v>
      </c>
      <c r="E4">
        <f t="shared" si="1"/>
        <v>39.010218199999997</v>
      </c>
    </row>
    <row r="5" spans="1:5" x14ac:dyDescent="0.2">
      <c r="B5">
        <v>30</v>
      </c>
      <c r="C5">
        <f t="shared" si="0"/>
        <v>0.1</v>
      </c>
      <c r="D5">
        <v>44.55</v>
      </c>
      <c r="E5">
        <f t="shared" si="1"/>
        <v>38.911133499999998</v>
      </c>
    </row>
    <row r="6" spans="1:5" x14ac:dyDescent="0.2">
      <c r="B6">
        <v>40</v>
      </c>
      <c r="C6">
        <f t="shared" si="0"/>
        <v>0.13333333333333333</v>
      </c>
      <c r="D6">
        <v>44.82</v>
      </c>
      <c r="E6">
        <f t="shared" si="1"/>
        <v>39.1543414</v>
      </c>
    </row>
    <row r="7" spans="1:5" x14ac:dyDescent="0.2">
      <c r="B7">
        <v>50</v>
      </c>
      <c r="C7">
        <f t="shared" si="0"/>
        <v>0.16666666666666666</v>
      </c>
      <c r="D7">
        <v>44.81</v>
      </c>
      <c r="E7">
        <f t="shared" si="1"/>
        <v>39.145333700000002</v>
      </c>
    </row>
    <row r="8" spans="1:5" x14ac:dyDescent="0.2">
      <c r="B8">
        <v>60</v>
      </c>
      <c r="C8">
        <f t="shared" si="0"/>
        <v>0.2</v>
      </c>
      <c r="D8">
        <v>44.49</v>
      </c>
      <c r="E8">
        <f t="shared" si="1"/>
        <v>38.857087299999996</v>
      </c>
    </row>
    <row r="9" spans="1:5" x14ac:dyDescent="0.2">
      <c r="B9">
        <v>70</v>
      </c>
      <c r="C9">
        <f t="shared" si="0"/>
        <v>0.23333333333333334</v>
      </c>
      <c r="D9">
        <v>44.36</v>
      </c>
      <c r="E9">
        <f t="shared" si="1"/>
        <v>38.739987199999995</v>
      </c>
    </row>
    <row r="10" spans="1:5" x14ac:dyDescent="0.2">
      <c r="B10">
        <v>80</v>
      </c>
      <c r="C10">
        <f t="shared" si="0"/>
        <v>0.26666666666666666</v>
      </c>
      <c r="D10">
        <v>44.37</v>
      </c>
      <c r="E10">
        <f t="shared" si="1"/>
        <v>38.748994899999992</v>
      </c>
    </row>
    <row r="11" spans="1:5" x14ac:dyDescent="0.2">
      <c r="B11">
        <v>90</v>
      </c>
      <c r="C11">
        <f t="shared" si="0"/>
        <v>0.3</v>
      </c>
      <c r="D11">
        <v>44.09</v>
      </c>
      <c r="E11">
        <f t="shared" si="1"/>
        <v>38.4967793</v>
      </c>
    </row>
    <row r="12" spans="1:5" x14ac:dyDescent="0.2">
      <c r="B12">
        <v>100</v>
      </c>
      <c r="C12">
        <f t="shared" si="0"/>
        <v>0.33333333333333331</v>
      </c>
      <c r="D12">
        <v>44.18</v>
      </c>
      <c r="E12">
        <f t="shared" si="1"/>
        <v>38.577848599999996</v>
      </c>
    </row>
    <row r="13" spans="1:5" x14ac:dyDescent="0.2">
      <c r="B13">
        <v>110</v>
      </c>
      <c r="C13">
        <f t="shared" si="0"/>
        <v>0.36666666666666664</v>
      </c>
      <c r="D13">
        <v>44.4</v>
      </c>
      <c r="E13">
        <f t="shared" si="1"/>
        <v>38.776017999999993</v>
      </c>
    </row>
    <row r="14" spans="1:5" x14ac:dyDescent="0.2">
      <c r="B14">
        <v>120</v>
      </c>
      <c r="C14">
        <f t="shared" si="0"/>
        <v>0.4</v>
      </c>
      <c r="D14">
        <v>44.56</v>
      </c>
      <c r="E14">
        <f t="shared" si="1"/>
        <v>38.920141199999996</v>
      </c>
    </row>
    <row r="15" spans="1:5" x14ac:dyDescent="0.2">
      <c r="B15">
        <v>125</v>
      </c>
      <c r="C15">
        <f t="shared" si="0"/>
        <v>0.41666666666666669</v>
      </c>
      <c r="D15">
        <v>44.33</v>
      </c>
      <c r="E15">
        <f t="shared" si="1"/>
        <v>38.712964099999994</v>
      </c>
    </row>
    <row r="16" spans="1:5" x14ac:dyDescent="0.2">
      <c r="B16">
        <v>130</v>
      </c>
      <c r="C16">
        <f t="shared" si="0"/>
        <v>0.43333333333333335</v>
      </c>
      <c r="D16">
        <v>44.15</v>
      </c>
      <c r="E16">
        <f t="shared" si="1"/>
        <v>38.550825499999995</v>
      </c>
    </row>
    <row r="17" spans="2:5" x14ac:dyDescent="0.2">
      <c r="B17">
        <v>135</v>
      </c>
      <c r="C17">
        <f t="shared" si="0"/>
        <v>0.45</v>
      </c>
      <c r="D17">
        <v>43.81</v>
      </c>
      <c r="E17">
        <f t="shared" si="1"/>
        <v>38.2445637</v>
      </c>
    </row>
    <row r="18" spans="2:5" x14ac:dyDescent="0.2">
      <c r="B18">
        <v>140</v>
      </c>
      <c r="C18">
        <f t="shared" si="0"/>
        <v>0.46666666666666667</v>
      </c>
      <c r="D18">
        <v>44.08</v>
      </c>
      <c r="E18">
        <f t="shared" si="1"/>
        <v>38.487771599999995</v>
      </c>
    </row>
    <row r="19" spans="2:5" x14ac:dyDescent="0.2">
      <c r="B19">
        <v>145</v>
      </c>
      <c r="C19">
        <f t="shared" si="0"/>
        <v>0.48333333333333334</v>
      </c>
      <c r="D19">
        <v>44.24</v>
      </c>
      <c r="E19">
        <f t="shared" si="1"/>
        <v>38.631894799999998</v>
      </c>
    </row>
    <row r="20" spans="2:5" x14ac:dyDescent="0.2">
      <c r="B20">
        <v>150</v>
      </c>
      <c r="C20">
        <f t="shared" si="0"/>
        <v>0.5</v>
      </c>
      <c r="D20">
        <v>44.19</v>
      </c>
      <c r="E20">
        <f t="shared" si="1"/>
        <v>38.586856299999994</v>
      </c>
    </row>
    <row r="21" spans="2:5" x14ac:dyDescent="0.2">
      <c r="B21">
        <v>155</v>
      </c>
      <c r="C21">
        <f t="shared" si="0"/>
        <v>0.51666666666666672</v>
      </c>
      <c r="D21">
        <v>44.3</v>
      </c>
      <c r="E21">
        <f t="shared" si="1"/>
        <v>38.685940999999993</v>
      </c>
    </row>
    <row r="22" spans="2:5" x14ac:dyDescent="0.2">
      <c r="B22">
        <v>160</v>
      </c>
      <c r="C22">
        <f t="shared" si="0"/>
        <v>0.53333333333333333</v>
      </c>
      <c r="D22">
        <v>44.03</v>
      </c>
      <c r="E22">
        <f t="shared" si="1"/>
        <v>38.442733099999998</v>
      </c>
    </row>
    <row r="23" spans="2:5" x14ac:dyDescent="0.2">
      <c r="B23">
        <v>170</v>
      </c>
      <c r="C23">
        <f t="shared" si="0"/>
        <v>0.56666666666666665</v>
      </c>
      <c r="D23">
        <v>44.18</v>
      </c>
      <c r="E23">
        <f t="shared" si="1"/>
        <v>38.577848599999996</v>
      </c>
    </row>
    <row r="24" spans="2:5" x14ac:dyDescent="0.2">
      <c r="B24">
        <v>180</v>
      </c>
      <c r="C24">
        <f t="shared" si="0"/>
        <v>0.6</v>
      </c>
      <c r="D24">
        <v>44.31</v>
      </c>
      <c r="E24">
        <f t="shared" si="1"/>
        <v>38.694948699999998</v>
      </c>
    </row>
    <row r="25" spans="2:5" x14ac:dyDescent="0.2">
      <c r="B25">
        <v>190</v>
      </c>
      <c r="C25">
        <f t="shared" si="0"/>
        <v>0.6333333333333333</v>
      </c>
      <c r="D25">
        <v>44.57</v>
      </c>
      <c r="E25">
        <f t="shared" si="1"/>
        <v>38.929148900000001</v>
      </c>
    </row>
    <row r="26" spans="2:5" x14ac:dyDescent="0.2">
      <c r="B26">
        <v>200</v>
      </c>
      <c r="C26">
        <f t="shared" si="0"/>
        <v>0.66666666666666663</v>
      </c>
      <c r="D26">
        <v>44.56</v>
      </c>
      <c r="E26">
        <f t="shared" si="1"/>
        <v>38.920141199999996</v>
      </c>
    </row>
    <row r="27" spans="2:5" x14ac:dyDescent="0.2">
      <c r="B27">
        <v>210</v>
      </c>
      <c r="C27">
        <f t="shared" si="0"/>
        <v>0.7</v>
      </c>
      <c r="D27">
        <v>44.51</v>
      </c>
      <c r="E27">
        <f t="shared" si="1"/>
        <v>38.875102699999992</v>
      </c>
    </row>
    <row r="28" spans="2:5" x14ac:dyDescent="0.2">
      <c r="B28">
        <v>220</v>
      </c>
      <c r="C28">
        <f t="shared" si="0"/>
        <v>0.73333333333333328</v>
      </c>
      <c r="D28">
        <v>44.52</v>
      </c>
      <c r="E28">
        <f t="shared" si="1"/>
        <v>38.884110399999997</v>
      </c>
    </row>
    <row r="29" spans="2:5" x14ac:dyDescent="0.2">
      <c r="B29">
        <v>230</v>
      </c>
      <c r="C29">
        <f t="shared" si="0"/>
        <v>0.76666666666666672</v>
      </c>
      <c r="D29">
        <v>44.78</v>
      </c>
      <c r="E29">
        <f t="shared" si="1"/>
        <v>39.118310600000001</v>
      </c>
    </row>
    <row r="30" spans="2:5" x14ac:dyDescent="0.2">
      <c r="B30">
        <v>240</v>
      </c>
      <c r="C30">
        <f t="shared" si="0"/>
        <v>0.8</v>
      </c>
      <c r="D30">
        <v>44.83</v>
      </c>
      <c r="E30">
        <f t="shared" si="1"/>
        <v>39.163349099999998</v>
      </c>
    </row>
    <row r="31" spans="2:5" x14ac:dyDescent="0.2">
      <c r="B31">
        <v>250</v>
      </c>
      <c r="C31">
        <f t="shared" si="0"/>
        <v>0.83333333333333337</v>
      </c>
      <c r="D31">
        <v>44.86</v>
      </c>
      <c r="E31">
        <f t="shared" si="1"/>
        <v>39.190372199999999</v>
      </c>
    </row>
    <row r="32" spans="2:5" x14ac:dyDescent="0.2">
      <c r="B32">
        <v>260</v>
      </c>
      <c r="C32">
        <f t="shared" si="0"/>
        <v>0.8666666666666667</v>
      </c>
      <c r="D32">
        <v>45.06</v>
      </c>
      <c r="E32">
        <f t="shared" si="1"/>
        <v>39.3705262</v>
      </c>
    </row>
    <row r="33" spans="2:5" x14ac:dyDescent="0.2">
      <c r="B33">
        <v>270</v>
      </c>
      <c r="C33">
        <f t="shared" si="0"/>
        <v>0.9</v>
      </c>
      <c r="D33">
        <v>45.12</v>
      </c>
      <c r="E33">
        <f t="shared" si="1"/>
        <v>39.424572399999995</v>
      </c>
    </row>
    <row r="34" spans="2:5" x14ac:dyDescent="0.2">
      <c r="B34">
        <v>280</v>
      </c>
      <c r="C34">
        <f t="shared" si="0"/>
        <v>0.93333333333333335</v>
      </c>
      <c r="D34">
        <v>45.09</v>
      </c>
      <c r="E34">
        <f t="shared" si="1"/>
        <v>39.397549300000001</v>
      </c>
    </row>
    <row r="35" spans="2:5" x14ac:dyDescent="0.2">
      <c r="B35">
        <v>290</v>
      </c>
      <c r="C35">
        <f t="shared" si="0"/>
        <v>0.96666666666666667</v>
      </c>
      <c r="D35">
        <v>45.38</v>
      </c>
      <c r="E35">
        <f t="shared" si="1"/>
        <v>39.658772599999999</v>
      </c>
    </row>
    <row r="36" spans="2:5" x14ac:dyDescent="0.2">
      <c r="B36">
        <v>300</v>
      </c>
      <c r="C36">
        <f t="shared" si="0"/>
        <v>1</v>
      </c>
      <c r="D36">
        <v>45.23</v>
      </c>
      <c r="E36">
        <f t="shared" si="1"/>
        <v>39.523657099999994</v>
      </c>
    </row>
    <row r="37" spans="2:5" x14ac:dyDescent="0.2">
      <c r="B37">
        <v>310</v>
      </c>
      <c r="D37">
        <v>45.36</v>
      </c>
      <c r="E37">
        <f t="shared" si="1"/>
        <v>39.640757199999996</v>
      </c>
    </row>
    <row r="38" spans="2:5" x14ac:dyDescent="0.2">
      <c r="B38">
        <v>320</v>
      </c>
      <c r="D38">
        <v>45.68</v>
      </c>
      <c r="E38">
        <f t="shared" si="1"/>
        <v>39.929003599999994</v>
      </c>
    </row>
    <row r="39" spans="2:5" x14ac:dyDescent="0.2">
      <c r="B39">
        <v>330</v>
      </c>
    </row>
    <row r="40" spans="2:5" x14ac:dyDescent="0.2">
      <c r="B40">
        <v>340</v>
      </c>
    </row>
    <row r="41" spans="2:5" x14ac:dyDescent="0.2">
      <c r="B41">
        <v>350</v>
      </c>
    </row>
    <row r="42" spans="2:5" x14ac:dyDescent="0.2">
      <c r="B42">
        <v>360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C65A-4A4E-4278-95F3-55394B951A97}">
  <dimension ref="A1:E25"/>
  <sheetViews>
    <sheetView workbookViewId="0">
      <selection activeCell="C2" sqref="C2:E23"/>
    </sheetView>
  </sheetViews>
  <sheetFormatPr defaultRowHeight="14.25" x14ac:dyDescent="0.2"/>
  <sheetData>
    <row r="1" spans="1:5" x14ac:dyDescent="0.2">
      <c r="A1" t="s">
        <v>13</v>
      </c>
    </row>
    <row r="2" spans="1:5" x14ac:dyDescent="0.2">
      <c r="B2">
        <v>0</v>
      </c>
      <c r="C2">
        <f>B2/170</f>
        <v>0</v>
      </c>
      <c r="D2">
        <v>51.92</v>
      </c>
      <c r="E2">
        <f>0.90077*D2-1.21817</f>
        <v>45.549808399999996</v>
      </c>
    </row>
    <row r="3" spans="1:5" x14ac:dyDescent="0.2">
      <c r="B3">
        <v>10</v>
      </c>
      <c r="C3">
        <f t="shared" ref="C3:C23" si="0">B3/170</f>
        <v>5.8823529411764705E-2</v>
      </c>
      <c r="D3">
        <v>53.6</v>
      </c>
      <c r="E3">
        <f t="shared" ref="E3:E25" si="1">0.90077*D3-1.21817</f>
        <v>47.063102000000001</v>
      </c>
    </row>
    <row r="4" spans="1:5" x14ac:dyDescent="0.2">
      <c r="B4">
        <v>20</v>
      </c>
      <c r="C4">
        <f t="shared" si="0"/>
        <v>0.11764705882352941</v>
      </c>
      <c r="D4">
        <v>53.22</v>
      </c>
      <c r="E4">
        <f t="shared" si="1"/>
        <v>46.720809399999993</v>
      </c>
    </row>
    <row r="5" spans="1:5" x14ac:dyDescent="0.2">
      <c r="B5">
        <v>30</v>
      </c>
      <c r="C5">
        <f t="shared" si="0"/>
        <v>0.17647058823529413</v>
      </c>
      <c r="D5">
        <v>53.59</v>
      </c>
      <c r="E5">
        <f t="shared" si="1"/>
        <v>47.054094300000003</v>
      </c>
    </row>
    <row r="6" spans="1:5" x14ac:dyDescent="0.2">
      <c r="B6">
        <v>40</v>
      </c>
      <c r="C6">
        <f t="shared" si="0"/>
        <v>0.23529411764705882</v>
      </c>
      <c r="D6">
        <v>53.34</v>
      </c>
      <c r="E6">
        <f t="shared" si="1"/>
        <v>46.828901799999997</v>
      </c>
    </row>
    <row r="7" spans="1:5" x14ac:dyDescent="0.2">
      <c r="B7">
        <v>50</v>
      </c>
      <c r="C7">
        <f t="shared" si="0"/>
        <v>0.29411764705882354</v>
      </c>
      <c r="D7">
        <v>53.45</v>
      </c>
      <c r="E7">
        <f t="shared" si="1"/>
        <v>46.927986500000003</v>
      </c>
    </row>
    <row r="8" spans="1:5" x14ac:dyDescent="0.2">
      <c r="B8">
        <v>60</v>
      </c>
      <c r="C8">
        <f t="shared" si="0"/>
        <v>0.35294117647058826</v>
      </c>
      <c r="D8">
        <v>53.56</v>
      </c>
      <c r="E8">
        <f t="shared" si="1"/>
        <v>47.027071200000002</v>
      </c>
    </row>
    <row r="9" spans="1:5" x14ac:dyDescent="0.2">
      <c r="B9">
        <v>70</v>
      </c>
      <c r="C9">
        <f t="shared" si="0"/>
        <v>0.41176470588235292</v>
      </c>
      <c r="D9">
        <v>53.72</v>
      </c>
      <c r="E9">
        <f t="shared" si="1"/>
        <v>47.171194399999997</v>
      </c>
    </row>
    <row r="10" spans="1:5" x14ac:dyDescent="0.2">
      <c r="B10">
        <v>80</v>
      </c>
      <c r="C10">
        <f t="shared" si="0"/>
        <v>0.47058823529411764</v>
      </c>
      <c r="D10">
        <v>53.52</v>
      </c>
      <c r="E10">
        <f t="shared" si="1"/>
        <v>46.991040400000003</v>
      </c>
    </row>
    <row r="11" spans="1:5" x14ac:dyDescent="0.2">
      <c r="B11">
        <v>90</v>
      </c>
      <c r="C11">
        <f t="shared" si="0"/>
        <v>0.52941176470588236</v>
      </c>
      <c r="D11">
        <v>53.03</v>
      </c>
      <c r="E11">
        <f t="shared" si="1"/>
        <v>46.549663099999997</v>
      </c>
    </row>
    <row r="12" spans="1:5" x14ac:dyDescent="0.2">
      <c r="B12">
        <v>100</v>
      </c>
      <c r="C12">
        <f t="shared" si="0"/>
        <v>0.58823529411764708</v>
      </c>
      <c r="D12">
        <v>52.86</v>
      </c>
      <c r="E12">
        <f t="shared" si="1"/>
        <v>46.396532199999996</v>
      </c>
    </row>
    <row r="13" spans="1:5" x14ac:dyDescent="0.2">
      <c r="B13">
        <v>110</v>
      </c>
      <c r="C13">
        <f t="shared" si="0"/>
        <v>0.6470588235294118</v>
      </c>
      <c r="D13">
        <v>53.24</v>
      </c>
      <c r="E13">
        <f t="shared" si="1"/>
        <v>46.738824799999996</v>
      </c>
    </row>
    <row r="14" spans="1:5" x14ac:dyDescent="0.2">
      <c r="B14">
        <v>120</v>
      </c>
      <c r="C14">
        <f t="shared" si="0"/>
        <v>0.70588235294117652</v>
      </c>
      <c r="D14">
        <v>54.46</v>
      </c>
      <c r="E14">
        <f t="shared" si="1"/>
        <v>47.837764199999995</v>
      </c>
    </row>
    <row r="15" spans="1:5" x14ac:dyDescent="0.2">
      <c r="B15">
        <v>125</v>
      </c>
      <c r="C15">
        <f t="shared" si="0"/>
        <v>0.73529411764705888</v>
      </c>
      <c r="D15">
        <v>54.71</v>
      </c>
      <c r="E15">
        <f t="shared" si="1"/>
        <v>48.062956700000001</v>
      </c>
    </row>
    <row r="16" spans="1:5" x14ac:dyDescent="0.2">
      <c r="B16">
        <v>130</v>
      </c>
      <c r="C16">
        <f t="shared" si="0"/>
        <v>0.76470588235294112</v>
      </c>
      <c r="D16">
        <v>54.21</v>
      </c>
      <c r="E16">
        <f t="shared" si="1"/>
        <v>47.612571699999997</v>
      </c>
    </row>
    <row r="17" spans="2:5" x14ac:dyDescent="0.2">
      <c r="B17">
        <v>135</v>
      </c>
      <c r="C17">
        <f t="shared" si="0"/>
        <v>0.79411764705882348</v>
      </c>
      <c r="D17">
        <v>54.39</v>
      </c>
      <c r="E17">
        <f t="shared" si="1"/>
        <v>47.774710299999995</v>
      </c>
    </row>
    <row r="18" spans="2:5" x14ac:dyDescent="0.2">
      <c r="B18">
        <v>140</v>
      </c>
      <c r="C18">
        <f t="shared" si="0"/>
        <v>0.82352941176470584</v>
      </c>
      <c r="D18">
        <v>54.53</v>
      </c>
      <c r="E18">
        <f t="shared" si="1"/>
        <v>47.900818099999995</v>
      </c>
    </row>
    <row r="19" spans="2:5" x14ac:dyDescent="0.2">
      <c r="B19">
        <v>145</v>
      </c>
      <c r="C19">
        <f t="shared" si="0"/>
        <v>0.8529411764705882</v>
      </c>
      <c r="D19">
        <v>55.01</v>
      </c>
      <c r="E19">
        <f t="shared" si="1"/>
        <v>48.333187699999996</v>
      </c>
    </row>
    <row r="20" spans="2:5" x14ac:dyDescent="0.2">
      <c r="B20">
        <v>150</v>
      </c>
      <c r="C20">
        <f t="shared" si="0"/>
        <v>0.88235294117647056</v>
      </c>
      <c r="D20">
        <v>54.76</v>
      </c>
      <c r="E20">
        <f t="shared" si="1"/>
        <v>48.107995199999998</v>
      </c>
    </row>
    <row r="21" spans="2:5" x14ac:dyDescent="0.2">
      <c r="B21">
        <v>155</v>
      </c>
      <c r="C21">
        <f t="shared" si="0"/>
        <v>0.91176470588235292</v>
      </c>
      <c r="D21">
        <v>55.38</v>
      </c>
      <c r="E21">
        <f t="shared" si="1"/>
        <v>48.666472599999999</v>
      </c>
    </row>
    <row r="22" spans="2:5" x14ac:dyDescent="0.2">
      <c r="B22">
        <v>160</v>
      </c>
      <c r="C22">
        <f t="shared" si="0"/>
        <v>0.94117647058823528</v>
      </c>
      <c r="D22">
        <v>55.16</v>
      </c>
      <c r="E22">
        <f t="shared" si="1"/>
        <v>48.468303199999994</v>
      </c>
    </row>
    <row r="23" spans="2:5" x14ac:dyDescent="0.2">
      <c r="B23">
        <v>170</v>
      </c>
      <c r="C23">
        <f t="shared" si="0"/>
        <v>1</v>
      </c>
      <c r="D23">
        <v>55.24</v>
      </c>
      <c r="E23">
        <f t="shared" si="1"/>
        <v>48.540364799999999</v>
      </c>
    </row>
    <row r="24" spans="2:5" x14ac:dyDescent="0.2">
      <c r="B24">
        <v>180</v>
      </c>
      <c r="D24">
        <v>55.51</v>
      </c>
      <c r="E24">
        <f t="shared" si="1"/>
        <v>48.783572699999993</v>
      </c>
    </row>
    <row r="25" spans="2:5" x14ac:dyDescent="0.2">
      <c r="B25">
        <v>190</v>
      </c>
      <c r="D25">
        <v>55.63</v>
      </c>
      <c r="E25">
        <f t="shared" si="1"/>
        <v>48.891665099999997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2021-03-30T23:11:32Z</dcterms:created>
  <dcterms:modified xsi:type="dcterms:W3CDTF">2021-05-26T17:47:38Z</dcterms:modified>
</cp:coreProperties>
</file>