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/Documents/Projects_ongoing/Kemp_wrapup/Jupyter_notebook_reproducing_figures/"/>
    </mc:Choice>
  </mc:AlternateContent>
  <xr:revisionPtr revIDLastSave="0" documentId="13_ncr:1_{EFC6D706-9A28-7140-975C-9614BABD9CAE}" xr6:coauthVersionLast="47" xr6:coauthVersionMax="47" xr10:uidLastSave="{00000000-0000-0000-0000-000000000000}"/>
  <bookViews>
    <workbookView xWindow="0" yWindow="460" windowWidth="25600" windowHeight="15540" activeTab="1" xr2:uid="{2B799E73-1E18-2342-AAE2-A352555A4C04}"/>
  </bookViews>
  <sheets>
    <sheet name="KE07_DE" sheetId="2" r:id="rId1"/>
    <sheet name="KE07_remote_region" sheetId="4" r:id="rId2"/>
    <sheet name="KE59_DE" sheetId="5" r:id="rId3"/>
    <sheet name="HG_D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2" i="6"/>
  <c r="H3" i="5"/>
  <c r="H4" i="5"/>
  <c r="H5" i="5"/>
  <c r="H6" i="5"/>
  <c r="H7" i="5"/>
  <c r="H8" i="5"/>
  <c r="H9" i="5"/>
  <c r="H2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</calcChain>
</file>

<file path=xl/sharedStrings.xml><?xml version="1.0" encoding="utf-8"?>
<sst xmlns="http://schemas.openxmlformats.org/spreadsheetml/2006/main" count="214" uniqueCount="143">
  <si>
    <t>kcat(/s)</t>
  </si>
  <si>
    <t>variant</t>
  </si>
  <si>
    <t>KE07 WT</t>
  </si>
  <si>
    <t>R2 11/10D</t>
  </si>
  <si>
    <t>R2 11/6F</t>
  </si>
  <si>
    <t>R2 11/9A</t>
  </si>
  <si>
    <t>R2 2/8B</t>
  </si>
  <si>
    <t>R3 I3/10A</t>
  </si>
  <si>
    <t>R3 M7/4E</t>
  </si>
  <si>
    <t>R3 I3/11B</t>
  </si>
  <si>
    <t>R4 1H/8C</t>
  </si>
  <si>
    <t>R4 1A/7D</t>
  </si>
  <si>
    <t>R4 1E/11H</t>
  </si>
  <si>
    <t>R4 2F/2G</t>
  </si>
  <si>
    <t>R4 2D/10F</t>
  </si>
  <si>
    <t>R4 2C/11G</t>
  </si>
  <si>
    <t>R5 9/11C</t>
  </si>
  <si>
    <t>R5 10/3B</t>
  </si>
  <si>
    <t>R6 8/11D</t>
  </si>
  <si>
    <t>R6 3/7F</t>
  </si>
  <si>
    <t>R7 1/1F</t>
  </si>
  <si>
    <t>R7 2/5B</t>
  </si>
  <si>
    <t>R7 1/3H</t>
  </si>
  <si>
    <t>R7 1/9F</t>
  </si>
  <si>
    <t>R7 10/11G</t>
  </si>
  <si>
    <t>Km(mM)</t>
  </si>
  <si>
    <t>kcat/Km(/s/M)</t>
  </si>
  <si>
    <t>Tm&gt;95</t>
  </si>
  <si>
    <t>R7_R16Q</t>
  </si>
  <si>
    <t>R7_N25S</t>
  </si>
  <si>
    <t>R7_M62A</t>
  </si>
  <si>
    <t>R7_H84Y</t>
  </si>
  <si>
    <t>R7_I199S</t>
  </si>
  <si>
    <t>R7_I199F</t>
  </si>
  <si>
    <t>R7_I199A</t>
  </si>
  <si>
    <t>R7_K132N</t>
  </si>
  <si>
    <t>K19E/K146T/G202R/N224D/Q123R</t>
  </si>
  <si>
    <t>K19E/I199T/N224D/I44T/L152P/F229S</t>
  </si>
  <si>
    <t>I7T/K146E/N224D/F86L/M207V</t>
  </si>
  <si>
    <t>K19E/K146T/N224D/F189S/V226A</t>
  </si>
  <si>
    <t>I7Q/K146T/G202R/N224D/F86L/F229S</t>
  </si>
  <si>
    <t>I7H/K19E/G202R/N224D/M207I</t>
  </si>
  <si>
    <t>I7V/K19E/K146E/I199Q/N224D</t>
  </si>
  <si>
    <t>I7Q/K146E/G202R/N224D/F229S</t>
  </si>
  <si>
    <t>I7D/K146E/G202R/N224D</t>
  </si>
  <si>
    <t>I7Q/K146E/I199V/N224D/F227L</t>
  </si>
  <si>
    <t>I7S/K19E/G202R/N224D</t>
  </si>
  <si>
    <t>I7T/K146T/I199Q/F86L/I173V/L176D/F227L</t>
  </si>
  <si>
    <t>I7D/G202R/N224D/V12M</t>
  </si>
  <si>
    <t>I7D/K146E/G202R/N224D/L47I</t>
  </si>
  <si>
    <t>I7D/K19E/K146T/G202R/N224D</t>
  </si>
  <si>
    <t>I7D/G202R/N224D/V12M/A54D/G171A</t>
  </si>
  <si>
    <t>I7D/K146T/G202R/N224D/V12M/F77I/H84Y/F229S</t>
  </si>
  <si>
    <t>I7D/K146T/G202R/N224D/V12L/F77I/H84Y/M207T/F229S</t>
  </si>
  <si>
    <t>I7D/K146T/G202R/N224D/V12M/L47I/F77I/G171A/F229S</t>
  </si>
  <si>
    <t>I7D/K146T/G202R/N224D/V12M/F77I/I102F/F229S</t>
  </si>
  <si>
    <t>I7D/G202R/N224D/F77I</t>
  </si>
  <si>
    <t>E101A</t>
  </si>
  <si>
    <t>K222A</t>
  </si>
  <si>
    <t>Table1_1</t>
  </si>
  <si>
    <t>Table1_2</t>
  </si>
  <si>
    <t>Tm (°C)</t>
  </si>
  <si>
    <t>Tm~95</t>
  </si>
  <si>
    <t>Tm~86</t>
  </si>
  <si>
    <t>Tm~87</t>
  </si>
  <si>
    <t>Note (Tm)</t>
  </si>
  <si>
    <t>#References: Nature, 2008, 453, 190 (directed evolution); J Mol Biol, 2010, 396, 1025 (melting temperature)</t>
  </si>
  <si>
    <t>#Reference: Phys Chem Chem Phys, 2016, 18, 19386 (distance residues with high mutual information)</t>
  </si>
  <si>
    <t>#WT is KE07</t>
  </si>
  <si>
    <t>WT</t>
  </si>
  <si>
    <t>KE59</t>
  </si>
  <si>
    <t>R1-7/10H</t>
  </si>
  <si>
    <t>W7A/F21L/N33R/S69A/T94A/N163E/F175I/F245L</t>
  </si>
  <si>
    <t>R2-4/3D</t>
  </si>
  <si>
    <t>K9E/L14R/F21V/N33K/S69A/T94D/E142K/N160H/V80A</t>
  </si>
  <si>
    <t>R4-5/11B</t>
  </si>
  <si>
    <t>K9E/N33K/S69A/T94D/V80A/R181H/A208V/R222Y/L247Q</t>
  </si>
  <si>
    <t>R5-11/5F</t>
  </si>
  <si>
    <t>K9E/F21L/N33K/S69A/T94D/I44N/V80A/R181H/A208V/R222Y/L247Q</t>
  </si>
  <si>
    <t>R8-2/7A</t>
  </si>
  <si>
    <t>K9E/F21L/N33R/D60N/S69A/Y75G/T94D/E142K/L247G/R22H/I44N/A76V/V80A/L107M/F111I/R181H/I200V/N203D/A208V</t>
  </si>
  <si>
    <t>R9-1/4A</t>
  </si>
  <si>
    <t>K9E/L14R/F21V/N33K/S69A/Y75G/T94D/Y151L/N160H/L16Q/I48M/A76V/V80A/F111I/R181H/A208V/R222Y/L247Q</t>
  </si>
  <si>
    <t>R13-3/11H</t>
  </si>
  <si>
    <t>K9E/L14R/F21V/N33K/S69A/Y75G/T94D/Y151L/N160H/L16Q/I48M/A76V/V80A/I104V/F111I/S179T/R181H/K190N/A208V/R222Y/S233T/L247Q</t>
  </si>
  <si>
    <t>#Substrate: ﻿5-nitro-benzisoxazole</t>
  </si>
  <si>
    <t>#Reference: PNAS, 2012, 109, 10358 (directed evolution)</t>
  </si>
  <si>
    <t>kcat/Km(/s/M) (6-chloro-benzisoxazole)</t>
  </si>
  <si>
    <t>HG-2</t>
  </si>
  <si>
    <t>Q42M/T44W/R81G/H83G/T84M/N130G/N172M/A234S/T236L/E237M/T265S/W267F</t>
  </si>
  <si>
    <t>Q42M/T44W/R81G/H83G/T84M/N130G/N172M/A234S/T236L/E237M/W267F</t>
  </si>
  <si>
    <t>HG3</t>
  </si>
  <si>
    <t>HG3.3b</t>
  </si>
  <si>
    <t>V6I/Q42M/T44W/K50H/R81G/H83G/T84C/S89R/Q90D/A125N/N130G/N172M/A234S/T236L/E237M/W267F</t>
  </si>
  <si>
    <t>HG3.7</t>
  </si>
  <si>
    <t>V6I/Q37K/Q42M/T44W/K50Q/R81G/H83G/T84C/S89R/Q90H/A125N/N130G/N172M/A234S/T236L/E237M/W267F</t>
  </si>
  <si>
    <t>HG3.14</t>
  </si>
  <si>
    <t>V6I/Q37K/Q42M/T44W/K50Q/R81G/G82A/H83G/T84C/Q90H/T105I/A125T/N130G/T142N/N172M/T208M/A234S/T236L/E237M/W267F/T279S/D300N</t>
  </si>
  <si>
    <t>HG3.17</t>
  </si>
  <si>
    <t>V6I/Q37K/Q42M/T44W/N47E/K50Q/R81G/G82A/H83G/T84C/S89N/Q90F/T105I/A125T/N130G/T142N/N172M/T208M/A234S/T236L/E237M/W267M/W275A/R276F/T279S/D300N</t>
  </si>
  <si>
    <t>PNAS (Table 1)</t>
  </si>
  <si>
    <t>Nature (Fig S2, Table S1)</t>
  </si>
  <si>
    <t>PDB_ID:1GOR</t>
  </si>
  <si>
    <t>#References: PNAS, 2012 109, 3790 (directed evolution); Nature,2013, 503, 418 (directed evolution)</t>
  </si>
  <si>
    <t># Two constructs (PDB_ID:1GOR and HG-1) have not been identified to show activity. In calculating correlation, their kcat and kcat/Km values are assigned a relatively small value (0.001).</t>
  </si>
  <si>
    <t>PNAS (Main text)</t>
  </si>
  <si>
    <t>#The Tm for two constructs are a range instead of a specific number. In calculating correlation, we assign the lower limit to the Tm.</t>
  </si>
  <si>
    <t>#Substrate: ﻿5-nitro-benzisoxazole (default)</t>
  </si>
  <si>
    <t>Note (Ref)</t>
  </si>
  <si>
    <t>Nature (Table s1)</t>
  </si>
  <si>
    <t>Nature (Main text)</t>
  </si>
  <si>
    <t>I7V/K146E/I199Q/N224D/K162P/I173A/L176I/F229S</t>
  </si>
  <si>
    <t>mutation</t>
  </si>
  <si>
    <t>I7D/K146T/G202R/N224D/V12M/F77I/I102F/F229S/R16Q</t>
  </si>
  <si>
    <t>I7D/K146T/G202R/N224D/V12M/F77I/I102F/F229S/N25S</t>
  </si>
  <si>
    <t>I7D/K146T/G202R/N224D/V12M/F77I/I102F/F229S/M62A</t>
  </si>
  <si>
    <t>I7D/K146T/G202R/N224D/V12M/F77I/I102F/F229S/H84Y</t>
  </si>
  <si>
    <t>I7D/K146T/G202R/N224D/V12M/F77I/I102F/F229S/K132N</t>
  </si>
  <si>
    <t>I7D/K146T/G202R/N224D/V12M/F77I/I102F/F229S/I199S</t>
  </si>
  <si>
    <t>I7D/K146T/G202R/N224D/V12M/F77I/I102F/F229S/I199F</t>
  </si>
  <si>
    <t>I7D/K146T/G202R/N224D/V12M/F77I/I102F/F229S/I199A</t>
  </si>
  <si>
    <t>Nature (Table s1, res 162 of KE07 is mistakenly reported as Leu in Table s1)</t>
  </si>
  <si>
    <t>I7D/K146T/G202R/N224D/V12M/F77I/I102F/F229S/I52A</t>
  </si>
  <si>
    <t>round</t>
  </si>
  <si>
    <t>round_normalized</t>
  </si>
  <si>
    <t>R7_S48N</t>
  </si>
  <si>
    <t>R7_Y128F</t>
  </si>
  <si>
    <t>R7_H201A</t>
  </si>
  <si>
    <t>R7_H201K</t>
  </si>
  <si>
    <t>R7_K222A</t>
  </si>
  <si>
    <t>active site</t>
  </si>
  <si>
    <t>I7D/K146T/G202R/N224D/V12M/F77I/I102F/F229S/S48N</t>
  </si>
  <si>
    <t>I7D/K146T/G202R/N224D/V12M/F77I/I102F/F229S/Y128F</t>
  </si>
  <si>
    <t>I7D/K146T/G202R/N224D/V12M/F77I/I102F/F229S/H201A</t>
  </si>
  <si>
    <t>I7D/K146T/G202R/N224D/V12M/F77I/I102F/F229S/H201K</t>
  </si>
  <si>
    <t>I7D/K146T/G202R/N224D/V12M/F77I/I102F/F229S/K222A</t>
  </si>
  <si>
    <t>Note(Tm)</t>
  </si>
  <si>
    <t>PNAS (Fig S1B)</t>
  </si>
  <si>
    <t>Science (Fig 1D)</t>
  </si>
  <si>
    <t>region</t>
  </si>
  <si>
    <t>remote region</t>
  </si>
  <si>
    <t>res 52 should be Ile instead of the Leu reported in Table S1 of the original PCCP reference</t>
  </si>
  <si>
    <t>R7_I52A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</si>
</sst>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333333"/>
      <name val="Arial"/>
      <family val="2"/>
    </font>
    <font>
      <b/>
      <sz val="11"/>
      <color theme="1"/>
      <name val="Arial"/>
      <family val="2"/>
    </font>
    <font>
      <sz val="12"/>
      <color theme="0" tint="-0.499984740745262"/>
      <name val="Arial"/>
      <family val="2"/>
    </font>
    <font>
      <b/>
      <sz val="12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15DE-664B-2645-9586-DB3D5690E311}">
  <dimension ref="A1:J29"/>
  <sheetViews>
    <sheetView zoomScale="75" workbookViewId="0">
      <selection activeCell="D35" sqref="D35"/>
    </sheetView>
  </sheetViews>
  <sheetFormatPr baseColWidth="10" defaultRowHeight="16" x14ac:dyDescent="0.2"/>
  <cols>
    <col min="1" max="1" width="11.33203125" style="1" bestFit="1" customWidth="1"/>
    <col min="2" max="2" width="56.6640625" style="2" bestFit="1" customWidth="1"/>
    <col min="3" max="3" width="8.33203125" style="1" bestFit="1" customWidth="1"/>
    <col min="4" max="4" width="9.33203125" style="1" bestFit="1" customWidth="1"/>
    <col min="5" max="5" width="14.33203125" style="1" bestFit="1" customWidth="1"/>
    <col min="6" max="6" width="69.5" style="1" bestFit="1" customWidth="1"/>
    <col min="7" max="7" width="8.33203125" style="1" bestFit="1" customWidth="1"/>
    <col min="8" max="8" width="14" style="1" bestFit="1" customWidth="1"/>
    <col min="9" max="16384" width="10.83203125" style="1"/>
  </cols>
  <sheetData>
    <row r="1" spans="1:10" x14ac:dyDescent="0.2">
      <c r="A1" s="3" t="s">
        <v>1</v>
      </c>
      <c r="B1" s="9" t="s">
        <v>112</v>
      </c>
      <c r="C1" s="4" t="s">
        <v>0</v>
      </c>
      <c r="D1" s="3" t="s">
        <v>25</v>
      </c>
      <c r="E1" s="4" t="s">
        <v>26</v>
      </c>
      <c r="F1" s="4" t="s">
        <v>108</v>
      </c>
      <c r="G1" s="4" t="s">
        <v>61</v>
      </c>
      <c r="H1" s="4" t="s">
        <v>65</v>
      </c>
      <c r="I1" s="1" t="s">
        <v>123</v>
      </c>
      <c r="J1" s="1" t="s">
        <v>124</v>
      </c>
    </row>
    <row r="2" spans="1:10" x14ac:dyDescent="0.2">
      <c r="A2" s="5" t="s">
        <v>2</v>
      </c>
      <c r="B2" s="6" t="s">
        <v>69</v>
      </c>
      <c r="C2" s="6">
        <v>1.7999999999999999E-2</v>
      </c>
      <c r="D2" s="6">
        <v>1.4</v>
      </c>
      <c r="E2" s="5">
        <v>12.2</v>
      </c>
      <c r="F2" s="5" t="s">
        <v>109</v>
      </c>
      <c r="G2" s="10">
        <v>95</v>
      </c>
      <c r="H2" s="6" t="s">
        <v>27</v>
      </c>
      <c r="I2" s="1">
        <v>1</v>
      </c>
      <c r="J2" s="1">
        <f>(I2-1)/6*1.5+1</f>
        <v>1</v>
      </c>
    </row>
    <row r="3" spans="1:10" x14ac:dyDescent="0.2">
      <c r="A3" s="5" t="s">
        <v>3</v>
      </c>
      <c r="B3" s="6" t="s">
        <v>36</v>
      </c>
      <c r="C3" s="6">
        <v>2.1299999999999999E-2</v>
      </c>
      <c r="D3" s="6">
        <v>0.31</v>
      </c>
      <c r="E3" s="5">
        <v>66</v>
      </c>
      <c r="F3" s="5" t="s">
        <v>109</v>
      </c>
      <c r="G3" s="10">
        <v>95</v>
      </c>
      <c r="H3" s="6" t="s">
        <v>27</v>
      </c>
      <c r="I3" s="1">
        <v>2</v>
      </c>
      <c r="J3" s="1">
        <f t="shared" ref="J3:J26" si="0">(I3-1)/6*1.5+1</f>
        <v>1.25</v>
      </c>
    </row>
    <row r="4" spans="1:10" x14ac:dyDescent="0.2">
      <c r="A4" s="5" t="s">
        <v>4</v>
      </c>
      <c r="B4" s="6" t="s">
        <v>37</v>
      </c>
      <c r="C4" s="6">
        <v>1.8700000000000001E-2</v>
      </c>
      <c r="D4" s="6">
        <v>0.52</v>
      </c>
      <c r="E4" s="5">
        <v>36</v>
      </c>
      <c r="F4" s="5" t="s">
        <v>109</v>
      </c>
      <c r="G4" s="6"/>
      <c r="H4" s="6"/>
      <c r="I4" s="1">
        <v>2</v>
      </c>
      <c r="J4" s="1">
        <f t="shared" si="0"/>
        <v>1.25</v>
      </c>
    </row>
    <row r="5" spans="1:10" x14ac:dyDescent="0.2">
      <c r="A5" s="5" t="s">
        <v>5</v>
      </c>
      <c r="B5" s="6" t="s">
        <v>38</v>
      </c>
      <c r="C5" s="6">
        <v>6.2399999999999997E-2</v>
      </c>
      <c r="D5" s="6">
        <v>1.48</v>
      </c>
      <c r="E5" s="5">
        <v>42</v>
      </c>
      <c r="F5" s="5" t="s">
        <v>109</v>
      </c>
      <c r="G5" s="6"/>
      <c r="H5" s="6"/>
      <c r="I5" s="1">
        <v>2</v>
      </c>
      <c r="J5" s="1">
        <f t="shared" si="0"/>
        <v>1.25</v>
      </c>
    </row>
    <row r="6" spans="1:10" x14ac:dyDescent="0.2">
      <c r="A6" s="5" t="s">
        <v>6</v>
      </c>
      <c r="B6" s="6" t="s">
        <v>39</v>
      </c>
      <c r="C6" s="6">
        <v>1.0999999999999999E-2</v>
      </c>
      <c r="D6" s="6">
        <v>0.41</v>
      </c>
      <c r="E6" s="5">
        <v>27</v>
      </c>
      <c r="F6" s="5" t="s">
        <v>109</v>
      </c>
      <c r="G6" s="6"/>
      <c r="H6" s="6"/>
      <c r="I6" s="1">
        <v>2</v>
      </c>
      <c r="J6" s="1">
        <f t="shared" si="0"/>
        <v>1.25</v>
      </c>
    </row>
    <row r="7" spans="1:10" x14ac:dyDescent="0.2">
      <c r="A7" s="5" t="s">
        <v>7</v>
      </c>
      <c r="B7" s="6" t="s">
        <v>40</v>
      </c>
      <c r="C7" s="6">
        <v>0.20599999999999999</v>
      </c>
      <c r="D7" s="6">
        <v>0.48</v>
      </c>
      <c r="E7" s="5">
        <v>425</v>
      </c>
      <c r="F7" s="5" t="s">
        <v>109</v>
      </c>
      <c r="G7" s="6">
        <v>95</v>
      </c>
      <c r="H7" s="6" t="s">
        <v>62</v>
      </c>
      <c r="I7" s="1">
        <v>3</v>
      </c>
      <c r="J7" s="1">
        <f t="shared" si="0"/>
        <v>1.5</v>
      </c>
    </row>
    <row r="8" spans="1:10" x14ac:dyDescent="0.2">
      <c r="A8" s="5" t="s">
        <v>9</v>
      </c>
      <c r="B8" s="6" t="s">
        <v>41</v>
      </c>
      <c r="C8" s="6">
        <v>0.105</v>
      </c>
      <c r="D8" s="6">
        <v>0.38</v>
      </c>
      <c r="E8" s="5">
        <v>279</v>
      </c>
      <c r="F8" s="5" t="s">
        <v>109</v>
      </c>
      <c r="G8" s="6"/>
      <c r="H8" s="6"/>
      <c r="I8" s="1">
        <v>3</v>
      </c>
      <c r="J8" s="1">
        <f t="shared" si="0"/>
        <v>1.5</v>
      </c>
    </row>
    <row r="9" spans="1:10" x14ac:dyDescent="0.2">
      <c r="A9" s="5" t="s">
        <v>8</v>
      </c>
      <c r="B9" s="6" t="s">
        <v>42</v>
      </c>
      <c r="C9" s="6">
        <v>0.09</v>
      </c>
      <c r="D9" s="6">
        <v>0.36</v>
      </c>
      <c r="E9" s="5">
        <v>255</v>
      </c>
      <c r="F9" s="5" t="s">
        <v>109</v>
      </c>
      <c r="G9" s="6"/>
      <c r="H9" s="6"/>
      <c r="I9" s="1">
        <v>3</v>
      </c>
      <c r="J9" s="1">
        <f t="shared" si="0"/>
        <v>1.5</v>
      </c>
    </row>
    <row r="10" spans="1:10" x14ac:dyDescent="0.2">
      <c r="A10" s="5" t="s">
        <v>11</v>
      </c>
      <c r="B10" s="6" t="s">
        <v>43</v>
      </c>
      <c r="C10" s="6">
        <v>0.24099999999999999</v>
      </c>
      <c r="D10" s="6">
        <v>0.8</v>
      </c>
      <c r="E10" s="5">
        <v>300</v>
      </c>
      <c r="F10" s="5" t="s">
        <v>109</v>
      </c>
      <c r="G10" s="6"/>
      <c r="H10" s="6"/>
      <c r="I10" s="1">
        <v>4</v>
      </c>
      <c r="J10" s="1">
        <f t="shared" si="0"/>
        <v>1.75</v>
      </c>
    </row>
    <row r="11" spans="1:10" x14ac:dyDescent="0.2">
      <c r="A11" s="5" t="s">
        <v>12</v>
      </c>
      <c r="B11" s="6" t="s">
        <v>44</v>
      </c>
      <c r="C11" s="6">
        <v>0.69899999999999995</v>
      </c>
      <c r="D11" s="6">
        <v>2.4</v>
      </c>
      <c r="E11" s="5">
        <v>291</v>
      </c>
      <c r="F11" s="5" t="s">
        <v>109</v>
      </c>
      <c r="G11" s="6">
        <v>86</v>
      </c>
      <c r="H11" s="6" t="s">
        <v>63</v>
      </c>
      <c r="I11" s="1">
        <v>4</v>
      </c>
      <c r="J11" s="1">
        <f t="shared" si="0"/>
        <v>1.75</v>
      </c>
    </row>
    <row r="12" spans="1:10" x14ac:dyDescent="0.2">
      <c r="A12" s="5" t="s">
        <v>10</v>
      </c>
      <c r="B12" s="6" t="s">
        <v>45</v>
      </c>
      <c r="C12" s="6">
        <v>9.1999999999999998E-2</v>
      </c>
      <c r="D12" s="6">
        <v>0.625</v>
      </c>
      <c r="E12" s="5">
        <v>148</v>
      </c>
      <c r="F12" s="5" t="s">
        <v>109</v>
      </c>
      <c r="G12" s="6"/>
      <c r="H12" s="6"/>
      <c r="I12" s="1">
        <v>4</v>
      </c>
      <c r="J12" s="1">
        <f t="shared" si="0"/>
        <v>1.75</v>
      </c>
    </row>
    <row r="13" spans="1:10" x14ac:dyDescent="0.2">
      <c r="A13" s="5" t="s">
        <v>15</v>
      </c>
      <c r="B13" s="6" t="s">
        <v>46</v>
      </c>
      <c r="C13" s="6">
        <v>0.128</v>
      </c>
      <c r="D13" s="6">
        <v>0.44400000000000001</v>
      </c>
      <c r="E13" s="5">
        <v>287</v>
      </c>
      <c r="F13" s="5" t="s">
        <v>109</v>
      </c>
      <c r="G13" s="6"/>
      <c r="H13" s="6"/>
      <c r="I13" s="1">
        <v>4</v>
      </c>
      <c r="J13" s="1">
        <f t="shared" si="0"/>
        <v>1.75</v>
      </c>
    </row>
    <row r="14" spans="1:10" x14ac:dyDescent="0.2">
      <c r="A14" s="5" t="s">
        <v>14</v>
      </c>
      <c r="B14" s="6" t="s">
        <v>111</v>
      </c>
      <c r="C14" s="6">
        <v>8.7999999999999995E-2</v>
      </c>
      <c r="D14" s="6">
        <v>0.46</v>
      </c>
      <c r="E14" s="5">
        <v>191</v>
      </c>
      <c r="F14" s="5" t="s">
        <v>121</v>
      </c>
      <c r="G14" s="6"/>
      <c r="H14" s="6"/>
      <c r="I14" s="1">
        <v>4</v>
      </c>
      <c r="J14" s="1">
        <f t="shared" si="0"/>
        <v>1.75</v>
      </c>
    </row>
    <row r="15" spans="1:10" x14ac:dyDescent="0.2">
      <c r="A15" s="5" t="s">
        <v>13</v>
      </c>
      <c r="B15" s="6" t="s">
        <v>47</v>
      </c>
      <c r="C15" s="6">
        <v>0.14000000000000001</v>
      </c>
      <c r="D15" s="6">
        <v>1.5</v>
      </c>
      <c r="E15" s="5">
        <v>99</v>
      </c>
      <c r="F15" s="5" t="s">
        <v>109</v>
      </c>
      <c r="G15" s="6"/>
      <c r="H15" s="6"/>
      <c r="I15" s="1">
        <v>4</v>
      </c>
      <c r="J15" s="1">
        <f t="shared" si="0"/>
        <v>1.75</v>
      </c>
    </row>
    <row r="16" spans="1:10" x14ac:dyDescent="0.2">
      <c r="A16" s="5" t="s">
        <v>17</v>
      </c>
      <c r="B16" s="6" t="s">
        <v>48</v>
      </c>
      <c r="C16" s="6">
        <v>0.49</v>
      </c>
      <c r="D16" s="6">
        <v>0.59</v>
      </c>
      <c r="E16" s="5">
        <v>836</v>
      </c>
      <c r="F16" s="5" t="s">
        <v>109</v>
      </c>
      <c r="G16" s="6">
        <v>79</v>
      </c>
      <c r="H16" s="6"/>
      <c r="I16" s="1">
        <v>5</v>
      </c>
      <c r="J16" s="1">
        <f t="shared" si="0"/>
        <v>2</v>
      </c>
    </row>
    <row r="17" spans="1:10" x14ac:dyDescent="0.2">
      <c r="A17" s="5" t="s">
        <v>16</v>
      </c>
      <c r="B17" s="6" t="s">
        <v>49</v>
      </c>
      <c r="C17" s="6">
        <v>0.46</v>
      </c>
      <c r="D17" s="6">
        <v>1.5</v>
      </c>
      <c r="E17" s="5">
        <v>316</v>
      </c>
      <c r="F17" s="5" t="s">
        <v>109</v>
      </c>
      <c r="G17" s="6"/>
      <c r="H17" s="6"/>
      <c r="I17" s="1">
        <v>5</v>
      </c>
      <c r="J17" s="1">
        <f t="shared" si="0"/>
        <v>2</v>
      </c>
    </row>
    <row r="18" spans="1:10" x14ac:dyDescent="0.2">
      <c r="A18" s="5" t="s">
        <v>19</v>
      </c>
      <c r="B18" s="6" t="s">
        <v>50</v>
      </c>
      <c r="C18" s="6">
        <v>0.6</v>
      </c>
      <c r="D18" s="6">
        <v>0.69</v>
      </c>
      <c r="E18" s="5">
        <v>872</v>
      </c>
      <c r="F18" s="5" t="s">
        <v>109</v>
      </c>
      <c r="G18" s="6">
        <v>87</v>
      </c>
      <c r="H18" s="6" t="s">
        <v>64</v>
      </c>
      <c r="I18" s="1">
        <v>6</v>
      </c>
      <c r="J18" s="1">
        <f t="shared" si="0"/>
        <v>2.25</v>
      </c>
    </row>
    <row r="19" spans="1:10" x14ac:dyDescent="0.2">
      <c r="A19" s="5" t="s">
        <v>18</v>
      </c>
      <c r="B19" s="6" t="s">
        <v>51</v>
      </c>
      <c r="C19" s="6">
        <v>0.48</v>
      </c>
      <c r="D19" s="6">
        <v>0.57999999999999996</v>
      </c>
      <c r="E19" s="5">
        <v>827</v>
      </c>
      <c r="F19" s="5" t="s">
        <v>109</v>
      </c>
      <c r="G19" s="6"/>
      <c r="H19" s="6"/>
      <c r="I19" s="1">
        <v>6</v>
      </c>
      <c r="J19" s="1">
        <f t="shared" si="0"/>
        <v>2.25</v>
      </c>
    </row>
    <row r="20" spans="1:10" x14ac:dyDescent="0.2">
      <c r="A20" s="5" t="s">
        <v>20</v>
      </c>
      <c r="B20" s="6" t="s">
        <v>52</v>
      </c>
      <c r="C20" s="6">
        <v>0.55300000000000005</v>
      </c>
      <c r="D20" s="6">
        <v>0.42</v>
      </c>
      <c r="E20" s="5">
        <v>1310</v>
      </c>
      <c r="F20" s="5" t="s">
        <v>109</v>
      </c>
      <c r="G20" s="6"/>
      <c r="H20" s="6"/>
      <c r="I20" s="1">
        <v>7</v>
      </c>
      <c r="J20" s="1">
        <f t="shared" si="0"/>
        <v>2.5</v>
      </c>
    </row>
    <row r="21" spans="1:10" x14ac:dyDescent="0.2">
      <c r="A21" s="5" t="s">
        <v>22</v>
      </c>
      <c r="B21" s="6" t="s">
        <v>53</v>
      </c>
      <c r="C21" s="6">
        <v>0.76</v>
      </c>
      <c r="D21" s="6">
        <v>0.54</v>
      </c>
      <c r="E21" s="5">
        <v>1414</v>
      </c>
      <c r="F21" s="5" t="s">
        <v>109</v>
      </c>
      <c r="G21" s="6">
        <v>76</v>
      </c>
      <c r="H21" s="6"/>
      <c r="I21" s="1">
        <v>7</v>
      </c>
      <c r="J21" s="1">
        <f t="shared" si="0"/>
        <v>2.5</v>
      </c>
    </row>
    <row r="22" spans="1:10" x14ac:dyDescent="0.2">
      <c r="A22" s="5" t="s">
        <v>23</v>
      </c>
      <c r="B22" s="6" t="s">
        <v>54</v>
      </c>
      <c r="C22" s="6">
        <v>0.66</v>
      </c>
      <c r="D22" s="6">
        <v>0.44</v>
      </c>
      <c r="E22" s="5">
        <v>1490</v>
      </c>
      <c r="F22" s="5" t="s">
        <v>109</v>
      </c>
      <c r="G22" s="6"/>
      <c r="H22" s="6"/>
      <c r="I22" s="1">
        <v>7</v>
      </c>
      <c r="J22" s="1">
        <f t="shared" si="0"/>
        <v>2.5</v>
      </c>
    </row>
    <row r="23" spans="1:10" x14ac:dyDescent="0.2">
      <c r="A23" s="5" t="s">
        <v>24</v>
      </c>
      <c r="B23" s="6" t="s">
        <v>55</v>
      </c>
      <c r="C23" s="6">
        <v>1.37</v>
      </c>
      <c r="D23" s="6">
        <v>0.54</v>
      </c>
      <c r="E23" s="5">
        <v>2590</v>
      </c>
      <c r="F23" s="5" t="s">
        <v>109</v>
      </c>
      <c r="G23" s="6">
        <v>76</v>
      </c>
      <c r="H23" s="6"/>
      <c r="I23" s="1">
        <v>7</v>
      </c>
      <c r="J23" s="1">
        <f t="shared" si="0"/>
        <v>2.5</v>
      </c>
    </row>
    <row r="24" spans="1:10" x14ac:dyDescent="0.2">
      <c r="A24" s="5" t="s">
        <v>21</v>
      </c>
      <c r="B24" s="6" t="s">
        <v>56</v>
      </c>
      <c r="C24" s="6">
        <v>1.2</v>
      </c>
      <c r="D24" s="6">
        <v>0.86</v>
      </c>
      <c r="E24" s="5">
        <v>1388</v>
      </c>
      <c r="F24" s="5" t="s">
        <v>109</v>
      </c>
      <c r="G24" s="6"/>
      <c r="H24" s="6"/>
      <c r="I24" s="1">
        <v>7</v>
      </c>
      <c r="J24" s="1">
        <f t="shared" si="0"/>
        <v>2.5</v>
      </c>
    </row>
    <row r="25" spans="1:10" x14ac:dyDescent="0.2">
      <c r="A25" s="6" t="s">
        <v>59</v>
      </c>
      <c r="B25" s="6" t="s">
        <v>57</v>
      </c>
      <c r="C25" s="6">
        <v>8.9999999999999998E-4</v>
      </c>
      <c r="D25" s="6">
        <v>0.28999999999999998</v>
      </c>
      <c r="E25" s="6">
        <v>3.5</v>
      </c>
      <c r="F25" s="6" t="s">
        <v>110</v>
      </c>
      <c r="G25" s="6"/>
      <c r="H25" s="6"/>
      <c r="I25" s="1">
        <v>1</v>
      </c>
      <c r="J25" s="1">
        <f t="shared" si="0"/>
        <v>1</v>
      </c>
    </row>
    <row r="26" spans="1:10" x14ac:dyDescent="0.2">
      <c r="A26" s="6" t="s">
        <v>60</v>
      </c>
      <c r="B26" s="6" t="s">
        <v>58</v>
      </c>
      <c r="C26" s="6">
        <v>0.03</v>
      </c>
      <c r="D26" s="6">
        <v>1.3</v>
      </c>
      <c r="E26" s="6">
        <v>22.7</v>
      </c>
      <c r="F26" s="6" t="s">
        <v>110</v>
      </c>
      <c r="G26" s="6"/>
      <c r="H26" s="6"/>
      <c r="I26" s="1">
        <v>1</v>
      </c>
      <c r="J26" s="1">
        <f t="shared" si="0"/>
        <v>1</v>
      </c>
    </row>
    <row r="27" spans="1:10" x14ac:dyDescent="0.2">
      <c r="A27" s="6" t="s">
        <v>66</v>
      </c>
      <c r="B27" s="6"/>
      <c r="C27" s="6"/>
      <c r="D27" s="6"/>
      <c r="E27" s="6"/>
      <c r="F27" s="6"/>
      <c r="G27" s="6"/>
      <c r="H27" s="6"/>
    </row>
    <row r="28" spans="1:10" x14ac:dyDescent="0.2">
      <c r="A28" s="6" t="s">
        <v>85</v>
      </c>
      <c r="B28" s="6"/>
      <c r="C28" s="6"/>
      <c r="D28" s="6"/>
      <c r="E28" s="6"/>
      <c r="F28" s="6"/>
      <c r="G28" s="6"/>
      <c r="H28" s="6"/>
    </row>
    <row r="29" spans="1:10" x14ac:dyDescent="0.2">
      <c r="A29" s="1" t="s">
        <v>106</v>
      </c>
      <c r="B29" s="1"/>
    </row>
  </sheetData>
  <sortState xmlns:xlrd2="http://schemas.microsoft.com/office/spreadsheetml/2017/richdata2" ref="A2:D25">
    <sortCondition ref="A1:A2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7D5D-AAFE-9D44-A698-B31057E6BB0B}">
  <dimension ref="A1:G19"/>
  <sheetViews>
    <sheetView tabSelected="1" workbookViewId="0">
      <selection activeCell="F24" sqref="F24"/>
    </sheetView>
  </sheetViews>
  <sheetFormatPr baseColWidth="10" defaultColWidth="8.83203125" defaultRowHeight="16" x14ac:dyDescent="0.2"/>
  <cols>
    <col min="1" max="1" width="15.83203125" style="6" customWidth="1"/>
    <col min="2" max="2" width="54.5" style="6" bestFit="1" customWidth="1"/>
    <col min="3" max="3" width="8.83203125" style="6"/>
    <col min="4" max="4" width="7.83203125" style="6" bestFit="1" customWidth="1"/>
    <col min="5" max="5" width="12.6640625" style="6" bestFit="1" customWidth="1"/>
    <col min="6" max="6" width="13.83203125" style="6" bestFit="1" customWidth="1"/>
    <col min="7" max="7" width="68.5" style="6" bestFit="1" customWidth="1"/>
    <col min="8" max="16384" width="8.83203125" style="6"/>
  </cols>
  <sheetData>
    <row r="1" spans="1:7" x14ac:dyDescent="0.2">
      <c r="A1" s="7" t="s">
        <v>1</v>
      </c>
      <c r="B1" s="7" t="s">
        <v>112</v>
      </c>
      <c r="C1" s="7" t="s">
        <v>0</v>
      </c>
      <c r="D1" s="7" t="s">
        <v>25</v>
      </c>
      <c r="E1" s="7" t="s">
        <v>26</v>
      </c>
      <c r="F1" s="4" t="s">
        <v>139</v>
      </c>
      <c r="G1" s="4" t="s">
        <v>108</v>
      </c>
    </row>
    <row r="2" spans="1:7" x14ac:dyDescent="0.2">
      <c r="A2" s="5" t="s">
        <v>24</v>
      </c>
      <c r="B2" s="6" t="s">
        <v>55</v>
      </c>
      <c r="C2" s="6">
        <v>0.81</v>
      </c>
      <c r="D2" s="6">
        <v>0.40699999999999997</v>
      </c>
      <c r="E2" s="6">
        <v>1990</v>
      </c>
      <c r="F2" s="6" t="s">
        <v>140</v>
      </c>
    </row>
    <row r="3" spans="1:7" x14ac:dyDescent="0.2">
      <c r="A3" s="6" t="s">
        <v>28</v>
      </c>
      <c r="B3" s="6" t="s">
        <v>113</v>
      </c>
      <c r="C3" s="6">
        <v>0.56999999999999995</v>
      </c>
      <c r="D3" s="6">
        <v>0.58899999999999997</v>
      </c>
      <c r="E3" s="6">
        <v>968</v>
      </c>
      <c r="F3" s="6" t="s">
        <v>140</v>
      </c>
    </row>
    <row r="4" spans="1:7" x14ac:dyDescent="0.2">
      <c r="A4" s="6" t="s">
        <v>29</v>
      </c>
      <c r="B4" s="6" t="s">
        <v>114</v>
      </c>
      <c r="C4" s="6">
        <v>0.57999999999999996</v>
      </c>
      <c r="D4" s="6">
        <v>0.47899999999999998</v>
      </c>
      <c r="E4" s="6">
        <v>1221</v>
      </c>
      <c r="F4" s="6" t="s">
        <v>140</v>
      </c>
    </row>
    <row r="5" spans="1:7" x14ac:dyDescent="0.2">
      <c r="A5" s="6" t="s">
        <v>142</v>
      </c>
      <c r="B5" s="6" t="s">
        <v>122</v>
      </c>
      <c r="C5" s="6">
        <v>0.51</v>
      </c>
      <c r="D5" s="6">
        <v>0.51400000000000001</v>
      </c>
      <c r="E5" s="6">
        <v>992</v>
      </c>
      <c r="F5" s="6" t="s">
        <v>140</v>
      </c>
      <c r="G5" s="5" t="s">
        <v>141</v>
      </c>
    </row>
    <row r="6" spans="1:7" x14ac:dyDescent="0.2">
      <c r="A6" s="6" t="s">
        <v>30</v>
      </c>
      <c r="B6" s="6" t="s">
        <v>115</v>
      </c>
      <c r="C6" s="6">
        <v>0.64</v>
      </c>
      <c r="D6" s="6">
        <v>0.54200000000000004</v>
      </c>
      <c r="E6" s="6">
        <v>1181</v>
      </c>
      <c r="F6" s="6" t="s">
        <v>140</v>
      </c>
    </row>
    <row r="7" spans="1:7" x14ac:dyDescent="0.2">
      <c r="A7" s="6" t="s">
        <v>31</v>
      </c>
      <c r="B7" s="6" t="s">
        <v>116</v>
      </c>
      <c r="C7" s="6">
        <v>0.77</v>
      </c>
      <c r="D7" s="6">
        <v>0.497</v>
      </c>
      <c r="E7" s="6">
        <v>1549</v>
      </c>
      <c r="F7" s="6" t="s">
        <v>140</v>
      </c>
    </row>
    <row r="8" spans="1:7" x14ac:dyDescent="0.2">
      <c r="A8" s="6" t="s">
        <v>35</v>
      </c>
      <c r="B8" s="6" t="s">
        <v>117</v>
      </c>
      <c r="C8" s="6">
        <v>0.75</v>
      </c>
      <c r="D8" s="6">
        <v>0.56000000000000005</v>
      </c>
      <c r="E8" s="6">
        <v>1339</v>
      </c>
      <c r="F8" s="6" t="s">
        <v>140</v>
      </c>
    </row>
    <row r="9" spans="1:7" x14ac:dyDescent="0.2">
      <c r="A9" s="6" t="s">
        <v>32</v>
      </c>
      <c r="B9" s="6" t="s">
        <v>118</v>
      </c>
      <c r="C9" s="6">
        <v>0.33</v>
      </c>
      <c r="D9" s="6">
        <v>0.77100000000000002</v>
      </c>
      <c r="E9" s="6">
        <v>428</v>
      </c>
      <c r="F9" s="6" t="s">
        <v>140</v>
      </c>
    </row>
    <row r="10" spans="1:7" x14ac:dyDescent="0.2">
      <c r="A10" s="6" t="s">
        <v>33</v>
      </c>
      <c r="B10" s="6" t="s">
        <v>119</v>
      </c>
      <c r="C10" s="6">
        <v>0.26</v>
      </c>
      <c r="D10" s="6">
        <v>0.56399999999999995</v>
      </c>
      <c r="E10" s="6">
        <v>461</v>
      </c>
      <c r="F10" s="6" t="s">
        <v>140</v>
      </c>
    </row>
    <row r="11" spans="1:7" x14ac:dyDescent="0.2">
      <c r="A11" s="6" t="s">
        <v>34</v>
      </c>
      <c r="B11" s="6" t="s">
        <v>120</v>
      </c>
      <c r="C11" s="6">
        <v>0.23</v>
      </c>
      <c r="D11" s="6">
        <v>1.4670000000000001</v>
      </c>
      <c r="E11" s="6">
        <v>155</v>
      </c>
      <c r="F11" s="6" t="s">
        <v>140</v>
      </c>
    </row>
    <row r="12" spans="1:7" x14ac:dyDescent="0.2">
      <c r="A12" s="6" t="s">
        <v>125</v>
      </c>
      <c r="B12" s="6" t="s">
        <v>131</v>
      </c>
      <c r="C12" s="6">
        <v>0.1</v>
      </c>
      <c r="D12" s="6">
        <v>0.68969999999999998</v>
      </c>
      <c r="E12" s="6">
        <v>145</v>
      </c>
      <c r="F12" s="6" t="s">
        <v>130</v>
      </c>
    </row>
    <row r="13" spans="1:7" x14ac:dyDescent="0.2">
      <c r="A13" s="6" t="s">
        <v>126</v>
      </c>
      <c r="B13" s="6" t="s">
        <v>132</v>
      </c>
      <c r="E13" s="10">
        <v>1E-3</v>
      </c>
      <c r="F13" s="6" t="s">
        <v>130</v>
      </c>
    </row>
    <row r="14" spans="1:7" x14ac:dyDescent="0.2">
      <c r="A14" s="6" t="s">
        <v>127</v>
      </c>
      <c r="B14" s="6" t="s">
        <v>133</v>
      </c>
      <c r="E14" s="6">
        <v>108</v>
      </c>
      <c r="F14" s="6" t="s">
        <v>130</v>
      </c>
    </row>
    <row r="15" spans="1:7" x14ac:dyDescent="0.2">
      <c r="A15" s="6" t="s">
        <v>128</v>
      </c>
      <c r="B15" s="6" t="s">
        <v>134</v>
      </c>
      <c r="C15" s="6">
        <v>0.56200000000000006</v>
      </c>
      <c r="D15" s="6">
        <v>5.4114000000000004</v>
      </c>
      <c r="E15" s="6">
        <v>104</v>
      </c>
      <c r="F15" s="6" t="s">
        <v>130</v>
      </c>
    </row>
    <row r="16" spans="1:7" x14ac:dyDescent="0.2">
      <c r="A16" s="6" t="s">
        <v>129</v>
      </c>
      <c r="B16" s="6" t="s">
        <v>135</v>
      </c>
      <c r="E16" s="6">
        <v>40</v>
      </c>
      <c r="F16" s="6" t="s">
        <v>130</v>
      </c>
    </row>
    <row r="17" spans="1:1" x14ac:dyDescent="0.2">
      <c r="A17" s="6" t="s">
        <v>67</v>
      </c>
    </row>
    <row r="18" spans="1:1" x14ac:dyDescent="0.2">
      <c r="A18" s="6" t="s">
        <v>68</v>
      </c>
    </row>
    <row r="19" spans="1:1" x14ac:dyDescent="0.2">
      <c r="A19" s="6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5272-01D0-DC4A-8978-FF524FFFB27D}">
  <dimension ref="A1:H13"/>
  <sheetViews>
    <sheetView zoomScale="83" workbookViewId="0">
      <selection activeCell="B19" sqref="B19"/>
    </sheetView>
  </sheetViews>
  <sheetFormatPr baseColWidth="10" defaultRowHeight="16" x14ac:dyDescent="0.2"/>
  <cols>
    <col min="1" max="1" width="10.83203125" style="6"/>
    <col min="2" max="2" width="120.6640625" style="6" bestFit="1" customWidth="1"/>
    <col min="3" max="4" width="10.83203125" style="6"/>
    <col min="5" max="5" width="13.83203125" style="6" bestFit="1" customWidth="1"/>
    <col min="6" max="6" width="39" style="6" bestFit="1" customWidth="1"/>
    <col min="7" max="16384" width="10.83203125" style="6"/>
  </cols>
  <sheetData>
    <row r="1" spans="1:8" x14ac:dyDescent="0.2">
      <c r="A1" s="4" t="s">
        <v>1</v>
      </c>
      <c r="B1" s="4" t="s">
        <v>112</v>
      </c>
      <c r="C1" s="4" t="s">
        <v>0</v>
      </c>
      <c r="D1" s="4" t="s">
        <v>25</v>
      </c>
      <c r="E1" s="4" t="s">
        <v>26</v>
      </c>
      <c r="F1" s="4" t="s">
        <v>87</v>
      </c>
      <c r="G1" s="6" t="s">
        <v>123</v>
      </c>
      <c r="H1" s="1" t="s">
        <v>124</v>
      </c>
    </row>
    <row r="2" spans="1:8" x14ac:dyDescent="0.2">
      <c r="A2" s="6" t="s">
        <v>70</v>
      </c>
      <c r="B2" s="6" t="s">
        <v>69</v>
      </c>
      <c r="E2" s="6">
        <v>160</v>
      </c>
      <c r="F2" s="6">
        <v>1E-3</v>
      </c>
      <c r="G2" s="6">
        <v>0</v>
      </c>
      <c r="H2" s="6">
        <f>KE59_DE!G2/13*1.5+1</f>
        <v>1</v>
      </c>
    </row>
    <row r="3" spans="1:8" x14ac:dyDescent="0.2">
      <c r="A3" s="6" t="s">
        <v>71</v>
      </c>
      <c r="B3" s="6" t="s">
        <v>72</v>
      </c>
      <c r="E3" s="6">
        <v>328</v>
      </c>
      <c r="F3" s="6">
        <v>16.399999999999999</v>
      </c>
      <c r="G3" s="6">
        <v>1</v>
      </c>
      <c r="H3" s="6">
        <f>KE59_DE!G3/13*1.5+1</f>
        <v>1.1153846153846154</v>
      </c>
    </row>
    <row r="4" spans="1:8" x14ac:dyDescent="0.2">
      <c r="A4" s="6" t="s">
        <v>73</v>
      </c>
      <c r="B4" s="6" t="s">
        <v>74</v>
      </c>
      <c r="C4" s="6">
        <v>0.52800000000000002</v>
      </c>
      <c r="D4" s="6">
        <v>0.28999999999999998</v>
      </c>
      <c r="E4" s="6">
        <v>1833</v>
      </c>
      <c r="F4" s="6">
        <v>5.7</v>
      </c>
      <c r="G4" s="6">
        <v>2</v>
      </c>
      <c r="H4" s="6">
        <f>KE59_DE!G4/13*1.5+1</f>
        <v>1.2307692307692308</v>
      </c>
    </row>
    <row r="5" spans="1:8" x14ac:dyDescent="0.2">
      <c r="A5" s="6" t="s">
        <v>75</v>
      </c>
      <c r="B5" s="6" t="s">
        <v>76</v>
      </c>
      <c r="C5" s="6">
        <v>4.5</v>
      </c>
      <c r="D5" s="6">
        <v>0.48</v>
      </c>
      <c r="E5" s="6">
        <v>9524</v>
      </c>
      <c r="F5" s="6">
        <v>36</v>
      </c>
      <c r="G5" s="6">
        <v>4</v>
      </c>
      <c r="H5" s="6">
        <f>KE59_DE!G5/13*1.5+1</f>
        <v>1.4615384615384617</v>
      </c>
    </row>
    <row r="6" spans="1:8" x14ac:dyDescent="0.2">
      <c r="A6" s="6" t="s">
        <v>77</v>
      </c>
      <c r="B6" s="6" t="s">
        <v>78</v>
      </c>
      <c r="C6" s="6">
        <v>2.4300000000000002</v>
      </c>
      <c r="D6" s="6">
        <v>0.36</v>
      </c>
      <c r="E6" s="6">
        <v>6706</v>
      </c>
      <c r="F6" s="6">
        <v>32</v>
      </c>
      <c r="G6" s="6">
        <v>5</v>
      </c>
      <c r="H6" s="6">
        <f>KE59_DE!G6/13*1.5+1</f>
        <v>1.5769230769230771</v>
      </c>
    </row>
    <row r="7" spans="1:8" x14ac:dyDescent="0.2">
      <c r="A7" s="6" t="s">
        <v>79</v>
      </c>
      <c r="B7" s="6" t="s">
        <v>80</v>
      </c>
      <c r="C7" s="6">
        <v>5.4</v>
      </c>
      <c r="D7" s="6">
        <v>0.44</v>
      </c>
      <c r="E7" s="6">
        <v>12350</v>
      </c>
      <c r="F7" s="6">
        <v>42.3</v>
      </c>
      <c r="G7" s="6">
        <v>8</v>
      </c>
      <c r="H7" s="6">
        <f>KE59_DE!G7/13*1.5+1</f>
        <v>1.9230769230769231</v>
      </c>
    </row>
    <row r="8" spans="1:8" x14ac:dyDescent="0.2">
      <c r="A8" s="6" t="s">
        <v>81</v>
      </c>
      <c r="B8" s="6" t="s">
        <v>82</v>
      </c>
      <c r="C8" s="6">
        <v>1.99</v>
      </c>
      <c r="D8" s="6">
        <v>0.32</v>
      </c>
      <c r="E8" s="6">
        <v>6147</v>
      </c>
      <c r="F8" s="6">
        <v>182</v>
      </c>
      <c r="G8" s="6">
        <v>9</v>
      </c>
      <c r="H8" s="6">
        <f>KE59_DE!G8/13*1.5+1</f>
        <v>2.0384615384615383</v>
      </c>
    </row>
    <row r="9" spans="1:8" x14ac:dyDescent="0.2">
      <c r="A9" s="6" t="s">
        <v>83</v>
      </c>
      <c r="B9" s="6" t="s">
        <v>84</v>
      </c>
      <c r="C9" s="6">
        <v>9.5299999999999994</v>
      </c>
      <c r="D9" s="6">
        <v>0.16</v>
      </c>
      <c r="E9" s="6">
        <v>60430</v>
      </c>
      <c r="F9" s="6">
        <v>2150</v>
      </c>
      <c r="G9" s="6">
        <v>13</v>
      </c>
      <c r="H9" s="6">
        <f>KE59_DE!G9/13*1.5+1</f>
        <v>2.5</v>
      </c>
    </row>
    <row r="10" spans="1:8" x14ac:dyDescent="0.2">
      <c r="A10" s="6" t="s">
        <v>86</v>
      </c>
    </row>
    <row r="11" spans="1:8" x14ac:dyDescent="0.2">
      <c r="A11" s="6" t="s">
        <v>107</v>
      </c>
      <c r="B11" s="4"/>
    </row>
    <row r="12" spans="1:8" x14ac:dyDescent="0.2">
      <c r="A12" s="8"/>
    </row>
    <row r="13" spans="1:8" x14ac:dyDescent="0.2">
      <c r="A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9492-4468-5A45-B482-BDDF0E6B93BE}">
  <dimension ref="A1:J11"/>
  <sheetViews>
    <sheetView zoomScale="75" workbookViewId="0">
      <selection activeCell="E16" sqref="E16"/>
    </sheetView>
  </sheetViews>
  <sheetFormatPr baseColWidth="10" defaultRowHeight="16" x14ac:dyDescent="0.2"/>
  <cols>
    <col min="1" max="1" width="14.6640625" style="6" bestFit="1" customWidth="1"/>
    <col min="2" max="3" width="10.83203125" style="6"/>
    <col min="4" max="4" width="14.33203125" style="6" bestFit="1" customWidth="1"/>
    <col min="5" max="5" width="162.1640625" style="6" customWidth="1"/>
    <col min="6" max="6" width="24.5" style="6" bestFit="1" customWidth="1"/>
    <col min="7" max="7" width="24.5" style="6" customWidth="1"/>
    <col min="8" max="16384" width="10.83203125" style="6"/>
  </cols>
  <sheetData>
    <row r="1" spans="1:10" x14ac:dyDescent="0.2">
      <c r="A1" s="3" t="s">
        <v>1</v>
      </c>
      <c r="B1" s="4" t="s">
        <v>0</v>
      </c>
      <c r="C1" s="3" t="s">
        <v>25</v>
      </c>
      <c r="D1" s="4" t="s">
        <v>26</v>
      </c>
      <c r="E1" s="3" t="s">
        <v>112</v>
      </c>
      <c r="F1" s="4" t="s">
        <v>108</v>
      </c>
      <c r="G1" s="4" t="s">
        <v>61</v>
      </c>
      <c r="H1" s="6" t="s">
        <v>123</v>
      </c>
      <c r="I1" s="1" t="s">
        <v>124</v>
      </c>
      <c r="J1" s="6" t="s">
        <v>136</v>
      </c>
    </row>
    <row r="2" spans="1:10" x14ac:dyDescent="0.2">
      <c r="A2" s="6" t="s">
        <v>102</v>
      </c>
      <c r="B2" s="10">
        <v>1E-3</v>
      </c>
      <c r="C2" s="11"/>
      <c r="D2" s="10">
        <v>1E-3</v>
      </c>
      <c r="E2" s="6" t="s">
        <v>69</v>
      </c>
      <c r="F2" s="6" t="s">
        <v>105</v>
      </c>
      <c r="G2" s="6">
        <v>75</v>
      </c>
      <c r="H2" s="6">
        <v>0</v>
      </c>
      <c r="I2" s="6">
        <f>H2/7*1.5+1</f>
        <v>1</v>
      </c>
      <c r="J2" s="6" t="s">
        <v>137</v>
      </c>
    </row>
    <row r="3" spans="1:10" x14ac:dyDescent="0.2">
      <c r="A3" s="5" t="s">
        <v>88</v>
      </c>
      <c r="B3" s="5"/>
      <c r="C3" s="5"/>
      <c r="D3" s="5">
        <v>123.2</v>
      </c>
      <c r="E3" s="5" t="s">
        <v>89</v>
      </c>
      <c r="F3" s="6" t="s">
        <v>100</v>
      </c>
      <c r="G3" s="6">
        <v>56</v>
      </c>
      <c r="H3" s="6">
        <v>2</v>
      </c>
      <c r="I3" s="6">
        <f t="shared" ref="I3:I8" si="0">H3/7*1.5+1</f>
        <v>1.4285714285714286</v>
      </c>
      <c r="J3" s="6" t="s">
        <v>137</v>
      </c>
    </row>
    <row r="4" spans="1:10" x14ac:dyDescent="0.2">
      <c r="A4" s="6" t="s">
        <v>91</v>
      </c>
      <c r="B4" s="6">
        <v>3</v>
      </c>
      <c r="C4" s="6">
        <v>2.4</v>
      </c>
      <c r="D4" s="6">
        <v>1300</v>
      </c>
      <c r="E4" s="5" t="s">
        <v>90</v>
      </c>
      <c r="F4" s="6" t="s">
        <v>101</v>
      </c>
      <c r="G4" s="6">
        <v>45</v>
      </c>
      <c r="H4" s="6">
        <v>3</v>
      </c>
      <c r="I4" s="6">
        <f t="shared" si="0"/>
        <v>1.6428571428571428</v>
      </c>
      <c r="J4" s="6" t="s">
        <v>138</v>
      </c>
    </row>
    <row r="5" spans="1:10" x14ac:dyDescent="0.2">
      <c r="A5" s="5" t="s">
        <v>92</v>
      </c>
      <c r="B5" s="5">
        <v>14</v>
      </c>
      <c r="C5" s="5">
        <v>2.6</v>
      </c>
      <c r="D5" s="5">
        <v>5400</v>
      </c>
      <c r="E5" s="5" t="s">
        <v>93</v>
      </c>
      <c r="F5" s="6" t="s">
        <v>101</v>
      </c>
      <c r="H5" s="6">
        <v>4</v>
      </c>
      <c r="I5" s="6">
        <f t="shared" si="0"/>
        <v>1.8571428571428572</v>
      </c>
    </row>
    <row r="6" spans="1:10" x14ac:dyDescent="0.2">
      <c r="A6" s="5" t="s">
        <v>94</v>
      </c>
      <c r="B6" s="5">
        <v>310</v>
      </c>
      <c r="C6" s="5">
        <v>8.3000000000000007</v>
      </c>
      <c r="D6" s="5">
        <v>37000</v>
      </c>
      <c r="E6" s="5" t="s">
        <v>95</v>
      </c>
      <c r="F6" s="6" t="s">
        <v>101</v>
      </c>
      <c r="G6" s="6">
        <v>56</v>
      </c>
      <c r="H6" s="6">
        <v>5</v>
      </c>
      <c r="I6" s="6">
        <f t="shared" si="0"/>
        <v>2.0714285714285712</v>
      </c>
      <c r="J6" s="6" t="s">
        <v>138</v>
      </c>
    </row>
    <row r="7" spans="1:10" x14ac:dyDescent="0.2">
      <c r="A7" s="5" t="s">
        <v>96</v>
      </c>
      <c r="B7" s="5">
        <v>490</v>
      </c>
      <c r="C7" s="5">
        <v>7</v>
      </c>
      <c r="D7" s="5">
        <v>70000</v>
      </c>
      <c r="E7" s="5" t="s">
        <v>97</v>
      </c>
      <c r="F7" s="6" t="s">
        <v>101</v>
      </c>
      <c r="H7" s="6">
        <v>6</v>
      </c>
      <c r="I7" s="6">
        <f t="shared" si="0"/>
        <v>2.2857142857142856</v>
      </c>
    </row>
    <row r="8" spans="1:10" x14ac:dyDescent="0.2">
      <c r="A8" s="5" t="s">
        <v>98</v>
      </c>
      <c r="B8" s="5">
        <v>700</v>
      </c>
      <c r="C8" s="5">
        <v>3</v>
      </c>
      <c r="D8" s="5">
        <v>230000</v>
      </c>
      <c r="E8" s="5" t="s">
        <v>99</v>
      </c>
      <c r="F8" s="6" t="s">
        <v>101</v>
      </c>
      <c r="G8" s="6">
        <v>52</v>
      </c>
      <c r="H8" s="6">
        <v>7</v>
      </c>
      <c r="I8" s="6">
        <f t="shared" si="0"/>
        <v>2.5</v>
      </c>
      <c r="J8" s="6" t="s">
        <v>138</v>
      </c>
    </row>
    <row r="9" spans="1:10" x14ac:dyDescent="0.2">
      <c r="A9" s="6" t="s">
        <v>103</v>
      </c>
    </row>
    <row r="10" spans="1:10" x14ac:dyDescent="0.2">
      <c r="A10" s="6" t="s">
        <v>85</v>
      </c>
    </row>
    <row r="11" spans="1:10" x14ac:dyDescent="0.2">
      <c r="A11" s="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KE07_DE</vt:lpstr>
      <vt:lpstr>KE07_remote_region</vt:lpstr>
      <vt:lpstr>KE59_DE</vt:lpstr>
      <vt:lpstr>HG_DE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Wenjun</dc:creator>
  <cp:lastModifiedBy>Xie Wenjun</cp:lastModifiedBy>
  <dcterms:created xsi:type="dcterms:W3CDTF">2021-08-23T18:32:24Z</dcterms:created>
  <dcterms:modified xsi:type="dcterms:W3CDTF">2022-05-04T22:30:53Z</dcterms:modified>
</cp:coreProperties>
</file>