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课程\Excel\第7周数据与例子\"/>
    </mc:Choice>
  </mc:AlternateContent>
  <bookViews>
    <workbookView xWindow="0" yWindow="0" windowWidth="28800" windowHeight="12450" activeTab="7"/>
  </bookViews>
  <sheets>
    <sheet name="一元线性回归" sheetId="1" r:id="rId1"/>
    <sheet name="多元线性回归" sheetId="2" r:id="rId2"/>
    <sheet name="非线性回归" sheetId="3" r:id="rId3"/>
    <sheet name="移动平均法" sheetId="4" r:id="rId4"/>
    <sheet name="指数平滑" sheetId="5" r:id="rId5"/>
    <sheet name="季节变动" sheetId="6" r:id="rId6"/>
    <sheet name="马尔可夫链" sheetId="8" r:id="rId7"/>
    <sheet name="马尔可夫链(完成)" sheetId="7" r:id="rId8"/>
  </sheets>
  <calcPr calcId="152511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1" i="7" l="1"/>
  <c r="P11" i="7"/>
  <c r="Q11" i="7"/>
  <c r="P9" i="7"/>
  <c r="Q9" i="7"/>
  <c r="O9" i="7"/>
  <c r="R4" i="7"/>
  <c r="O10" i="7" s="1"/>
  <c r="R5" i="7"/>
  <c r="R3" i="7"/>
  <c r="F4" i="7"/>
  <c r="G4" i="7"/>
  <c r="H4" i="7"/>
  <c r="I4" i="7"/>
  <c r="J4" i="7"/>
  <c r="K4" i="7"/>
  <c r="L4" i="7"/>
  <c r="F5" i="7"/>
  <c r="G5" i="7"/>
  <c r="H5" i="7"/>
  <c r="I5" i="7"/>
  <c r="J5" i="7"/>
  <c r="K5" i="7"/>
  <c r="L5" i="7"/>
  <c r="F6" i="7"/>
  <c r="G6" i="7"/>
  <c r="H6" i="7"/>
  <c r="I6" i="7"/>
  <c r="J6" i="7"/>
  <c r="K6" i="7"/>
  <c r="L6" i="7"/>
  <c r="F7" i="7"/>
  <c r="G7" i="7"/>
  <c r="H7" i="7"/>
  <c r="I7" i="7"/>
  <c r="J7" i="7"/>
  <c r="K7" i="7"/>
  <c r="L7" i="7"/>
  <c r="F8" i="7"/>
  <c r="G8" i="7"/>
  <c r="H8" i="7"/>
  <c r="I8" i="7"/>
  <c r="J8" i="7"/>
  <c r="K8" i="7"/>
  <c r="L8" i="7"/>
  <c r="F9" i="7"/>
  <c r="G9" i="7"/>
  <c r="H9" i="7"/>
  <c r="I9" i="7"/>
  <c r="J9" i="7"/>
  <c r="K9" i="7"/>
  <c r="L9" i="7"/>
  <c r="F10" i="7"/>
  <c r="G10" i="7"/>
  <c r="H10" i="7"/>
  <c r="I10" i="7"/>
  <c r="J10" i="7"/>
  <c r="K10" i="7"/>
  <c r="L10" i="7"/>
  <c r="F11" i="7"/>
  <c r="G11" i="7"/>
  <c r="H11" i="7"/>
  <c r="I11" i="7"/>
  <c r="J11" i="7"/>
  <c r="K11" i="7"/>
  <c r="L11" i="7"/>
  <c r="F12" i="7"/>
  <c r="G12" i="7"/>
  <c r="H12" i="7"/>
  <c r="I12" i="7"/>
  <c r="J12" i="7"/>
  <c r="K12" i="7"/>
  <c r="L12" i="7"/>
  <c r="F13" i="7"/>
  <c r="G13" i="7"/>
  <c r="H13" i="7"/>
  <c r="I13" i="7"/>
  <c r="J13" i="7"/>
  <c r="K13" i="7"/>
  <c r="L13" i="7"/>
  <c r="F14" i="7"/>
  <c r="G14" i="7"/>
  <c r="H14" i="7"/>
  <c r="I14" i="7"/>
  <c r="J14" i="7"/>
  <c r="K14" i="7"/>
  <c r="L14" i="7"/>
  <c r="F15" i="7"/>
  <c r="G15" i="7"/>
  <c r="H15" i="7"/>
  <c r="I15" i="7"/>
  <c r="J15" i="7"/>
  <c r="K15" i="7"/>
  <c r="L15" i="7"/>
  <c r="F16" i="7"/>
  <c r="G16" i="7"/>
  <c r="H16" i="7"/>
  <c r="I16" i="7"/>
  <c r="J16" i="7"/>
  <c r="K16" i="7"/>
  <c r="L16" i="7"/>
  <c r="F17" i="7"/>
  <c r="G17" i="7"/>
  <c r="H17" i="7"/>
  <c r="I17" i="7"/>
  <c r="J17" i="7"/>
  <c r="K17" i="7"/>
  <c r="L17" i="7"/>
  <c r="F18" i="7"/>
  <c r="G18" i="7"/>
  <c r="H18" i="7"/>
  <c r="I18" i="7"/>
  <c r="J18" i="7"/>
  <c r="K18" i="7"/>
  <c r="L18" i="7"/>
  <c r="F19" i="7"/>
  <c r="G19" i="7"/>
  <c r="H19" i="7"/>
  <c r="I19" i="7"/>
  <c r="J19" i="7"/>
  <c r="K19" i="7"/>
  <c r="L19" i="7"/>
  <c r="F20" i="7"/>
  <c r="G20" i="7"/>
  <c r="H20" i="7"/>
  <c r="I20" i="7"/>
  <c r="J20" i="7"/>
  <c r="K20" i="7"/>
  <c r="L20" i="7"/>
  <c r="F21" i="7"/>
  <c r="G21" i="7"/>
  <c r="H21" i="7"/>
  <c r="I21" i="7"/>
  <c r="J21" i="7"/>
  <c r="K21" i="7"/>
  <c r="L21" i="7"/>
  <c r="F22" i="7"/>
  <c r="G22" i="7"/>
  <c r="H22" i="7"/>
  <c r="I22" i="7"/>
  <c r="J22" i="7"/>
  <c r="K22" i="7"/>
  <c r="L22" i="7"/>
  <c r="F23" i="7"/>
  <c r="G23" i="7"/>
  <c r="H23" i="7"/>
  <c r="I23" i="7"/>
  <c r="J23" i="7"/>
  <c r="K23" i="7"/>
  <c r="L23" i="7"/>
  <c r="F24" i="7"/>
  <c r="G24" i="7"/>
  <c r="H24" i="7"/>
  <c r="I24" i="7"/>
  <c r="J24" i="7"/>
  <c r="K24" i="7"/>
  <c r="L24" i="7"/>
  <c r="F25" i="7"/>
  <c r="G25" i="7"/>
  <c r="H25" i="7"/>
  <c r="I25" i="7"/>
  <c r="J25" i="7"/>
  <c r="K25" i="7"/>
  <c r="L25" i="7"/>
  <c r="F26" i="7"/>
  <c r="G26" i="7"/>
  <c r="H26" i="7"/>
  <c r="I26" i="7"/>
  <c r="J26" i="7"/>
  <c r="K26" i="7"/>
  <c r="L26" i="7"/>
  <c r="L3" i="7"/>
  <c r="K3" i="7"/>
  <c r="J3" i="7"/>
  <c r="I3" i="7"/>
  <c r="H3" i="7"/>
  <c r="G3" i="7"/>
  <c r="F3" i="7"/>
  <c r="E4" i="7"/>
  <c r="E5" i="7"/>
  <c r="E6" i="7"/>
  <c r="E7" i="7"/>
  <c r="E8" i="7"/>
  <c r="E9" i="7"/>
  <c r="E10" i="7"/>
  <c r="E11" i="7"/>
  <c r="E12" i="7"/>
  <c r="E13" i="7"/>
  <c r="E14" i="7"/>
  <c r="E15" i="7"/>
  <c r="E16" i="7"/>
  <c r="E17" i="7"/>
  <c r="E18" i="7"/>
  <c r="E19" i="7"/>
  <c r="E20" i="7"/>
  <c r="E21" i="7"/>
  <c r="E22" i="7"/>
  <c r="E23" i="7"/>
  <c r="E24" i="7"/>
  <c r="E25" i="7"/>
  <c r="E26" i="7"/>
  <c r="E3" i="7"/>
  <c r="D3" i="7"/>
  <c r="D4" i="7"/>
  <c r="D5" i="7"/>
  <c r="D6" i="7"/>
  <c r="D7" i="7"/>
  <c r="D8" i="7"/>
  <c r="D9" i="7"/>
  <c r="D10" i="7"/>
  <c r="D11" i="7"/>
  <c r="D12" i="7"/>
  <c r="D13" i="7"/>
  <c r="D14" i="7"/>
  <c r="D15" i="7"/>
  <c r="D16" i="7"/>
  <c r="D17" i="7"/>
  <c r="D18" i="7"/>
  <c r="D19" i="7"/>
  <c r="D20" i="7"/>
  <c r="D21" i="7"/>
  <c r="D22" i="7"/>
  <c r="D23" i="7"/>
  <c r="D24" i="7"/>
  <c r="D25" i="7"/>
  <c r="D26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3" i="7"/>
  <c r="Q10" i="7" l="1"/>
  <c r="P10" i="7"/>
  <c r="O16" i="7" a="1"/>
  <c r="P17" i="7" l="1"/>
  <c r="Q16" i="7"/>
  <c r="O17" i="7"/>
  <c r="Q18" i="7"/>
  <c r="O18" i="7"/>
  <c r="P18" i="7"/>
  <c r="P16" i="7"/>
  <c r="O16" i="7"/>
  <c r="Q17" i="7"/>
</calcChain>
</file>

<file path=xl/sharedStrings.xml><?xml version="1.0" encoding="utf-8"?>
<sst xmlns="http://schemas.openxmlformats.org/spreadsheetml/2006/main" count="151" uniqueCount="102">
  <si>
    <t>12家分店的营业支出与营业收入</t>
    <phoneticPr fontId="3" type="noConversion"/>
  </si>
  <si>
    <t>编号</t>
    <phoneticPr fontId="3" type="noConversion"/>
  </si>
  <si>
    <t>支出</t>
    <phoneticPr fontId="3" type="noConversion"/>
  </si>
  <si>
    <t>收入</t>
    <phoneticPr fontId="3" type="noConversion"/>
  </si>
  <si>
    <t>SUMMARY OUTPUT</t>
  </si>
  <si>
    <t>回归统计</t>
  </si>
  <si>
    <t>Multiple R</t>
  </si>
  <si>
    <t>R Square</t>
  </si>
  <si>
    <t>Adjusted R Square</t>
  </si>
  <si>
    <t>标准误差</t>
  </si>
  <si>
    <t>观测值</t>
  </si>
  <si>
    <t>方差分析</t>
  </si>
  <si>
    <t>回归分析</t>
  </si>
  <si>
    <t>残差</t>
  </si>
  <si>
    <t>总计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</si>
  <si>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</si>
  <si>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</si>
  <si>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</si>
  <si>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</si>
  <si>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</si>
  <si>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</si>
  <si>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</si>
  <si>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</si>
  <si>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</si>
  <si>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</si>
  <si>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</si>
  <si>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下限 95.0%</t>
  </si>
  <si>
    <t>上限 95.0%</t>
  </si>
  <si>
    <t>X Variable 1</t>
  </si>
  <si>
    <t>X Variable 2</t>
  </si>
  <si>
    <t>收入与电视广告费、报纸广告费关系表</t>
    <phoneticPr fontId="3" type="noConversion"/>
  </si>
  <si>
    <t>每周的总收入/千元</t>
    <phoneticPr fontId="3" type="noConversion"/>
  </si>
  <si>
    <t>电视广告费/千元</t>
    <phoneticPr fontId="3" type="noConversion"/>
  </si>
  <si>
    <t>报纸广告费/千元</t>
    <phoneticPr fontId="3" type="noConversion"/>
  </si>
  <si>
    <t>销售额与流通率关系表</t>
    <phoneticPr fontId="3" type="noConversion"/>
  </si>
  <si>
    <t>样本点</t>
    <phoneticPr fontId="3" type="noConversion"/>
  </si>
  <si>
    <t>销售额</t>
    <phoneticPr fontId="3" type="noConversion"/>
  </si>
  <si>
    <t>流通率</t>
    <phoneticPr fontId="3" type="noConversion"/>
  </si>
  <si>
    <t>月份</t>
    <phoneticPr fontId="5" type="noConversion"/>
  </si>
  <si>
    <t>销售额</t>
    <phoneticPr fontId="5" type="noConversion"/>
  </si>
  <si>
    <t>201001</t>
  </si>
  <si>
    <t>201002</t>
  </si>
  <si>
    <t>201003</t>
  </si>
  <si>
    <t>201004</t>
  </si>
  <si>
    <t>201005</t>
  </si>
  <si>
    <t>201006</t>
  </si>
  <si>
    <t>201007</t>
  </si>
  <si>
    <t>201008</t>
  </si>
  <si>
    <t>201009</t>
  </si>
  <si>
    <t>201010</t>
  </si>
  <si>
    <t>201011</t>
  </si>
  <si>
    <t>201012</t>
  </si>
  <si>
    <t>201101</t>
  </si>
  <si>
    <t>201102</t>
  </si>
  <si>
    <t>201103</t>
  </si>
  <si>
    <t>201104</t>
  </si>
  <si>
    <t>201105</t>
  </si>
  <si>
    <t>201106</t>
  </si>
  <si>
    <t>201107</t>
  </si>
  <si>
    <t>201108</t>
  </si>
  <si>
    <t>201109</t>
  </si>
  <si>
    <t>201110</t>
  </si>
  <si>
    <t>201111</t>
  </si>
  <si>
    <t>201112</t>
  </si>
  <si>
    <t>201201</t>
  </si>
  <si>
    <t>201202</t>
  </si>
  <si>
    <t>201203</t>
  </si>
  <si>
    <t>201204</t>
  </si>
  <si>
    <t>201205</t>
  </si>
  <si>
    <t>201206</t>
  </si>
  <si>
    <t>201207</t>
  </si>
  <si>
    <t>201208</t>
  </si>
  <si>
    <t>201209</t>
  </si>
  <si>
    <t>201210</t>
  </si>
  <si>
    <t>201211</t>
  </si>
  <si>
    <t>201212</t>
  </si>
  <si>
    <t>201301</t>
  </si>
  <si>
    <t>201302</t>
  </si>
  <si>
    <t>201303</t>
  </si>
  <si>
    <t>201304</t>
  </si>
  <si>
    <t>201305</t>
  </si>
  <si>
    <t>201306</t>
  </si>
  <si>
    <t>201307</t>
  </si>
  <si>
    <t>年份</t>
    <phoneticPr fontId="3" type="noConversion"/>
  </si>
  <si>
    <t>时间</t>
    <phoneticPr fontId="3" type="noConversion"/>
  </si>
  <si>
    <t>月份</t>
    <phoneticPr fontId="3" type="noConversion"/>
  </si>
  <si>
    <t>月份</t>
    <phoneticPr fontId="3" type="noConversion"/>
  </si>
  <si>
    <t>销量</t>
    <phoneticPr fontId="3" type="noConversion"/>
  </si>
  <si>
    <t>销售记录</t>
    <phoneticPr fontId="3" type="noConversion"/>
  </si>
  <si>
    <t>状态</t>
    <phoneticPr fontId="3" type="noConversion"/>
  </si>
  <si>
    <t>1-&gt;1</t>
    <phoneticPr fontId="3" type="noConversion"/>
  </si>
  <si>
    <t>1-&gt;2</t>
    <phoneticPr fontId="3" type="noConversion"/>
  </si>
  <si>
    <t>1-&gt;3</t>
    <phoneticPr fontId="3" type="noConversion"/>
  </si>
  <si>
    <t>2-&gt;1</t>
    <phoneticPr fontId="3" type="noConversion"/>
  </si>
  <si>
    <t>2-&gt;2</t>
    <phoneticPr fontId="3" type="noConversion"/>
  </si>
  <si>
    <t>2-&gt;3</t>
    <phoneticPr fontId="3" type="noConversion"/>
  </si>
  <si>
    <t>3-&gt;1</t>
    <phoneticPr fontId="3" type="noConversion"/>
  </si>
  <si>
    <t>3-&gt;2</t>
    <phoneticPr fontId="3" type="noConversion"/>
  </si>
  <si>
    <t>3-&gt;3</t>
    <phoneticPr fontId="3" type="noConversion"/>
  </si>
  <si>
    <t>合计</t>
    <phoneticPr fontId="3" type="noConversion"/>
  </si>
  <si>
    <t>一步转移矩阵</t>
    <phoneticPr fontId="3" type="noConversion"/>
  </si>
  <si>
    <t>6步转移矩阵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</si>
</sst>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微软雅黑"/>
      <family val="2"/>
      <charset val="134"/>
    </font>
    <font>
      <sz val="9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3" tint="0.59996337778862885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2" borderId="0" xfId="2">
      <alignment vertical="center"/>
    </xf>
    <xf numFmtId="0" fontId="0" fillId="0" borderId="0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Continuous" vertical="center"/>
    </xf>
    <xf numFmtId="0" fontId="4" fillId="3" borderId="4" xfId="0" applyFont="1" applyFill="1" applyBorder="1">
      <alignment vertical="center"/>
    </xf>
    <xf numFmtId="176" fontId="4" fillId="3" borderId="4" xfId="0" applyNumberFormat="1" applyFont="1" applyFill="1" applyBorder="1">
      <alignment vertical="center"/>
    </xf>
    <xf numFmtId="0" fontId="6" fillId="0" borderId="4" xfId="0" applyFont="1" applyBorder="1">
      <alignment vertical="center"/>
    </xf>
    <xf numFmtId="176" fontId="6" fillId="0" borderId="4" xfId="0" applyNumberFormat="1" applyFont="1" applyBorder="1">
      <alignment vertical="center"/>
    </xf>
    <xf numFmtId="0" fontId="6" fillId="0" borderId="5" xfId="0" applyFont="1" applyBorder="1">
      <alignment vertical="center"/>
    </xf>
    <xf numFmtId="176" fontId="6" fillId="0" borderId="5" xfId="0" applyNumberFormat="1" applyFont="1" applyBorder="1">
      <alignment vertical="center"/>
    </xf>
    <xf numFmtId="176" fontId="0" fillId="0" borderId="0" xfId="0" applyNumberFormat="1">
      <alignment vertical="center"/>
    </xf>
    <xf numFmtId="13" fontId="0" fillId="0" borderId="0" xfId="0" applyNumberFormat="1">
      <alignment vertical="center"/>
    </xf>
    <xf numFmtId="0" fontId="1" fillId="2" borderId="0" xfId="2" applyAlignment="1">
      <alignment horizontal="center" vertical="center"/>
    </xf>
    <xf numFmtId="0" fontId="2" fillId="2" borderId="1" xfId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3">
    <cellStyle name="40% - 着色 1" xfId="2" builtinId="31"/>
    <cellStyle name="标题 1" xfId="1" builtinId="1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027777777777777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销售额与流通率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非线性回归!$B$3:$B$11</c:f>
              <c:numCache>
                <c:formatCode>General</c:formatCode>
                <c:ptCount val="9"/>
                <c:pt idx="0">
                  <c:v>1.5</c:v>
                </c:pt>
                <c:pt idx="1">
                  <c:v>4.5</c:v>
                </c:pt>
                <c:pt idx="2">
                  <c:v>7.5</c:v>
                </c:pt>
                <c:pt idx="3">
                  <c:v>10.5</c:v>
                </c:pt>
                <c:pt idx="4">
                  <c:v>13.5</c:v>
                </c:pt>
                <c:pt idx="5">
                  <c:v>16.5</c:v>
                </c:pt>
                <c:pt idx="6">
                  <c:v>19.5</c:v>
                </c:pt>
                <c:pt idx="7">
                  <c:v>22.5</c:v>
                </c:pt>
                <c:pt idx="8">
                  <c:v>25.5</c:v>
                </c:pt>
              </c:numCache>
            </c:numRef>
          </c:xVal>
          <c:yVal>
            <c:numRef>
              <c:f>非线性回归!$C$3:$C$11</c:f>
              <c:numCache>
                <c:formatCode>General</c:formatCode>
                <c:ptCount val="9"/>
                <c:pt idx="0">
                  <c:v>7</c:v>
                </c:pt>
                <c:pt idx="1">
                  <c:v>4.8</c:v>
                </c:pt>
                <c:pt idx="2">
                  <c:v>3.6</c:v>
                </c:pt>
                <c:pt idx="3">
                  <c:v>3.1</c:v>
                </c:pt>
                <c:pt idx="4">
                  <c:v>2.7</c:v>
                </c:pt>
                <c:pt idx="5">
                  <c:v>2.5</c:v>
                </c:pt>
                <c:pt idx="6">
                  <c:v>2.4</c:v>
                </c:pt>
                <c:pt idx="7">
                  <c:v>2.2999999999999998</c:v>
                </c:pt>
                <c:pt idx="8">
                  <c:v>2.2000000000000002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230864"/>
        <c:axId val="432227504"/>
      </c:scatterChart>
      <c:valAx>
        <c:axId val="4322308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227504"/>
        <c:crosses val="autoZero"/>
        <c:crossBetween val="midCat"/>
      </c:valAx>
      <c:valAx>
        <c:axId val="432227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322308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276225</xdr:colOff>
      <xdr:row>0</xdr:row>
      <xdr:rowOff>114300</xdr:rowOff>
    </xdr:from>
    <xdr:to>
      <xdr:col>10</xdr:col>
      <xdr:colOff>47625</xdr:colOff>
      <xdr:row>16</xdr:row>
      <xdr:rowOff>114300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"/>
  <sheetViews>
    <sheetView workbookViewId="0">
      <selection activeCell="I17" sqref="I17"/>
    </sheetView>
  </sheetViews>
  <sheetFormatPr defaultRowHeight="13.5" x14ac:dyDescent="0.15"/>
  <sheetData>
    <row r="1" spans="1:13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x14ac:dyDescent="0.15">
      <c r="A2" s="1" t="s">
        <v>1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</row>
    <row r="3" spans="1:13" x14ac:dyDescent="0.15">
      <c r="A3" s="1" t="s">
        <v>2</v>
      </c>
      <c r="B3" s="1">
        <v>15</v>
      </c>
      <c r="C3" s="1">
        <v>20</v>
      </c>
      <c r="D3" s="1">
        <v>17</v>
      </c>
      <c r="E3" s="1">
        <v>18</v>
      </c>
      <c r="F3" s="1">
        <v>25</v>
      </c>
      <c r="G3" s="1">
        <v>32</v>
      </c>
      <c r="H3" s="1">
        <v>28</v>
      </c>
      <c r="I3" s="1">
        <v>20</v>
      </c>
      <c r="J3" s="1">
        <v>22</v>
      </c>
      <c r="K3" s="1">
        <v>33</v>
      </c>
      <c r="L3" s="1">
        <v>33</v>
      </c>
      <c r="M3" s="1">
        <v>31</v>
      </c>
    </row>
    <row r="4" spans="1:13" x14ac:dyDescent="0.15">
      <c r="A4" s="1" t="s">
        <v>3</v>
      </c>
      <c r="B4" s="1">
        <v>22</v>
      </c>
      <c r="C4" s="1">
        <v>24</v>
      </c>
      <c r="D4" s="1">
        <v>25</v>
      </c>
      <c r="E4" s="1">
        <v>20</v>
      </c>
      <c r="F4" s="1">
        <v>32</v>
      </c>
      <c r="G4" s="1">
        <v>31</v>
      </c>
      <c r="H4" s="1">
        <v>33</v>
      </c>
      <c r="I4" s="1">
        <v>21</v>
      </c>
      <c r="J4" s="1">
        <v>26</v>
      </c>
      <c r="K4" s="1">
        <v>30</v>
      </c>
      <c r="L4" s="1">
        <v>38</v>
      </c>
      <c r="M4" s="1">
        <v>28</v>
      </c>
    </row>
  </sheetData>
  <mergeCells count="1">
    <mergeCell ref="A1:M1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M20"/>
  <sheetViews>
    <sheetView workbookViewId="0">
      <selection activeCell="T23" sqref="T23"/>
    </sheetView>
  </sheetViews>
  <sheetFormatPr defaultRowHeight="13.5" x14ac:dyDescent="0.15"/>
  <cols>
    <col min="1" max="1" width="18.375" bestFit="1" customWidth="1"/>
    <col min="2" max="3" width="16.25" bestFit="1" customWidth="1"/>
  </cols>
  <sheetData>
    <row r="1" spans="1:10" ht="20.25" thickBot="1" x14ac:dyDescent="0.2">
      <c r="A1" s="15" t="s">
        <v>30</v>
      </c>
      <c r="B1" s="15"/>
      <c r="C1" s="15"/>
    </row>
    <row r="2" spans="1:10" ht="14.25" thickTop="1" x14ac:dyDescent="0.15">
      <c r="A2" s="1" t="s">
        <v>31</v>
      </c>
      <c r="B2" s="1" t="s">
        <v>32</v>
      </c>
      <c r="C2" s="1" t="s">
        <v>33</v>
      </c>
      <c r="E2" t="s">
        <v>4</v>
      </c>
    </row>
    <row r="3" spans="1:10" ht="14.25" thickBot="1" x14ac:dyDescent="0.2">
      <c r="A3" s="1">
        <v>96</v>
      </c>
      <c r="B3" s="1">
        <v>5.5</v>
      </c>
      <c r="C3" s="1">
        <v>1.5</v>
      </c>
    </row>
    <row r="4" spans="1:10" x14ac:dyDescent="0.15">
      <c r="A4" s="1">
        <v>90</v>
      </c>
      <c r="B4" s="1">
        <v>2</v>
      </c>
      <c r="C4" s="1">
        <v>2</v>
      </c>
      <c r="E4" s="5" t="s">
        <v>5</v>
      </c>
      <c r="F4" s="5"/>
    </row>
    <row r="5" spans="1:10" x14ac:dyDescent="0.15">
      <c r="A5" s="1">
        <v>95</v>
      </c>
      <c r="B5" s="1">
        <v>4</v>
      </c>
      <c r="C5" s="1">
        <v>1.5</v>
      </c>
      <c r="E5" s="2" t="s">
        <v>6</v>
      </c>
      <c r="F5" s="2">
        <v>0.93163765652442121</v>
      </c>
    </row>
    <row r="6" spans="1:10" x14ac:dyDescent="0.15">
      <c r="A6" s="1">
        <v>92</v>
      </c>
      <c r="B6" s="1">
        <v>2.5</v>
      </c>
      <c r="C6" s="1">
        <v>2.5</v>
      </c>
      <c r="E6" s="2" t="s">
        <v>7</v>
      </c>
      <c r="F6" s="2">
        <v>0.86794872305431547</v>
      </c>
    </row>
    <row r="7" spans="1:10" x14ac:dyDescent="0.15">
      <c r="A7" s="1">
        <v>95</v>
      </c>
      <c r="B7" s="1">
        <v>3</v>
      </c>
      <c r="C7" s="1">
        <v>3.5</v>
      </c>
      <c r="E7" s="2" t="s">
        <v>8</v>
      </c>
      <c r="F7" s="2">
        <v>0.81512821227604171</v>
      </c>
    </row>
    <row r="8" spans="1:10" x14ac:dyDescent="0.15">
      <c r="A8" s="1">
        <v>94</v>
      </c>
      <c r="B8" s="1">
        <v>3.5</v>
      </c>
      <c r="C8" s="1">
        <v>2.2999999999999998</v>
      </c>
      <c r="E8" s="2" t="s">
        <v>9</v>
      </c>
      <c r="F8" s="2">
        <v>0.82064700841652438</v>
      </c>
    </row>
    <row r="9" spans="1:10" ht="14.25" thickBot="1" x14ac:dyDescent="0.2">
      <c r="A9" s="1">
        <v>94</v>
      </c>
      <c r="B9" s="1">
        <v>2.5</v>
      </c>
      <c r="C9" s="1">
        <v>4.2</v>
      </c>
      <c r="E9" s="3" t="s">
        <v>10</v>
      </c>
      <c r="F9" s="3">
        <v>8</v>
      </c>
    </row>
    <row r="10" spans="1:10" x14ac:dyDescent="0.15">
      <c r="A10" s="1">
        <v>94</v>
      </c>
      <c r="B10" s="1">
        <v>3</v>
      </c>
      <c r="C10" s="1">
        <v>2.5</v>
      </c>
    </row>
    <row r="11" spans="1:10" ht="14.25" thickBot="1" x14ac:dyDescent="0.2">
      <c r="E11" t="s">
        <v>11</v>
      </c>
    </row>
    <row r="12" spans="1:10" x14ac:dyDescent="0.15">
      <c r="E12" s="4"/>
      <c r="F12" s="4" t="s">
        <v>16</v>
      </c>
      <c r="G12" s="4" t="s">
        <v>17</v>
      </c>
      <c r="H12" s="4" t="s">
        <v>18</v>
      </c>
      <c r="I12" s="4" t="s">
        <v>19</v>
      </c>
      <c r="J12" s="4" t="s">
        <v>20</v>
      </c>
    </row>
    <row r="13" spans="1:10" x14ac:dyDescent="0.15">
      <c r="E13" s="2" t="s">
        <v>12</v>
      </c>
      <c r="F13" s="2">
        <v>2</v>
      </c>
      <c r="G13" s="2">
        <v>22.132692437885044</v>
      </c>
      <c r="H13" s="2">
        <v>11.066346218942522</v>
      </c>
      <c r="I13" s="2">
        <v>16.432039566935067</v>
      </c>
      <c r="J13" s="2">
        <v>6.3366032106889477E-3</v>
      </c>
    </row>
    <row r="14" spans="1:10" x14ac:dyDescent="0.15">
      <c r="E14" s="2" t="s">
        <v>13</v>
      </c>
      <c r="F14" s="2">
        <v>5</v>
      </c>
      <c r="G14" s="2">
        <v>3.3673075621149557</v>
      </c>
      <c r="H14" s="2">
        <v>0.67346151242299113</v>
      </c>
      <c r="I14" s="2"/>
      <c r="J14" s="2"/>
    </row>
    <row r="15" spans="1:10" ht="14.25" thickBot="1" x14ac:dyDescent="0.2">
      <c r="E15" s="3" t="s">
        <v>14</v>
      </c>
      <c r="F15" s="3">
        <v>7</v>
      </c>
      <c r="G15" s="3">
        <v>25.5</v>
      </c>
      <c r="H15" s="3"/>
      <c r="I15" s="3"/>
      <c r="J15" s="3"/>
    </row>
    <row r="16" spans="1:10" ht="14.25" thickBot="1" x14ac:dyDescent="0.2"/>
    <row r="17" spans="5:13" x14ac:dyDescent="0.15">
      <c r="E17" s="4"/>
      <c r="F17" s="4" t="s">
        <v>21</v>
      </c>
      <c r="G17" s="4" t="s">
        <v>9</v>
      </c>
      <c r="H17" s="4" t="s">
        <v>22</v>
      </c>
      <c r="I17" s="4" t="s">
        <v>23</v>
      </c>
      <c r="J17" s="4" t="s">
        <v>24</v>
      </c>
      <c r="K17" s="4" t="s">
        <v>25</v>
      </c>
      <c r="L17" s="4" t="s">
        <v>26</v>
      </c>
      <c r="M17" s="4" t="s">
        <v>27</v>
      </c>
    </row>
    <row r="18" spans="5:13" x14ac:dyDescent="0.15">
      <c r="E18" s="2" t="s">
        <v>15</v>
      </c>
      <c r="F18" s="2">
        <v>84.419826010425837</v>
      </c>
      <c r="G18" s="2">
        <v>1.8477354740705192</v>
      </c>
      <c r="H18" s="2">
        <v>45.688263929062792</v>
      </c>
      <c r="I18" s="2">
        <v>9.4853643660602331E-8</v>
      </c>
      <c r="J18" s="2">
        <v>79.670070763719309</v>
      </c>
      <c r="K18" s="2">
        <v>89.169581257132364</v>
      </c>
      <c r="L18" s="2">
        <v>79.670070763719309</v>
      </c>
      <c r="M18" s="2">
        <v>89.169581257132364</v>
      </c>
    </row>
    <row r="19" spans="5:13" x14ac:dyDescent="0.15">
      <c r="E19" s="2" t="s">
        <v>28</v>
      </c>
      <c r="F19" s="2">
        <v>1.9245819511204385</v>
      </c>
      <c r="G19" s="2">
        <v>0.33571880982175512</v>
      </c>
      <c r="H19" s="2">
        <v>5.7327200467029726</v>
      </c>
      <c r="I19" s="2">
        <v>2.2615325507277005E-3</v>
      </c>
      <c r="J19" s="2">
        <v>1.0615892767111923</v>
      </c>
      <c r="K19" s="2">
        <v>2.7875746255296847</v>
      </c>
      <c r="L19" s="2">
        <v>1.0615892767111923</v>
      </c>
      <c r="M19" s="2">
        <v>2.7875746255296847</v>
      </c>
    </row>
    <row r="20" spans="5:13" ht="14.25" thickBot="1" x14ac:dyDescent="0.2">
      <c r="E20" s="3" t="s">
        <v>29</v>
      </c>
      <c r="F20" s="3">
        <v>1.2301130593730958</v>
      </c>
      <c r="G20" s="3">
        <v>0.39372310382873937</v>
      </c>
      <c r="H20" s="3">
        <v>3.1243100732746614</v>
      </c>
      <c r="I20" s="3">
        <v>2.6124713959118102E-2</v>
      </c>
      <c r="J20" s="3">
        <v>0.21801560040058754</v>
      </c>
      <c r="K20" s="3">
        <v>2.2422105183456038</v>
      </c>
      <c r="L20" s="3">
        <v>0.21801560040058754</v>
      </c>
      <c r="M20" s="3">
        <v>2.2422105183456038</v>
      </c>
    </row>
  </sheetData>
  <mergeCells count="1">
    <mergeCell ref="A1:C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C11"/>
  <sheetViews>
    <sheetView workbookViewId="0">
      <selection activeCell="N17" sqref="N17"/>
    </sheetView>
  </sheetViews>
  <sheetFormatPr defaultRowHeight="13.5" x14ac:dyDescent="0.15"/>
  <sheetData>
    <row r="1" spans="1:3" x14ac:dyDescent="0.15">
      <c r="A1" s="16" t="s">
        <v>34</v>
      </c>
      <c r="B1" s="16"/>
      <c r="C1" s="16"/>
    </row>
    <row r="2" spans="1:3" x14ac:dyDescent="0.15">
      <c r="A2" t="s">
        <v>35</v>
      </c>
      <c r="B2" t="s">
        <v>36</v>
      </c>
      <c r="C2" t="s">
        <v>37</v>
      </c>
    </row>
    <row r="3" spans="1:3" x14ac:dyDescent="0.15">
      <c r="A3">
        <v>1</v>
      </c>
      <c r="B3">
        <v>1.5</v>
      </c>
      <c r="C3">
        <v>7</v>
      </c>
    </row>
    <row r="4" spans="1:3" x14ac:dyDescent="0.15">
      <c r="A4">
        <v>2</v>
      </c>
      <c r="B4">
        <v>4.5</v>
      </c>
      <c r="C4">
        <v>4.8</v>
      </c>
    </row>
    <row r="5" spans="1:3" x14ac:dyDescent="0.15">
      <c r="A5">
        <v>3</v>
      </c>
      <c r="B5">
        <v>7.5</v>
      </c>
      <c r="C5">
        <v>3.6</v>
      </c>
    </row>
    <row r="6" spans="1:3" x14ac:dyDescent="0.15">
      <c r="A6">
        <v>4</v>
      </c>
      <c r="B6">
        <v>10.5</v>
      </c>
      <c r="C6">
        <v>3.1</v>
      </c>
    </row>
    <row r="7" spans="1:3" x14ac:dyDescent="0.15">
      <c r="A7">
        <v>5</v>
      </c>
      <c r="B7">
        <v>13.5</v>
      </c>
      <c r="C7">
        <v>2.7</v>
      </c>
    </row>
    <row r="8" spans="1:3" x14ac:dyDescent="0.15">
      <c r="A8">
        <v>6</v>
      </c>
      <c r="B8">
        <v>16.5</v>
      </c>
      <c r="C8">
        <v>2.5</v>
      </c>
    </row>
    <row r="9" spans="1:3" x14ac:dyDescent="0.15">
      <c r="A9">
        <v>7</v>
      </c>
      <c r="B9">
        <v>19.5</v>
      </c>
      <c r="C9">
        <v>2.4</v>
      </c>
    </row>
    <row r="10" spans="1:3" x14ac:dyDescent="0.15">
      <c r="A10">
        <v>8</v>
      </c>
      <c r="B10">
        <v>22.5</v>
      </c>
      <c r="C10">
        <v>2.2999999999999998</v>
      </c>
    </row>
    <row r="11" spans="1:3" x14ac:dyDescent="0.15">
      <c r="A11">
        <v>9</v>
      </c>
      <c r="B11">
        <v>25.5</v>
      </c>
      <c r="C11">
        <v>2.2000000000000002</v>
      </c>
    </row>
  </sheetData>
  <mergeCells count="1">
    <mergeCell ref="A1:C1"/>
  </mergeCells>
  <phoneticPr fontId="3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C44"/>
  <sheetViews>
    <sheetView workbookViewId="0">
      <selection sqref="A1:B1048576"/>
    </sheetView>
  </sheetViews>
  <sheetFormatPr defaultRowHeight="13.5" x14ac:dyDescent="0.15"/>
  <cols>
    <col min="2" max="2" width="11.75" customWidth="1"/>
  </cols>
  <sheetData>
    <row r="1" spans="1:3" ht="18" x14ac:dyDescent="0.15">
      <c r="A1" s="6" t="s">
        <v>38</v>
      </c>
      <c r="B1" s="7" t="s">
        <v>39</v>
      </c>
    </row>
    <row r="2" spans="1:3" ht="17.25" x14ac:dyDescent="0.15">
      <c r="A2" s="8" t="s">
        <v>40</v>
      </c>
      <c r="B2" s="9">
        <v>132201</v>
      </c>
    </row>
    <row r="3" spans="1:3" ht="17.25" x14ac:dyDescent="0.15">
      <c r="A3" s="8" t="s">
        <v>41</v>
      </c>
      <c r="B3" s="9">
        <v>163342</v>
      </c>
      <c r="C3" s="12"/>
    </row>
    <row r="4" spans="1:3" ht="17.25" x14ac:dyDescent="0.15">
      <c r="A4" s="8" t="s">
        <v>42</v>
      </c>
      <c r="B4" s="9">
        <v>313773</v>
      </c>
      <c r="C4" s="12"/>
    </row>
    <row r="5" spans="1:3" ht="17.25" x14ac:dyDescent="0.15">
      <c r="A5" s="8" t="s">
        <v>43</v>
      </c>
      <c r="B5" s="9">
        <v>246013</v>
      </c>
      <c r="C5" s="12"/>
    </row>
    <row r="6" spans="1:3" ht="17.25" x14ac:dyDescent="0.15">
      <c r="A6" s="8" t="s">
        <v>44</v>
      </c>
      <c r="B6" s="9">
        <v>244485</v>
      </c>
      <c r="C6" s="12"/>
    </row>
    <row r="7" spans="1:3" ht="17.25" x14ac:dyDescent="0.15">
      <c r="A7" s="8" t="s">
        <v>45</v>
      </c>
      <c r="B7" s="9">
        <v>218109.39999999979</v>
      </c>
      <c r="C7" s="12"/>
    </row>
    <row r="8" spans="1:3" ht="17.25" x14ac:dyDescent="0.15">
      <c r="A8" s="8" t="s">
        <v>46</v>
      </c>
      <c r="B8" s="9">
        <v>208543.51000000007</v>
      </c>
      <c r="C8" s="12"/>
    </row>
    <row r="9" spans="1:3" ht="17.25" x14ac:dyDescent="0.15">
      <c r="A9" s="8" t="s">
        <v>47</v>
      </c>
      <c r="B9" s="9">
        <v>209520.7400000004</v>
      </c>
      <c r="C9" s="12"/>
    </row>
    <row r="10" spans="1:3" ht="17.25" x14ac:dyDescent="0.15">
      <c r="A10" s="8" t="s">
        <v>48</v>
      </c>
      <c r="B10" s="9">
        <v>101870.19</v>
      </c>
      <c r="C10" s="12"/>
    </row>
    <row r="11" spans="1:3" ht="17.25" x14ac:dyDescent="0.15">
      <c r="A11" s="8" t="s">
        <v>49</v>
      </c>
      <c r="B11" s="9">
        <v>904350.31999999983</v>
      </c>
      <c r="C11" s="12"/>
    </row>
    <row r="12" spans="1:3" ht="17.25" x14ac:dyDescent="0.15">
      <c r="A12" s="8" t="s">
        <v>50</v>
      </c>
      <c r="B12" s="9">
        <v>6795016.1899999976</v>
      </c>
      <c r="C12" s="12"/>
    </row>
    <row r="13" spans="1:3" ht="17.25" x14ac:dyDescent="0.15">
      <c r="A13" s="8" t="s">
        <v>51</v>
      </c>
      <c r="B13" s="9">
        <v>740410.84999999963</v>
      </c>
      <c r="C13" s="12"/>
    </row>
    <row r="14" spans="1:3" ht="17.25" x14ac:dyDescent="0.15">
      <c r="A14" s="8" t="s">
        <v>52</v>
      </c>
      <c r="B14" s="9">
        <v>657663.82000000018</v>
      </c>
      <c r="C14" s="12"/>
    </row>
    <row r="15" spans="1:3" ht="17.25" x14ac:dyDescent="0.15">
      <c r="A15" s="8" t="s">
        <v>53</v>
      </c>
      <c r="B15" s="9">
        <v>27117.959999999985</v>
      </c>
      <c r="C15" s="12"/>
    </row>
    <row r="16" spans="1:3" ht="17.25" x14ac:dyDescent="0.15">
      <c r="A16" s="8" t="s">
        <v>54</v>
      </c>
      <c r="B16" s="9">
        <v>163584.4599999999</v>
      </c>
      <c r="C16" s="12"/>
    </row>
    <row r="17" spans="1:3" ht="17.25" x14ac:dyDescent="0.15">
      <c r="A17" s="8" t="s">
        <v>55</v>
      </c>
      <c r="B17" s="9">
        <v>78647.430000000008</v>
      </c>
      <c r="C17" s="12"/>
    </row>
    <row r="18" spans="1:3" ht="17.25" x14ac:dyDescent="0.15">
      <c r="A18" s="8" t="s">
        <v>56</v>
      </c>
      <c r="B18" s="9">
        <v>25670.799999999999</v>
      </c>
      <c r="C18" s="12"/>
    </row>
    <row r="19" spans="1:3" ht="17.25" x14ac:dyDescent="0.15">
      <c r="A19" s="8" t="s">
        <v>57</v>
      </c>
      <c r="B19" s="9">
        <v>4000.1</v>
      </c>
      <c r="C19" s="12"/>
    </row>
    <row r="20" spans="1:3" ht="17.25" x14ac:dyDescent="0.15">
      <c r="A20" s="8" t="s">
        <v>58</v>
      </c>
      <c r="B20" s="9">
        <v>61993.310000000019</v>
      </c>
      <c r="C20" s="12"/>
    </row>
    <row r="21" spans="1:3" ht="17.25" x14ac:dyDescent="0.15">
      <c r="A21" s="8" t="s">
        <v>59</v>
      </c>
      <c r="B21" s="9">
        <v>106575.69999999981</v>
      </c>
      <c r="C21" s="12"/>
    </row>
    <row r="22" spans="1:3" ht="17.25" x14ac:dyDescent="0.15">
      <c r="A22" s="8" t="s">
        <v>60</v>
      </c>
      <c r="B22" s="9">
        <v>389398.58999999985</v>
      </c>
      <c r="C22" s="12"/>
    </row>
    <row r="23" spans="1:3" ht="17.25" x14ac:dyDescent="0.15">
      <c r="A23" s="8" t="s">
        <v>61</v>
      </c>
      <c r="B23" s="9">
        <v>2040398.419999982</v>
      </c>
      <c r="C23" s="12"/>
    </row>
    <row r="24" spans="1:3" ht="17.25" x14ac:dyDescent="0.15">
      <c r="A24" s="8" t="s">
        <v>62</v>
      </c>
      <c r="B24" s="9">
        <v>3582017.8399999551</v>
      </c>
      <c r="C24" s="12"/>
    </row>
    <row r="25" spans="1:3" ht="17.25" x14ac:dyDescent="0.15">
      <c r="A25" s="8" t="s">
        <v>63</v>
      </c>
      <c r="B25" s="9">
        <v>5632435.1299998108</v>
      </c>
      <c r="C25" s="12"/>
    </row>
    <row r="26" spans="1:3" ht="17.25" x14ac:dyDescent="0.15">
      <c r="A26" s="8" t="s">
        <v>64</v>
      </c>
      <c r="B26" s="9">
        <v>2115364.900000094</v>
      </c>
      <c r="C26" s="12"/>
    </row>
    <row r="27" spans="1:3" ht="17.25" x14ac:dyDescent="0.15">
      <c r="A27" s="8" t="s">
        <v>65</v>
      </c>
      <c r="B27" s="9">
        <v>1606571.7899999921</v>
      </c>
      <c r="C27" s="12"/>
    </row>
    <row r="28" spans="1:3" ht="17.25" x14ac:dyDescent="0.15">
      <c r="A28" s="8" t="s">
        <v>66</v>
      </c>
      <c r="B28" s="9">
        <v>1069815.0100000221</v>
      </c>
      <c r="C28" s="12"/>
    </row>
    <row r="29" spans="1:3" ht="17.25" x14ac:dyDescent="0.15">
      <c r="A29" s="8" t="s">
        <v>67</v>
      </c>
      <c r="B29" s="9">
        <v>487723.9900000018</v>
      </c>
      <c r="C29" s="12"/>
    </row>
    <row r="30" spans="1:3" ht="17.25" x14ac:dyDescent="0.15">
      <c r="A30" s="8" t="s">
        <v>68</v>
      </c>
      <c r="B30" s="9">
        <v>238297.18000000049</v>
      </c>
      <c r="C30" s="12"/>
    </row>
    <row r="31" spans="1:3" ht="17.25" x14ac:dyDescent="0.15">
      <c r="A31" s="8" t="s">
        <v>69</v>
      </c>
      <c r="B31" s="9">
        <v>267307.50000000058</v>
      </c>
      <c r="C31" s="12"/>
    </row>
    <row r="32" spans="1:3" ht="17.25" x14ac:dyDescent="0.15">
      <c r="A32" s="8" t="s">
        <v>70</v>
      </c>
      <c r="B32" s="9">
        <v>609226.9099999998</v>
      </c>
      <c r="C32" s="12"/>
    </row>
    <row r="33" spans="1:3" ht="17.25" x14ac:dyDescent="0.15">
      <c r="A33" s="8" t="s">
        <v>71</v>
      </c>
      <c r="B33" s="9">
        <v>748240.7199999945</v>
      </c>
      <c r="C33" s="12"/>
    </row>
    <row r="34" spans="1:3" ht="17.25" x14ac:dyDescent="0.15">
      <c r="A34" s="8" t="s">
        <v>72</v>
      </c>
      <c r="B34" s="9">
        <v>945623.87000000197</v>
      </c>
      <c r="C34" s="12"/>
    </row>
    <row r="35" spans="1:3" ht="17.25" x14ac:dyDescent="0.15">
      <c r="A35" s="8" t="s">
        <v>73</v>
      </c>
      <c r="B35" s="9">
        <v>4614654.6499999873</v>
      </c>
      <c r="C35" s="12"/>
    </row>
    <row r="36" spans="1:3" ht="17.25" x14ac:dyDescent="0.15">
      <c r="A36" s="8" t="s">
        <v>74</v>
      </c>
      <c r="B36" s="9">
        <v>22137869.960004445</v>
      </c>
      <c r="C36" s="12"/>
    </row>
    <row r="37" spans="1:3" ht="17.25" x14ac:dyDescent="0.15">
      <c r="A37" s="8" t="s">
        <v>75</v>
      </c>
      <c r="B37" s="9">
        <v>4835470.8799997624</v>
      </c>
      <c r="C37" s="12"/>
    </row>
    <row r="38" spans="1:3" ht="17.25" x14ac:dyDescent="0.15">
      <c r="A38" s="8" t="s">
        <v>76</v>
      </c>
      <c r="B38" s="9">
        <v>2961400.9599998975</v>
      </c>
      <c r="C38" s="12"/>
    </row>
    <row r="39" spans="1:3" ht="17.25" x14ac:dyDescent="0.15">
      <c r="A39" s="8" t="s">
        <v>77</v>
      </c>
      <c r="B39" s="9">
        <v>571942.73000000231</v>
      </c>
      <c r="C39" s="12"/>
    </row>
    <row r="40" spans="1:3" ht="17.25" x14ac:dyDescent="0.15">
      <c r="A40" s="8" t="s">
        <v>78</v>
      </c>
      <c r="B40" s="9">
        <v>882883.39000000339</v>
      </c>
      <c r="C40" s="12"/>
    </row>
    <row r="41" spans="1:3" ht="17.25" x14ac:dyDescent="0.15">
      <c r="A41" s="8" t="s">
        <v>79</v>
      </c>
      <c r="B41" s="9">
        <v>651932.89000000665</v>
      </c>
      <c r="C41" s="12"/>
    </row>
    <row r="42" spans="1:3" ht="17.25" x14ac:dyDescent="0.15">
      <c r="A42" s="8" t="s">
        <v>80</v>
      </c>
      <c r="B42" s="9">
        <v>1011854.7100000062</v>
      </c>
      <c r="C42" s="12"/>
    </row>
    <row r="43" spans="1:3" ht="18" thickBot="1" x14ac:dyDescent="0.2">
      <c r="A43" s="10" t="s">
        <v>81</v>
      </c>
      <c r="B43" s="11">
        <v>2866716.9399998919</v>
      </c>
      <c r="C43" s="12"/>
    </row>
    <row r="44" spans="1:3" ht="18" thickTop="1" x14ac:dyDescent="0.15">
      <c r="A44" s="8" t="s">
        <v>82</v>
      </c>
      <c r="B44" s="9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B44"/>
  <sheetViews>
    <sheetView workbookViewId="0">
      <selection activeCell="I8" sqref="I8"/>
    </sheetView>
  </sheetViews>
  <sheetFormatPr defaultRowHeight="13.5" x14ac:dyDescent="0.15"/>
  <cols>
    <col min="2" max="2" width="11.75" customWidth="1"/>
  </cols>
  <sheetData>
    <row r="1" spans="1:2" ht="18" x14ac:dyDescent="0.15">
      <c r="A1" s="6" t="s">
        <v>38</v>
      </c>
      <c r="B1" s="7" t="s">
        <v>39</v>
      </c>
    </row>
    <row r="2" spans="1:2" ht="17.25" x14ac:dyDescent="0.15">
      <c r="A2" s="8" t="s">
        <v>40</v>
      </c>
      <c r="B2" s="9">
        <v>132201</v>
      </c>
    </row>
    <row r="3" spans="1:2" ht="17.25" x14ac:dyDescent="0.15">
      <c r="A3" s="8" t="s">
        <v>41</v>
      </c>
      <c r="B3" s="9">
        <v>163342</v>
      </c>
    </row>
    <row r="4" spans="1:2" ht="17.25" x14ac:dyDescent="0.15">
      <c r="A4" s="8" t="s">
        <v>42</v>
      </c>
      <c r="B4" s="9">
        <v>313773</v>
      </c>
    </row>
    <row r="5" spans="1:2" ht="17.25" x14ac:dyDescent="0.15">
      <c r="A5" s="8" t="s">
        <v>43</v>
      </c>
      <c r="B5" s="9">
        <v>246013</v>
      </c>
    </row>
    <row r="6" spans="1:2" ht="17.25" x14ac:dyDescent="0.15">
      <c r="A6" s="8" t="s">
        <v>44</v>
      </c>
      <c r="B6" s="9">
        <v>244485</v>
      </c>
    </row>
    <row r="7" spans="1:2" ht="17.25" x14ac:dyDescent="0.15">
      <c r="A7" s="8" t="s">
        <v>45</v>
      </c>
      <c r="B7" s="9">
        <v>218109.39999999979</v>
      </c>
    </row>
    <row r="8" spans="1:2" ht="17.25" x14ac:dyDescent="0.15">
      <c r="A8" s="8" t="s">
        <v>46</v>
      </c>
      <c r="B8" s="9">
        <v>208543.51000000007</v>
      </c>
    </row>
    <row r="9" spans="1:2" ht="17.25" x14ac:dyDescent="0.15">
      <c r="A9" s="8" t="s">
        <v>47</v>
      </c>
      <c r="B9" s="9">
        <v>209520.7400000004</v>
      </c>
    </row>
    <row r="10" spans="1:2" ht="17.25" x14ac:dyDescent="0.15">
      <c r="A10" s="8" t="s">
        <v>48</v>
      </c>
      <c r="B10" s="9">
        <v>101870.19</v>
      </c>
    </row>
    <row r="11" spans="1:2" ht="17.25" x14ac:dyDescent="0.15">
      <c r="A11" s="8" t="s">
        <v>49</v>
      </c>
      <c r="B11" s="9">
        <v>904350.31999999983</v>
      </c>
    </row>
    <row r="12" spans="1:2" ht="17.25" x14ac:dyDescent="0.15">
      <c r="A12" s="8" t="s">
        <v>50</v>
      </c>
      <c r="B12" s="9">
        <v>6795016.1899999976</v>
      </c>
    </row>
    <row r="13" spans="1:2" ht="17.25" x14ac:dyDescent="0.15">
      <c r="A13" s="8" t="s">
        <v>51</v>
      </c>
      <c r="B13" s="9">
        <v>740410.84999999963</v>
      </c>
    </row>
    <row r="14" spans="1:2" ht="17.25" x14ac:dyDescent="0.15">
      <c r="A14" s="8" t="s">
        <v>52</v>
      </c>
      <c r="B14" s="9">
        <v>657663.82000000018</v>
      </c>
    </row>
    <row r="15" spans="1:2" ht="17.25" x14ac:dyDescent="0.15">
      <c r="A15" s="8" t="s">
        <v>53</v>
      </c>
      <c r="B15" s="9">
        <v>27117.959999999985</v>
      </c>
    </row>
    <row r="16" spans="1:2" ht="17.25" x14ac:dyDescent="0.15">
      <c r="A16" s="8" t="s">
        <v>54</v>
      </c>
      <c r="B16" s="9">
        <v>163584.4599999999</v>
      </c>
    </row>
    <row r="17" spans="1:2" ht="17.25" x14ac:dyDescent="0.15">
      <c r="A17" s="8" t="s">
        <v>55</v>
      </c>
      <c r="B17" s="9">
        <v>78647.430000000008</v>
      </c>
    </row>
    <row r="18" spans="1:2" ht="17.25" x14ac:dyDescent="0.15">
      <c r="A18" s="8" t="s">
        <v>56</v>
      </c>
      <c r="B18" s="9">
        <v>25670.799999999999</v>
      </c>
    </row>
    <row r="19" spans="1:2" ht="17.25" x14ac:dyDescent="0.15">
      <c r="A19" s="8" t="s">
        <v>57</v>
      </c>
      <c r="B19" s="9">
        <v>4000.1</v>
      </c>
    </row>
    <row r="20" spans="1:2" ht="17.25" x14ac:dyDescent="0.15">
      <c r="A20" s="8" t="s">
        <v>58</v>
      </c>
      <c r="B20" s="9">
        <v>61993.310000000019</v>
      </c>
    </row>
    <row r="21" spans="1:2" ht="17.25" x14ac:dyDescent="0.15">
      <c r="A21" s="8" t="s">
        <v>59</v>
      </c>
      <c r="B21" s="9">
        <v>106575.69999999981</v>
      </c>
    </row>
    <row r="22" spans="1:2" ht="17.25" x14ac:dyDescent="0.15">
      <c r="A22" s="8" t="s">
        <v>60</v>
      </c>
      <c r="B22" s="9">
        <v>389398.58999999985</v>
      </c>
    </row>
    <row r="23" spans="1:2" ht="17.25" x14ac:dyDescent="0.15">
      <c r="A23" s="8" t="s">
        <v>61</v>
      </c>
      <c r="B23" s="9">
        <v>2040398.419999982</v>
      </c>
    </row>
    <row r="24" spans="1:2" ht="17.25" x14ac:dyDescent="0.15">
      <c r="A24" s="8" t="s">
        <v>62</v>
      </c>
      <c r="B24" s="9">
        <v>3582017.8399999551</v>
      </c>
    </row>
    <row r="25" spans="1:2" ht="17.25" x14ac:dyDescent="0.15">
      <c r="A25" s="8" t="s">
        <v>63</v>
      </c>
      <c r="B25" s="9">
        <v>5632435.1299998108</v>
      </c>
    </row>
    <row r="26" spans="1:2" ht="17.25" x14ac:dyDescent="0.15">
      <c r="A26" s="8" t="s">
        <v>64</v>
      </c>
      <c r="B26" s="9">
        <v>2115364.900000094</v>
      </c>
    </row>
    <row r="27" spans="1:2" ht="17.25" x14ac:dyDescent="0.15">
      <c r="A27" s="8" t="s">
        <v>65</v>
      </c>
      <c r="B27" s="9">
        <v>1606571.7899999921</v>
      </c>
    </row>
    <row r="28" spans="1:2" ht="17.25" x14ac:dyDescent="0.15">
      <c r="A28" s="8" t="s">
        <v>66</v>
      </c>
      <c r="B28" s="9">
        <v>1069815.0100000221</v>
      </c>
    </row>
    <row r="29" spans="1:2" ht="17.25" x14ac:dyDescent="0.15">
      <c r="A29" s="8" t="s">
        <v>67</v>
      </c>
      <c r="B29" s="9">
        <v>487723.9900000018</v>
      </c>
    </row>
    <row r="30" spans="1:2" ht="17.25" x14ac:dyDescent="0.15">
      <c r="A30" s="8" t="s">
        <v>68</v>
      </c>
      <c r="B30" s="9">
        <v>238297.18000000049</v>
      </c>
    </row>
    <row r="31" spans="1:2" ht="17.25" x14ac:dyDescent="0.15">
      <c r="A31" s="8" t="s">
        <v>69</v>
      </c>
      <c r="B31" s="9">
        <v>267307.50000000058</v>
      </c>
    </row>
    <row r="32" spans="1:2" ht="17.25" x14ac:dyDescent="0.15">
      <c r="A32" s="8" t="s">
        <v>70</v>
      </c>
      <c r="B32" s="9">
        <v>609226.9099999998</v>
      </c>
    </row>
    <row r="33" spans="1:2" ht="17.25" x14ac:dyDescent="0.15">
      <c r="A33" s="8" t="s">
        <v>71</v>
      </c>
      <c r="B33" s="9">
        <v>748240.7199999945</v>
      </c>
    </row>
    <row r="34" spans="1:2" ht="17.25" x14ac:dyDescent="0.15">
      <c r="A34" s="8" t="s">
        <v>72</v>
      </c>
      <c r="B34" s="9">
        <v>945623.87000000197</v>
      </c>
    </row>
    <row r="35" spans="1:2" ht="17.25" x14ac:dyDescent="0.15">
      <c r="A35" s="8" t="s">
        <v>73</v>
      </c>
      <c r="B35" s="9">
        <v>4614654.6499999873</v>
      </c>
    </row>
    <row r="36" spans="1:2" ht="17.25" x14ac:dyDescent="0.15">
      <c r="A36" s="8" t="s">
        <v>74</v>
      </c>
      <c r="B36" s="9">
        <v>22137869.960004445</v>
      </c>
    </row>
    <row r="37" spans="1:2" ht="17.25" x14ac:dyDescent="0.15">
      <c r="A37" s="8" t="s">
        <v>75</v>
      </c>
      <c r="B37" s="9">
        <v>4835470.8799997624</v>
      </c>
    </row>
    <row r="38" spans="1:2" ht="17.25" x14ac:dyDescent="0.15">
      <c r="A38" s="8" t="s">
        <v>76</v>
      </c>
      <c r="B38" s="9">
        <v>2961400.9599998975</v>
      </c>
    </row>
    <row r="39" spans="1:2" ht="17.25" x14ac:dyDescent="0.15">
      <c r="A39" s="8" t="s">
        <v>77</v>
      </c>
      <c r="B39" s="9">
        <v>571942.73000000231</v>
      </c>
    </row>
    <row r="40" spans="1:2" ht="17.25" x14ac:dyDescent="0.15">
      <c r="A40" s="8" t="s">
        <v>78</v>
      </c>
      <c r="B40" s="9">
        <v>882883.39000000339</v>
      </c>
    </row>
    <row r="41" spans="1:2" ht="17.25" x14ac:dyDescent="0.15">
      <c r="A41" s="8" t="s">
        <v>79</v>
      </c>
      <c r="B41" s="9">
        <v>651932.89000000665</v>
      </c>
    </row>
    <row r="42" spans="1:2" ht="17.25" x14ac:dyDescent="0.15">
      <c r="A42" s="8" t="s">
        <v>80</v>
      </c>
      <c r="B42" s="9">
        <v>1011854.7100000062</v>
      </c>
    </row>
    <row r="43" spans="1:2" ht="18" thickBot="1" x14ac:dyDescent="0.2">
      <c r="A43" s="10" t="s">
        <v>81</v>
      </c>
      <c r="B43" s="11">
        <v>2866716.9399998919</v>
      </c>
    </row>
    <row r="44" spans="1:2" ht="18" thickTop="1" x14ac:dyDescent="0.15">
      <c r="A44" s="8" t="s">
        <v>82</v>
      </c>
      <c r="B44" s="9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15"/>
  <sheetViews>
    <sheetView workbookViewId="0">
      <selection sqref="A1:E15"/>
    </sheetView>
  </sheetViews>
  <sheetFormatPr defaultRowHeight="13.5" x14ac:dyDescent="0.15"/>
  <sheetData>
    <row r="1" spans="1:5" x14ac:dyDescent="0.15">
      <c r="A1" s="16" t="s">
        <v>83</v>
      </c>
      <c r="B1" s="16"/>
      <c r="C1" s="16"/>
      <c r="D1" s="16"/>
      <c r="E1" s="16"/>
    </row>
    <row r="2" spans="1:5" x14ac:dyDescent="0.15">
      <c r="C2">
        <v>2012</v>
      </c>
      <c r="D2">
        <v>2013</v>
      </c>
      <c r="E2">
        <v>2014</v>
      </c>
    </row>
    <row r="3" spans="1:5" x14ac:dyDescent="0.15">
      <c r="B3" t="s">
        <v>84</v>
      </c>
      <c r="C3">
        <v>-1</v>
      </c>
      <c r="D3">
        <v>0</v>
      </c>
      <c r="E3">
        <v>1</v>
      </c>
    </row>
    <row r="4" spans="1:5" x14ac:dyDescent="0.15">
      <c r="A4" s="16" t="s">
        <v>85</v>
      </c>
      <c r="B4">
        <v>1</v>
      </c>
      <c r="C4">
        <v>5</v>
      </c>
      <c r="D4">
        <v>3</v>
      </c>
      <c r="E4">
        <v>9</v>
      </c>
    </row>
    <row r="5" spans="1:5" x14ac:dyDescent="0.15">
      <c r="A5" s="16"/>
      <c r="B5">
        <v>2</v>
      </c>
      <c r="C5">
        <v>3</v>
      </c>
      <c r="D5">
        <v>13</v>
      </c>
      <c r="E5">
        <v>15</v>
      </c>
    </row>
    <row r="6" spans="1:5" x14ac:dyDescent="0.15">
      <c r="A6" s="16"/>
      <c r="B6">
        <v>3</v>
      </c>
      <c r="C6">
        <v>12</v>
      </c>
      <c r="D6">
        <v>18</v>
      </c>
      <c r="E6">
        <v>31</v>
      </c>
    </row>
    <row r="7" spans="1:5" x14ac:dyDescent="0.15">
      <c r="A7" s="16"/>
      <c r="B7">
        <v>4</v>
      </c>
      <c r="C7">
        <v>9</v>
      </c>
      <c r="D7">
        <v>19</v>
      </c>
      <c r="E7">
        <v>37</v>
      </c>
    </row>
    <row r="8" spans="1:5" x14ac:dyDescent="0.15">
      <c r="A8" s="16"/>
      <c r="B8">
        <v>5</v>
      </c>
      <c r="C8">
        <v>13</v>
      </c>
      <c r="D8">
        <v>31</v>
      </c>
      <c r="E8">
        <v>42</v>
      </c>
    </row>
    <row r="9" spans="1:5" x14ac:dyDescent="0.15">
      <c r="A9" s="16"/>
      <c r="B9">
        <v>6</v>
      </c>
      <c r="C9">
        <v>20</v>
      </c>
      <c r="D9">
        <v>34</v>
      </c>
      <c r="E9">
        <v>51</v>
      </c>
    </row>
    <row r="10" spans="1:5" x14ac:dyDescent="0.15">
      <c r="A10" s="16"/>
      <c r="B10">
        <v>7</v>
      </c>
      <c r="C10">
        <v>37</v>
      </c>
      <c r="D10">
        <v>60</v>
      </c>
      <c r="E10">
        <v>90</v>
      </c>
    </row>
    <row r="11" spans="1:5" x14ac:dyDescent="0.15">
      <c r="A11" s="16"/>
      <c r="B11">
        <v>8</v>
      </c>
      <c r="C11">
        <v>44</v>
      </c>
      <c r="D11">
        <v>62</v>
      </c>
      <c r="E11">
        <v>98</v>
      </c>
    </row>
    <row r="12" spans="1:5" x14ac:dyDescent="0.15">
      <c r="A12" s="16"/>
      <c r="B12">
        <v>9</v>
      </c>
      <c r="C12">
        <v>26</v>
      </c>
      <c r="D12">
        <v>56</v>
      </c>
      <c r="E12">
        <v>80</v>
      </c>
    </row>
    <row r="13" spans="1:5" x14ac:dyDescent="0.15">
      <c r="A13" s="16"/>
      <c r="B13">
        <v>10</v>
      </c>
      <c r="C13">
        <v>14</v>
      </c>
      <c r="D13">
        <v>24</v>
      </c>
      <c r="E13">
        <v>40</v>
      </c>
    </row>
    <row r="14" spans="1:5" x14ac:dyDescent="0.15">
      <c r="A14" s="16"/>
      <c r="B14">
        <v>11</v>
      </c>
      <c r="C14">
        <v>5</v>
      </c>
      <c r="D14">
        <v>8</v>
      </c>
      <c r="E14">
        <v>11</v>
      </c>
    </row>
    <row r="15" spans="1:5" x14ac:dyDescent="0.15">
      <c r="A15" s="16"/>
      <c r="B15">
        <v>12</v>
      </c>
      <c r="C15">
        <v>1</v>
      </c>
      <c r="D15">
        <v>2</v>
      </c>
      <c r="E15">
        <v>4</v>
      </c>
    </row>
  </sheetData>
  <mergeCells count="2">
    <mergeCell ref="A1:E1"/>
    <mergeCell ref="A4:A15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B26"/>
  <sheetViews>
    <sheetView workbookViewId="0">
      <selection activeCell="J16" sqref="J16"/>
    </sheetView>
  </sheetViews>
  <sheetFormatPr defaultRowHeight="13.5" x14ac:dyDescent="0.15"/>
  <sheetData>
    <row r="1" spans="1:2" x14ac:dyDescent="0.15">
      <c r="A1" s="16" t="s">
        <v>88</v>
      </c>
      <c r="B1" s="16"/>
    </row>
    <row r="2" spans="1:2" x14ac:dyDescent="0.15">
      <c r="A2" t="s">
        <v>86</v>
      </c>
      <c r="B2" t="s">
        <v>87</v>
      </c>
    </row>
    <row r="3" spans="1:2" x14ac:dyDescent="0.15">
      <c r="A3">
        <v>1</v>
      </c>
      <c r="B3">
        <v>86</v>
      </c>
    </row>
    <row r="4" spans="1:2" x14ac:dyDescent="0.15">
      <c r="A4">
        <v>2</v>
      </c>
      <c r="B4">
        <v>110</v>
      </c>
    </row>
    <row r="5" spans="1:2" x14ac:dyDescent="0.15">
      <c r="A5">
        <v>3</v>
      </c>
      <c r="B5">
        <v>130</v>
      </c>
    </row>
    <row r="6" spans="1:2" x14ac:dyDescent="0.15">
      <c r="A6">
        <v>4</v>
      </c>
      <c r="B6">
        <v>160</v>
      </c>
    </row>
    <row r="7" spans="1:2" x14ac:dyDescent="0.15">
      <c r="A7">
        <v>5</v>
      </c>
      <c r="B7">
        <v>150</v>
      </c>
    </row>
    <row r="8" spans="1:2" x14ac:dyDescent="0.15">
      <c r="A8">
        <v>6</v>
      </c>
      <c r="B8">
        <v>130</v>
      </c>
    </row>
    <row r="9" spans="1:2" x14ac:dyDescent="0.15">
      <c r="A9">
        <v>7</v>
      </c>
      <c r="B9">
        <v>50</v>
      </c>
    </row>
    <row r="10" spans="1:2" x14ac:dyDescent="0.15">
      <c r="A10">
        <v>8</v>
      </c>
      <c r="B10">
        <v>70</v>
      </c>
    </row>
    <row r="11" spans="1:2" x14ac:dyDescent="0.15">
      <c r="A11">
        <v>9</v>
      </c>
      <c r="B11">
        <v>140</v>
      </c>
    </row>
    <row r="12" spans="1:2" x14ac:dyDescent="0.15">
      <c r="A12">
        <v>10</v>
      </c>
      <c r="B12">
        <v>120</v>
      </c>
    </row>
    <row r="13" spans="1:2" x14ac:dyDescent="0.15">
      <c r="A13">
        <v>11</v>
      </c>
      <c r="B13">
        <v>150</v>
      </c>
    </row>
    <row r="14" spans="1:2" x14ac:dyDescent="0.15">
      <c r="A14">
        <v>12</v>
      </c>
      <c r="B14">
        <v>140</v>
      </c>
    </row>
    <row r="15" spans="1:2" x14ac:dyDescent="0.15">
      <c r="A15">
        <v>13</v>
      </c>
      <c r="B15">
        <v>68</v>
      </c>
    </row>
    <row r="16" spans="1:2" x14ac:dyDescent="0.15">
      <c r="A16">
        <v>14</v>
      </c>
      <c r="B16">
        <v>55</v>
      </c>
    </row>
    <row r="17" spans="1:2" x14ac:dyDescent="0.15">
      <c r="A17">
        <v>15</v>
      </c>
      <c r="B17">
        <v>112</v>
      </c>
    </row>
    <row r="18" spans="1:2" x14ac:dyDescent="0.15">
      <c r="A18">
        <v>16</v>
      </c>
      <c r="B18">
        <v>86</v>
      </c>
    </row>
    <row r="19" spans="1:2" x14ac:dyDescent="0.15">
      <c r="A19">
        <v>17</v>
      </c>
      <c r="B19">
        <v>110</v>
      </c>
    </row>
    <row r="20" spans="1:2" x14ac:dyDescent="0.15">
      <c r="A20">
        <v>18</v>
      </c>
      <c r="B20">
        <v>160</v>
      </c>
    </row>
    <row r="21" spans="1:2" x14ac:dyDescent="0.15">
      <c r="A21">
        <v>19</v>
      </c>
      <c r="B21">
        <v>180</v>
      </c>
    </row>
    <row r="22" spans="1:2" x14ac:dyDescent="0.15">
      <c r="A22">
        <v>20</v>
      </c>
      <c r="B22">
        <v>130</v>
      </c>
    </row>
    <row r="23" spans="1:2" x14ac:dyDescent="0.15">
      <c r="A23">
        <v>21</v>
      </c>
      <c r="B23">
        <v>170</v>
      </c>
    </row>
    <row r="24" spans="1:2" x14ac:dyDescent="0.15">
      <c r="A24">
        <v>22</v>
      </c>
      <c r="B24">
        <v>80</v>
      </c>
    </row>
    <row r="25" spans="1:2" x14ac:dyDescent="0.15">
      <c r="A25">
        <v>23</v>
      </c>
      <c r="B25">
        <v>110</v>
      </c>
    </row>
    <row r="26" spans="1:2" x14ac:dyDescent="0.15">
      <c r="A26">
        <v>24</v>
      </c>
      <c r="B26">
        <v>90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R26"/>
  <sheetViews>
    <sheetView tabSelected="1" workbookViewId="0">
      <selection activeCell="D16" sqref="D16"/>
    </sheetView>
  </sheetViews>
  <sheetFormatPr defaultRowHeight="13.5" x14ac:dyDescent="0.15"/>
  <sheetData>
    <row r="1" spans="1:18" x14ac:dyDescent="0.15">
      <c r="A1" s="16" t="s">
        <v>88</v>
      </c>
      <c r="B1" s="16"/>
    </row>
    <row r="2" spans="1:18" x14ac:dyDescent="0.15">
      <c r="A2" t="s">
        <v>86</v>
      </c>
      <c r="B2" t="s">
        <v>87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  <c r="O2">
        <v>1</v>
      </c>
      <c r="P2">
        <v>2</v>
      </c>
      <c r="Q2">
        <v>3</v>
      </c>
      <c r="R2" t="s">
        <v>99</v>
      </c>
    </row>
    <row r="3" spans="1:18" x14ac:dyDescent="0.15">
      <c r="A3">
        <v>1</v>
      </c>
      <c r="B3">
        <v>86</v>
      </c>
      <c r="C3">
        <f>IF(B3&lt;100,1,IF(B3&gt;150,3,2))</f>
        <v>1</v>
      </c>
      <c r="D3">
        <f ca="1">IF(AND(OFFSET(C3,-1,0)=1,C3=1),1,0)</f>
        <v>0</v>
      </c>
      <c r="E3">
        <f ca="1">IF(AND(OFFSET(C3,-1,0)=1,C3=2),1,0)</f>
        <v>0</v>
      </c>
      <c r="F3">
        <f ca="1">IF(AND(OFFSET(C3,-1,0)=1,C3=3),1,0)</f>
        <v>0</v>
      </c>
      <c r="G3">
        <f ca="1">IF(AND(OFFSET(C3,-1,0)=2,C3=1),1,0)</f>
        <v>0</v>
      </c>
      <c r="H3">
        <f ca="1">IF(AND(OFFSET(C3,-1,0)=2,C3=2),1,0)</f>
        <v>0</v>
      </c>
      <c r="I3">
        <f ca="1">IF(AND(OFFSET(C3,-1,0)=2,C3=3),1,0)</f>
        <v>0</v>
      </c>
      <c r="J3">
        <f ca="1">IF(AND(OFFSET(C3,-1,0)=3,C3=1),1,0)</f>
        <v>0</v>
      </c>
      <c r="K3">
        <f ca="1">IF(AND(OFFSET(C3,-1,0)=3,C3=2),1,0)</f>
        <v>0</v>
      </c>
      <c r="L3">
        <f ca="1">IF(AND(OFFSET(C3,-1,0)=3,C3=3),1,0)</f>
        <v>0</v>
      </c>
      <c r="N3">
        <v>1</v>
      </c>
      <c r="O3">
        <v>2</v>
      </c>
      <c r="P3">
        <v>5</v>
      </c>
      <c r="Q3">
        <v>0</v>
      </c>
      <c r="R3">
        <f>SUM(O3:Q3)</f>
        <v>7</v>
      </c>
    </row>
    <row r="4" spans="1:18" x14ac:dyDescent="0.15">
      <c r="A4">
        <v>2</v>
      </c>
      <c r="B4">
        <v>110</v>
      </c>
      <c r="C4">
        <f t="shared" ref="C4:C26" si="0">IF(B4&lt;100,1,IF(B4&gt;150,3,2))</f>
        <v>2</v>
      </c>
      <c r="D4">
        <f t="shared" ref="D4:D26" ca="1" si="1">IF(AND(OFFSET(C4,-1,0)=1,C4=1),1,0)</f>
        <v>0</v>
      </c>
      <c r="E4">
        <f t="shared" ref="E4:E26" ca="1" si="2">IF(AND(OFFSET(C4,-1,0)=1,C4=2),1,0)</f>
        <v>1</v>
      </c>
      <c r="F4">
        <f t="shared" ref="F4:F26" ca="1" si="3">IF(AND(OFFSET(C4,-1,0)=1,C4=3),1,0)</f>
        <v>0</v>
      </c>
      <c r="G4">
        <f t="shared" ref="G4:G26" ca="1" si="4">IF(AND(OFFSET(C4,-1,0)=2,C4=1),1,0)</f>
        <v>0</v>
      </c>
      <c r="H4">
        <f t="shared" ref="H4:H26" ca="1" si="5">IF(AND(OFFSET(C4,-1,0)=2,C4=2),1,0)</f>
        <v>0</v>
      </c>
      <c r="I4">
        <f t="shared" ref="I4:I26" ca="1" si="6">IF(AND(OFFSET(C4,-1,0)=2,C4=3),1,0)</f>
        <v>0</v>
      </c>
      <c r="J4">
        <f t="shared" ref="J4:J26" ca="1" si="7">IF(AND(OFFSET(C4,-1,0)=3,C4=1),1,0)</f>
        <v>0</v>
      </c>
      <c r="K4">
        <f t="shared" ref="K4:K26" ca="1" si="8">IF(AND(OFFSET(C4,-1,0)=3,C4=2),1,0)</f>
        <v>0</v>
      </c>
      <c r="L4">
        <f t="shared" ref="L4:L26" ca="1" si="9">IF(AND(OFFSET(C4,-1,0)=3,C4=3),1,0)</f>
        <v>0</v>
      </c>
      <c r="N4">
        <v>2</v>
      </c>
      <c r="O4">
        <v>4</v>
      </c>
      <c r="P4">
        <v>5</v>
      </c>
      <c r="Q4">
        <v>3</v>
      </c>
      <c r="R4">
        <f>SUM(O4:Q4)</f>
        <v>12</v>
      </c>
    </row>
    <row r="5" spans="1:18" x14ac:dyDescent="0.15">
      <c r="A5">
        <v>3</v>
      </c>
      <c r="B5">
        <v>130</v>
      </c>
      <c r="C5">
        <f t="shared" si="0"/>
        <v>2</v>
      </c>
      <c r="D5">
        <f t="shared" ca="1" si="1"/>
        <v>0</v>
      </c>
      <c r="E5">
        <f t="shared" ca="1" si="2"/>
        <v>0</v>
      </c>
      <c r="F5">
        <f t="shared" ca="1" si="3"/>
        <v>0</v>
      </c>
      <c r="G5">
        <f t="shared" ca="1" si="4"/>
        <v>0</v>
      </c>
      <c r="H5">
        <f t="shared" ca="1" si="5"/>
        <v>1</v>
      </c>
      <c r="I5">
        <f t="shared" ca="1" si="6"/>
        <v>0</v>
      </c>
      <c r="J5">
        <f t="shared" ca="1" si="7"/>
        <v>0</v>
      </c>
      <c r="K5">
        <f t="shared" ca="1" si="8"/>
        <v>0</v>
      </c>
      <c r="L5">
        <f t="shared" ca="1" si="9"/>
        <v>0</v>
      </c>
      <c r="N5">
        <v>3</v>
      </c>
      <c r="O5">
        <v>1</v>
      </c>
      <c r="P5">
        <v>2</v>
      </c>
      <c r="Q5">
        <v>1</v>
      </c>
      <c r="R5">
        <f>SUM(O5:Q5)</f>
        <v>4</v>
      </c>
    </row>
    <row r="6" spans="1:18" x14ac:dyDescent="0.15">
      <c r="A6">
        <v>4</v>
      </c>
      <c r="B6">
        <v>160</v>
      </c>
      <c r="C6">
        <f t="shared" si="0"/>
        <v>3</v>
      </c>
      <c r="D6">
        <f t="shared" ca="1" si="1"/>
        <v>0</v>
      </c>
      <c r="E6">
        <f t="shared" ca="1" si="2"/>
        <v>0</v>
      </c>
      <c r="F6">
        <f t="shared" ca="1" si="3"/>
        <v>0</v>
      </c>
      <c r="G6">
        <f t="shared" ca="1" si="4"/>
        <v>0</v>
      </c>
      <c r="H6">
        <f t="shared" ca="1" si="5"/>
        <v>0</v>
      </c>
      <c r="I6">
        <f t="shared" ca="1" si="6"/>
        <v>1</v>
      </c>
      <c r="J6">
        <f t="shared" ca="1" si="7"/>
        <v>0</v>
      </c>
      <c r="K6">
        <f t="shared" ca="1" si="8"/>
        <v>0</v>
      </c>
      <c r="L6">
        <f t="shared" ca="1" si="9"/>
        <v>0</v>
      </c>
    </row>
    <row r="7" spans="1:18" x14ac:dyDescent="0.15">
      <c r="A7">
        <v>5</v>
      </c>
      <c r="B7">
        <v>150</v>
      </c>
      <c r="C7">
        <f t="shared" si="0"/>
        <v>2</v>
      </c>
      <c r="D7">
        <f t="shared" ca="1" si="1"/>
        <v>0</v>
      </c>
      <c r="E7">
        <f t="shared" ca="1" si="2"/>
        <v>0</v>
      </c>
      <c r="F7">
        <f t="shared" ca="1" si="3"/>
        <v>0</v>
      </c>
      <c r="G7">
        <f t="shared" ca="1" si="4"/>
        <v>0</v>
      </c>
      <c r="H7">
        <f t="shared" ca="1" si="5"/>
        <v>0</v>
      </c>
      <c r="I7">
        <f t="shared" ca="1" si="6"/>
        <v>0</v>
      </c>
      <c r="J7">
        <f t="shared" ca="1" si="7"/>
        <v>0</v>
      </c>
      <c r="K7">
        <f t="shared" ca="1" si="8"/>
        <v>1</v>
      </c>
      <c r="L7">
        <f t="shared" ca="1" si="9"/>
        <v>0</v>
      </c>
      <c r="N7" t="s">
        <v>100</v>
      </c>
    </row>
    <row r="8" spans="1:18" x14ac:dyDescent="0.15">
      <c r="A8">
        <v>6</v>
      </c>
      <c r="B8">
        <v>130</v>
      </c>
      <c r="C8">
        <f t="shared" si="0"/>
        <v>2</v>
      </c>
      <c r="D8">
        <f t="shared" ca="1" si="1"/>
        <v>0</v>
      </c>
      <c r="E8">
        <f t="shared" ca="1" si="2"/>
        <v>0</v>
      </c>
      <c r="F8">
        <f t="shared" ca="1" si="3"/>
        <v>0</v>
      </c>
      <c r="G8">
        <f t="shared" ca="1" si="4"/>
        <v>0</v>
      </c>
      <c r="H8">
        <f t="shared" ca="1" si="5"/>
        <v>1</v>
      </c>
      <c r="I8">
        <f t="shared" ca="1" si="6"/>
        <v>0</v>
      </c>
      <c r="J8">
        <f t="shared" ca="1" si="7"/>
        <v>0</v>
      </c>
      <c r="K8">
        <f t="shared" ca="1" si="8"/>
        <v>0</v>
      </c>
      <c r="L8">
        <f t="shared" ca="1" si="9"/>
        <v>0</v>
      </c>
      <c r="O8">
        <v>1</v>
      </c>
      <c r="P8">
        <v>2</v>
      </c>
      <c r="Q8">
        <v>3</v>
      </c>
    </row>
    <row r="9" spans="1:18" x14ac:dyDescent="0.15">
      <c r="A9">
        <v>7</v>
      </c>
      <c r="B9">
        <v>50</v>
      </c>
      <c r="C9">
        <f t="shared" si="0"/>
        <v>1</v>
      </c>
      <c r="D9">
        <f t="shared" ca="1" si="1"/>
        <v>0</v>
      </c>
      <c r="E9">
        <f t="shared" ca="1" si="2"/>
        <v>0</v>
      </c>
      <c r="F9">
        <f t="shared" ca="1" si="3"/>
        <v>0</v>
      </c>
      <c r="G9">
        <f t="shared" ca="1" si="4"/>
        <v>1</v>
      </c>
      <c r="H9">
        <f t="shared" ca="1" si="5"/>
        <v>0</v>
      </c>
      <c r="I9">
        <f t="shared" ca="1" si="6"/>
        <v>0</v>
      </c>
      <c r="J9">
        <f t="shared" ca="1" si="7"/>
        <v>0</v>
      </c>
      <c r="K9">
        <f t="shared" ca="1" si="8"/>
        <v>0</v>
      </c>
      <c r="L9">
        <f t="shared" ca="1" si="9"/>
        <v>0</v>
      </c>
      <c r="N9">
        <v>1</v>
      </c>
      <c r="O9" s="13">
        <f t="shared" ref="O9:Q11" si="10">O3/$R3</f>
        <v>0.2857142857142857</v>
      </c>
      <c r="P9" s="13">
        <f t="shared" si="10"/>
        <v>0.7142857142857143</v>
      </c>
      <c r="Q9" s="13">
        <f t="shared" si="10"/>
        <v>0</v>
      </c>
    </row>
    <row r="10" spans="1:18" x14ac:dyDescent="0.15">
      <c r="A10">
        <v>8</v>
      </c>
      <c r="B10">
        <v>70</v>
      </c>
      <c r="C10">
        <f t="shared" si="0"/>
        <v>1</v>
      </c>
      <c r="D10">
        <f t="shared" ca="1" si="1"/>
        <v>1</v>
      </c>
      <c r="E10">
        <f t="shared" ca="1" si="2"/>
        <v>0</v>
      </c>
      <c r="F10">
        <f t="shared" ca="1" si="3"/>
        <v>0</v>
      </c>
      <c r="G10">
        <f t="shared" ca="1" si="4"/>
        <v>0</v>
      </c>
      <c r="H10">
        <f t="shared" ca="1" si="5"/>
        <v>0</v>
      </c>
      <c r="I10">
        <f t="shared" ca="1" si="6"/>
        <v>0</v>
      </c>
      <c r="J10">
        <f t="shared" ca="1" si="7"/>
        <v>0</v>
      </c>
      <c r="K10">
        <f t="shared" ca="1" si="8"/>
        <v>0</v>
      </c>
      <c r="L10">
        <f t="shared" ca="1" si="9"/>
        <v>0</v>
      </c>
      <c r="N10">
        <v>2</v>
      </c>
      <c r="O10" s="13">
        <f t="shared" si="10"/>
        <v>0.33333333333333331</v>
      </c>
      <c r="P10" s="13">
        <f t="shared" si="10"/>
        <v>0.41666666666666669</v>
      </c>
      <c r="Q10" s="13">
        <f t="shared" si="10"/>
        <v>0.25</v>
      </c>
    </row>
    <row r="11" spans="1:18" x14ac:dyDescent="0.15">
      <c r="A11">
        <v>9</v>
      </c>
      <c r="B11">
        <v>140</v>
      </c>
      <c r="C11">
        <f t="shared" si="0"/>
        <v>2</v>
      </c>
      <c r="D11">
        <f t="shared" ca="1" si="1"/>
        <v>0</v>
      </c>
      <c r="E11">
        <f t="shared" ca="1" si="2"/>
        <v>1</v>
      </c>
      <c r="F11">
        <f t="shared" ca="1" si="3"/>
        <v>0</v>
      </c>
      <c r="G11">
        <f t="shared" ca="1" si="4"/>
        <v>0</v>
      </c>
      <c r="H11">
        <f t="shared" ca="1" si="5"/>
        <v>0</v>
      </c>
      <c r="I11">
        <f t="shared" ca="1" si="6"/>
        <v>0</v>
      </c>
      <c r="J11">
        <f t="shared" ca="1" si="7"/>
        <v>0</v>
      </c>
      <c r="K11">
        <f t="shared" ca="1" si="8"/>
        <v>0</v>
      </c>
      <c r="L11">
        <f t="shared" ca="1" si="9"/>
        <v>0</v>
      </c>
      <c r="N11">
        <v>3</v>
      </c>
      <c r="O11" s="13">
        <f t="shared" si="10"/>
        <v>0.25</v>
      </c>
      <c r="P11" s="13">
        <f t="shared" si="10"/>
        <v>0.5</v>
      </c>
      <c r="Q11" s="13">
        <f t="shared" si="10"/>
        <v>0.25</v>
      </c>
    </row>
    <row r="12" spans="1:18" x14ac:dyDescent="0.15">
      <c r="A12">
        <v>10</v>
      </c>
      <c r="B12">
        <v>120</v>
      </c>
      <c r="C12">
        <f t="shared" si="0"/>
        <v>2</v>
      </c>
      <c r="D12">
        <f t="shared" ca="1" si="1"/>
        <v>0</v>
      </c>
      <c r="E12">
        <f t="shared" ca="1" si="2"/>
        <v>0</v>
      </c>
      <c r="F12">
        <f t="shared" ca="1" si="3"/>
        <v>0</v>
      </c>
      <c r="G12">
        <f t="shared" ca="1" si="4"/>
        <v>0</v>
      </c>
      <c r="H12">
        <f t="shared" ca="1" si="5"/>
        <v>1</v>
      </c>
      <c r="I12">
        <f t="shared" ca="1" si="6"/>
        <v>0</v>
      </c>
      <c r="J12">
        <f t="shared" ca="1" si="7"/>
        <v>0</v>
      </c>
      <c r="K12">
        <f t="shared" ca="1" si="8"/>
        <v>0</v>
      </c>
      <c r="L12">
        <f t="shared" ca="1" si="9"/>
        <v>0</v>
      </c>
    </row>
    <row r="13" spans="1:18" x14ac:dyDescent="0.15">
      <c r="A13">
        <v>11</v>
      </c>
      <c r="B13">
        <v>150</v>
      </c>
      <c r="C13">
        <f t="shared" si="0"/>
        <v>2</v>
      </c>
      <c r="D13">
        <f t="shared" ca="1" si="1"/>
        <v>0</v>
      </c>
      <c r="E13">
        <f t="shared" ca="1" si="2"/>
        <v>0</v>
      </c>
      <c r="F13">
        <f t="shared" ca="1" si="3"/>
        <v>0</v>
      </c>
      <c r="G13">
        <f t="shared" ca="1" si="4"/>
        <v>0</v>
      </c>
      <c r="H13">
        <f t="shared" ca="1" si="5"/>
        <v>1</v>
      </c>
      <c r="I13">
        <f t="shared" ca="1" si="6"/>
        <v>0</v>
      </c>
      <c r="J13">
        <f t="shared" ca="1" si="7"/>
        <v>0</v>
      </c>
      <c r="K13">
        <f t="shared" ca="1" si="8"/>
        <v>0</v>
      </c>
      <c r="L13">
        <f t="shared" ca="1" si="9"/>
        <v>0</v>
      </c>
    </row>
    <row r="14" spans="1:18" x14ac:dyDescent="0.15">
      <c r="A14">
        <v>12</v>
      </c>
      <c r="B14">
        <v>140</v>
      </c>
      <c r="C14">
        <f t="shared" si="0"/>
        <v>2</v>
      </c>
      <c r="D14">
        <f t="shared" ca="1" si="1"/>
        <v>0</v>
      </c>
      <c r="E14">
        <f t="shared" ca="1" si="2"/>
        <v>0</v>
      </c>
      <c r="F14">
        <f t="shared" ca="1" si="3"/>
        <v>0</v>
      </c>
      <c r="G14">
        <f t="shared" ca="1" si="4"/>
        <v>0</v>
      </c>
      <c r="H14">
        <f t="shared" ca="1" si="5"/>
        <v>1</v>
      </c>
      <c r="I14">
        <f t="shared" ca="1" si="6"/>
        <v>0</v>
      </c>
      <c r="J14">
        <f t="shared" ca="1" si="7"/>
        <v>0</v>
      </c>
      <c r="K14">
        <f t="shared" ca="1" si="8"/>
        <v>0</v>
      </c>
      <c r="L14">
        <f t="shared" ca="1" si="9"/>
        <v>0</v>
      </c>
      <c r="N14" t="s">
        <v>101</v>
      </c>
    </row>
    <row r="15" spans="1:18" x14ac:dyDescent="0.15">
      <c r="A15">
        <v>13</v>
      </c>
      <c r="B15">
        <v>68</v>
      </c>
      <c r="C15">
        <f t="shared" si="0"/>
        <v>1</v>
      </c>
      <c r="D15">
        <f t="shared" ca="1" si="1"/>
        <v>0</v>
      </c>
      <c r="E15">
        <f t="shared" ca="1" si="2"/>
        <v>0</v>
      </c>
      <c r="F15">
        <f t="shared" ca="1" si="3"/>
        <v>0</v>
      </c>
      <c r="G15">
        <f t="shared" ca="1" si="4"/>
        <v>1</v>
      </c>
      <c r="H15">
        <f t="shared" ca="1" si="5"/>
        <v>0</v>
      </c>
      <c r="I15">
        <f t="shared" ca="1" si="6"/>
        <v>0</v>
      </c>
      <c r="J15">
        <f t="shared" ca="1" si="7"/>
        <v>0</v>
      </c>
      <c r="K15">
        <f t="shared" ca="1" si="8"/>
        <v>0</v>
      </c>
      <c r="L15">
        <f t="shared" ca="1" si="9"/>
        <v>0</v>
      </c>
      <c r="O15">
        <v>1</v>
      </c>
      <c r="P15">
        <v>2</v>
      </c>
      <c r="Q15">
        <v>3</v>
      </c>
    </row>
    <row r="16" spans="1:18" x14ac:dyDescent="0.15">
      <c r="A16">
        <v>14</v>
      </c>
      <c r="B16">
        <v>55</v>
      </c>
      <c r="C16">
        <f t="shared" si="0"/>
        <v>1</v>
      </c>
      <c r="D16">
        <f t="shared" ca="1" si="1"/>
        <v>1</v>
      </c>
      <c r="E16">
        <f t="shared" ca="1" si="2"/>
        <v>0</v>
      </c>
      <c r="F16">
        <f t="shared" ca="1" si="3"/>
        <v>0</v>
      </c>
      <c r="G16">
        <f t="shared" ca="1" si="4"/>
        <v>0</v>
      </c>
      <c r="H16">
        <f t="shared" ca="1" si="5"/>
        <v>0</v>
      </c>
      <c r="I16">
        <f t="shared" ca="1" si="6"/>
        <v>0</v>
      </c>
      <c r="J16">
        <f t="shared" ca="1" si="7"/>
        <v>0</v>
      </c>
      <c r="K16">
        <f t="shared" ca="1" si="8"/>
        <v>0</v>
      </c>
      <c r="L16">
        <f t="shared" ca="1" si="9"/>
        <v>0</v>
      </c>
      <c r="N16">
        <v>1</v>
      </c>
      <c r="O16">
        <f t="array" ref="O16:Q18">mmultn(O9:Q11,6)</f>
        <v>0.3043575724126838</v>
      </c>
      <c r="P16">
        <v>0.52171909798896943</v>
      </c>
      <c r="Q16">
        <v>0.17392332959834675</v>
      </c>
    </row>
    <row r="17" spans="1:17" x14ac:dyDescent="0.15">
      <c r="A17">
        <v>15</v>
      </c>
      <c r="B17">
        <v>112</v>
      </c>
      <c r="C17">
        <f t="shared" si="0"/>
        <v>2</v>
      </c>
      <c r="D17">
        <f t="shared" ca="1" si="1"/>
        <v>0</v>
      </c>
      <c r="E17">
        <f t="shared" ca="1" si="2"/>
        <v>1</v>
      </c>
      <c r="F17">
        <f t="shared" ca="1" si="3"/>
        <v>0</v>
      </c>
      <c r="G17">
        <f t="shared" ca="1" si="4"/>
        <v>0</v>
      </c>
      <c r="H17">
        <f t="shared" ca="1" si="5"/>
        <v>0</v>
      </c>
      <c r="I17">
        <f t="shared" ca="1" si="6"/>
        <v>0</v>
      </c>
      <c r="J17">
        <f t="shared" ca="1" si="7"/>
        <v>0</v>
      </c>
      <c r="K17">
        <f t="shared" ca="1" si="8"/>
        <v>0</v>
      </c>
      <c r="L17">
        <f t="shared" ca="1" si="9"/>
        <v>0</v>
      </c>
      <c r="N17">
        <v>2</v>
      </c>
      <c r="O17">
        <v>0.30434207775427374</v>
      </c>
      <c r="P17">
        <v>0.52175240442950421</v>
      </c>
      <c r="Q17">
        <v>0.17390551781622199</v>
      </c>
    </row>
    <row r="18" spans="1:17" x14ac:dyDescent="0.15">
      <c r="A18">
        <v>16</v>
      </c>
      <c r="B18">
        <v>86</v>
      </c>
      <c r="C18">
        <f t="shared" si="0"/>
        <v>1</v>
      </c>
      <c r="D18">
        <f t="shared" ca="1" si="1"/>
        <v>0</v>
      </c>
      <c r="E18">
        <f t="shared" ca="1" si="2"/>
        <v>0</v>
      </c>
      <c r="F18">
        <f t="shared" ca="1" si="3"/>
        <v>0</v>
      </c>
      <c r="G18">
        <f t="shared" ca="1" si="4"/>
        <v>1</v>
      </c>
      <c r="H18">
        <f t="shared" ca="1" si="5"/>
        <v>0</v>
      </c>
      <c r="I18">
        <f t="shared" ca="1" si="6"/>
        <v>0</v>
      </c>
      <c r="J18">
        <f t="shared" ca="1" si="7"/>
        <v>0</v>
      </c>
      <c r="K18">
        <f t="shared" ca="1" si="8"/>
        <v>0</v>
      </c>
      <c r="L18">
        <f t="shared" ca="1" si="9"/>
        <v>0</v>
      </c>
      <c r="N18">
        <v>3</v>
      </c>
      <c r="O18">
        <v>0.30434801501498199</v>
      </c>
      <c r="P18">
        <v>0.52173436523079064</v>
      </c>
      <c r="Q18">
        <v>0.17391761975422726</v>
      </c>
    </row>
    <row r="19" spans="1:17" x14ac:dyDescent="0.15">
      <c r="A19">
        <v>17</v>
      </c>
      <c r="B19">
        <v>110</v>
      </c>
      <c r="C19">
        <f t="shared" si="0"/>
        <v>2</v>
      </c>
      <c r="D19">
        <f t="shared" ca="1" si="1"/>
        <v>0</v>
      </c>
      <c r="E19">
        <f t="shared" ca="1" si="2"/>
        <v>1</v>
      </c>
      <c r="F19">
        <f t="shared" ca="1" si="3"/>
        <v>0</v>
      </c>
      <c r="G19">
        <f t="shared" ca="1" si="4"/>
        <v>0</v>
      </c>
      <c r="H19">
        <f t="shared" ca="1" si="5"/>
        <v>0</v>
      </c>
      <c r="I19">
        <f t="shared" ca="1" si="6"/>
        <v>0</v>
      </c>
      <c r="J19">
        <f t="shared" ca="1" si="7"/>
        <v>0</v>
      </c>
      <c r="K19">
        <f t="shared" ca="1" si="8"/>
        <v>0</v>
      </c>
      <c r="L19">
        <f t="shared" ca="1" si="9"/>
        <v>0</v>
      </c>
    </row>
    <row r="20" spans="1:17" x14ac:dyDescent="0.15">
      <c r="A20">
        <v>18</v>
      </c>
      <c r="B20">
        <v>160</v>
      </c>
      <c r="C20">
        <f t="shared" si="0"/>
        <v>3</v>
      </c>
      <c r="D20">
        <f t="shared" ca="1" si="1"/>
        <v>0</v>
      </c>
      <c r="E20">
        <f t="shared" ca="1" si="2"/>
        <v>0</v>
      </c>
      <c r="F20">
        <f t="shared" ca="1" si="3"/>
        <v>0</v>
      </c>
      <c r="G20">
        <f t="shared" ca="1" si="4"/>
        <v>0</v>
      </c>
      <c r="H20">
        <f t="shared" ca="1" si="5"/>
        <v>0</v>
      </c>
      <c r="I20">
        <f t="shared" ca="1" si="6"/>
        <v>1</v>
      </c>
      <c r="J20">
        <f t="shared" ca="1" si="7"/>
        <v>0</v>
      </c>
      <c r="K20">
        <f t="shared" ca="1" si="8"/>
        <v>0</v>
      </c>
      <c r="L20">
        <f t="shared" ca="1" si="9"/>
        <v>0</v>
      </c>
    </row>
    <row r="21" spans="1:17" x14ac:dyDescent="0.15">
      <c r="A21">
        <v>19</v>
      </c>
      <c r="B21">
        <v>180</v>
      </c>
      <c r="C21">
        <f t="shared" si="0"/>
        <v>3</v>
      </c>
      <c r="D21">
        <f t="shared" ca="1" si="1"/>
        <v>0</v>
      </c>
      <c r="E21">
        <f t="shared" ca="1" si="2"/>
        <v>0</v>
      </c>
      <c r="F21">
        <f t="shared" ca="1" si="3"/>
        <v>0</v>
      </c>
      <c r="G21">
        <f t="shared" ca="1" si="4"/>
        <v>0</v>
      </c>
      <c r="H21">
        <f t="shared" ca="1" si="5"/>
        <v>0</v>
      </c>
      <c r="I21">
        <f t="shared" ca="1" si="6"/>
        <v>0</v>
      </c>
      <c r="J21">
        <f t="shared" ca="1" si="7"/>
        <v>0</v>
      </c>
      <c r="K21">
        <f t="shared" ca="1" si="8"/>
        <v>0</v>
      </c>
      <c r="L21">
        <f t="shared" ca="1" si="9"/>
        <v>1</v>
      </c>
    </row>
    <row r="22" spans="1:17" x14ac:dyDescent="0.15">
      <c r="A22">
        <v>20</v>
      </c>
      <c r="B22">
        <v>130</v>
      </c>
      <c r="C22">
        <f t="shared" si="0"/>
        <v>2</v>
      </c>
      <c r="D22">
        <f t="shared" ca="1" si="1"/>
        <v>0</v>
      </c>
      <c r="E22">
        <f t="shared" ca="1" si="2"/>
        <v>0</v>
      </c>
      <c r="F22">
        <f t="shared" ca="1" si="3"/>
        <v>0</v>
      </c>
      <c r="G22">
        <f t="shared" ca="1" si="4"/>
        <v>0</v>
      </c>
      <c r="H22">
        <f t="shared" ca="1" si="5"/>
        <v>0</v>
      </c>
      <c r="I22">
        <f t="shared" ca="1" si="6"/>
        <v>0</v>
      </c>
      <c r="J22">
        <f t="shared" ca="1" si="7"/>
        <v>0</v>
      </c>
      <c r="K22">
        <f t="shared" ca="1" si="8"/>
        <v>1</v>
      </c>
      <c r="L22">
        <f t="shared" ca="1" si="9"/>
        <v>0</v>
      </c>
    </row>
    <row r="23" spans="1:17" x14ac:dyDescent="0.15">
      <c r="A23">
        <v>21</v>
      </c>
      <c r="B23">
        <v>170</v>
      </c>
      <c r="C23">
        <f t="shared" si="0"/>
        <v>3</v>
      </c>
      <c r="D23">
        <f t="shared" ca="1" si="1"/>
        <v>0</v>
      </c>
      <c r="E23">
        <f t="shared" ca="1" si="2"/>
        <v>0</v>
      </c>
      <c r="F23">
        <f t="shared" ca="1" si="3"/>
        <v>0</v>
      </c>
      <c r="G23">
        <f t="shared" ca="1" si="4"/>
        <v>0</v>
      </c>
      <c r="H23">
        <f t="shared" ca="1" si="5"/>
        <v>0</v>
      </c>
      <c r="I23">
        <f t="shared" ca="1" si="6"/>
        <v>1</v>
      </c>
      <c r="J23">
        <f t="shared" ca="1" si="7"/>
        <v>0</v>
      </c>
      <c r="K23">
        <f t="shared" ca="1" si="8"/>
        <v>0</v>
      </c>
      <c r="L23">
        <f t="shared" ca="1" si="9"/>
        <v>0</v>
      </c>
    </row>
    <row r="24" spans="1:17" x14ac:dyDescent="0.15">
      <c r="A24">
        <v>22</v>
      </c>
      <c r="B24">
        <v>80</v>
      </c>
      <c r="C24">
        <f t="shared" si="0"/>
        <v>1</v>
      </c>
      <c r="D24">
        <f t="shared" ca="1" si="1"/>
        <v>0</v>
      </c>
      <c r="E24">
        <f t="shared" ca="1" si="2"/>
        <v>0</v>
      </c>
      <c r="F24">
        <f t="shared" ca="1" si="3"/>
        <v>0</v>
      </c>
      <c r="G24">
        <f t="shared" ca="1" si="4"/>
        <v>0</v>
      </c>
      <c r="H24">
        <f t="shared" ca="1" si="5"/>
        <v>0</v>
      </c>
      <c r="I24">
        <f t="shared" ca="1" si="6"/>
        <v>0</v>
      </c>
      <c r="J24">
        <f t="shared" ca="1" si="7"/>
        <v>1</v>
      </c>
      <c r="K24">
        <f t="shared" ca="1" si="8"/>
        <v>0</v>
      </c>
      <c r="L24">
        <f t="shared" ca="1" si="9"/>
        <v>0</v>
      </c>
    </row>
    <row r="25" spans="1:17" x14ac:dyDescent="0.15">
      <c r="A25">
        <v>23</v>
      </c>
      <c r="B25">
        <v>110</v>
      </c>
      <c r="C25">
        <f t="shared" si="0"/>
        <v>2</v>
      </c>
      <c r="D25">
        <f t="shared" ca="1" si="1"/>
        <v>0</v>
      </c>
      <c r="E25">
        <f t="shared" ca="1" si="2"/>
        <v>1</v>
      </c>
      <c r="F25">
        <f t="shared" ca="1" si="3"/>
        <v>0</v>
      </c>
      <c r="G25">
        <f t="shared" ca="1" si="4"/>
        <v>0</v>
      </c>
      <c r="H25">
        <f t="shared" ca="1" si="5"/>
        <v>0</v>
      </c>
      <c r="I25">
        <f t="shared" ca="1" si="6"/>
        <v>0</v>
      </c>
      <c r="J25">
        <f t="shared" ca="1" si="7"/>
        <v>0</v>
      </c>
      <c r="K25">
        <f t="shared" ca="1" si="8"/>
        <v>0</v>
      </c>
      <c r="L25">
        <f t="shared" ca="1" si="9"/>
        <v>0</v>
      </c>
    </row>
    <row r="26" spans="1:17" x14ac:dyDescent="0.15">
      <c r="A26">
        <v>24</v>
      </c>
      <c r="B26">
        <v>90</v>
      </c>
      <c r="C26">
        <f t="shared" si="0"/>
        <v>1</v>
      </c>
      <c r="D26">
        <f t="shared" ca="1" si="1"/>
        <v>0</v>
      </c>
      <c r="E26">
        <f t="shared" ca="1" si="2"/>
        <v>0</v>
      </c>
      <c r="F26">
        <f t="shared" ca="1" si="3"/>
        <v>0</v>
      </c>
      <c r="G26">
        <f t="shared" ca="1" si="4"/>
        <v>1</v>
      </c>
      <c r="H26">
        <f t="shared" ca="1" si="5"/>
        <v>0</v>
      </c>
      <c r="I26">
        <f t="shared" ca="1" si="6"/>
        <v>0</v>
      </c>
      <c r="J26">
        <f t="shared" ca="1" si="7"/>
        <v>0</v>
      </c>
      <c r="K26">
        <f t="shared" ca="1" si="8"/>
        <v>0</v>
      </c>
      <c r="L26">
        <f t="shared" ca="1" si="9"/>
        <v>0</v>
      </c>
    </row>
  </sheetData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一元线性回归</vt:lpstr>
      <vt:lpstr>多元线性回归</vt:lpstr>
      <vt:lpstr>非线性回归</vt:lpstr>
      <vt:lpstr>移动平均法</vt:lpstr>
      <vt:lpstr>指数平滑</vt:lpstr>
      <vt:lpstr>季节变动</vt:lpstr>
      <vt:lpstr>马尔可夫链</vt:lpstr>
      <vt:lpstr>马尔可夫链(完成)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2015-03-03T07:08:51Z</dcterms:created>
  <dcterms:modified xsi:type="dcterms:W3CDTF">2015-03-04T03:25:09Z</dcterms:modified>
</cp:coreProperties>
</file>