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than\Downloads\UWA\2021-s2\Professional Computing CITS5206\project\"/>
    </mc:Choice>
  </mc:AlternateContent>
  <xr:revisionPtr revIDLastSave="0" documentId="13_ncr:1_{D5C5CF59-1FDF-43DF-BE97-AE3F47CCE8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0.2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56" i="3"/>
  <c r="J49" i="3"/>
  <c r="I49" i="3"/>
  <c r="H49" i="3"/>
  <c r="G49" i="3"/>
  <c r="F49" i="3"/>
  <c r="D48" i="3"/>
  <c r="E48" i="3" s="1"/>
  <c r="C48" i="3"/>
  <c r="D47" i="3"/>
  <c r="C47" i="3"/>
  <c r="E47" i="3" s="1"/>
  <c r="D46" i="3"/>
  <c r="D49" i="3" s="1"/>
  <c r="D50" i="3" s="1"/>
  <c r="C46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B9" i="3"/>
  <c r="E7" i="3"/>
  <c r="C7" i="3"/>
  <c r="C40" i="3" l="1"/>
  <c r="E46" i="3"/>
  <c r="E49" i="3" s="1"/>
  <c r="E50" i="3" s="1"/>
  <c r="C49" i="3"/>
</calcChain>
</file>

<file path=xl/sharedStrings.xml><?xml version="1.0" encoding="utf-8"?>
<sst xmlns="http://schemas.openxmlformats.org/spreadsheetml/2006/main" count="106" uniqueCount="78">
  <si>
    <t>Unit details</t>
  </si>
  <si>
    <t>Unit Code</t>
  </si>
  <si>
    <t>CITS1001</t>
  </si>
  <si>
    <t>Semester</t>
  </si>
  <si>
    <t>Lectures</t>
  </si>
  <si>
    <t>Unit Name</t>
  </si>
  <si>
    <t>Unit coordinator</t>
  </si>
  <si>
    <t xml:space="preserve"> Lyndon While</t>
  </si>
  <si>
    <t>Year</t>
    <phoneticPr fontId="4" type="noConversion"/>
  </si>
  <si>
    <t>SEM-1</t>
    <phoneticPr fontId="4" type="noConversion"/>
  </si>
  <si>
    <t>This year estimated enrolment</t>
    <phoneticPr fontId="4" type="noConversion"/>
  </si>
  <si>
    <t>Last year estimated enrolment</t>
    <phoneticPr fontId="4" type="noConversion"/>
  </si>
  <si>
    <t>Last year actual enrolment</t>
    <phoneticPr fontId="4" type="noConversion"/>
  </si>
  <si>
    <t>This year estimated budget</t>
    <phoneticPr fontId="4" type="noConversion"/>
  </si>
  <si>
    <t>Last year estimated budget</t>
    <phoneticPr fontId="4" type="noConversion"/>
  </si>
  <si>
    <t>Last year actual expenses</t>
    <phoneticPr fontId="4" type="noConversion"/>
  </si>
  <si>
    <t>Total Hours</t>
  </si>
  <si>
    <t>Lyndon While</t>
  </si>
  <si>
    <t>Academic staff</t>
  </si>
  <si>
    <t>Manou Rosenberg</t>
  </si>
  <si>
    <t>Casual teaching</t>
  </si>
  <si>
    <t>ORAA (Hon Degree)</t>
  </si>
  <si>
    <t>Casual 2</t>
  </si>
  <si>
    <t>ORAA</t>
  </si>
  <si>
    <t>Casual 3</t>
  </si>
  <si>
    <t>Casual 4</t>
  </si>
  <si>
    <t>Casual 5</t>
  </si>
  <si>
    <t>Casual 6</t>
  </si>
  <si>
    <t>Note: For unknow values, please leave it as blank or enter zero.</t>
    <phoneticPr fontId="4" type="noConversion"/>
  </si>
  <si>
    <t>Project 1 Marking</t>
    <phoneticPr fontId="4" type="noConversion"/>
  </si>
  <si>
    <t>Project 2 Marking</t>
    <phoneticPr fontId="4" type="noConversion"/>
  </si>
  <si>
    <t>Exam Marking</t>
    <phoneticPr fontId="4" type="noConversion"/>
  </si>
  <si>
    <t>F2F Workshops</t>
    <phoneticPr fontId="4" type="noConversion"/>
  </si>
  <si>
    <t>Online workshop</t>
    <phoneticPr fontId="4" type="noConversion"/>
  </si>
  <si>
    <t>Lab extra coverage</t>
    <phoneticPr fontId="4" type="noConversion"/>
  </si>
  <si>
    <t>Test invigilatioon</t>
    <phoneticPr fontId="4" type="noConversion"/>
  </si>
  <si>
    <t>Consultation</t>
    <phoneticPr fontId="4" type="noConversion"/>
  </si>
  <si>
    <t>Demonstrator training</t>
    <phoneticPr fontId="4" type="noConversion"/>
  </si>
  <si>
    <t>Activity</t>
  </si>
  <si>
    <t>Hours</t>
  </si>
  <si>
    <t>$/hour</t>
  </si>
  <si>
    <t>Total cost</t>
  </si>
  <si>
    <t>Comment</t>
  </si>
  <si>
    <t>Workshop/technician time</t>
  </si>
  <si>
    <t>Teaching technician time</t>
  </si>
  <si>
    <t>Marking mid-semester test</t>
  </si>
  <si>
    <t>Copied from 2020 budget</t>
  </si>
  <si>
    <t>Note: for Non-salary cost. The insert function will look up to 6 costs for now.</t>
    <phoneticPr fontId="4" type="noConversion"/>
  </si>
  <si>
    <t>Total Cost</t>
    <phoneticPr fontId="4" type="noConversion"/>
  </si>
  <si>
    <t>Software and other non-salary costs</t>
  </si>
  <si>
    <t>UWA salary</t>
  </si>
  <si>
    <t xml:space="preserve"> </t>
  </si>
  <si>
    <t>HOURS PER STUDENT</t>
  </si>
  <si>
    <t>MARKING HOURS</t>
  </si>
  <si>
    <t>Project Preparation</t>
  </si>
  <si>
    <t>Exam Preparation</t>
  </si>
  <si>
    <t>Exam Deferred/ Reviews</t>
  </si>
  <si>
    <t>Assessments and Marking (Staff)</t>
  </si>
  <si>
    <t>Teaching Activities and Preparation (Staff)</t>
  </si>
  <si>
    <t>Lab Facilitation</t>
  </si>
  <si>
    <t>Lab Preparation</t>
  </si>
  <si>
    <t>2020 Teaching Team</t>
  </si>
  <si>
    <t xml:space="preserve"> Activity</t>
  </si>
  <si>
    <t>TEACHING HOURS</t>
  </si>
  <si>
    <t>Comments</t>
  </si>
  <si>
    <t>Includes delivery and preparation per week</t>
  </si>
  <si>
    <t>Facilitator Meetings</t>
  </si>
  <si>
    <t>2 hours per venue</t>
  </si>
  <si>
    <t>40 students per lab</t>
  </si>
  <si>
    <t>Number of casuals</t>
  </si>
  <si>
    <t>one-off preparations</t>
  </si>
  <si>
    <t>etc - auto populate</t>
  </si>
  <si>
    <t>Type</t>
    <phoneticPr fontId="4" type="noConversion"/>
  </si>
  <si>
    <t>Teaching Code</t>
    <phoneticPr fontId="4" type="noConversion"/>
  </si>
  <si>
    <t>Pay Rate</t>
    <phoneticPr fontId="4" type="noConversion"/>
  </si>
  <si>
    <t>Lyndon While</t>
    <phoneticPr fontId="4" type="noConversion"/>
  </si>
  <si>
    <t>HOURS PER ACTIVITY</t>
    <phoneticPr fontId="4" type="noConversion"/>
  </si>
  <si>
    <t>Comment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</si>
</sst>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76" formatCode="[$$-C09]#,##0;[Red][$$-C09]#,##0"/>
    <numFmt numFmtId="177" formatCode="&quot;$&quot;#,##0.00"/>
    <numFmt numFmtId="178" formatCode="[$$-C09]#,##0"/>
  </numFmts>
  <fonts count="10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F3F3F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</cellStyleXfs>
  <cellXfs count="39">
    <xf numFmtId="0" fontId="0" fillId="0" borderId="0" xfId="0"/>
    <xf numFmtId="0" fontId="3" fillId="0" borderId="0" xfId="0" applyFont="1"/>
    <xf numFmtId="0" fontId="1" fillId="2" borderId="3" xfId="1" applyBorder="1" applyAlignment="1"/>
    <xf numFmtId="177" fontId="0" fillId="0" borderId="0" xfId="0" applyNumberFormat="1"/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wrapText="1"/>
    </xf>
    <xf numFmtId="0" fontId="0" fillId="0" borderId="3" xfId="0" applyBorder="1"/>
    <xf numFmtId="0" fontId="1" fillId="2" borderId="3" xfId="1" applyBorder="1" applyAlignment="1">
      <alignment horizontal="center"/>
    </xf>
    <xf numFmtId="1" fontId="1" fillId="2" borderId="3" xfId="1" applyNumberFormat="1" applyBorder="1" applyAlignment="1">
      <alignment horizontal="center"/>
    </xf>
    <xf numFmtId="0" fontId="0" fillId="5" borderId="3" xfId="0" applyFill="1" applyBorder="1"/>
    <xf numFmtId="0" fontId="6" fillId="4" borderId="4" xfId="0" applyFont="1" applyFill="1" applyBorder="1" applyAlignment="1">
      <alignment wrapText="1"/>
    </xf>
    <xf numFmtId="178" fontId="5" fillId="3" borderId="2" xfId="2" applyNumberFormat="1" applyFont="1" applyAlignment="1">
      <alignment horizontal="right"/>
    </xf>
    <xf numFmtId="176" fontId="2" fillId="3" borderId="2" xfId="2" applyNumberFormat="1" applyAlignment="1"/>
    <xf numFmtId="0" fontId="0" fillId="0" borderId="4" xfId="0" applyBorder="1"/>
    <xf numFmtId="0" fontId="0" fillId="0" borderId="4" xfId="0" applyBorder="1" applyAlignment="1">
      <alignment horizontal="left"/>
    </xf>
    <xf numFmtId="176" fontId="1" fillId="2" borderId="3" xfId="1" applyNumberFormat="1" applyBorder="1" applyAlignment="1"/>
    <xf numFmtId="0" fontId="0" fillId="0" borderId="4" xfId="0" applyBorder="1" applyAlignment="1"/>
    <xf numFmtId="0" fontId="0" fillId="0" borderId="0" xfId="0" applyFill="1" applyBorder="1"/>
    <xf numFmtId="0" fontId="0" fillId="0" borderId="0" xfId="0" applyFill="1"/>
    <xf numFmtId="0" fontId="6" fillId="0" borderId="0" xfId="0" applyFont="1" applyFill="1" applyBorder="1" applyAlignment="1">
      <alignment horizontal="center" wrapText="1"/>
    </xf>
    <xf numFmtId="0" fontId="6" fillId="4" borderId="3" xfId="0" applyFont="1" applyFill="1" applyBorder="1"/>
    <xf numFmtId="0" fontId="0" fillId="7" borderId="3" xfId="0" applyFill="1" applyBorder="1"/>
    <xf numFmtId="0" fontId="3" fillId="0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0" fillId="8" borderId="0" xfId="0" applyFill="1"/>
    <xf numFmtId="0" fontId="3" fillId="0" borderId="0" xfId="0" applyFont="1" applyAlignment="1">
      <alignment horizontal="left"/>
    </xf>
    <xf numFmtId="0" fontId="3" fillId="0" borderId="3" xfId="0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7" fillId="9" borderId="0" xfId="0" applyFont="1" applyFill="1"/>
    <xf numFmtId="0" fontId="8" fillId="9" borderId="0" xfId="0" applyFont="1" applyFill="1"/>
    <xf numFmtId="0" fontId="3" fillId="0" borderId="5" xfId="0" applyFont="1" applyFill="1" applyBorder="1"/>
    <xf numFmtId="1" fontId="0" fillId="8" borderId="0" xfId="0" applyNumberFormat="1" applyFill="1"/>
    <xf numFmtId="6" fontId="0" fillId="0" borderId="0" xfId="0" applyNumberFormat="1"/>
    <xf numFmtId="6" fontId="0" fillId="8" borderId="0" xfId="0" applyNumberFormat="1" applyFill="1"/>
    <xf numFmtId="8" fontId="0" fillId="8" borderId="0" xfId="0" applyNumberFormat="1" applyFill="1"/>
    <xf numFmtId="0" fontId="9" fillId="0" borderId="0" xfId="0" applyFont="1"/>
    <xf numFmtId="0" fontId="9" fillId="6" borderId="0" xfId="0" applyFont="1" applyFill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S1001_Sem1,2021%20budge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budget"/>
      <sheetName val="Unit budget policy"/>
      <sheetName val="2021 input"/>
      <sheetName val="Unit budget (2)"/>
      <sheetName val="Lists"/>
      <sheetName val="Salary"/>
      <sheetName val="Enrolment numbers 2019"/>
      <sheetName val="Actuals 2019"/>
      <sheetName val="Budget 2019"/>
      <sheetName val="WL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Unit Code</v>
          </cell>
          <cell r="D2" t="str">
            <v>Period</v>
          </cell>
          <cell r="E2" t="str">
            <v>Unit Title</v>
          </cell>
        </row>
        <row r="3">
          <cell r="C3" t="str">
            <v>OCEN4004</v>
          </cell>
          <cell r="D3" t="str">
            <v>TS-L-3A</v>
          </cell>
          <cell r="E3" t="str">
            <v>Sustainable Marine Management and Planning</v>
          </cell>
        </row>
        <row r="4">
          <cell r="C4" t="str">
            <v>OCEN5002</v>
          </cell>
          <cell r="D4" t="str">
            <v>TS-L-4A</v>
          </cell>
          <cell r="E4" t="str">
            <v>Ocean Engineering and Technology</v>
          </cell>
        </row>
        <row r="5">
          <cell r="C5" t="str">
            <v>CHPR4404</v>
          </cell>
          <cell r="D5" t="str">
            <v>SEM-1</v>
          </cell>
          <cell r="E5" t="str">
            <v>Advanced Thermodynamics</v>
          </cell>
        </row>
        <row r="6">
          <cell r="C6" t="str">
            <v>CHPR4405</v>
          </cell>
          <cell r="D6" t="str">
            <v>SEM-1</v>
          </cell>
          <cell r="E6" t="str">
            <v>Particle Mechanics and Solids Handling</v>
          </cell>
        </row>
        <row r="7">
          <cell r="C7" t="str">
            <v>CHPR4406</v>
          </cell>
          <cell r="D7" t="str">
            <v>SEM-2</v>
          </cell>
          <cell r="E7" t="str">
            <v>Reaction Engineering</v>
          </cell>
        </row>
        <row r="8">
          <cell r="C8" t="str">
            <v>CHPR4407</v>
          </cell>
          <cell r="D8" t="str">
            <v>SEM-2</v>
          </cell>
          <cell r="E8" t="str">
            <v>Transport Phenomena</v>
          </cell>
        </row>
        <row r="9">
          <cell r="C9" t="str">
            <v>CHPR5501</v>
          </cell>
          <cell r="D9" t="str">
            <v>SEM-1</v>
          </cell>
          <cell r="E9" t="str">
            <v>Advanced Reaction Engineering and Catalysts</v>
          </cell>
        </row>
        <row r="10">
          <cell r="C10" t="str">
            <v>CHPR5520</v>
          </cell>
          <cell r="D10" t="str">
            <v>TS-L-3</v>
          </cell>
          <cell r="E10" t="str">
            <v>Combustion Science and Technology</v>
          </cell>
        </row>
        <row r="11">
          <cell r="C11" t="str">
            <v>CHPR5521</v>
          </cell>
          <cell r="D11" t="str">
            <v>SEM-1</v>
          </cell>
          <cell r="E11" t="str">
            <v>Gas Processing 1 - Flow Assurance and Gathering</v>
          </cell>
        </row>
        <row r="12">
          <cell r="C12" t="str">
            <v>CHPR5522</v>
          </cell>
          <cell r="D12" t="str">
            <v>SEM-2</v>
          </cell>
          <cell r="E12" t="str">
            <v>Gas Processing 2 - Treating and LNG Production</v>
          </cell>
        </row>
        <row r="13">
          <cell r="C13" t="str">
            <v>CHPR5551</v>
          </cell>
          <cell r="D13" t="str">
            <v>SEM-1</v>
          </cell>
          <cell r="E13" t="str">
            <v>Chemical Engineering Design Project 1</v>
          </cell>
        </row>
        <row r="14">
          <cell r="C14" t="str">
            <v>CHPR5552</v>
          </cell>
          <cell r="D14" t="str">
            <v>SEM-2</v>
          </cell>
          <cell r="E14" t="str">
            <v>Chemical Engineering Design Project 2</v>
          </cell>
        </row>
        <row r="15">
          <cell r="C15" t="str">
            <v>ENSC1002</v>
          </cell>
          <cell r="D15" t="str">
            <v>SEM-1</v>
          </cell>
          <cell r="E15" t="str">
            <v>Material Behaviour from Atoms to Bridges</v>
          </cell>
        </row>
        <row r="16">
          <cell r="C16" t="str">
            <v>ENSC1002</v>
          </cell>
          <cell r="D16" t="str">
            <v>SEM-2</v>
          </cell>
          <cell r="E16" t="str">
            <v>Material Behaviour from Atoms to Bridges</v>
          </cell>
        </row>
        <row r="17">
          <cell r="C17" t="str">
            <v>ENSC1003</v>
          </cell>
          <cell r="D17" t="str">
            <v>SEM-1</v>
          </cell>
          <cell r="E17" t="str">
            <v>Introduction to Professional Engineering</v>
          </cell>
        </row>
        <row r="18">
          <cell r="C18" t="str">
            <v>GENG5803</v>
          </cell>
          <cell r="D18" t="str">
            <v>TS-L-5</v>
          </cell>
          <cell r="E18" t="str">
            <v xml:space="preserve">Investment Management for Field Development    </v>
          </cell>
        </row>
        <row r="19">
          <cell r="C19" t="str">
            <v>OGEG5801</v>
          </cell>
          <cell r="D19" t="str">
            <v>SEM-1</v>
          </cell>
          <cell r="E19" t="str">
            <v xml:space="preserve">Introduction to Oil and Gas Engineering     </v>
          </cell>
        </row>
        <row r="20">
          <cell r="C20" t="str">
            <v>OGEG5803</v>
          </cell>
          <cell r="D20" t="str">
            <v>SEM-1</v>
          </cell>
          <cell r="E20" t="str">
            <v>Reservoir Engineering</v>
          </cell>
        </row>
        <row r="21">
          <cell r="C21" t="str">
            <v>OGEG5809</v>
          </cell>
          <cell r="D21" t="str">
            <v>SEM-2</v>
          </cell>
          <cell r="E21" t="str">
            <v>Field Development Project</v>
          </cell>
        </row>
        <row r="22">
          <cell r="C22" t="str">
            <v>OGEG5810</v>
          </cell>
          <cell r="D22" t="str">
            <v>TS-L-2A</v>
          </cell>
          <cell r="E22" t="str">
            <v>Decision Making and Uncertainty for Oil and Gas Projects</v>
          </cell>
        </row>
        <row r="23">
          <cell r="C23" t="str">
            <v>CIVL4401</v>
          </cell>
          <cell r="D23" t="str">
            <v>SEM-1</v>
          </cell>
          <cell r="E23" t="str">
            <v>Applied Geomechanics</v>
          </cell>
        </row>
        <row r="24">
          <cell r="C24" t="str">
            <v>CIVL4402</v>
          </cell>
          <cell r="D24" t="str">
            <v>SEM-1</v>
          </cell>
          <cell r="E24" t="str">
            <v>Civil Hydraulics</v>
          </cell>
        </row>
        <row r="25">
          <cell r="C25" t="str">
            <v>CIVL4403</v>
          </cell>
          <cell r="D25" t="str">
            <v>SEM-2</v>
          </cell>
          <cell r="E25" t="str">
            <v>Structural Concrete</v>
          </cell>
        </row>
        <row r="26">
          <cell r="C26" t="str">
            <v>CIVL4404</v>
          </cell>
          <cell r="D26" t="str">
            <v>SEM-1</v>
          </cell>
          <cell r="E26" t="str">
            <v>Structural Steel</v>
          </cell>
        </row>
        <row r="27">
          <cell r="C27" t="str">
            <v>CIVL5501</v>
          </cell>
          <cell r="D27" t="str">
            <v>SEM-2</v>
          </cell>
          <cell r="E27" t="str">
            <v>Structural Dynamics</v>
          </cell>
        </row>
        <row r="28">
          <cell r="C28" t="str">
            <v>CIVL5502</v>
          </cell>
          <cell r="D28" t="str">
            <v>SEM-1</v>
          </cell>
          <cell r="E28" t="str">
            <v>Transportation Engineering</v>
          </cell>
        </row>
        <row r="29">
          <cell r="C29" t="str">
            <v>CIVL5503</v>
          </cell>
          <cell r="D29" t="str">
            <v>TS-L-1C</v>
          </cell>
          <cell r="E29" t="str">
            <v>Underground Construction</v>
          </cell>
        </row>
        <row r="30">
          <cell r="C30" t="str">
            <v>CIVL5504</v>
          </cell>
          <cell r="D30" t="str">
            <v>TS-L-3</v>
          </cell>
          <cell r="E30" t="str">
            <v>Offshore Geomechanics</v>
          </cell>
        </row>
        <row r="31">
          <cell r="C31" t="str">
            <v>CIVL5505</v>
          </cell>
          <cell r="D31" t="str">
            <v>SEM-2</v>
          </cell>
          <cell r="E31" t="str">
            <v>Introduction to Design of Offshore Systems</v>
          </cell>
        </row>
        <row r="32">
          <cell r="C32" t="str">
            <v>CIVL5551</v>
          </cell>
          <cell r="D32" t="str">
            <v>SEM-1</v>
          </cell>
          <cell r="E32" t="str">
            <v>Civil Engineering Design Project 1</v>
          </cell>
        </row>
        <row r="33">
          <cell r="C33" t="str">
            <v>CIVL5552</v>
          </cell>
          <cell r="D33" t="str">
            <v>SEM-2</v>
          </cell>
          <cell r="E33" t="str">
            <v>Civil Engineering Design Project 2</v>
          </cell>
        </row>
        <row r="34">
          <cell r="C34" t="str">
            <v>ENSC1003</v>
          </cell>
          <cell r="D34" t="str">
            <v>SEM-2</v>
          </cell>
          <cell r="E34" t="str">
            <v>Introduction to Professional Engineering</v>
          </cell>
        </row>
        <row r="35">
          <cell r="C35" t="str">
            <v>ENSC2001</v>
          </cell>
          <cell r="D35" t="str">
            <v>SEM-1</v>
          </cell>
          <cell r="E35" t="str">
            <v>Motion</v>
          </cell>
        </row>
        <row r="36">
          <cell r="C36" t="str">
            <v>ENSC2001</v>
          </cell>
          <cell r="D36" t="str">
            <v>SEM-2</v>
          </cell>
          <cell r="E36" t="str">
            <v>Motion</v>
          </cell>
        </row>
        <row r="37">
          <cell r="C37" t="str">
            <v>ENSC2002</v>
          </cell>
          <cell r="D37" t="str">
            <v>SEM-1</v>
          </cell>
          <cell r="E37" t="str">
            <v>Energy</v>
          </cell>
        </row>
        <row r="38">
          <cell r="C38" t="str">
            <v>ENSC2002</v>
          </cell>
          <cell r="D38" t="str">
            <v>SEM-2</v>
          </cell>
          <cell r="E38" t="str">
            <v>Energy</v>
          </cell>
        </row>
        <row r="39">
          <cell r="C39" t="str">
            <v>ENSC3001</v>
          </cell>
          <cell r="D39" t="str">
            <v>SEM-2</v>
          </cell>
          <cell r="E39" t="str">
            <v>Mechanisms and Machines</v>
          </cell>
        </row>
        <row r="40">
          <cell r="C40" t="str">
            <v>ENVE4401</v>
          </cell>
          <cell r="D40" t="str">
            <v>SEM-2</v>
          </cell>
          <cell r="E40" t="str">
            <v>Contaminant Fate and Transport</v>
          </cell>
        </row>
        <row r="41">
          <cell r="C41" t="str">
            <v>ENVE4402</v>
          </cell>
          <cell r="D41" t="str">
            <v>SEM-1</v>
          </cell>
          <cell r="E41" t="str">
            <v>Hydrology</v>
          </cell>
        </row>
        <row r="42">
          <cell r="C42" t="str">
            <v>ENVE4403</v>
          </cell>
          <cell r="D42" t="str">
            <v>SEM-1</v>
          </cell>
          <cell r="E42" t="str">
            <v>Fluid Transport, Mixing and Dispersion</v>
          </cell>
        </row>
        <row r="43">
          <cell r="C43" t="str">
            <v>ENVE4405</v>
          </cell>
          <cell r="D43" t="str">
            <v>SEM-1</v>
          </cell>
          <cell r="E43" t="str">
            <v>Ecological Engineering</v>
          </cell>
        </row>
        <row r="44">
          <cell r="C44" t="str">
            <v>ENVE5502</v>
          </cell>
          <cell r="D44" t="str">
            <v>TS-L-3</v>
          </cell>
          <cell r="E44" t="str">
            <v>Wastewater Engineering: Treatment and Resource Recovery</v>
          </cell>
        </row>
        <row r="45">
          <cell r="C45" t="str">
            <v>ENVE5551</v>
          </cell>
          <cell r="D45" t="str">
            <v>SEM-2</v>
          </cell>
          <cell r="E45" t="str">
            <v>Environmental Engineering Design Project 1</v>
          </cell>
        </row>
        <row r="46">
          <cell r="C46" t="str">
            <v>ENVE5552</v>
          </cell>
          <cell r="D46" t="str">
            <v>SEM-1</v>
          </cell>
          <cell r="E46" t="str">
            <v>Environmental Engineering Design Project 2</v>
          </cell>
        </row>
        <row r="47">
          <cell r="C47" t="str">
            <v>GENG4405</v>
          </cell>
          <cell r="D47" t="str">
            <v>SEM-2</v>
          </cell>
          <cell r="E47" t="str">
            <v>Numerical Methods and Modelling</v>
          </cell>
        </row>
        <row r="48">
          <cell r="C48" t="str">
            <v>GENG5501</v>
          </cell>
          <cell r="D48" t="str">
            <v>SEM-1</v>
          </cell>
          <cell r="E48" t="str">
            <v>Coastal and Offshore Engineering</v>
          </cell>
        </row>
        <row r="49">
          <cell r="C49" t="str">
            <v>GENG5502</v>
          </cell>
          <cell r="D49" t="str">
            <v>SEM-2</v>
          </cell>
          <cell r="E49" t="str">
            <v>Environmental Geotechnics</v>
          </cell>
        </row>
        <row r="50">
          <cell r="C50" t="str">
            <v>MINE4401</v>
          </cell>
          <cell r="D50" t="str">
            <v>SEM-1</v>
          </cell>
          <cell r="E50" t="str">
            <v>Underground Mining 1</v>
          </cell>
        </row>
        <row r="51">
          <cell r="C51" t="str">
            <v>MINE4404</v>
          </cell>
          <cell r="D51" t="str">
            <v>SEM-2</v>
          </cell>
          <cell r="E51" t="str">
            <v>Rock Mechanics</v>
          </cell>
        </row>
        <row r="52">
          <cell r="C52" t="str">
            <v>MINE4405</v>
          </cell>
          <cell r="D52" t="str">
            <v>SEM-1</v>
          </cell>
          <cell r="E52" t="str">
            <v>Mineral Resources</v>
          </cell>
        </row>
        <row r="53">
          <cell r="C53" t="str">
            <v>MINE4406</v>
          </cell>
          <cell r="D53" t="str">
            <v>TS-L-3</v>
          </cell>
          <cell r="E53" t="str">
            <v>Geotechnology of Mine Waste</v>
          </cell>
        </row>
        <row r="54">
          <cell r="C54" t="str">
            <v>MINE4503</v>
          </cell>
          <cell r="D54" t="str">
            <v>SEM-1</v>
          </cell>
          <cell r="E54" t="str">
            <v>Surface Mining</v>
          </cell>
        </row>
        <row r="55">
          <cell r="C55" t="str">
            <v>MINE5501</v>
          </cell>
          <cell r="D55" t="str">
            <v>SEM-1</v>
          </cell>
          <cell r="E55" t="str">
            <v>Mining Management</v>
          </cell>
        </row>
        <row r="56">
          <cell r="C56" t="str">
            <v>MINE5502</v>
          </cell>
          <cell r="D56" t="str">
            <v>SEM-2</v>
          </cell>
          <cell r="E56" t="str">
            <v>Underground Mining 2</v>
          </cell>
        </row>
        <row r="57">
          <cell r="C57" t="str">
            <v>MINE5551</v>
          </cell>
          <cell r="D57" t="str">
            <v>SEM-2</v>
          </cell>
          <cell r="E57" t="str">
            <v>Mining Engineering Design Project 1</v>
          </cell>
        </row>
        <row r="58">
          <cell r="C58" t="str">
            <v>MINE5552</v>
          </cell>
          <cell r="D58" t="str">
            <v>SEM-1</v>
          </cell>
          <cell r="E58" t="str">
            <v>Mining Engineering Design Project 2</v>
          </cell>
        </row>
        <row r="59">
          <cell r="C59" t="str">
            <v>ELEC4401</v>
          </cell>
          <cell r="D59" t="str">
            <v>SEM-1</v>
          </cell>
          <cell r="E59" t="str">
            <v>Circuits and Electronic Systems</v>
          </cell>
        </row>
        <row r="60">
          <cell r="C60" t="str">
            <v>ELEC4402</v>
          </cell>
          <cell r="D60" t="str">
            <v>TS-L-3</v>
          </cell>
          <cell r="E60" t="str">
            <v>Communications Systems</v>
          </cell>
        </row>
        <row r="61">
          <cell r="C61" t="str">
            <v>ELEC4403</v>
          </cell>
          <cell r="D61" t="str">
            <v>SEM-2</v>
          </cell>
          <cell r="E61" t="str">
            <v>Digital and Embedded Systems</v>
          </cell>
        </row>
        <row r="62">
          <cell r="C62" t="str">
            <v>ELEC4404</v>
          </cell>
          <cell r="D62" t="str">
            <v>SEM-1</v>
          </cell>
          <cell r="E62" t="str">
            <v>Signal Processing</v>
          </cell>
        </row>
        <row r="63">
          <cell r="C63" t="str">
            <v>ELEC5501</v>
          </cell>
          <cell r="D63" t="str">
            <v>SEM-2</v>
          </cell>
          <cell r="E63" t="str">
            <v>Advanced Communications</v>
          </cell>
        </row>
        <row r="64">
          <cell r="C64" t="str">
            <v>ELEC5503</v>
          </cell>
          <cell r="D64" t="str">
            <v>SEM-1</v>
          </cell>
          <cell r="E64" t="str">
            <v>Digital Microelectronics System Design</v>
          </cell>
        </row>
        <row r="65">
          <cell r="C65" t="str">
            <v>ELEC5504</v>
          </cell>
          <cell r="D65" t="str">
            <v>SEM-1</v>
          </cell>
          <cell r="E65" t="str">
            <v>Power Electronics</v>
          </cell>
        </row>
        <row r="66">
          <cell r="C66" t="str">
            <v>ELEC5505</v>
          </cell>
          <cell r="D66" t="str">
            <v>SEM-2</v>
          </cell>
          <cell r="E66" t="str">
            <v>Power System Analysis</v>
          </cell>
        </row>
        <row r="67">
          <cell r="C67" t="str">
            <v>ELEC5506</v>
          </cell>
          <cell r="D67" t="str">
            <v>SEM-1</v>
          </cell>
          <cell r="E67" t="str">
            <v>Process Instrumentation and Control</v>
          </cell>
        </row>
        <row r="68">
          <cell r="C68" t="str">
            <v>ELEC5508</v>
          </cell>
          <cell r="D68" t="str">
            <v>SEM-1</v>
          </cell>
          <cell r="E68" t="str">
            <v>Semiconductor Nanoelectronics</v>
          </cell>
        </row>
        <row r="69">
          <cell r="C69" t="str">
            <v>ELEC5551</v>
          </cell>
          <cell r="D69" t="str">
            <v>SEM-1</v>
          </cell>
          <cell r="E69" t="str">
            <v>Electrical and Electronic Engineering Design Project 1</v>
          </cell>
        </row>
        <row r="70">
          <cell r="C70" t="str">
            <v>ELEC5552</v>
          </cell>
          <cell r="D70" t="str">
            <v>SEM-2</v>
          </cell>
          <cell r="E70" t="str">
            <v>Electrical and Electronic Engineering Design Project 2</v>
          </cell>
        </row>
        <row r="71">
          <cell r="C71" t="str">
            <v>ENSC3002</v>
          </cell>
          <cell r="D71" t="str">
            <v>SEM-1</v>
          </cell>
          <cell r="E71" t="str">
            <v xml:space="preserve">Materials and Manufacturing                                  </v>
          </cell>
        </row>
        <row r="72">
          <cell r="C72" t="str">
            <v>ENSC3003</v>
          </cell>
          <cell r="D72" t="str">
            <v>SEM-1</v>
          </cell>
          <cell r="E72" t="str">
            <v>Fluid Mechanics</v>
          </cell>
        </row>
        <row r="73">
          <cell r="C73" t="str">
            <v>ENSC3004</v>
          </cell>
          <cell r="D73" t="str">
            <v>SEM-1</v>
          </cell>
          <cell r="E73" t="str">
            <v>Solid Mechanics</v>
          </cell>
        </row>
        <row r="74">
          <cell r="C74" t="str">
            <v>ENSC3005</v>
          </cell>
          <cell r="D74" t="str">
            <v>SEM-2</v>
          </cell>
          <cell r="E74" t="str">
            <v>Mass and Energy Balances</v>
          </cell>
        </row>
        <row r="75">
          <cell r="C75" t="str">
            <v>ENSC3006</v>
          </cell>
          <cell r="D75" t="str">
            <v>SEM-1</v>
          </cell>
          <cell r="E75" t="str">
            <v>Chemical Process Thermodynamics</v>
          </cell>
        </row>
        <row r="76">
          <cell r="C76" t="str">
            <v>ENSC3007</v>
          </cell>
          <cell r="D76" t="str">
            <v>SEM-2</v>
          </cell>
          <cell r="E76" t="str">
            <v>Heat and Mass Transfer</v>
          </cell>
        </row>
        <row r="77">
          <cell r="C77" t="str">
            <v>ENSC3008</v>
          </cell>
          <cell r="D77" t="str">
            <v>SEM-2</v>
          </cell>
          <cell r="E77" t="str">
            <v>Structural Analysis</v>
          </cell>
        </row>
        <row r="78">
          <cell r="C78" t="str">
            <v>ENSC3009</v>
          </cell>
          <cell r="D78" t="str">
            <v>SEM-1</v>
          </cell>
          <cell r="E78" t="str">
            <v>Geomechanics</v>
          </cell>
        </row>
        <row r="79">
          <cell r="C79" t="str">
            <v>ENSC3010</v>
          </cell>
          <cell r="D79" t="str">
            <v>SEM-2</v>
          </cell>
          <cell r="E79" t="str">
            <v>Hydraulics</v>
          </cell>
        </row>
        <row r="80">
          <cell r="C80" t="str">
            <v>ENSC3011</v>
          </cell>
          <cell r="D80" t="str">
            <v>SEM-2</v>
          </cell>
          <cell r="E80" t="str">
            <v>Resource Extraction Technologies</v>
          </cell>
        </row>
        <row r="81">
          <cell r="C81" t="str">
            <v>ENSC3012</v>
          </cell>
          <cell r="D81" t="str">
            <v>SEM-2</v>
          </cell>
          <cell r="E81" t="str">
            <v>Data Collection and Analysis</v>
          </cell>
        </row>
        <row r="82">
          <cell r="C82" t="str">
            <v>GENG4402</v>
          </cell>
          <cell r="D82" t="str">
            <v>SEM-2</v>
          </cell>
          <cell r="E82" t="str">
            <v>Control Engineering</v>
          </cell>
        </row>
        <row r="83">
          <cell r="C83" t="str">
            <v>GENG4402</v>
          </cell>
          <cell r="D83" t="str">
            <v>CHN</v>
          </cell>
          <cell r="E83" t="str">
            <v>Control Engineering</v>
          </cell>
        </row>
        <row r="84">
          <cell r="C84" t="str">
            <v>GENG5503</v>
          </cell>
          <cell r="D84" t="str">
            <v>SEM-1</v>
          </cell>
          <cell r="E84" t="str">
            <v>Modern Control Systems</v>
          </cell>
        </row>
        <row r="85">
          <cell r="C85" t="str">
            <v>GENG5506</v>
          </cell>
          <cell r="D85" t="str">
            <v>SEM-2</v>
          </cell>
          <cell r="E85" t="str">
            <v>Renewable Energy</v>
          </cell>
        </row>
        <row r="86">
          <cell r="C86" t="str">
            <v>GENG5508</v>
          </cell>
          <cell r="D86" t="str">
            <v>SEM-2</v>
          </cell>
          <cell r="E86" t="str">
            <v>Robotics</v>
          </cell>
        </row>
        <row r="87">
          <cell r="C87" t="str">
            <v>ENSC3013</v>
          </cell>
          <cell r="D87" t="str">
            <v>SEM-1</v>
          </cell>
          <cell r="E87" t="str">
            <v>Environmental Systems</v>
          </cell>
        </row>
        <row r="88">
          <cell r="C88" t="str">
            <v>ENSC3014</v>
          </cell>
          <cell r="D88" t="str">
            <v>SEM-1</v>
          </cell>
          <cell r="E88" t="str">
            <v>Electronic Materials and Devices</v>
          </cell>
        </row>
        <row r="89">
          <cell r="C89" t="str">
            <v>ENSC3014</v>
          </cell>
          <cell r="D89" t="str">
            <v>CHN-2</v>
          </cell>
          <cell r="E89" t="str">
            <v>Electronic Materials and Devices</v>
          </cell>
        </row>
        <row r="90">
          <cell r="C90" t="str">
            <v>ENSC3015</v>
          </cell>
          <cell r="D90" t="str">
            <v>SEM-2</v>
          </cell>
          <cell r="E90" t="str">
            <v>Signals and Systems</v>
          </cell>
        </row>
        <row r="91">
          <cell r="C91" t="str">
            <v>ENSC3015</v>
          </cell>
          <cell r="D91" t="str">
            <v>CHN-1</v>
          </cell>
          <cell r="E91" t="str">
            <v>Signals and Systems</v>
          </cell>
        </row>
        <row r="92">
          <cell r="C92" t="str">
            <v>ENSC3016</v>
          </cell>
          <cell r="D92" t="str">
            <v>SEM-2</v>
          </cell>
          <cell r="E92" t="str">
            <v>Power and Machines</v>
          </cell>
        </row>
        <row r="93">
          <cell r="C93" t="str">
            <v>ENSC3016</v>
          </cell>
          <cell r="D93" t="str">
            <v>CHN-2</v>
          </cell>
          <cell r="E93" t="str">
            <v>Power and Machines</v>
          </cell>
        </row>
        <row r="94">
          <cell r="C94" t="str">
            <v>GENG4403</v>
          </cell>
          <cell r="D94" t="str">
            <v>SEM-1</v>
          </cell>
          <cell r="E94" t="str">
            <v>Extractive Metallurgy</v>
          </cell>
        </row>
        <row r="95">
          <cell r="C95" t="str">
            <v>GENG5504</v>
          </cell>
          <cell r="D95" t="str">
            <v>SEM-2</v>
          </cell>
          <cell r="E95" t="str">
            <v>Petroleum Engineering</v>
          </cell>
        </row>
        <row r="96">
          <cell r="C96" t="str">
            <v>GENG5514</v>
          </cell>
          <cell r="D96" t="str">
            <v>SEM-1</v>
          </cell>
          <cell r="E96" t="str">
            <v>Finite Element Methods</v>
          </cell>
        </row>
        <row r="97">
          <cell r="C97" t="str">
            <v>MECH3402</v>
          </cell>
          <cell r="D97" t="str">
            <v>SEM-1</v>
          </cell>
          <cell r="E97" t="str">
            <v>Engineering Project 1</v>
          </cell>
        </row>
        <row r="98">
          <cell r="C98" t="str">
            <v>MECH3402</v>
          </cell>
          <cell r="D98" t="str">
            <v>SEM-2</v>
          </cell>
          <cell r="E98" t="str">
            <v>Engineering Project 1</v>
          </cell>
        </row>
        <row r="99">
          <cell r="C99" t="str">
            <v>MECH3406</v>
          </cell>
          <cell r="D99" t="str">
            <v>SEM-1</v>
          </cell>
          <cell r="E99" t="str">
            <v>Engineering Project 2</v>
          </cell>
        </row>
        <row r="100">
          <cell r="C100" t="str">
            <v>MECH4424</v>
          </cell>
          <cell r="D100" t="str">
            <v>SEM-2</v>
          </cell>
          <cell r="E100" t="str">
            <v>Measurement and Noise</v>
          </cell>
        </row>
        <row r="101">
          <cell r="C101" t="str">
            <v>MECH4426</v>
          </cell>
          <cell r="D101" t="str">
            <v>SEM-1</v>
          </cell>
          <cell r="E101" t="str">
            <v>Dynamics, Vibration and Sound</v>
          </cell>
        </row>
        <row r="102">
          <cell r="C102" t="str">
            <v>MECH4428</v>
          </cell>
          <cell r="D102" t="str">
            <v>SEM-1</v>
          </cell>
          <cell r="E102" t="str">
            <v>Degradation of Materials</v>
          </cell>
        </row>
        <row r="103">
          <cell r="C103" t="str">
            <v>MECH4429</v>
          </cell>
          <cell r="D103" t="str">
            <v>SEM-1</v>
          </cell>
          <cell r="E103" t="str">
            <v>Applied Engineering Thermodynamics</v>
          </cell>
        </row>
        <row r="104">
          <cell r="C104" t="str">
            <v>MECH5501</v>
          </cell>
          <cell r="D104" t="str">
            <v>SEM-1</v>
          </cell>
          <cell r="E104" t="str">
            <v>Applied Acoustics</v>
          </cell>
        </row>
        <row r="105">
          <cell r="C105" t="str">
            <v>MECH5502</v>
          </cell>
          <cell r="D105" t="str">
            <v>SEM-2</v>
          </cell>
          <cell r="E105" t="str">
            <v>Analysis and Design of Machine Components</v>
          </cell>
        </row>
        <row r="106">
          <cell r="C106" t="str">
            <v>MECH5504</v>
          </cell>
          <cell r="D106" t="str">
            <v>SEM-2</v>
          </cell>
          <cell r="E106" t="str">
            <v>Design and Failure Analysis of Materials</v>
          </cell>
        </row>
        <row r="107">
          <cell r="C107" t="str">
            <v>MECH5551</v>
          </cell>
          <cell r="D107" t="str">
            <v>SEM-1</v>
          </cell>
          <cell r="E107" t="str">
            <v>Mechanical Engineering Design Project 1</v>
          </cell>
        </row>
        <row r="108">
          <cell r="C108" t="str">
            <v>MECH5552</v>
          </cell>
          <cell r="D108" t="str">
            <v>SEM-2</v>
          </cell>
          <cell r="E108" t="str">
            <v>Mechanical Engineering Design Project 2</v>
          </cell>
        </row>
        <row r="109">
          <cell r="C109" t="str">
            <v>ENIS5000</v>
          </cell>
          <cell r="D109" t="str">
            <v>SEM-1</v>
          </cell>
          <cell r="E109" t="str">
            <v>Research Project in (Assessed in EMS)</v>
          </cell>
        </row>
        <row r="110">
          <cell r="C110" t="str">
            <v>ENIS5000</v>
          </cell>
          <cell r="D110" t="str">
            <v>SEM-2</v>
          </cell>
          <cell r="E110" t="str">
            <v>Research Project in (Assessed in EMS)</v>
          </cell>
        </row>
        <row r="111">
          <cell r="C111" t="str">
            <v>ENIS5001</v>
          </cell>
          <cell r="D111" t="str">
            <v>SEM-1</v>
          </cell>
          <cell r="E111" t="str">
            <v>Research Project in (Assessed in EMS)</v>
          </cell>
        </row>
        <row r="112">
          <cell r="C112" t="str">
            <v>ENIS5001</v>
          </cell>
          <cell r="D112" t="str">
            <v>SEM-2</v>
          </cell>
          <cell r="E112" t="str">
            <v>Research Project in (Assessed in EMS)</v>
          </cell>
        </row>
        <row r="113">
          <cell r="C113" t="str">
            <v>ENIS5002</v>
          </cell>
          <cell r="D113" t="str">
            <v>SEM-1</v>
          </cell>
          <cell r="E113" t="str">
            <v>Research Project in (Assessed in EMS)</v>
          </cell>
        </row>
        <row r="114">
          <cell r="C114" t="str">
            <v>ENIS5002</v>
          </cell>
          <cell r="D114" t="str">
            <v>SEM-2</v>
          </cell>
          <cell r="E114" t="str">
            <v>Research Project in (Assessed in EMS)</v>
          </cell>
        </row>
        <row r="115">
          <cell r="C115" t="str">
            <v>ENIS5003</v>
          </cell>
          <cell r="D115" t="str">
            <v>SEM-1</v>
          </cell>
          <cell r="E115" t="str">
            <v>Research Project in (Assessed in EMS)</v>
          </cell>
        </row>
        <row r="116">
          <cell r="C116" t="str">
            <v>ENIS5003</v>
          </cell>
          <cell r="D116" t="str">
            <v>SEM-2</v>
          </cell>
          <cell r="E116" t="str">
            <v>Research Project in (Assessed in EMS)</v>
          </cell>
        </row>
        <row r="117">
          <cell r="C117" t="str">
            <v>ENSC3017</v>
          </cell>
          <cell r="D117" t="str">
            <v>SEM-1</v>
          </cell>
          <cell r="E117" t="str">
            <v>Circuits and Electronics</v>
          </cell>
        </row>
        <row r="118">
          <cell r="C118" t="str">
            <v>ENSC3018</v>
          </cell>
          <cell r="D118" t="str">
            <v>SEM-2</v>
          </cell>
          <cell r="E118" t="str">
            <v>Process Synthesis and Design</v>
          </cell>
        </row>
        <row r="119">
          <cell r="C119" t="str">
            <v>ENSC3019</v>
          </cell>
          <cell r="D119" t="str">
            <v>SEM-2</v>
          </cell>
          <cell r="E119" t="str">
            <v>Unit Operations and Unit Processes</v>
          </cell>
        </row>
        <row r="120">
          <cell r="C120" t="str">
            <v>ENSC3020</v>
          </cell>
          <cell r="D120" t="str">
            <v>SEM-2</v>
          </cell>
          <cell r="E120" t="str">
            <v xml:space="preserve">Digital Embedded Systems </v>
          </cell>
        </row>
        <row r="121">
          <cell r="C121" t="str">
            <v>ENSC3020</v>
          </cell>
          <cell r="D121" t="str">
            <v>CHN-2</v>
          </cell>
          <cell r="E121" t="str">
            <v>Digital Embedded Systems</v>
          </cell>
        </row>
        <row r="122">
          <cell r="C122" t="str">
            <v>ENSC3021</v>
          </cell>
          <cell r="D122" t="str">
            <v>SEM-1</v>
          </cell>
          <cell r="E122" t="str">
            <v>Circuits and Electronics</v>
          </cell>
        </row>
        <row r="123">
          <cell r="C123" t="str">
            <v>ENSC3021</v>
          </cell>
          <cell r="D123" t="str">
            <v>CHN-1</v>
          </cell>
          <cell r="E123" t="str">
            <v>Circuits and Electronics</v>
          </cell>
        </row>
        <row r="124">
          <cell r="C124" t="str">
            <v>ENSC3023</v>
          </cell>
          <cell r="D124" t="str">
            <v>SEM-2</v>
          </cell>
          <cell r="E124" t="str">
            <v>Biomedical Engineering</v>
          </cell>
        </row>
        <row r="125">
          <cell r="C125" t="str">
            <v>GENG4010</v>
          </cell>
          <cell r="D125" t="str">
            <v>SEM-1</v>
          </cell>
          <cell r="E125" t="str">
            <v>Professional Practicum Report</v>
          </cell>
        </row>
        <row r="126">
          <cell r="C126" t="str">
            <v>GENG4010</v>
          </cell>
          <cell r="D126" t="str">
            <v>SEM-2</v>
          </cell>
          <cell r="E126" t="str">
            <v>Professional Practicum Report</v>
          </cell>
        </row>
        <row r="127">
          <cell r="C127" t="str">
            <v>GENG4020</v>
          </cell>
          <cell r="D127" t="str">
            <v>SEM-1</v>
          </cell>
          <cell r="E127" t="str">
            <v>Professional Practicum Report</v>
          </cell>
        </row>
        <row r="128">
          <cell r="C128" t="str">
            <v>GENG4020</v>
          </cell>
          <cell r="D128" t="str">
            <v>SEM-2</v>
          </cell>
          <cell r="E128" t="str">
            <v>Professional Practicum Report</v>
          </cell>
        </row>
        <row r="129">
          <cell r="C129" t="str">
            <v>GENG4511</v>
          </cell>
          <cell r="D129" t="str">
            <v>SEM-1</v>
          </cell>
          <cell r="E129" t="str">
            <v>Engineering Research Project</v>
          </cell>
        </row>
        <row r="130">
          <cell r="C130" t="str">
            <v>GENG4511</v>
          </cell>
          <cell r="D130" t="str">
            <v>SEM-2</v>
          </cell>
          <cell r="E130" t="str">
            <v>Engineering Research Project</v>
          </cell>
        </row>
        <row r="131">
          <cell r="C131" t="str">
            <v>GENG5000</v>
          </cell>
          <cell r="D131" t="str">
            <v>SEM-1</v>
          </cell>
          <cell r="E131" t="str">
            <v>Professional Practicum Report</v>
          </cell>
        </row>
        <row r="132">
          <cell r="C132" t="str">
            <v>GENG5000</v>
          </cell>
          <cell r="D132" t="str">
            <v>SEM-2</v>
          </cell>
          <cell r="E132" t="str">
            <v>Professional Practicum Report</v>
          </cell>
        </row>
        <row r="133">
          <cell r="C133" t="str">
            <v>GENG5010</v>
          </cell>
          <cell r="D133" t="str">
            <v>SEM-1</v>
          </cell>
          <cell r="E133" t="str">
            <v>Professional Engineering Portfolio</v>
          </cell>
        </row>
        <row r="134">
          <cell r="C134" t="str">
            <v>GENG5010</v>
          </cell>
          <cell r="D134" t="str">
            <v>SEM-2</v>
          </cell>
          <cell r="E134" t="str">
            <v>Professional Engineering Portfolio</v>
          </cell>
        </row>
        <row r="135">
          <cell r="C135" t="str">
            <v>GENG5011</v>
          </cell>
          <cell r="D135" t="str">
            <v>SEM-1</v>
          </cell>
          <cell r="E135" t="str">
            <v>Engineering Honours Research Project Part 1</v>
          </cell>
        </row>
        <row r="136">
          <cell r="C136" t="str">
            <v>GENG5011</v>
          </cell>
          <cell r="D136" t="str">
            <v>SEM-2</v>
          </cell>
          <cell r="E136" t="str">
            <v>Engineering Honours Research Project Part 1</v>
          </cell>
        </row>
        <row r="137">
          <cell r="C137" t="str">
            <v>GENG5012</v>
          </cell>
          <cell r="D137" t="str">
            <v>SEM-1</v>
          </cell>
          <cell r="E137" t="str">
            <v>Engineering Honours Research Project Part 2</v>
          </cell>
        </row>
        <row r="138">
          <cell r="C138" t="str">
            <v>GENG5012</v>
          </cell>
          <cell r="D138" t="str">
            <v>SEM-2</v>
          </cell>
          <cell r="E138" t="str">
            <v>Engineering Honours Research Project Part 2</v>
          </cell>
        </row>
        <row r="139">
          <cell r="C139" t="str">
            <v>GENG5505</v>
          </cell>
          <cell r="D139" t="str">
            <v>SEM-1</v>
          </cell>
          <cell r="E139" t="str">
            <v>Project Management and Engineering Practice</v>
          </cell>
        </row>
        <row r="140">
          <cell r="C140" t="str">
            <v>GENG5505</v>
          </cell>
          <cell r="D140" t="str">
            <v>SEM-2</v>
          </cell>
          <cell r="E140" t="str">
            <v>Project Management and Engineering Practice</v>
          </cell>
        </row>
        <row r="141">
          <cell r="C141" t="str">
            <v>GENG5507</v>
          </cell>
          <cell r="D141" t="str">
            <v>SEM-1</v>
          </cell>
          <cell r="E141" t="str">
            <v>Risk, Reliability and Safety</v>
          </cell>
        </row>
        <row r="142">
          <cell r="C142" t="str">
            <v>GENG5507</v>
          </cell>
          <cell r="D142" t="str">
            <v>SEM-2</v>
          </cell>
          <cell r="E142" t="str">
            <v>Risk, Reliability and Safety</v>
          </cell>
        </row>
        <row r="143">
          <cell r="C143" t="str">
            <v>GENG5511</v>
          </cell>
          <cell r="D143" t="str">
            <v>SEM-1</v>
          </cell>
          <cell r="E143" t="str">
            <v>Engineering Research Project Part 1</v>
          </cell>
        </row>
        <row r="144">
          <cell r="C144" t="str">
            <v>GENG5511</v>
          </cell>
          <cell r="D144" t="str">
            <v>SEM-2</v>
          </cell>
          <cell r="E144" t="str">
            <v>Engineering Research Project Part 1</v>
          </cell>
        </row>
        <row r="145">
          <cell r="C145" t="str">
            <v>GENG5512</v>
          </cell>
          <cell r="D145" t="str">
            <v>SEM-1</v>
          </cell>
          <cell r="E145" t="str">
            <v>Engineering Research Project Part 2</v>
          </cell>
        </row>
        <row r="146">
          <cell r="C146" t="str">
            <v>GENG5512</v>
          </cell>
          <cell r="D146" t="str">
            <v>SEM-2</v>
          </cell>
          <cell r="E146" t="str">
            <v>Engineering Research Project Part 2</v>
          </cell>
        </row>
        <row r="147">
          <cell r="C147" t="str">
            <v>CITS1001</v>
          </cell>
          <cell r="D147" t="str">
            <v>SEM-1</v>
          </cell>
          <cell r="E147" t="str">
            <v>Software Engineering with Java</v>
          </cell>
        </row>
        <row r="148">
          <cell r="C148" t="str">
            <v>CITS1001</v>
          </cell>
          <cell r="D148" t="str">
            <v>SEM-2</v>
          </cell>
          <cell r="E148" t="str">
            <v>Software Engineering with Java</v>
          </cell>
        </row>
        <row r="149">
          <cell r="C149" t="str">
            <v>CITS1401</v>
          </cell>
          <cell r="D149" t="str">
            <v>SEM-1</v>
          </cell>
          <cell r="E149" t="str">
            <v>Computational Thinking with Python</v>
          </cell>
        </row>
        <row r="150">
          <cell r="C150" t="str">
            <v>CITS1401</v>
          </cell>
          <cell r="D150" t="str">
            <v>SEM-2</v>
          </cell>
          <cell r="E150" t="str">
            <v>Computational Thinking with Python</v>
          </cell>
        </row>
        <row r="151">
          <cell r="C151" t="str">
            <v>CITS1402</v>
          </cell>
          <cell r="D151" t="str">
            <v>SEM-2</v>
          </cell>
          <cell r="E151" t="str">
            <v>Relational Database Management Systems</v>
          </cell>
        </row>
        <row r="152">
          <cell r="C152" t="str">
            <v>CITS1402</v>
          </cell>
          <cell r="D152" t="str">
            <v>TS-SUMM-B</v>
          </cell>
          <cell r="E152" t="str">
            <v>Relational Database Management Systems</v>
          </cell>
        </row>
        <row r="153">
          <cell r="C153" t="str">
            <v>CITS2002</v>
          </cell>
          <cell r="D153" t="str">
            <v>SEM-2</v>
          </cell>
          <cell r="E153" t="str">
            <v>Systems Programming</v>
          </cell>
        </row>
        <row r="154">
          <cell r="C154" t="str">
            <v>CITS2200</v>
          </cell>
          <cell r="D154" t="str">
            <v>SEM-1</v>
          </cell>
          <cell r="E154" t="str">
            <v>Data Structures and Algorithms</v>
          </cell>
        </row>
        <row r="155">
          <cell r="C155" t="str">
            <v>CITS2200</v>
          </cell>
          <cell r="D155" t="str">
            <v>CHN-2</v>
          </cell>
          <cell r="E155" t="str">
            <v>Data Structures and Algorithms</v>
          </cell>
        </row>
        <row r="156">
          <cell r="C156" t="str">
            <v>CITS2211</v>
          </cell>
          <cell r="D156" t="str">
            <v>SEM-2</v>
          </cell>
          <cell r="E156" t="str">
            <v>Discrete Structures</v>
          </cell>
        </row>
        <row r="157">
          <cell r="C157" t="str">
            <v>CITS2401</v>
          </cell>
          <cell r="D157" t="str">
            <v>SEM-1</v>
          </cell>
          <cell r="E157" t="str">
            <v>Computer Analysis and Visualisation</v>
          </cell>
        </row>
        <row r="158">
          <cell r="C158" t="str">
            <v>CITS2401</v>
          </cell>
          <cell r="D158" t="str">
            <v>SEM-2</v>
          </cell>
          <cell r="E158" t="str">
            <v>Computer Analysis and Visualisation</v>
          </cell>
        </row>
        <row r="159">
          <cell r="C159" t="str">
            <v>CITS3001</v>
          </cell>
          <cell r="D159" t="str">
            <v>SEM-2</v>
          </cell>
          <cell r="E159" t="str">
            <v>Algorithms, Agents and Artificial Intelligence</v>
          </cell>
        </row>
        <row r="160">
          <cell r="C160" t="str">
            <v>CITS3002</v>
          </cell>
          <cell r="D160" t="str">
            <v>SEM-1</v>
          </cell>
          <cell r="E160" t="str">
            <v>Computer Networks</v>
          </cell>
        </row>
        <row r="161">
          <cell r="C161" t="str">
            <v>CITS3002</v>
          </cell>
          <cell r="D161" t="str">
            <v>CHN-1</v>
          </cell>
          <cell r="E161" t="str">
            <v>Computer Networks</v>
          </cell>
        </row>
        <row r="162">
          <cell r="C162" t="str">
            <v>CITS3003</v>
          </cell>
          <cell r="D162" t="str">
            <v>SEM-1</v>
          </cell>
          <cell r="E162" t="str">
            <v>Graphics and Animation</v>
          </cell>
        </row>
        <row r="163">
          <cell r="C163" t="str">
            <v>CITS3004</v>
          </cell>
          <cell r="D163" t="str">
            <v>SEM-2</v>
          </cell>
          <cell r="E163" t="str">
            <v>Cybersecurity</v>
          </cell>
        </row>
        <row r="164">
          <cell r="C164" t="str">
            <v>CITS3200</v>
          </cell>
          <cell r="D164" t="str">
            <v>SEM-2</v>
          </cell>
          <cell r="E164" t="str">
            <v>Professional Computing [shared CITS5200]</v>
          </cell>
        </row>
        <row r="165">
          <cell r="C165" t="str">
            <v>CITS3401</v>
          </cell>
          <cell r="D165" t="str">
            <v>SEM-1</v>
          </cell>
          <cell r="E165" t="str">
            <v>Data Warehousing [shared CITS5504]</v>
          </cell>
        </row>
        <row r="166">
          <cell r="C166" t="str">
            <v>CITS3402</v>
          </cell>
          <cell r="D166" t="str">
            <v>SEM-2</v>
          </cell>
          <cell r="E166" t="str">
            <v>High Performance Computing [shared CITS5507]</v>
          </cell>
        </row>
        <row r="167">
          <cell r="C167" t="str">
            <v>CITS3403</v>
          </cell>
          <cell r="D167" t="str">
            <v>SEM-1</v>
          </cell>
          <cell r="E167" t="str">
            <v>Agile Web Development [shared CITS5505]</v>
          </cell>
        </row>
        <row r="168">
          <cell r="C168" t="str">
            <v>CITS4001</v>
          </cell>
          <cell r="D168" t="str">
            <v>SEM-1</v>
          </cell>
          <cell r="E168" t="str">
            <v>Computer Science and Software Engineering Research Project Part 1</v>
          </cell>
        </row>
        <row r="169">
          <cell r="C169" t="str">
            <v>CITS4001</v>
          </cell>
          <cell r="D169" t="str">
            <v>SEM-2</v>
          </cell>
          <cell r="E169" t="str">
            <v>Computer Science and Software Engineering Research Project Part 1</v>
          </cell>
        </row>
        <row r="170">
          <cell r="C170" t="str">
            <v>CITS4002</v>
          </cell>
          <cell r="D170" t="str">
            <v>SEM-1</v>
          </cell>
          <cell r="E170" t="str">
            <v>Computer Science and Software Engineering Research Project Part 2</v>
          </cell>
        </row>
        <row r="171">
          <cell r="C171" t="str">
            <v>CITS4002</v>
          </cell>
          <cell r="D171" t="str">
            <v>SEM-2</v>
          </cell>
          <cell r="E171" t="str">
            <v>Computer Science and Software Engineering Research Project Part 2</v>
          </cell>
        </row>
        <row r="172">
          <cell r="C172" t="str">
            <v>CITS4009</v>
          </cell>
          <cell r="D172" t="str">
            <v>SEM-2</v>
          </cell>
          <cell r="E172" t="str">
            <v>Introduction to Data Science</v>
          </cell>
        </row>
        <row r="173">
          <cell r="C173" t="str">
            <v>CITS4401</v>
          </cell>
          <cell r="D173" t="str">
            <v>SEM-1</v>
          </cell>
          <cell r="E173" t="str">
            <v>Software Requirements and Design</v>
          </cell>
        </row>
        <row r="174">
          <cell r="C174" t="str">
            <v>CITS4402</v>
          </cell>
          <cell r="D174" t="str">
            <v>SEM-1</v>
          </cell>
          <cell r="E174" t="str">
            <v>Computer Vision</v>
          </cell>
        </row>
        <row r="175">
          <cell r="C175" t="str">
            <v>CITS4403</v>
          </cell>
          <cell r="D175" t="str">
            <v>SEM-1</v>
          </cell>
          <cell r="E175" t="str">
            <v>Computational Modelling</v>
          </cell>
        </row>
        <row r="176">
          <cell r="C176" t="str">
            <v>CITS4404</v>
          </cell>
          <cell r="D176" t="str">
            <v>SEM-2</v>
          </cell>
          <cell r="E176" t="str">
            <v>Artificial Intelligence and Adaptive Systems</v>
          </cell>
        </row>
        <row r="177">
          <cell r="C177" t="str">
            <v>CITS4407</v>
          </cell>
          <cell r="D177" t="str">
            <v>SEM-1</v>
          </cell>
          <cell r="E177" t="str">
            <v>Open Source Tools and Scripting</v>
          </cell>
        </row>
        <row r="178">
          <cell r="C178" t="str">
            <v>CITS4419</v>
          </cell>
          <cell r="D178" t="str">
            <v>SEM-2</v>
          </cell>
          <cell r="E178" t="str">
            <v>Mobile and Wireless Computing</v>
          </cell>
        </row>
        <row r="179">
          <cell r="C179" t="str">
            <v>CITS4700</v>
          </cell>
          <cell r="D179" t="str">
            <v>SEM-1</v>
          </cell>
          <cell r="E179"/>
        </row>
        <row r="180">
          <cell r="C180" t="str">
            <v>CITS4700</v>
          </cell>
          <cell r="D180" t="str">
            <v>SEM-2</v>
          </cell>
          <cell r="E180"/>
        </row>
        <row r="181">
          <cell r="C181" t="str">
            <v>CITS5011</v>
          </cell>
          <cell r="D181" t="str">
            <v>SEM-1</v>
          </cell>
          <cell r="E181" t="str">
            <v>Data Science Research Project Part 1</v>
          </cell>
        </row>
        <row r="182">
          <cell r="C182" t="str">
            <v>CITS5011</v>
          </cell>
          <cell r="D182" t="str">
            <v>SEM-2</v>
          </cell>
          <cell r="E182" t="str">
            <v>Data Science Research Project Part 1</v>
          </cell>
        </row>
        <row r="183">
          <cell r="C183" t="str">
            <v>CITS5012</v>
          </cell>
          <cell r="D183" t="str">
            <v>SEM-1</v>
          </cell>
          <cell r="E183" t="str">
            <v>Data Science Research Project Part 2</v>
          </cell>
        </row>
        <row r="184">
          <cell r="C184" t="str">
            <v>CITS5012</v>
          </cell>
          <cell r="D184" t="str">
            <v>SEM-2</v>
          </cell>
          <cell r="E184" t="str">
            <v>Data Science Research Project Part 2</v>
          </cell>
        </row>
        <row r="185">
          <cell r="C185" t="str">
            <v>CITS5013</v>
          </cell>
          <cell r="D185" t="str">
            <v>SEM-1</v>
          </cell>
          <cell r="E185" t="str">
            <v>Data Science Research Project Part 3</v>
          </cell>
        </row>
        <row r="186">
          <cell r="C186" t="str">
            <v>CITS5013</v>
          </cell>
          <cell r="D186" t="str">
            <v>SEM-2</v>
          </cell>
          <cell r="E186" t="str">
            <v>Data Science Research Project Part 3</v>
          </cell>
        </row>
        <row r="187">
          <cell r="C187" t="str">
            <v>CITS5200</v>
          </cell>
          <cell r="D187" t="str">
            <v>SEM-2</v>
          </cell>
          <cell r="E187" t="str">
            <v>Professional Computing [shared CITS3200]</v>
          </cell>
        </row>
        <row r="188">
          <cell r="C188" t="str">
            <v>CITS5501</v>
          </cell>
          <cell r="D188" t="str">
            <v>SEM-1</v>
          </cell>
          <cell r="E188" t="str">
            <v>Software Testing and Quality Assurance</v>
          </cell>
        </row>
        <row r="189">
          <cell r="C189" t="str">
            <v>CITS5502</v>
          </cell>
          <cell r="D189" t="str">
            <v>SEM-2</v>
          </cell>
          <cell r="E189" t="str">
            <v>Software Processes</v>
          </cell>
        </row>
        <row r="190">
          <cell r="C190" t="str">
            <v>CITS5503</v>
          </cell>
          <cell r="D190" t="str">
            <v>SEM-2</v>
          </cell>
          <cell r="E190" t="str">
            <v>Cloud Computing</v>
          </cell>
        </row>
        <row r="191">
          <cell r="C191" t="str">
            <v>CITS5504</v>
          </cell>
          <cell r="D191" t="str">
            <v>SEM-1</v>
          </cell>
          <cell r="E191" t="str">
            <v>Data Warehousing [shared CITS3401]</v>
          </cell>
        </row>
        <row r="192">
          <cell r="C192" t="str">
            <v>CITS5505</v>
          </cell>
          <cell r="D192" t="str">
            <v>SEM-1</v>
          </cell>
          <cell r="E192" t="str">
            <v>Agile Web Development [shared CITS3403]</v>
          </cell>
        </row>
        <row r="193">
          <cell r="C193" t="str">
            <v>CITS5506</v>
          </cell>
          <cell r="D193" t="str">
            <v>SEM-2</v>
          </cell>
          <cell r="E193" t="str">
            <v>The Internet of Things</v>
          </cell>
        </row>
        <row r="194">
          <cell r="C194" t="str">
            <v>CITS5507</v>
          </cell>
          <cell r="D194" t="str">
            <v>SEM-2</v>
          </cell>
          <cell r="E194" t="str">
            <v>High Performance Computing [shared CITS3402]</v>
          </cell>
        </row>
        <row r="195">
          <cell r="C195" t="str">
            <v>CITS5508</v>
          </cell>
          <cell r="D195" t="str">
            <v>SEM-1</v>
          </cell>
          <cell r="E195" t="str">
            <v>Machine Leanering</v>
          </cell>
        </row>
        <row r="196">
          <cell r="C196" t="str">
            <v>CITS5551</v>
          </cell>
          <cell r="D196" t="str">
            <v>SEM-1</v>
          </cell>
          <cell r="E196" t="str">
            <v>Software Engineering Design Project 1</v>
          </cell>
        </row>
        <row r="197">
          <cell r="C197" t="str">
            <v>CITS5551</v>
          </cell>
          <cell r="D197" t="str">
            <v>SEM-2</v>
          </cell>
          <cell r="E197" t="str">
            <v>Software Engineering Design Project 1</v>
          </cell>
        </row>
        <row r="198">
          <cell r="C198" t="str">
            <v>CITS5552</v>
          </cell>
          <cell r="D198" t="str">
            <v>SEM-1</v>
          </cell>
          <cell r="E198" t="str">
            <v>Software Engineering Design Project 2</v>
          </cell>
        </row>
        <row r="199">
          <cell r="C199" t="str">
            <v>CITS5552</v>
          </cell>
          <cell r="D199" t="str">
            <v>SEM-2</v>
          </cell>
          <cell r="E199" t="str">
            <v>Software Engineering Design Project 2</v>
          </cell>
        </row>
        <row r="200">
          <cell r="C200" t="str">
            <v>GENG4407</v>
          </cell>
          <cell r="D200" t="str">
            <v>SEM-1</v>
          </cell>
          <cell r="E200" t="str">
            <v>Advanced Engineering Mathematics</v>
          </cell>
        </row>
        <row r="201">
          <cell r="C201" t="str">
            <v>MATH1011</v>
          </cell>
          <cell r="D201" t="str">
            <v>SEM-1</v>
          </cell>
          <cell r="E201" t="str">
            <v>Multivariable Calculus</v>
          </cell>
        </row>
        <row r="202">
          <cell r="C202" t="str">
            <v>MATH1011</v>
          </cell>
          <cell r="D202" t="str">
            <v>SEM-2</v>
          </cell>
          <cell r="E202" t="str">
            <v>Multivariable Calculus</v>
          </cell>
        </row>
        <row r="203">
          <cell r="C203" t="str">
            <v>MATH1012</v>
          </cell>
          <cell r="D203" t="str">
            <v>SEM-1</v>
          </cell>
          <cell r="E203" t="str">
            <v>Mathematical Theory &amp; Methods</v>
          </cell>
        </row>
        <row r="204">
          <cell r="C204" t="str">
            <v>MATH1012</v>
          </cell>
          <cell r="D204" t="str">
            <v>SEM-2</v>
          </cell>
          <cell r="E204" t="str">
            <v>Mathematical Theory &amp; Methods</v>
          </cell>
        </row>
        <row r="205">
          <cell r="C205" t="str">
            <v>MATH1601</v>
          </cell>
          <cell r="D205" t="str">
            <v>SEM-1</v>
          </cell>
          <cell r="E205" t="str">
            <v>Mathematics, Culture and Everyday Life</v>
          </cell>
        </row>
        <row r="206">
          <cell r="C206" t="str">
            <v>MATH1720</v>
          </cell>
          <cell r="D206" t="str">
            <v>SEM-1</v>
          </cell>
          <cell r="E206" t="str">
            <v>Mathematics Fundamentals</v>
          </cell>
        </row>
        <row r="207">
          <cell r="C207" t="str">
            <v>MATH1720</v>
          </cell>
          <cell r="D207" t="str">
            <v>SEM-2</v>
          </cell>
          <cell r="E207" t="str">
            <v>Mathematics Fundamentals</v>
          </cell>
        </row>
        <row r="208">
          <cell r="C208" t="str">
            <v>MATH1721</v>
          </cell>
          <cell r="D208" t="str">
            <v>SEM-1</v>
          </cell>
          <cell r="E208" t="str">
            <v>Mathematics Fundamentals: Methods</v>
          </cell>
        </row>
        <row r="209">
          <cell r="C209" t="str">
            <v>MATH1721</v>
          </cell>
          <cell r="D209" t="str">
            <v>SEM-2</v>
          </cell>
          <cell r="E209" t="str">
            <v>Mathematics Fundamentals: Methods</v>
          </cell>
        </row>
        <row r="210">
          <cell r="C210" t="str">
            <v>MATH1722</v>
          </cell>
          <cell r="D210" t="str">
            <v>SEM-1</v>
          </cell>
          <cell r="E210" t="str">
            <v>Mathematics Fundamentals: Specialist</v>
          </cell>
        </row>
        <row r="211">
          <cell r="C211" t="str">
            <v>MATH1722</v>
          </cell>
          <cell r="D211" t="str">
            <v>SEM-2</v>
          </cell>
          <cell r="E211" t="str">
            <v>Mathematics Fundamentals: Specialist</v>
          </cell>
        </row>
        <row r="212">
          <cell r="C212" t="str">
            <v>MATH1722</v>
          </cell>
          <cell r="D212" t="str">
            <v>TS-SUMM-B</v>
          </cell>
          <cell r="E212" t="str">
            <v>Mathematics Fundamentals: Specialist</v>
          </cell>
        </row>
        <row r="213">
          <cell r="C213" t="str">
            <v>MATH2021</v>
          </cell>
          <cell r="D213" t="str">
            <v>SEM-1</v>
          </cell>
          <cell r="E213" t="str">
            <v xml:space="preserve">Introduction to Applied Mathematics </v>
          </cell>
        </row>
        <row r="214">
          <cell r="C214" t="str">
            <v>MATH2031</v>
          </cell>
          <cell r="D214" t="str">
            <v>SEM-1</v>
          </cell>
          <cell r="E214" t="str">
            <v>Introduction to Pure Mathematics</v>
          </cell>
        </row>
        <row r="215">
          <cell r="C215" t="str">
            <v>MATH2501</v>
          </cell>
          <cell r="D215" t="str">
            <v>SEM-2</v>
          </cell>
          <cell r="E215" t="str">
            <v>Advanced Mathematical Methods</v>
          </cell>
        </row>
        <row r="216">
          <cell r="C216" t="str">
            <v>MATH3002</v>
          </cell>
          <cell r="D216" t="str">
            <v>SEM-1</v>
          </cell>
          <cell r="E216" t="str">
            <v xml:space="preserve">Network Science </v>
          </cell>
        </row>
        <row r="217">
          <cell r="C217" t="str">
            <v>MATH3021</v>
          </cell>
          <cell r="D217" t="str">
            <v>SEM-1</v>
          </cell>
          <cell r="E217" t="str">
            <v>Nonlinear Dynamics and Chaos</v>
          </cell>
        </row>
        <row r="218">
          <cell r="C218" t="str">
            <v>MATH3022</v>
          </cell>
          <cell r="D218" t="str">
            <v>SEM-2</v>
          </cell>
          <cell r="E218" t="str">
            <v>Scientific and Industrial Modelling</v>
          </cell>
        </row>
        <row r="219">
          <cell r="C219" t="str">
            <v>MATH3023</v>
          </cell>
          <cell r="D219" t="str">
            <v>SEM-2</v>
          </cell>
          <cell r="E219" t="str">
            <v>Advanced Mathematics Applications</v>
          </cell>
        </row>
        <row r="220">
          <cell r="C220" t="str">
            <v>MATH3024</v>
          </cell>
          <cell r="D220" t="str">
            <v>SEM-2</v>
          </cell>
          <cell r="E220" t="str">
            <v>Complex Systems</v>
          </cell>
        </row>
        <row r="221">
          <cell r="C221" t="str">
            <v>MATH3031</v>
          </cell>
          <cell r="D221" t="str">
            <v>SEM-1</v>
          </cell>
          <cell r="E221" t="str">
            <v>Algebraic Structures and Symmetry</v>
          </cell>
        </row>
        <row r="222">
          <cell r="C222" t="str">
            <v>MATH3032</v>
          </cell>
          <cell r="D222" t="str">
            <v>SEM-2</v>
          </cell>
          <cell r="E222" t="str">
            <v>Topology and Analysis</v>
          </cell>
        </row>
        <row r="223">
          <cell r="C223" t="str">
            <v>MATH3033</v>
          </cell>
          <cell r="D223" t="str">
            <v>SEM-2</v>
          </cell>
          <cell r="E223" t="str">
            <v>Geometry</v>
          </cell>
        </row>
        <row r="224">
          <cell r="C224" t="str">
            <v>MATH4001</v>
          </cell>
          <cell r="D224" t="str">
            <v>SEM-1</v>
          </cell>
          <cell r="E224" t="str">
            <v>Mathematics and Statistics Research Project 1</v>
          </cell>
        </row>
        <row r="225">
          <cell r="C225" t="str">
            <v>MATH4001</v>
          </cell>
          <cell r="D225" t="str">
            <v>SEM-2</v>
          </cell>
          <cell r="E225" t="str">
            <v>Mathematics and Statistics Research Project 1</v>
          </cell>
        </row>
        <row r="226">
          <cell r="C226" t="str">
            <v>MATH4002</v>
          </cell>
          <cell r="D226" t="str">
            <v>SEM-1</v>
          </cell>
          <cell r="E226" t="str">
            <v>Mathematics and Statistics Research Project 2</v>
          </cell>
        </row>
        <row r="227">
          <cell r="C227" t="str">
            <v>MATH4002</v>
          </cell>
          <cell r="D227" t="str">
            <v>SEM-2</v>
          </cell>
          <cell r="E227" t="str">
            <v>Mathematics and Statistics Research Project 2</v>
          </cell>
        </row>
        <row r="228">
          <cell r="C228" t="str">
            <v>MATH4011</v>
          </cell>
          <cell r="D228" t="str">
            <v>SEM-1</v>
          </cell>
          <cell r="E228" t="str">
            <v>Special Topics in Mathematics</v>
          </cell>
        </row>
        <row r="229">
          <cell r="C229" t="str">
            <v>MATH4011</v>
          </cell>
          <cell r="D229" t="str">
            <v>SEM-2</v>
          </cell>
          <cell r="E229" t="str">
            <v>Special Topics in Mathematics</v>
          </cell>
        </row>
        <row r="230">
          <cell r="C230" t="str">
            <v>MATH4021</v>
          </cell>
          <cell r="D230" t="str">
            <v>SEM-1</v>
          </cell>
          <cell r="E230" t="str">
            <v>Dynamical Systems</v>
          </cell>
        </row>
        <row r="231">
          <cell r="C231" t="str">
            <v>MATH4022</v>
          </cell>
          <cell r="D231" t="str">
            <v>SEM-2</v>
          </cell>
          <cell r="E231" t="str">
            <v>Theoretical Mechanics</v>
          </cell>
        </row>
        <row r="232">
          <cell r="C232" t="str">
            <v>MATH4023</v>
          </cell>
          <cell r="D232" t="str">
            <v>SEM-2</v>
          </cell>
          <cell r="E232" t="str">
            <v>Mathematical Optimisation</v>
          </cell>
        </row>
        <row r="233">
          <cell r="C233" t="str">
            <v>MATH4024</v>
          </cell>
          <cell r="D233" t="str">
            <v>SEM-1</v>
          </cell>
          <cell r="E233" t="str">
            <v>Modern Methods of Theoretical Modelling</v>
          </cell>
        </row>
        <row r="234">
          <cell r="C234" t="str">
            <v>MATH4031</v>
          </cell>
          <cell r="D234" t="str">
            <v>SEM-1</v>
          </cell>
          <cell r="E234" t="str">
            <v>Algebra</v>
          </cell>
        </row>
        <row r="235">
          <cell r="C235" t="str">
            <v>MATH4032</v>
          </cell>
          <cell r="D235" t="str">
            <v>SEM-1</v>
          </cell>
          <cell r="E235" t="str">
            <v>Continuous Geometry and Analysis</v>
          </cell>
        </row>
        <row r="236">
          <cell r="C236" t="str">
            <v>MATH4033</v>
          </cell>
          <cell r="D236" t="str">
            <v>SEM-2</v>
          </cell>
          <cell r="E236" t="str">
            <v>Advanced Topics in Pure Mathematics</v>
          </cell>
        </row>
        <row r="237">
          <cell r="C237" t="str">
            <v>MATH4403</v>
          </cell>
          <cell r="D237" t="str">
            <v>SEM-1</v>
          </cell>
          <cell r="E237" t="str">
            <v>Advanced Mathematics 1</v>
          </cell>
        </row>
        <row r="238">
          <cell r="C238" t="str">
            <v>MATH4034</v>
          </cell>
          <cell r="D238" t="str">
            <v>SEM-2</v>
          </cell>
          <cell r="E238" t="str">
            <v>A Gentle Introduction to Partial Differential Equations</v>
          </cell>
        </row>
        <row r="239">
          <cell r="C239" t="str">
            <v>MATH5540</v>
          </cell>
          <cell r="D239" t="str">
            <v>SEM-2</v>
          </cell>
          <cell r="E239" t="str">
            <v>Advanced Mathematics 2</v>
          </cell>
        </row>
        <row r="240">
          <cell r="C240" t="str">
            <v>STAT1400</v>
          </cell>
          <cell r="D240" t="str">
            <v>SEM-1</v>
          </cell>
          <cell r="E240" t="str">
            <v>Statistics for Science</v>
          </cell>
        </row>
        <row r="241">
          <cell r="C241" t="str">
            <v>STAT1400</v>
          </cell>
          <cell r="D241" t="str">
            <v>SEM-2</v>
          </cell>
          <cell r="E241" t="str">
            <v>Statistics for Science</v>
          </cell>
        </row>
        <row r="242">
          <cell r="C242" t="str">
            <v>STAT1520</v>
          </cell>
          <cell r="D242" t="str">
            <v>SEM-1</v>
          </cell>
          <cell r="E242" t="str">
            <v>Economics and Business Statistics</v>
          </cell>
        </row>
        <row r="243">
          <cell r="C243" t="str">
            <v>STAT1520</v>
          </cell>
          <cell r="D243" t="str">
            <v>SEM-2</v>
          </cell>
          <cell r="E243" t="str">
            <v>Economics and Business Statistics</v>
          </cell>
        </row>
        <row r="244">
          <cell r="C244" t="str">
            <v>STAT1520</v>
          </cell>
          <cell r="D244" t="str">
            <v>TS-SUMM-B</v>
          </cell>
          <cell r="E244" t="str">
            <v>Economics and Business Statistics</v>
          </cell>
        </row>
        <row r="245">
          <cell r="C245" t="str">
            <v>STAT2062</v>
          </cell>
          <cell r="D245" t="str">
            <v>SEM-2</v>
          </cell>
          <cell r="E245" t="str">
            <v>Fundamentals of Probability with Applications</v>
          </cell>
        </row>
        <row r="246">
          <cell r="C246" t="str">
            <v>STAT2401</v>
          </cell>
          <cell r="D246" t="str">
            <v>SEM-1</v>
          </cell>
          <cell r="E246" t="str">
            <v>Analysis of Experiments</v>
          </cell>
        </row>
        <row r="247">
          <cell r="C247" t="str">
            <v>STAT2402</v>
          </cell>
          <cell r="D247" t="str">
            <v>SEM-2</v>
          </cell>
          <cell r="E247" t="str">
            <v>Analysis of Observations</v>
          </cell>
        </row>
        <row r="248">
          <cell r="C248" t="str">
            <v>STAT3061</v>
          </cell>
          <cell r="D248" t="str">
            <v>SEM-1</v>
          </cell>
          <cell r="E248" t="str">
            <v>Random Processes and Their Applications</v>
          </cell>
        </row>
        <row r="249">
          <cell r="C249" t="str">
            <v>STAT3062</v>
          </cell>
          <cell r="D249" t="str">
            <v>SEM-1</v>
          </cell>
          <cell r="E249" t="str">
            <v xml:space="preserve">Statistical Science                                               </v>
          </cell>
        </row>
        <row r="250">
          <cell r="C250" t="str">
            <v>STAT3063</v>
          </cell>
          <cell r="D250" t="str">
            <v>SEM-2</v>
          </cell>
          <cell r="E250" t="str">
            <v>Spatial Statistics and Modelling</v>
          </cell>
        </row>
        <row r="251">
          <cell r="C251" t="str">
            <v>STAT3401</v>
          </cell>
          <cell r="D251" t="str">
            <v>SEM-1</v>
          </cell>
          <cell r="E251" t="str">
            <v>Advanced Data Analysis [shared STAT4065]</v>
          </cell>
        </row>
        <row r="252">
          <cell r="C252" t="str">
            <v>STAT3402</v>
          </cell>
          <cell r="D252" t="str">
            <v>SEM-2</v>
          </cell>
          <cell r="E252" t="str">
            <v>Communication and Problem Solving with Statistics</v>
          </cell>
        </row>
        <row r="253">
          <cell r="C253" t="str">
            <v>STAT3405</v>
          </cell>
          <cell r="D253" t="str">
            <v>SEM-1</v>
          </cell>
          <cell r="E253" t="str">
            <v>Introduction to Bayesian Computing and Statistics [shared STAT4066]</v>
          </cell>
        </row>
        <row r="254">
          <cell r="C254" t="str">
            <v>STAT3406</v>
          </cell>
          <cell r="D254" t="str">
            <v>SEM-2</v>
          </cell>
          <cell r="E254" t="str">
            <v>Applied Statistics and Data Visualisation [shared STAT4067]</v>
          </cell>
        </row>
        <row r="255">
          <cell r="C255" t="str">
            <v>STAT4061</v>
          </cell>
          <cell r="D255" t="str">
            <v>SEM-1</v>
          </cell>
          <cell r="E255" t="str">
            <v>Probability and Stochastic Processes</v>
          </cell>
        </row>
        <row r="256">
          <cell r="C256" t="str">
            <v>STAT4062</v>
          </cell>
          <cell r="D256" t="str">
            <v>SEM-1</v>
          </cell>
          <cell r="E256" t="str">
            <v xml:space="preserve">Statistical Modelling and Inference                  </v>
          </cell>
        </row>
        <row r="257">
          <cell r="C257" t="str">
            <v>STAT4063</v>
          </cell>
          <cell r="D257" t="str">
            <v>SEM-2</v>
          </cell>
          <cell r="E257" t="str">
            <v>Computationally Intensive Methods in Statistics</v>
          </cell>
        </row>
        <row r="258">
          <cell r="C258" t="str">
            <v>STAT4064</v>
          </cell>
          <cell r="D258" t="str">
            <v>SEM-2</v>
          </cell>
          <cell r="E258" t="str">
            <v>Applied Predictive Modelling</v>
          </cell>
        </row>
        <row r="259">
          <cell r="C259" t="str">
            <v>STAT4065</v>
          </cell>
          <cell r="D259" t="str">
            <v>SEM-1</v>
          </cell>
          <cell r="E259" t="str">
            <v>Multilevel and Mixed-Effects Modelling [shared STAT3401]</v>
          </cell>
        </row>
        <row r="260">
          <cell r="C260" t="str">
            <v>STAT4066</v>
          </cell>
          <cell r="D260" t="str">
            <v>SEM-1</v>
          </cell>
          <cell r="E260" t="str">
            <v>Bayesian Computing and Statistics [shared STAT3405]</v>
          </cell>
        </row>
        <row r="261">
          <cell r="C261" t="str">
            <v>STAT4067</v>
          </cell>
          <cell r="D261" t="str">
            <v>SEM-2</v>
          </cell>
          <cell r="E261" t="str">
            <v>Applied Statistics and Data Visualisation [shared STAT3406]</v>
          </cell>
        </row>
        <row r="262">
          <cell r="C262" t="str">
            <v>ANHB5451</v>
          </cell>
          <cell r="D262" t="str">
            <v>SEM-1</v>
          </cell>
          <cell r="E262" t="str">
            <v>Human Biology for Medical Physicists</v>
          </cell>
        </row>
        <row r="263">
          <cell r="C263" t="str">
            <v>PHYS1001</v>
          </cell>
          <cell r="D263" t="str">
            <v>SEM-1</v>
          </cell>
          <cell r="E263" t="str">
            <v>Physics for Scientists and Engineers</v>
          </cell>
        </row>
        <row r="264">
          <cell r="C264" t="str">
            <v>PHYS1001</v>
          </cell>
          <cell r="D264" t="str">
            <v>SEM-2</v>
          </cell>
          <cell r="E264" t="str">
            <v>Physics for Scientists and Engineers</v>
          </cell>
        </row>
        <row r="265">
          <cell r="C265" t="str">
            <v>PHYS1002</v>
          </cell>
          <cell r="D265" t="str">
            <v>SEM-1</v>
          </cell>
          <cell r="E265" t="str">
            <v>Modern Physics</v>
          </cell>
        </row>
        <row r="266">
          <cell r="C266" t="str">
            <v>PHYS1002</v>
          </cell>
          <cell r="D266" t="str">
            <v>SEM-2</v>
          </cell>
          <cell r="E266" t="str">
            <v>Modern Physics</v>
          </cell>
        </row>
        <row r="267">
          <cell r="C267" t="str">
            <v>PHYS1021</v>
          </cell>
          <cell r="D267" t="str">
            <v>SEM-1</v>
          </cell>
          <cell r="E267" t="str">
            <v>Applied Physics A</v>
          </cell>
        </row>
        <row r="268">
          <cell r="C268" t="str">
            <v>PHYS1030</v>
          </cell>
          <cell r="D268" t="str">
            <v>SEM-1</v>
          </cell>
          <cell r="E268" t="str">
            <v>Physics Bridging Unit</v>
          </cell>
        </row>
        <row r="269">
          <cell r="C269" t="str">
            <v>PHYS1030</v>
          </cell>
          <cell r="D269" t="str">
            <v>SEM-2</v>
          </cell>
          <cell r="E269" t="str">
            <v>Physics Bridging Unit</v>
          </cell>
        </row>
        <row r="270">
          <cell r="C270" t="str">
            <v>PHYS2001</v>
          </cell>
          <cell r="D270" t="str">
            <v>SEM-1</v>
          </cell>
          <cell r="E270" t="str">
            <v>Quantum Physics and Electromagnetism</v>
          </cell>
        </row>
        <row r="271">
          <cell r="C271" t="str">
            <v>PHYS2002</v>
          </cell>
          <cell r="D271" t="str">
            <v>SEM-2</v>
          </cell>
          <cell r="E271" t="str">
            <v>The Physics of Particles</v>
          </cell>
        </row>
        <row r="272">
          <cell r="C272" t="str">
            <v>PHYS3001</v>
          </cell>
          <cell r="D272" t="str">
            <v>SEM-1</v>
          </cell>
          <cell r="E272" t="str">
            <v>Quantum Mechanics and Atomic Physics</v>
          </cell>
        </row>
        <row r="273">
          <cell r="C273" t="str">
            <v>PHYS3002</v>
          </cell>
          <cell r="D273" t="str">
            <v>SEM-2</v>
          </cell>
          <cell r="E273" t="str">
            <v>Electrodynamics and Relativity</v>
          </cell>
        </row>
        <row r="274">
          <cell r="C274" t="str">
            <v>PHYS3003</v>
          </cell>
          <cell r="D274" t="str">
            <v>SEM-1</v>
          </cell>
          <cell r="E274" t="str">
            <v>Astrophysics and Space Science</v>
          </cell>
        </row>
        <row r="275">
          <cell r="C275" t="str">
            <v>PHYS3004</v>
          </cell>
          <cell r="D275" t="str">
            <v>SEM-2</v>
          </cell>
          <cell r="E275" t="str">
            <v>Advanced Quantum Mechanics</v>
          </cell>
        </row>
        <row r="276">
          <cell r="C276" t="str">
            <v>PHYS3011</v>
          </cell>
          <cell r="D276" t="str">
            <v>SEM-1</v>
          </cell>
          <cell r="E276" t="str">
            <v>Mathematical Physics</v>
          </cell>
        </row>
        <row r="277">
          <cell r="C277" t="str">
            <v>PHYS3012</v>
          </cell>
          <cell r="D277" t="str">
            <v>SEM-2</v>
          </cell>
          <cell r="E277" t="str">
            <v>Frontiers in Modern Physics</v>
          </cell>
        </row>
        <row r="278">
          <cell r="C278" t="str">
            <v>PHYS4010</v>
          </cell>
          <cell r="D278" t="str">
            <v>SEM-1</v>
          </cell>
          <cell r="E278" t="str">
            <v>Special Topics in Theoretical Physics</v>
          </cell>
        </row>
        <row r="279">
          <cell r="C279" t="str">
            <v>PHYS4020</v>
          </cell>
          <cell r="D279" t="str">
            <v>SEM-1</v>
          </cell>
          <cell r="E279" t="str">
            <v>Special Topics in Experimental Physics</v>
          </cell>
        </row>
        <row r="280">
          <cell r="C280" t="str">
            <v>PHYS4415</v>
          </cell>
          <cell r="D280" t="str">
            <v>SEM-1</v>
          </cell>
          <cell r="E280" t="str">
            <v>Special Topics in Physics I</v>
          </cell>
        </row>
        <row r="281">
          <cell r="C281" t="str">
            <v>PHYS4416</v>
          </cell>
          <cell r="D281" t="str">
            <v>SEM-1</v>
          </cell>
          <cell r="E281" t="str">
            <v>Special Topics in Physics II</v>
          </cell>
        </row>
        <row r="282">
          <cell r="C282" t="str">
            <v>PHYS4417</v>
          </cell>
          <cell r="D282" t="str">
            <v>SEM-2</v>
          </cell>
          <cell r="E282" t="str">
            <v>Special Topics in Physics III</v>
          </cell>
        </row>
        <row r="283">
          <cell r="C283" t="str">
            <v>PHYS5010</v>
          </cell>
          <cell r="D283" t="str">
            <v>SEM-2</v>
          </cell>
          <cell r="E283" t="str">
            <v>Advanced Topics in Theoretical Physics</v>
          </cell>
        </row>
        <row r="284">
          <cell r="C284" t="str">
            <v>PHYS5020</v>
          </cell>
          <cell r="D284" t="str">
            <v>SEM-2</v>
          </cell>
          <cell r="E284" t="str">
            <v>Advanced Topics in Experimental Physics</v>
          </cell>
        </row>
        <row r="285">
          <cell r="C285" t="str">
            <v>PHYS5401</v>
          </cell>
          <cell r="D285" t="str">
            <v>SEM-1</v>
          </cell>
          <cell r="E285" t="str">
            <v>Medical Imaging Physics</v>
          </cell>
        </row>
        <row r="286">
          <cell r="C286" t="str">
            <v>PHYS5402</v>
          </cell>
          <cell r="D286" t="str">
            <v>SEM-2</v>
          </cell>
          <cell r="E286" t="str">
            <v>Radiation Biology and Protection</v>
          </cell>
        </row>
        <row r="287">
          <cell r="C287" t="str">
            <v>PHYS5403</v>
          </cell>
          <cell r="D287" t="str">
            <v>SEM-2</v>
          </cell>
          <cell r="E287" t="str">
            <v>Radiotherapy Physics</v>
          </cell>
        </row>
        <row r="288">
          <cell r="C288" t="str">
            <v>PHYS5404</v>
          </cell>
          <cell r="D288" t="str">
            <v>SEM-1</v>
          </cell>
          <cell r="E288" t="str">
            <v>Radiation Physics and Dosimetry</v>
          </cell>
        </row>
        <row r="289">
          <cell r="C289" t="str">
            <v>PHYS5405</v>
          </cell>
          <cell r="D289" t="str">
            <v>SEM-1</v>
          </cell>
          <cell r="E289" t="str">
            <v>Radiation Safety</v>
          </cell>
        </row>
        <row r="290">
          <cell r="C290" t="str">
            <v>PHYS5510</v>
          </cell>
          <cell r="D290" t="str">
            <v>SEM-1</v>
          </cell>
          <cell r="E290" t="str">
            <v>Advanced Topics in Physics I (??)</v>
          </cell>
        </row>
        <row r="291">
          <cell r="C291" t="str">
            <v>PHYS5511</v>
          </cell>
          <cell r="D291" t="str">
            <v>SEM-2</v>
          </cell>
          <cell r="E291" t="str">
            <v>Advanced Topics in Physics II (??)</v>
          </cell>
        </row>
        <row r="292">
          <cell r="C292" t="str">
            <v>PHYS5512</v>
          </cell>
          <cell r="D292" t="str">
            <v>SEM-2</v>
          </cell>
          <cell r="E292" t="str">
            <v>Advanced Topics in Physics III</v>
          </cell>
        </row>
        <row r="293">
          <cell r="C293" t="str">
            <v>SCIE1121</v>
          </cell>
          <cell r="D293" t="str">
            <v>SEM-1</v>
          </cell>
          <cell r="E293" t="str">
            <v>Our Universe</v>
          </cell>
        </row>
        <row r="294">
          <cell r="C294" t="str">
            <v>SCIE1122</v>
          </cell>
          <cell r="D294" t="str">
            <v>SEM-2</v>
          </cell>
          <cell r="E294" t="str">
            <v>Our Solar System</v>
          </cell>
        </row>
        <row r="295">
          <cell r="C295" t="str">
            <v>SCIE1122</v>
          </cell>
          <cell r="D295" t="str">
            <v>TS-SUMM-B</v>
          </cell>
          <cell r="E295" t="str">
            <v>Our Solar System</v>
          </cell>
        </row>
        <row r="296">
          <cell r="C296" t="str">
            <v>SHPC4001</v>
          </cell>
          <cell r="D296" t="str">
            <v>SEM-1</v>
          </cell>
          <cell r="E296" t="str">
            <v>Principles of Scientific Computation</v>
          </cell>
        </row>
        <row r="297">
          <cell r="C297" t="str">
            <v>SHPC4002</v>
          </cell>
          <cell r="D297" t="str">
            <v>SEM-2</v>
          </cell>
          <cell r="E297" t="str">
            <v>High Performance Computing [shared teaching]</v>
          </cell>
        </row>
        <row r="298">
          <cell r="C298" t="str">
            <v>SHPC5002</v>
          </cell>
          <cell r="D298" t="str">
            <v>SEM-2</v>
          </cell>
          <cell r="E298" t="str">
            <v>High Performance Scientific Computing [shared teaching]</v>
          </cell>
        </row>
        <row r="299">
          <cell r="C299" t="str">
            <v>ENSC3017</v>
          </cell>
          <cell r="D299" t="str">
            <v>CHN-1</v>
          </cell>
          <cell r="E299" t="str">
            <v>Circuits and Electronics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1EC7-3D00-4A52-A856-4A9558C6D6D1}">
  <sheetPr>
    <pageSetUpPr fitToPage="1"/>
  </sheetPr>
  <dimension ref="A3:Q63"/>
  <sheetViews>
    <sheetView tabSelected="1" workbookViewId="0">
      <selection activeCell="B14" sqref="B14"/>
    </sheetView>
  </sheetViews>
  <sheetFormatPr defaultColWidth="8.77734375" defaultRowHeight="13.8" x14ac:dyDescent="0.25"/>
  <cols>
    <col min="1" max="1" width="27.33203125" customWidth="1"/>
    <col min="2" max="2" width="29.33203125" customWidth="1"/>
    <col min="3" max="3" width="28.33203125" customWidth="1"/>
    <col min="4" max="4" width="16.6640625" customWidth="1"/>
    <col min="5" max="5" width="25.109375" customWidth="1"/>
    <col min="6" max="6" width="16.109375" customWidth="1"/>
    <col min="7" max="7" width="10.44140625" bestFit="1" customWidth="1"/>
    <col min="8" max="8" width="18.6640625" customWidth="1"/>
    <col min="9" max="9" width="21.44140625" customWidth="1"/>
    <col min="10" max="10" width="18.5546875" customWidth="1"/>
    <col min="11" max="11" width="15" customWidth="1"/>
    <col min="12" max="12" width="17.33203125" customWidth="1"/>
    <col min="13" max="13" width="15.21875" customWidth="1"/>
    <col min="14" max="14" width="15.88671875" customWidth="1"/>
    <col min="15" max="15" width="22" customWidth="1"/>
    <col min="18" max="18" width="8.77734375" customWidth="1"/>
    <col min="19" max="19" width="4.6640625" customWidth="1"/>
  </cols>
  <sheetData>
    <row r="3" spans="1:17" x14ac:dyDescent="0.25">
      <c r="A3" t="s">
        <v>28</v>
      </c>
    </row>
    <row r="6" spans="1:17" x14ac:dyDescent="0.25">
      <c r="A6" s="1" t="s">
        <v>0</v>
      </c>
    </row>
    <row r="7" spans="1:17" x14ac:dyDescent="0.25">
      <c r="A7" s="37" t="s">
        <v>1</v>
      </c>
      <c r="B7" t="s">
        <v>2</v>
      </c>
      <c r="C7" s="38">
        <f>B11</f>
        <v>2021</v>
      </c>
      <c r="E7" s="38">
        <f>B11-1</f>
        <v>2020</v>
      </c>
    </row>
    <row r="8" spans="1:17" x14ac:dyDescent="0.25">
      <c r="A8" s="37" t="s">
        <v>3</v>
      </c>
      <c r="B8" t="s">
        <v>9</v>
      </c>
      <c r="C8" s="37" t="s">
        <v>10</v>
      </c>
      <c r="D8">
        <v>410</v>
      </c>
      <c r="E8" s="37" t="s">
        <v>11</v>
      </c>
      <c r="F8">
        <v>350</v>
      </c>
    </row>
    <row r="9" spans="1:17" x14ac:dyDescent="0.25">
      <c r="A9" s="37" t="s">
        <v>5</v>
      </c>
      <c r="B9" t="str">
        <f>IFERROR(VLOOKUP(B7,'[1]Budget 2019'!C:E,3,FALSE)," ")</f>
        <v>Software Engineering with Java</v>
      </c>
      <c r="C9" s="37"/>
      <c r="E9" s="37" t="s">
        <v>12</v>
      </c>
    </row>
    <row r="10" spans="1:17" x14ac:dyDescent="0.25">
      <c r="A10" s="37" t="s">
        <v>6</v>
      </c>
      <c r="B10" t="s">
        <v>7</v>
      </c>
      <c r="C10" s="37" t="s">
        <v>13</v>
      </c>
      <c r="D10" s="3">
        <v>65325</v>
      </c>
      <c r="E10" s="37" t="s">
        <v>14</v>
      </c>
      <c r="F10" s="3">
        <v>50050</v>
      </c>
      <c r="Q10" s="34"/>
    </row>
    <row r="11" spans="1:17" x14ac:dyDescent="0.25">
      <c r="A11" s="37" t="s">
        <v>8</v>
      </c>
      <c r="B11">
        <v>2021</v>
      </c>
      <c r="C11" s="37"/>
      <c r="E11" s="37" t="s">
        <v>15</v>
      </c>
      <c r="F11" s="3">
        <v>0</v>
      </c>
      <c r="Q11" s="34"/>
    </row>
    <row r="12" spans="1:17" x14ac:dyDescent="0.25">
      <c r="A12" s="37" t="s">
        <v>69</v>
      </c>
      <c r="B12">
        <v>6</v>
      </c>
      <c r="Q12" s="34"/>
    </row>
    <row r="13" spans="1:17" x14ac:dyDescent="0.25">
      <c r="A13" s="37" t="s">
        <v>77</v>
      </c>
      <c r="Q13" s="34"/>
    </row>
    <row r="14" spans="1:17" x14ac:dyDescent="0.25">
      <c r="Q14" s="34"/>
    </row>
    <row r="15" spans="1:17" x14ac:dyDescent="0.25">
      <c r="Q15" s="34"/>
    </row>
    <row r="16" spans="1:17" x14ac:dyDescent="0.25">
      <c r="Q16" s="34"/>
    </row>
    <row r="17" spans="1:11" ht="22.05" customHeight="1" x14ac:dyDescent="0.3">
      <c r="A17" s="31" t="s">
        <v>61</v>
      </c>
      <c r="B17" s="6" t="s">
        <v>75</v>
      </c>
      <c r="C17" s="6" t="s">
        <v>19</v>
      </c>
      <c r="D17" s="6" t="s">
        <v>22</v>
      </c>
      <c r="E17" s="6" t="s">
        <v>24</v>
      </c>
      <c r="F17" s="6" t="s">
        <v>25</v>
      </c>
      <c r="G17" s="6" t="s">
        <v>26</v>
      </c>
      <c r="H17" s="6" t="s">
        <v>27</v>
      </c>
    </row>
    <row r="18" spans="1:11" ht="18.600000000000001" customHeight="1" x14ac:dyDescent="0.25">
      <c r="A18" s="26" t="s">
        <v>72</v>
      </c>
      <c r="B18" s="8" t="s">
        <v>18</v>
      </c>
      <c r="C18" s="8" t="s">
        <v>20</v>
      </c>
      <c r="D18" s="8" t="s">
        <v>20</v>
      </c>
      <c r="E18" s="8" t="s">
        <v>20</v>
      </c>
      <c r="F18" s="8" t="s">
        <v>20</v>
      </c>
      <c r="G18" s="8" t="s">
        <v>20</v>
      </c>
      <c r="H18" s="8" t="s">
        <v>20</v>
      </c>
    </row>
    <row r="19" spans="1:11" ht="22.95" customHeight="1" x14ac:dyDescent="0.25">
      <c r="A19" s="26" t="s">
        <v>73</v>
      </c>
      <c r="B19" s="7" t="s">
        <v>50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23</v>
      </c>
      <c r="H19" s="7" t="s">
        <v>23</v>
      </c>
    </row>
    <row r="20" spans="1:11" x14ac:dyDescent="0.25">
      <c r="A20" s="26" t="s">
        <v>74</v>
      </c>
      <c r="B20" s="8">
        <v>0</v>
      </c>
      <c r="C20" s="8">
        <v>64</v>
      </c>
      <c r="D20" s="8">
        <v>50</v>
      </c>
      <c r="E20" s="8">
        <v>50</v>
      </c>
      <c r="F20" s="8">
        <v>50</v>
      </c>
      <c r="G20" s="8">
        <v>50</v>
      </c>
      <c r="H20" s="8">
        <v>50</v>
      </c>
    </row>
    <row r="25" spans="1:11" ht="17.399999999999999" x14ac:dyDescent="0.3">
      <c r="A25" s="31" t="s">
        <v>58</v>
      </c>
      <c r="B25" s="30"/>
    </row>
    <row r="26" spans="1:11" x14ac:dyDescent="0.25">
      <c r="A26" s="5" t="s">
        <v>62</v>
      </c>
      <c r="B26" s="4" t="s">
        <v>76</v>
      </c>
      <c r="C26" s="20" t="s">
        <v>63</v>
      </c>
      <c r="D26" s="6" t="s">
        <v>17</v>
      </c>
      <c r="E26" s="6" t="s">
        <v>19</v>
      </c>
      <c r="F26" s="6" t="s">
        <v>22</v>
      </c>
      <c r="G26" s="6" t="s">
        <v>24</v>
      </c>
      <c r="H26" s="6" t="s">
        <v>25</v>
      </c>
      <c r="I26" s="6" t="s">
        <v>26</v>
      </c>
      <c r="J26" s="6" t="s">
        <v>27</v>
      </c>
      <c r="K26" s="32" t="s">
        <v>64</v>
      </c>
    </row>
    <row r="27" spans="1:11" x14ac:dyDescent="0.25">
      <c r="A27" s="25" t="s">
        <v>4</v>
      </c>
      <c r="B27" s="7">
        <v>4</v>
      </c>
      <c r="C27" s="7">
        <f>12*B27</f>
        <v>48</v>
      </c>
      <c r="D27" s="7">
        <v>48</v>
      </c>
      <c r="E27" s="7"/>
      <c r="F27" s="7"/>
      <c r="G27" s="7"/>
      <c r="H27" s="7"/>
      <c r="I27" s="7"/>
      <c r="J27" s="7"/>
      <c r="K27" t="s">
        <v>65</v>
      </c>
    </row>
    <row r="28" spans="1:11" x14ac:dyDescent="0.25">
      <c r="A28" s="26" t="s">
        <v>32</v>
      </c>
      <c r="B28" s="7">
        <v>2</v>
      </c>
      <c r="C28" s="7">
        <f t="shared" ref="C28:C32" si="0">12*B28</f>
        <v>24</v>
      </c>
      <c r="D28" s="8"/>
      <c r="E28" s="8">
        <v>4</v>
      </c>
      <c r="F28" s="8">
        <v>8</v>
      </c>
      <c r="G28" s="7">
        <v>4</v>
      </c>
      <c r="H28" s="8">
        <v>8</v>
      </c>
      <c r="I28" s="8"/>
      <c r="J28" s="8"/>
    </row>
    <row r="29" spans="1:11" x14ac:dyDescent="0.25">
      <c r="A29" s="26" t="s">
        <v>33</v>
      </c>
      <c r="B29" s="7">
        <v>2</v>
      </c>
      <c r="C29" s="7">
        <f t="shared" si="0"/>
        <v>24</v>
      </c>
      <c r="D29" s="8"/>
      <c r="E29" s="8"/>
      <c r="F29" s="8">
        <v>4</v>
      </c>
      <c r="G29" s="7"/>
      <c r="H29" s="8">
        <v>4</v>
      </c>
      <c r="I29" s="8">
        <v>8</v>
      </c>
      <c r="J29" s="8">
        <v>8</v>
      </c>
    </row>
    <row r="30" spans="1:11" x14ac:dyDescent="0.25">
      <c r="A30" s="26" t="s">
        <v>60</v>
      </c>
      <c r="B30" s="7">
        <v>1</v>
      </c>
      <c r="C30" s="7">
        <f>12*B30*B12</f>
        <v>72</v>
      </c>
      <c r="D30" s="8"/>
      <c r="E30" s="8">
        <v>12</v>
      </c>
      <c r="F30" s="8"/>
      <c r="G30" s="7">
        <v>36</v>
      </c>
      <c r="H30" s="8">
        <v>12</v>
      </c>
      <c r="I30" s="8">
        <v>12</v>
      </c>
      <c r="J30" s="8"/>
    </row>
    <row r="31" spans="1:11" x14ac:dyDescent="0.25">
      <c r="A31" s="26" t="s">
        <v>59</v>
      </c>
      <c r="B31" s="7">
        <v>2</v>
      </c>
      <c r="C31" s="7">
        <f>(D8/40)*12*B31</f>
        <v>246</v>
      </c>
      <c r="D31" s="8"/>
      <c r="E31" s="8">
        <v>41</v>
      </c>
      <c r="F31" s="8">
        <v>41</v>
      </c>
      <c r="G31" s="7">
        <v>41</v>
      </c>
      <c r="H31" s="8">
        <v>41</v>
      </c>
      <c r="I31" s="8">
        <v>41</v>
      </c>
      <c r="J31" s="8">
        <v>41</v>
      </c>
      <c r="K31" t="s">
        <v>68</v>
      </c>
    </row>
    <row r="32" spans="1:11" x14ac:dyDescent="0.25">
      <c r="A32" s="26" t="s">
        <v>34</v>
      </c>
      <c r="B32" s="7">
        <v>2</v>
      </c>
      <c r="C32" s="7">
        <f t="shared" si="0"/>
        <v>24</v>
      </c>
      <c r="D32" s="8"/>
      <c r="E32" s="8">
        <v>12</v>
      </c>
      <c r="F32" s="8">
        <v>6</v>
      </c>
      <c r="G32" s="7"/>
      <c r="H32" s="8"/>
      <c r="I32" s="8">
        <v>6</v>
      </c>
      <c r="J32" s="8"/>
    </row>
    <row r="33" spans="1:16" x14ac:dyDescent="0.25">
      <c r="A33" s="26" t="s">
        <v>66</v>
      </c>
      <c r="B33" s="7">
        <v>1</v>
      </c>
      <c r="C33" s="7">
        <f>B33*4*6</f>
        <v>24</v>
      </c>
      <c r="D33" s="8"/>
      <c r="E33" s="8"/>
      <c r="F33" s="8">
        <v>6</v>
      </c>
      <c r="G33" s="7">
        <v>12</v>
      </c>
      <c r="H33" s="8">
        <v>6</v>
      </c>
      <c r="I33" s="8"/>
      <c r="J33" s="8"/>
      <c r="P33" t="s">
        <v>51</v>
      </c>
    </row>
    <row r="34" spans="1:16" x14ac:dyDescent="0.25">
      <c r="A34" s="26" t="s">
        <v>35</v>
      </c>
      <c r="B34" s="7">
        <v>2</v>
      </c>
      <c r="C34" s="7">
        <f>B34*4</f>
        <v>8</v>
      </c>
      <c r="D34" s="8"/>
      <c r="E34" s="8">
        <v>4</v>
      </c>
      <c r="F34" s="8">
        <v>4</v>
      </c>
      <c r="G34" s="7"/>
      <c r="H34" s="8"/>
      <c r="I34" s="8"/>
      <c r="J34" s="8"/>
      <c r="K34" t="s">
        <v>67</v>
      </c>
    </row>
    <row r="35" spans="1:16" x14ac:dyDescent="0.25">
      <c r="A35" s="26" t="s">
        <v>36</v>
      </c>
      <c r="B35" s="7">
        <v>1</v>
      </c>
      <c r="C35" s="7">
        <f>12*B35</f>
        <v>12</v>
      </c>
      <c r="D35" s="8"/>
      <c r="E35" s="8">
        <v>6</v>
      </c>
      <c r="F35" s="8">
        <v>6</v>
      </c>
      <c r="G35" s="7"/>
      <c r="H35" s="8"/>
      <c r="I35" s="8"/>
      <c r="J35" s="8"/>
    </row>
    <row r="36" spans="1:16" x14ac:dyDescent="0.25">
      <c r="A36" s="26" t="s">
        <v>37</v>
      </c>
      <c r="B36" s="7">
        <v>3</v>
      </c>
      <c r="C36" s="7">
        <f>B36</f>
        <v>3</v>
      </c>
      <c r="D36" s="8">
        <v>3</v>
      </c>
      <c r="E36" s="8"/>
      <c r="F36" s="8"/>
      <c r="G36" s="7"/>
      <c r="H36" s="8"/>
      <c r="I36" s="8"/>
      <c r="J36" s="8"/>
      <c r="K36" t="s">
        <v>70</v>
      </c>
    </row>
    <row r="37" spans="1:16" ht="25.05" customHeight="1" x14ac:dyDescent="0.25">
      <c r="A37" s="26" t="s">
        <v>54</v>
      </c>
      <c r="B37" s="7">
        <v>10</v>
      </c>
      <c r="C37" s="7">
        <f t="shared" ref="C37:C39" si="1">B37</f>
        <v>10</v>
      </c>
      <c r="D37" s="8">
        <v>10</v>
      </c>
      <c r="E37" s="8"/>
      <c r="F37" s="8"/>
      <c r="G37" s="7"/>
      <c r="H37" s="8"/>
      <c r="I37" s="8"/>
      <c r="J37" s="8"/>
    </row>
    <row r="38" spans="1:16" x14ac:dyDescent="0.25">
      <c r="A38" s="26" t="s">
        <v>55</v>
      </c>
      <c r="B38" s="7">
        <v>10</v>
      </c>
      <c r="C38" s="7">
        <f t="shared" si="1"/>
        <v>10</v>
      </c>
      <c r="D38" s="8">
        <v>10</v>
      </c>
      <c r="E38" s="8"/>
      <c r="F38" s="8"/>
      <c r="G38" s="7"/>
      <c r="H38" s="8"/>
      <c r="I38" s="8"/>
      <c r="J38" s="8"/>
    </row>
    <row r="39" spans="1:16" x14ac:dyDescent="0.25">
      <c r="A39" s="26" t="s">
        <v>56</v>
      </c>
      <c r="B39" s="7">
        <v>20</v>
      </c>
      <c r="C39" s="7">
        <f t="shared" si="1"/>
        <v>20</v>
      </c>
      <c r="D39" s="8">
        <v>20</v>
      </c>
      <c r="E39" s="8"/>
      <c r="F39" s="8"/>
      <c r="G39" s="7"/>
      <c r="H39" s="8"/>
      <c r="I39" s="8"/>
      <c r="J39" s="8"/>
    </row>
    <row r="40" spans="1:16" x14ac:dyDescent="0.25">
      <c r="A40" s="27" t="s">
        <v>16</v>
      </c>
      <c r="B40" s="24"/>
      <c r="C40" s="24">
        <f>SUM(C27:C39)</f>
        <v>525</v>
      </c>
      <c r="D40" s="24"/>
      <c r="E40" s="24"/>
      <c r="F40" s="24"/>
      <c r="G40" s="24"/>
      <c r="H40" s="24"/>
      <c r="I40" s="24"/>
      <c r="J40" s="24"/>
    </row>
    <row r="41" spans="1:16" x14ac:dyDescent="0.25">
      <c r="A41" s="27" t="s">
        <v>48</v>
      </c>
      <c r="B41" s="24"/>
      <c r="C41" s="24"/>
      <c r="D41" s="24"/>
      <c r="E41" s="24"/>
      <c r="F41" s="24"/>
      <c r="G41" s="24"/>
      <c r="H41" s="24"/>
      <c r="I41" s="24"/>
      <c r="J41" s="24"/>
    </row>
    <row r="44" spans="1:16" ht="17.399999999999999" x14ac:dyDescent="0.3">
      <c r="A44" s="31" t="s">
        <v>57</v>
      </c>
      <c r="B44" s="30"/>
    </row>
    <row r="45" spans="1:16" x14ac:dyDescent="0.25">
      <c r="A45" s="5" t="s">
        <v>62</v>
      </c>
      <c r="B45" s="4" t="s">
        <v>52</v>
      </c>
      <c r="C45" s="20" t="s">
        <v>53</v>
      </c>
      <c r="D45" s="6" t="s">
        <v>17</v>
      </c>
      <c r="E45" s="6" t="s">
        <v>19</v>
      </c>
      <c r="F45" s="6" t="s">
        <v>22</v>
      </c>
      <c r="G45" s="6" t="s">
        <v>24</v>
      </c>
      <c r="H45" s="6" t="s">
        <v>25</v>
      </c>
      <c r="I45" s="6" t="s">
        <v>26</v>
      </c>
      <c r="J45" s="6" t="s">
        <v>27</v>
      </c>
      <c r="K45" s="32" t="s">
        <v>64</v>
      </c>
    </row>
    <row r="46" spans="1:16" x14ac:dyDescent="0.25">
      <c r="A46" s="28" t="s">
        <v>29</v>
      </c>
      <c r="B46" s="22">
        <v>0.25</v>
      </c>
      <c r="C46" s="21">
        <f>B46*D8</f>
        <v>102.5</v>
      </c>
      <c r="D46" s="8">
        <f t="shared" ref="D46:D47" si="2">B46*30</f>
        <v>7.5</v>
      </c>
      <c r="E46" s="8">
        <f>(C46-D46)/B12</f>
        <v>15.833333333333334</v>
      </c>
      <c r="F46" s="8">
        <v>15.833333333333334</v>
      </c>
      <c r="G46" s="8">
        <v>15.833333333333334</v>
      </c>
      <c r="H46" s="8">
        <v>15.833333333333334</v>
      </c>
      <c r="I46" s="8">
        <v>15.833333333333334</v>
      </c>
      <c r="J46" s="8">
        <v>15.833333333333334</v>
      </c>
    </row>
    <row r="47" spans="1:16" ht="25.95" customHeight="1" x14ac:dyDescent="0.25">
      <c r="A47" s="28" t="s">
        <v>30</v>
      </c>
      <c r="B47" s="22">
        <v>0.25</v>
      </c>
      <c r="C47">
        <f>B47*D8</f>
        <v>102.5</v>
      </c>
      <c r="D47" s="8">
        <f t="shared" si="2"/>
        <v>7.5</v>
      </c>
      <c r="E47" s="8">
        <f>(C47-D47)/B12</f>
        <v>15.833333333333334</v>
      </c>
      <c r="F47" s="8">
        <v>15.833333333333334</v>
      </c>
      <c r="G47" s="8">
        <v>15.833333333333334</v>
      </c>
      <c r="H47" s="8">
        <v>15.833333333333334</v>
      </c>
      <c r="I47" s="8">
        <v>15.833333333333334</v>
      </c>
      <c r="J47" s="8">
        <v>15.833333333333334</v>
      </c>
    </row>
    <row r="48" spans="1:16" x14ac:dyDescent="0.25">
      <c r="A48" s="28" t="s">
        <v>31</v>
      </c>
      <c r="B48" s="22">
        <v>0.5</v>
      </c>
      <c r="C48">
        <f>B48*D8</f>
        <v>205</v>
      </c>
      <c r="D48" s="8">
        <f>B48*30</f>
        <v>15</v>
      </c>
      <c r="E48" s="8">
        <f>(C48-D48)/B12</f>
        <v>31.666666666666668</v>
      </c>
      <c r="F48" s="8">
        <v>31.666666666666668</v>
      </c>
      <c r="G48" s="8">
        <v>31.666666666666668</v>
      </c>
      <c r="H48" s="8">
        <v>31.666666666666668</v>
      </c>
      <c r="I48" s="8">
        <v>31.666666666666668</v>
      </c>
      <c r="J48" s="8">
        <v>31.666666666666668</v>
      </c>
    </row>
    <row r="49" spans="1:11" x14ac:dyDescent="0.25">
      <c r="A49" s="27" t="s">
        <v>16</v>
      </c>
      <c r="B49" s="24"/>
      <c r="C49" s="24">
        <f>SUM(C46:C48)</f>
        <v>410</v>
      </c>
      <c r="D49" s="33">
        <f t="shared" ref="D49:J49" si="3">SUM(D46:D48)</f>
        <v>30</v>
      </c>
      <c r="E49" s="33">
        <f t="shared" si="3"/>
        <v>63.333333333333336</v>
      </c>
      <c r="F49" s="33">
        <f t="shared" si="3"/>
        <v>63.333333333333336</v>
      </c>
      <c r="G49" s="33">
        <f t="shared" si="3"/>
        <v>63.333333333333336</v>
      </c>
      <c r="H49" s="33">
        <f t="shared" si="3"/>
        <v>63.333333333333336</v>
      </c>
      <c r="I49" s="33">
        <f t="shared" si="3"/>
        <v>63.333333333333336</v>
      </c>
      <c r="J49" s="33">
        <f t="shared" si="3"/>
        <v>63.333333333333336</v>
      </c>
    </row>
    <row r="50" spans="1:11" s="18" customFormat="1" x14ac:dyDescent="0.25">
      <c r="A50" s="27" t="s">
        <v>48</v>
      </c>
      <c r="B50" s="24"/>
      <c r="C50" s="24"/>
      <c r="D50" s="35">
        <f>D49*Q11</f>
        <v>0</v>
      </c>
      <c r="E50" s="36">
        <f>E49*Q12</f>
        <v>0</v>
      </c>
      <c r="F50" s="24"/>
      <c r="G50" s="24"/>
      <c r="H50" s="24"/>
      <c r="I50" s="24"/>
      <c r="J50" s="24"/>
      <c r="K50" t="s">
        <v>71</v>
      </c>
    </row>
    <row r="51" spans="1:11" s="18" customFormat="1" x14ac:dyDescent="0.25">
      <c r="A51" s="29"/>
      <c r="B51"/>
      <c r="C51"/>
      <c r="D51"/>
      <c r="E51"/>
      <c r="F51"/>
      <c r="G51"/>
      <c r="H51"/>
      <c r="I51"/>
      <c r="J51"/>
      <c r="K51"/>
    </row>
    <row r="53" spans="1:11" x14ac:dyDescent="0.25">
      <c r="A53" t="s">
        <v>47</v>
      </c>
      <c r="B53" s="17"/>
      <c r="C53" s="17"/>
      <c r="D53" s="17"/>
      <c r="E53" s="17"/>
      <c r="F53" s="17"/>
    </row>
    <row r="54" spans="1:11" ht="17.399999999999999" x14ac:dyDescent="0.3">
      <c r="A54" s="31" t="s">
        <v>49</v>
      </c>
      <c r="B54" s="30"/>
    </row>
    <row r="55" spans="1:11" x14ac:dyDescent="0.25">
      <c r="A55" s="10" t="s">
        <v>38</v>
      </c>
      <c r="B55" s="5" t="s">
        <v>39</v>
      </c>
      <c r="C55" s="5" t="s">
        <v>40</v>
      </c>
      <c r="D55" s="5" t="s">
        <v>41</v>
      </c>
      <c r="E55" s="10" t="s">
        <v>42</v>
      </c>
    </row>
    <row r="56" spans="1:11" x14ac:dyDescent="0.25">
      <c r="A56" s="16" t="s">
        <v>43</v>
      </c>
      <c r="B56" s="2">
        <v>20</v>
      </c>
      <c r="C56" s="11">
        <v>75</v>
      </c>
      <c r="D56" s="12">
        <f>B56*C56</f>
        <v>1500</v>
      </c>
      <c r="E56" s="13"/>
    </row>
    <row r="57" spans="1:11" x14ac:dyDescent="0.25">
      <c r="A57" s="14" t="s">
        <v>44</v>
      </c>
      <c r="B57" s="2">
        <v>10</v>
      </c>
      <c r="C57" s="11">
        <v>50</v>
      </c>
      <c r="D57" s="12">
        <f>B57*C57</f>
        <v>500</v>
      </c>
      <c r="E57" s="13"/>
      <c r="J57" s="18"/>
      <c r="K57" s="18"/>
    </row>
    <row r="58" spans="1:11" x14ac:dyDescent="0.25">
      <c r="A58" s="16" t="s">
        <v>45</v>
      </c>
      <c r="B58" s="9"/>
      <c r="C58" s="9"/>
      <c r="D58" s="15">
        <v>400</v>
      </c>
      <c r="E58" s="13" t="s">
        <v>46</v>
      </c>
      <c r="J58" s="18"/>
      <c r="K58" s="19"/>
    </row>
    <row r="59" spans="1:11" x14ac:dyDescent="0.25">
      <c r="A59" s="9"/>
      <c r="B59" s="9"/>
      <c r="C59" s="9"/>
      <c r="D59" s="9"/>
      <c r="E59" s="9"/>
    </row>
    <row r="60" spans="1:11" x14ac:dyDescent="0.25">
      <c r="A60" s="9"/>
      <c r="B60" s="9"/>
      <c r="C60" s="9"/>
      <c r="D60" s="9"/>
      <c r="E60" s="9"/>
    </row>
    <row r="61" spans="1:11" x14ac:dyDescent="0.25">
      <c r="A61" s="9"/>
      <c r="B61" s="9"/>
      <c r="C61" s="9"/>
      <c r="D61" s="9"/>
      <c r="E61" s="9"/>
    </row>
    <row r="62" spans="1:11" x14ac:dyDescent="0.25">
      <c r="A62" s="23" t="s">
        <v>16</v>
      </c>
      <c r="B62" s="24"/>
      <c r="C62" s="24"/>
      <c r="D62" s="24"/>
      <c r="E62" s="24"/>
    </row>
    <row r="63" spans="1:11" x14ac:dyDescent="0.25">
      <c r="A63" s="23" t="s">
        <v>48</v>
      </c>
      <c r="B63" s="24"/>
      <c r="C63" s="24"/>
      <c r="D63" s="24"/>
      <c r="E63" s="24"/>
    </row>
  </sheetData>
  <phoneticPr fontId="4" type="noConversion"/>
  <pageMargins left="0.7" right="0.7" top="0.75" bottom="0.75" header="0.3" footer="0.3"/>
  <pageSetup paperSize="9" scale="5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Chen</dc:creator>
  <cp:lastModifiedBy>Yi Chen</cp:lastModifiedBy>
  <cp:lastPrinted>2021-10-01T01:05:39Z</cp:lastPrinted>
  <dcterms:created xsi:type="dcterms:W3CDTF">2015-06-05T18:17:20Z</dcterms:created>
  <dcterms:modified xsi:type="dcterms:W3CDTF">2021-10-11T13:58:14Z</dcterms:modified>
</cp:coreProperties>
</file>