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Data mentioned in MS" sheetId="2" state="visible" r:id="rId3"/>
  </sheets>
  <externalReferences>
    <externalReference r:id="rId4"/>
  </externalReferences>
  <definedNames>
    <definedName function="false" hidden="true" localSheetId="0" name="_xlnm._FilterDatabase" vbProcedure="false">Data!$A$1:$H$22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5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</commentList>
</comments>
</file>

<file path=xl/sharedStrings.xml><?xml version="1.0" encoding="utf-8"?>
<sst xmlns="http://schemas.openxmlformats.org/spreadsheetml/2006/main" count="160" uniqueCount="74">
  <si>
    <t xml:space="preserve">Taxon</t>
  </si>
  <si>
    <t xml:space="preserve">Kingdom</t>
  </si>
  <si>
    <t xml:space="preserve">Group</t>
  </si>
  <si>
    <t xml:space="preserve">Cellularity</t>
  </si>
  <si>
    <t xml:space="preserve">Location</t>
  </si>
  <si>
    <t xml:space="preserve">Trophic mode</t>
  </si>
  <si>
    <t xml:space="preserve">Biomass</t>
  </si>
  <si>
    <t xml:space="preserve">Uncertainty</t>
  </si>
  <si>
    <t xml:space="preserve">Seagrass</t>
  </si>
  <si>
    <t xml:space="preserve">plants</t>
  </si>
  <si>
    <t xml:space="preserve">Multi</t>
  </si>
  <si>
    <t xml:space="preserve">Benthic</t>
  </si>
  <si>
    <t xml:space="preserve">Auto</t>
  </si>
  <si>
    <t xml:space="preserve">Plant macroalgaea</t>
  </si>
  <si>
    <t xml:space="preserve">Bacterial phytoplankton</t>
  </si>
  <si>
    <t xml:space="preserve">bacteria</t>
  </si>
  <si>
    <t xml:space="preserve">Uni</t>
  </si>
  <si>
    <t xml:space="preserve">Plankton</t>
  </si>
  <si>
    <t xml:space="preserve">Green algae phytoplankton</t>
  </si>
  <si>
    <t xml:space="preserve">Protist phytoplankton</t>
  </si>
  <si>
    <t xml:space="preserve">protists</t>
  </si>
  <si>
    <t xml:space="preserve">Marine bacteria</t>
  </si>
  <si>
    <t xml:space="preserve">Hetero</t>
  </si>
  <si>
    <t xml:space="preserve">Marine archaea</t>
  </si>
  <si>
    <t xml:space="preserve">archaea</t>
  </si>
  <si>
    <t xml:space="preserve">Mesozooplankton</t>
  </si>
  <si>
    <t xml:space="preserve">animals</t>
  </si>
  <si>
    <t xml:space="preserve">Copepods</t>
  </si>
  <si>
    <t xml:space="preserve">Macrozooplankton (only crustaceans)</t>
  </si>
  <si>
    <t xml:space="preserve">Pteropods</t>
  </si>
  <si>
    <t xml:space="preserve">Cnidaria (jellyfish)</t>
  </si>
  <si>
    <t xml:space="preserve">Cnidaria (corals)</t>
  </si>
  <si>
    <t xml:space="preserve">Molluscs (squid)</t>
  </si>
  <si>
    <t xml:space="preserve">Nekton</t>
  </si>
  <si>
    <t xml:space="preserve">Wild marine mammals</t>
  </si>
  <si>
    <t xml:space="preserve">Nematodes</t>
  </si>
  <si>
    <t xml:space="preserve">Fish</t>
  </si>
  <si>
    <t xml:space="preserve">Microzooplankton</t>
  </si>
  <si>
    <t xml:space="preserve">Rhizaria</t>
  </si>
  <si>
    <t xml:space="preserve">Deep sea protist</t>
  </si>
  <si>
    <t xml:space="preserve">Particle attached protists</t>
  </si>
  <si>
    <t xml:space="preserve">Particle</t>
  </si>
  <si>
    <t xml:space="preserve">Protist macroalgae</t>
  </si>
  <si>
    <t xml:space="preserve">Epipelagic fungi</t>
  </si>
  <si>
    <t xml:space="preserve">fungi</t>
  </si>
  <si>
    <t xml:space="preserve">Deep sea fungi</t>
  </si>
  <si>
    <t xml:space="preserve">Particle attached fungi</t>
  </si>
  <si>
    <t xml:space="preserve">Viruses</t>
  </si>
  <si>
    <t xml:space="preserve">viruses</t>
  </si>
  <si>
    <t xml:space="preserve">Statement</t>
  </si>
  <si>
    <t xml:space="preserve">Value</t>
  </si>
  <si>
    <t xml:space="preserve">Rounded value</t>
  </si>
  <si>
    <t xml:space="preserve">Remarks</t>
  </si>
  <si>
    <t xml:space="preserve">Mass fraction of animals, protists, and bacteria out of the total marine biomass</t>
  </si>
  <si>
    <t xml:space="preserve">Mass fraction of primary producers out of marine biomass</t>
  </si>
  <si>
    <t xml:space="preserve">Mass of fish and crustaceans relative to the mass of whales and squids</t>
  </si>
  <si>
    <t xml:space="preserve">We assume </t>
  </si>
  <si>
    <t xml:space="preserve">Fraction of the biomass of protists that is photosynthetic</t>
  </si>
  <si>
    <t xml:space="preserve">Fraction of the total marine photoautotrophic biomass that is in protists</t>
  </si>
  <si>
    <t xml:space="preserve">Fraction of the total marine photoautotrophic biomass that is in archaeplanstida</t>
  </si>
  <si>
    <t xml:space="preserve">Fraction of the total marine photoautotrophic biomass that is in bacteria</t>
  </si>
  <si>
    <t xml:space="preserve">Fraction of SAR11 out of the total biomass of marine bacteria</t>
  </si>
  <si>
    <t xml:space="preserve">Based on Morris et al. (https://doi.org/10.1038/nature01240), assuming a carbon content of ≈10 fg C cell^-1</t>
  </si>
  <si>
    <t xml:space="preserve">Fraction of Prochlorococcus and Synechococcus out of the total biomass of marine bacteria</t>
  </si>
  <si>
    <r>
      <rPr>
        <sz val="10"/>
        <rFont val="Arial"/>
        <family val="2"/>
        <charset val="1"/>
      </rPr>
      <t xml:space="preserve">Based on Flombaum et al. (</t>
    </r>
    <r>
      <rPr>
        <sz val="10"/>
        <color rgb="FF0000FF"/>
        <rFont val="Arial"/>
        <family val="2"/>
        <charset val="1"/>
      </rPr>
      <t xml:space="preserve">https://doi.org/10.1073/pnas.1307701110</t>
    </r>
    <r>
      <rPr>
        <sz val="10"/>
        <rFont val="Arial"/>
        <family val="2"/>
        <charset val="1"/>
      </rPr>
      <t xml:space="preserve">), along with carbon content numbers from Buitenhuis et al. (</t>
    </r>
    <r>
      <rPr>
        <sz val="10"/>
        <color rgb="FF0000FF"/>
        <rFont val="Arial"/>
        <family val="2"/>
        <charset val="1"/>
      </rPr>
      <t xml:space="preserve">https://doi.org/10.5194/essd-4-37-2012</t>
    </r>
    <r>
      <rPr>
        <sz val="10"/>
        <rFont val="Arial"/>
        <family val="2"/>
        <charset val="1"/>
      </rPr>
      <t xml:space="preserve">)</t>
    </r>
  </si>
  <si>
    <t xml:space="preserve">Fraction of unicellular biomass out of the total marine biomass</t>
  </si>
  <si>
    <t xml:space="preserve">Fraction of planktonic biomass out of the total marine biomass</t>
  </si>
  <si>
    <t xml:space="preserve">Majority</t>
  </si>
  <si>
    <t xml:space="preserve">Fraction of nektonic biomass out of the total marine biomass</t>
  </si>
  <si>
    <t xml:space="preserve">~10%</t>
  </si>
  <si>
    <t xml:space="preserve">Fraction of particle-attached biomass out of the total marine biomass</t>
  </si>
  <si>
    <t xml:space="preserve">~5%</t>
  </si>
  <si>
    <t xml:space="preserve">Fraction of benthic biomass out of the total marine biomass</t>
  </si>
  <si>
    <t xml:space="preserve">≈5%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</si>
</sst>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"/>
    <numFmt numFmtId="167" formatCode="0.00"/>
    <numFmt numFmtId="168" formatCode="0.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sz val="10"/>
      <color rgb="FF000000"/>
      <name val="Arial"/>
      <family val="2"/>
      <charset val="1"/>
    </font>
    <font>
      <b val="true"/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yinonbaron/Dropbox%20(Weizmann%20Institute)/Projects/Ocean%20biomaps/data/home/yinonbaron/Dropbox%20(Weizmann%20Institute)/Projects/Ocean%20biomaps/data/home/yinonbaron/Dropbox%20(Weizmann%20Institute)/Projects/Ocean%20biomaps/home/yinonbaron/Dropbox%20(Weizmann%20Institute)/Projects/Ocean%20biomaps/home/yinonbaron/Dropbox%20(Weizmann%20Institute)/Projects/Ocean%20biomaps/home/yinonbaron/Dropbox%20(Weizmann%20Institute)/Projects/Biomaps/Figures/20180730_letter/result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C"/>
      <sheetName val="Table1 &amp; Fig1"/>
      <sheetName val="Fig2A"/>
      <sheetName val="Fig2B"/>
      <sheetName val="Fig2C"/>
      <sheetName val="FigS1"/>
      <sheetName val="FigS2-S3"/>
      <sheetName val="Table S1"/>
      <sheetName val="Data mentioned in MS"/>
    </sheetNames>
    <sheetDataSet>
      <sheetData sheetId="0"/>
      <sheetData sheetId="1"/>
      <sheetData sheetId="2">
        <row r="4">
          <cell r="D4">
            <v>3.64387348782425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38/nature0124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2.8" zeroHeight="false" outlineLevelRow="0" outlineLevelCol="0"/>
  <cols>
    <col collapsed="false" customWidth="true" hidden="false" outlineLevel="0" max="1" min="1" style="0" width="29.71"/>
    <col collapsed="false" customWidth="false" hidden="false" outlineLevel="0" max="1025" min="2" style="0" width="11.52"/>
  </cols>
  <sheetData>
    <row r="1" customFormat="false" ht="26.8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4" t="s">
        <v>7</v>
      </c>
    </row>
    <row r="2" customFormat="false" ht="14.15" hidden="false" customHeight="false" outlineLevel="0" collapsed="false">
      <c r="A2" s="5" t="s">
        <v>8</v>
      </c>
      <c r="B2" s="0" t="s">
        <v>9</v>
      </c>
      <c r="D2" s="0" t="s">
        <v>10</v>
      </c>
      <c r="E2" s="0" t="s">
        <v>11</v>
      </c>
      <c r="F2" s="0" t="s">
        <v>12</v>
      </c>
      <c r="G2" s="6" t="n">
        <v>0.2</v>
      </c>
      <c r="H2" s="7" t="n">
        <v>4</v>
      </c>
    </row>
    <row r="3" customFormat="false" ht="14.15" hidden="false" customHeight="false" outlineLevel="0" collapsed="false">
      <c r="A3" s="5" t="s">
        <v>13</v>
      </c>
      <c r="B3" s="0" t="s">
        <v>9</v>
      </c>
      <c r="D3" s="0" t="s">
        <v>10</v>
      </c>
      <c r="E3" s="0" t="s">
        <v>11</v>
      </c>
      <c r="F3" s="0" t="s">
        <v>12</v>
      </c>
      <c r="G3" s="6" t="n">
        <v>0.2</v>
      </c>
      <c r="H3" s="7" t="n">
        <v>4.5</v>
      </c>
    </row>
    <row r="4" customFormat="false" ht="14.15" hidden="false" customHeight="false" outlineLevel="0" collapsed="false">
      <c r="A4" s="5" t="s">
        <v>14</v>
      </c>
      <c r="B4" s="0" t="s">
        <v>15</v>
      </c>
      <c r="D4" s="0" t="s">
        <v>16</v>
      </c>
      <c r="E4" s="0" t="s">
        <v>17</v>
      </c>
      <c r="F4" s="0" t="s">
        <v>12</v>
      </c>
      <c r="G4" s="6" t="n">
        <v>0.171915905369543</v>
      </c>
      <c r="H4" s="7" t="n">
        <v>10</v>
      </c>
      <c r="J4" s="8"/>
    </row>
    <row r="5" customFormat="false" ht="14.15" hidden="false" customHeight="false" outlineLevel="0" collapsed="false">
      <c r="A5" s="5" t="s">
        <v>18</v>
      </c>
      <c r="B5" s="0" t="s">
        <v>9</v>
      </c>
      <c r="D5" s="0" t="s">
        <v>16</v>
      </c>
      <c r="E5" s="0" t="s">
        <v>17</v>
      </c>
      <c r="F5" s="0" t="s">
        <v>12</v>
      </c>
      <c r="G5" s="6" t="n">
        <v>0.125702152200396</v>
      </c>
      <c r="H5" s="7" t="n">
        <v>10</v>
      </c>
    </row>
    <row r="6" customFormat="false" ht="14.15" hidden="false" customHeight="false" outlineLevel="0" collapsed="false">
      <c r="A6" s="5" t="s">
        <v>19</v>
      </c>
      <c r="B6" s="0" t="s">
        <v>20</v>
      </c>
      <c r="D6" s="0" t="s">
        <v>16</v>
      </c>
      <c r="E6" s="0" t="s">
        <v>17</v>
      </c>
      <c r="F6" s="0" t="s">
        <v>12</v>
      </c>
      <c r="G6" s="6" t="n">
        <v>0.3</v>
      </c>
      <c r="H6" s="7" t="n">
        <v>9</v>
      </c>
    </row>
    <row r="7" customFormat="false" ht="14.15" hidden="false" customHeight="false" outlineLevel="0" collapsed="false">
      <c r="A7" s="9" t="s">
        <v>21</v>
      </c>
      <c r="B7" s="0" t="s">
        <v>15</v>
      </c>
      <c r="D7" s="0" t="s">
        <v>16</v>
      </c>
      <c r="E7" s="0" t="s">
        <v>17</v>
      </c>
      <c r="F7" s="0" t="s">
        <v>22</v>
      </c>
      <c r="G7" s="6" t="n">
        <f aca="false">1.32693409580242-G4</f>
        <v>1.15501819043288</v>
      </c>
      <c r="H7" s="10" t="n">
        <v>1.81122948632623</v>
      </c>
    </row>
    <row r="8" customFormat="false" ht="14.15" hidden="false" customHeight="false" outlineLevel="0" collapsed="false">
      <c r="A8" s="9" t="s">
        <v>23</v>
      </c>
      <c r="B8" s="0" t="s">
        <v>24</v>
      </c>
      <c r="D8" s="0" t="s">
        <v>16</v>
      </c>
      <c r="E8" s="0" t="s">
        <v>17</v>
      </c>
      <c r="F8" s="0" t="s">
        <v>22</v>
      </c>
      <c r="G8" s="6" t="n">
        <v>0.331733523950604</v>
      </c>
      <c r="H8" s="11" t="n">
        <v>2.68803432424406</v>
      </c>
    </row>
    <row r="9" customFormat="false" ht="12.8" hidden="false" customHeight="false" outlineLevel="0" collapsed="false">
      <c r="A9" s="3" t="s">
        <v>25</v>
      </c>
      <c r="B9" s="0" t="s">
        <v>26</v>
      </c>
      <c r="C9" s="0" t="s">
        <v>27</v>
      </c>
      <c r="D9" s="0" t="s">
        <v>10</v>
      </c>
      <c r="E9" s="0" t="s">
        <v>17</v>
      </c>
      <c r="F9" s="0" t="s">
        <v>22</v>
      </c>
      <c r="G9" s="12" t="n">
        <v>0.56451</v>
      </c>
      <c r="H9" s="3" t="n">
        <v>10</v>
      </c>
    </row>
    <row r="10" customFormat="false" ht="12.8" hidden="false" customHeight="false" outlineLevel="0" collapsed="false">
      <c r="A10" s="3" t="s">
        <v>28</v>
      </c>
      <c r="B10" s="0" t="s">
        <v>26</v>
      </c>
      <c r="D10" s="0" t="s">
        <v>10</v>
      </c>
      <c r="E10" s="0" t="s">
        <v>17</v>
      </c>
      <c r="F10" s="0" t="s">
        <v>22</v>
      </c>
      <c r="G10" s="12" t="n">
        <f aca="false">0.54772-G11-G12</f>
        <v>0.375738322381426</v>
      </c>
      <c r="H10" s="3" t="n">
        <v>10</v>
      </c>
    </row>
    <row r="11" customFormat="false" ht="12.8" hidden="false" customHeight="false" outlineLevel="0" collapsed="false">
      <c r="A11" s="0" t="s">
        <v>29</v>
      </c>
      <c r="B11" s="0" t="s">
        <v>26</v>
      </c>
      <c r="D11" s="0" t="s">
        <v>10</v>
      </c>
      <c r="E11" s="0" t="s">
        <v>17</v>
      </c>
      <c r="F11" s="0" t="s">
        <v>22</v>
      </c>
      <c r="G11" s="13" t="n">
        <f aca="false">0.181984847615171-G14</f>
        <v>0.131984847615171</v>
      </c>
      <c r="H11" s="0" t="n">
        <v>10</v>
      </c>
    </row>
    <row r="12" customFormat="false" ht="13.8" hidden="false" customHeight="false" outlineLevel="0" collapsed="false">
      <c r="A12" s="0" t="s">
        <v>30</v>
      </c>
      <c r="B12" s="0" t="s">
        <v>26</v>
      </c>
      <c r="D12" s="0" t="s">
        <v>10</v>
      </c>
      <c r="E12" s="0" t="s">
        <v>17</v>
      </c>
      <c r="F12" s="0" t="s">
        <v>22</v>
      </c>
      <c r="G12" s="14" t="n">
        <f aca="false">0.0896168300034035-G13</f>
        <v>0.0399968300034035</v>
      </c>
      <c r="H12" s="0" t="n">
        <v>10</v>
      </c>
    </row>
    <row r="13" customFormat="false" ht="12.8" hidden="false" customHeight="false" outlineLevel="0" collapsed="false">
      <c r="A13" s="3" t="s">
        <v>31</v>
      </c>
      <c r="B13" s="0" t="s">
        <v>26</v>
      </c>
      <c r="D13" s="0" t="s">
        <v>10</v>
      </c>
      <c r="E13" s="0" t="s">
        <v>11</v>
      </c>
      <c r="F13" s="0" t="s">
        <v>22</v>
      </c>
      <c r="G13" s="15" t="n">
        <v>0.04962</v>
      </c>
      <c r="H13" s="3" t="n">
        <v>10</v>
      </c>
    </row>
    <row r="14" customFormat="false" ht="12.8" hidden="false" customHeight="false" outlineLevel="0" collapsed="false">
      <c r="A14" s="3" t="s">
        <v>32</v>
      </c>
      <c r="B14" s="0" t="s">
        <v>26</v>
      </c>
      <c r="D14" s="0" t="s">
        <v>10</v>
      </c>
      <c r="E14" s="0" t="s">
        <v>33</v>
      </c>
      <c r="F14" s="0" t="s">
        <v>22</v>
      </c>
      <c r="G14" s="3" t="n">
        <v>0.05</v>
      </c>
      <c r="H14" s="3" t="n">
        <v>10</v>
      </c>
    </row>
    <row r="15" customFormat="false" ht="14.15" hidden="false" customHeight="false" outlineLevel="0" collapsed="false">
      <c r="A15" s="16" t="s">
        <v>34</v>
      </c>
      <c r="B15" s="0" t="s">
        <v>26</v>
      </c>
      <c r="D15" s="0" t="s">
        <v>10</v>
      </c>
      <c r="E15" s="0" t="s">
        <v>33</v>
      </c>
      <c r="F15" s="0" t="s">
        <v>22</v>
      </c>
      <c r="G15" s="17" t="n">
        <v>0.004453608</v>
      </c>
      <c r="H15" s="10" t="n">
        <f aca="false">[1]Fig2A!D4</f>
        <v>3.64387348782425</v>
      </c>
    </row>
    <row r="16" customFormat="false" ht="14.15" hidden="false" customHeight="false" outlineLevel="0" collapsed="false">
      <c r="A16" s="16" t="s">
        <v>35</v>
      </c>
      <c r="B16" s="0" t="s">
        <v>26</v>
      </c>
      <c r="D16" s="0" t="s">
        <v>10</v>
      </c>
      <c r="E16" s="0" t="s">
        <v>11</v>
      </c>
      <c r="F16" s="0" t="s">
        <v>22</v>
      </c>
      <c r="G16" s="18" t="n">
        <v>0.014</v>
      </c>
      <c r="H16" s="11" t="n">
        <v>10</v>
      </c>
    </row>
    <row r="17" customFormat="false" ht="14.15" hidden="false" customHeight="false" outlineLevel="0" collapsed="false">
      <c r="A17" s="16" t="s">
        <v>36</v>
      </c>
      <c r="B17" s="0" t="s">
        <v>26</v>
      </c>
      <c r="C17" s="0" t="s">
        <v>36</v>
      </c>
      <c r="D17" s="0" t="s">
        <v>10</v>
      </c>
      <c r="E17" s="0" t="s">
        <v>33</v>
      </c>
      <c r="F17" s="0" t="s">
        <v>22</v>
      </c>
      <c r="G17" s="6" t="n">
        <f aca="false">GEOMEAN(GEOMEAN(7.082,8.588,15.255)*0.14,0.15)</f>
        <v>0.452570604795444</v>
      </c>
      <c r="H17" s="11" t="n">
        <v>8.25329923708148</v>
      </c>
    </row>
    <row r="18" customFormat="false" ht="12.8" hidden="false" customHeight="false" outlineLevel="0" collapsed="false">
      <c r="A18" s="3" t="s">
        <v>37</v>
      </c>
      <c r="B18" s="0" t="s">
        <v>20</v>
      </c>
      <c r="D18" s="0" t="s">
        <v>16</v>
      </c>
      <c r="E18" s="0" t="s">
        <v>17</v>
      </c>
      <c r="F18" s="0" t="s">
        <v>22</v>
      </c>
      <c r="G18" s="3" t="n">
        <v>0.592</v>
      </c>
      <c r="H18" s="3" t="n">
        <v>10</v>
      </c>
    </row>
    <row r="19" customFormat="false" ht="14.15" hidden="false" customHeight="false" outlineLevel="0" collapsed="false">
      <c r="A19" s="19" t="s">
        <v>38</v>
      </c>
      <c r="B19" s="0" t="s">
        <v>20</v>
      </c>
      <c r="D19" s="0" t="s">
        <v>16</v>
      </c>
      <c r="E19" s="0" t="s">
        <v>17</v>
      </c>
      <c r="F19" s="0" t="s">
        <v>22</v>
      </c>
      <c r="G19" s="19" t="n">
        <v>0.46</v>
      </c>
      <c r="H19" s="19" t="n">
        <v>8</v>
      </c>
    </row>
    <row r="20" customFormat="false" ht="12.8" hidden="false" customHeight="false" outlineLevel="0" collapsed="false">
      <c r="A20" s="0" t="s">
        <v>39</v>
      </c>
      <c r="B20" s="0" t="s">
        <v>20</v>
      </c>
      <c r="D20" s="0" t="s">
        <v>16</v>
      </c>
      <c r="E20" s="0" t="s">
        <v>17</v>
      </c>
      <c r="F20" s="3" t="s">
        <v>22</v>
      </c>
      <c r="G20" s="0" t="n">
        <v>0.1</v>
      </c>
      <c r="H20" s="0" t="n">
        <v>10</v>
      </c>
    </row>
    <row r="21" customFormat="false" ht="12.8" hidden="false" customHeight="false" outlineLevel="0" collapsed="false">
      <c r="A21" s="3" t="s">
        <v>40</v>
      </c>
      <c r="B21" s="0" t="s">
        <v>20</v>
      </c>
      <c r="D21" s="0" t="s">
        <v>16</v>
      </c>
      <c r="E21" s="0" t="s">
        <v>41</v>
      </c>
      <c r="F21" s="0" t="s">
        <v>22</v>
      </c>
      <c r="G21" s="3" t="n">
        <v>0.15</v>
      </c>
      <c r="H21" s="3" t="n">
        <v>10</v>
      </c>
    </row>
    <row r="22" customFormat="false" ht="14.15" hidden="false" customHeight="false" outlineLevel="0" collapsed="false">
      <c r="A22" s="0" t="s">
        <v>42</v>
      </c>
      <c r="B22" s="0" t="s">
        <v>20</v>
      </c>
      <c r="D22" s="0" t="s">
        <v>10</v>
      </c>
      <c r="E22" s="0" t="s">
        <v>11</v>
      </c>
      <c r="F22" s="0" t="s">
        <v>12</v>
      </c>
      <c r="G22" s="0" t="n">
        <v>0.2</v>
      </c>
      <c r="H22" s="7" t="n">
        <v>4.5</v>
      </c>
    </row>
    <row r="23" customFormat="false" ht="12.8" hidden="false" customHeight="false" outlineLevel="0" collapsed="false">
      <c r="A23" s="3" t="s">
        <v>43</v>
      </c>
      <c r="B23" s="0" t="s">
        <v>44</v>
      </c>
      <c r="D23" s="0" t="s">
        <v>16</v>
      </c>
      <c r="E23" s="0" t="s">
        <v>17</v>
      </c>
      <c r="F23" s="0" t="s">
        <v>22</v>
      </c>
      <c r="G23" s="3" t="n">
        <v>0.075</v>
      </c>
      <c r="H23" s="3" t="n">
        <v>10</v>
      </c>
    </row>
    <row r="24" customFormat="false" ht="12.8" hidden="false" customHeight="false" outlineLevel="0" collapsed="false">
      <c r="A24" s="3" t="s">
        <v>45</v>
      </c>
      <c r="B24" s="0" t="s">
        <v>44</v>
      </c>
      <c r="D24" s="0" t="s">
        <v>16</v>
      </c>
      <c r="E24" s="0" t="s">
        <v>17</v>
      </c>
      <c r="F24" s="0" t="s">
        <v>22</v>
      </c>
      <c r="G24" s="3" t="n">
        <v>0.054</v>
      </c>
      <c r="H24" s="3" t="n">
        <v>10</v>
      </c>
    </row>
    <row r="25" customFormat="false" ht="12.8" hidden="false" customHeight="false" outlineLevel="0" collapsed="false">
      <c r="A25" s="3" t="s">
        <v>46</v>
      </c>
      <c r="B25" s="0" t="s">
        <v>44</v>
      </c>
      <c r="D25" s="0" t="s">
        <v>16</v>
      </c>
      <c r="E25" s="0" t="s">
        <v>41</v>
      </c>
      <c r="F25" s="0" t="s">
        <v>22</v>
      </c>
      <c r="G25" s="20" t="n">
        <v>0.13</v>
      </c>
      <c r="H25" s="20" t="n">
        <v>10</v>
      </c>
    </row>
    <row r="26" customFormat="false" ht="12.8" hidden="false" customHeight="false" outlineLevel="0" collapsed="false">
      <c r="A26" s="20" t="s">
        <v>47</v>
      </c>
      <c r="B26" s="0" t="s">
        <v>48</v>
      </c>
      <c r="D26" s="0" t="s">
        <v>16</v>
      </c>
      <c r="E26" s="0" t="s">
        <v>17</v>
      </c>
      <c r="F26" s="0" t="s">
        <v>22</v>
      </c>
      <c r="G26" s="20" t="n">
        <v>0.0318</v>
      </c>
      <c r="H26" s="20" t="n">
        <v>2.3</v>
      </c>
    </row>
  </sheetData>
  <autoFilter ref="A1:H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9.04"/>
    <col collapsed="false" customWidth="true" hidden="false" outlineLevel="0" max="2" min="2" style="0" width="5.83"/>
    <col collapsed="false" customWidth="true" hidden="false" outlineLevel="0" max="3" min="3" style="0" width="8.47"/>
    <col collapsed="false" customWidth="true" hidden="false" outlineLevel="0" max="4" min="4" style="0" width="87.57"/>
    <col collapsed="false" customWidth="false" hidden="false" outlineLevel="0" max="1025" min="5" style="0" width="11.52"/>
  </cols>
  <sheetData>
    <row r="1" s="21" customFormat="true" ht="23.85" hidden="false" customHeight="false" outlineLevel="0" collapsed="false">
      <c r="A1" s="21" t="s">
        <v>49</v>
      </c>
      <c r="B1" s="21" t="s">
        <v>50</v>
      </c>
      <c r="C1" s="21" t="s">
        <v>51</v>
      </c>
      <c r="D1" s="21" t="s">
        <v>52</v>
      </c>
    </row>
    <row r="2" customFormat="false" ht="23.85" hidden="false" customHeight="false" outlineLevel="0" collapsed="false">
      <c r="A2" s="21" t="s">
        <v>53</v>
      </c>
      <c r="B2" s="8" t="n">
        <f aca="false">SUM(Data!G6,Data!G4,Data!G7,Data!G9:G22)/SUM(Data!G2:G26)</f>
        <v>0.807344429153675</v>
      </c>
      <c r="C2" s="0" t="n">
        <v>0.8</v>
      </c>
    </row>
    <row r="3" customFormat="false" ht="12.8" hidden="false" customHeight="false" outlineLevel="0" collapsed="false">
      <c r="A3" s="0" t="s">
        <v>54</v>
      </c>
      <c r="B3" s="0" t="n">
        <f aca="false">SUM(Data!G2:G6,Data!G22)/SUM(Data!G2:G26)</f>
        <v>0.20094114416513</v>
      </c>
      <c r="C3" s="0" t="n">
        <v>0.2</v>
      </c>
    </row>
    <row r="4" customFormat="false" ht="23.85" hidden="false" customHeight="false" outlineLevel="0" collapsed="false">
      <c r="A4" s="21" t="s">
        <v>55</v>
      </c>
      <c r="B4" s="22" t="n">
        <f aca="false">SUM(Data!G9,Data!G10)/SUM(Data!G14,Data!G15)</f>
        <v>17.2669609400616</v>
      </c>
      <c r="D4" s="0" t="s">
        <v>56</v>
      </c>
    </row>
    <row r="5" customFormat="false" ht="23.85" hidden="false" customHeight="false" outlineLevel="0" collapsed="false">
      <c r="A5" s="21" t="s">
        <v>57</v>
      </c>
      <c r="B5" s="8" t="n">
        <f aca="false">SUM(Data!G6,Data!G22)/SUM(Data!G6,Data!G18:G22)</f>
        <v>0.277469478357381</v>
      </c>
      <c r="C5" s="0" t="n">
        <v>0.3</v>
      </c>
    </row>
    <row r="6" customFormat="false" ht="23.85" hidden="false" customHeight="false" outlineLevel="0" collapsed="false">
      <c r="A6" s="21" t="s">
        <v>58</v>
      </c>
      <c r="B6" s="23" t="n">
        <f aca="false">SUM(Data!G6,Data!G22)/SUM(Data!G2:G6,Data!G22)</f>
        <v>0.417495374956636</v>
      </c>
      <c r="C6" s="24" t="n">
        <v>0.6</v>
      </c>
    </row>
    <row r="7" customFormat="false" ht="23.85" hidden="false" customHeight="false" outlineLevel="0" collapsed="false">
      <c r="A7" s="21" t="s">
        <v>59</v>
      </c>
      <c r="B7" s="23" t="n">
        <f aca="false">SUM(Data!G2,Data!G3,Data!G5)/SUM(Data!G2:G6,Data!G22)</f>
        <v>0.43895643429683</v>
      </c>
      <c r="C7" s="24" t="n">
        <v>0.3</v>
      </c>
    </row>
    <row r="8" customFormat="false" ht="23.85" hidden="false" customHeight="false" outlineLevel="0" collapsed="false">
      <c r="A8" s="21" t="s">
        <v>60</v>
      </c>
      <c r="B8" s="23" t="n">
        <f aca="false">Data!G4/SUM(Data!G2:G6,Data!G22)</f>
        <v>0.143548190746534</v>
      </c>
      <c r="C8" s="24" t="n">
        <v>0.1</v>
      </c>
    </row>
    <row r="9" customFormat="false" ht="23.85" hidden="false" customHeight="false" outlineLevel="0" collapsed="false">
      <c r="A9" s="21" t="s">
        <v>61</v>
      </c>
      <c r="B9" s="8" t="n">
        <f aca="false">(2.4E+028*0.000000000000011/1000000000000000)/SUM(Data!G7,Data!G4)</f>
        <v>0.198954869601383</v>
      </c>
      <c r="C9" s="0" t="n">
        <v>0.2</v>
      </c>
      <c r="D9" s="25" t="s">
        <v>62</v>
      </c>
    </row>
    <row r="10" customFormat="false" ht="35.05" hidden="false" customHeight="false" outlineLevel="0" collapsed="false">
      <c r="A10" s="21" t="s">
        <v>63</v>
      </c>
      <c r="B10" s="26" t="n">
        <f aca="false">(2.9E+027*0.000000000000048 + 7E+026*0.000000000000204)/1000000000000000/SUM(Data!G7,Data!G4)</f>
        <v>0.212519974346932</v>
      </c>
      <c r="C10" s="0" t="n">
        <v>0.2</v>
      </c>
      <c r="D10" s="21" t="s">
        <v>64</v>
      </c>
    </row>
    <row r="11" customFormat="false" ht="23.85" hidden="false" customHeight="false" outlineLevel="0" collapsed="false">
      <c r="A11" s="21" t="s">
        <v>65</v>
      </c>
      <c r="B11" s="13" t="n">
        <f aca="false">SUM(Data!G4:G8,Data!G18:G21,Data!G23:G26)/SUM(Data!G2:G26)</f>
        <v>0.616970240716833</v>
      </c>
      <c r="C11" s="13" t="n">
        <f aca="false">2/3</f>
        <v>0.666666666666667</v>
      </c>
    </row>
    <row r="12" customFormat="false" ht="23.85" hidden="false" customHeight="false" outlineLevel="0" collapsed="false">
      <c r="A12" s="21" t="s">
        <v>66</v>
      </c>
      <c r="B12" s="8" t="n">
        <f aca="false">SUM(Data!G4:G12,Data!G18:G20,Data!G23:G24,Data!G26)/SUM(Data!G2:G26)</f>
        <v>0.756605116252918</v>
      </c>
      <c r="C12" s="0" t="s">
        <v>67</v>
      </c>
    </row>
    <row r="13" customFormat="false" ht="23.85" hidden="false" customHeight="false" outlineLevel="0" collapsed="false">
      <c r="A13" s="21" t="s">
        <v>68</v>
      </c>
      <c r="B13" s="8" t="n">
        <f aca="false">SUM(Data!G14:G15,Data!G17)/SUM(Data!G2:G26)</f>
        <v>0.0850705488236105</v>
      </c>
      <c r="C13" s="0" t="s">
        <v>69</v>
      </c>
    </row>
    <row r="14" customFormat="false" ht="23.85" hidden="false" customHeight="false" outlineLevel="0" collapsed="false">
      <c r="A14" s="21" t="s">
        <v>70</v>
      </c>
      <c r="B14" s="13" t="n">
        <f aca="false">SUM(Data!G21,Data!G25)/SUM(Data!G2:G26)</f>
        <v>0.0469795190633645</v>
      </c>
      <c r="C14" s="0" t="s">
        <v>71</v>
      </c>
    </row>
    <row r="15" customFormat="false" ht="23.85" hidden="false" customHeight="false" outlineLevel="0" collapsed="false">
      <c r="A15" s="21" t="s">
        <v>72</v>
      </c>
      <c r="B15" s="13" t="n">
        <f aca="false">SUM(Data!G2,Data!G13,Data!G16)/SUM(Data!G2:G22)</f>
        <v>0.0465000272892079</v>
      </c>
      <c r="C15" s="0" t="s">
        <v>73</v>
      </c>
    </row>
  </sheetData>
  <hyperlinks>
    <hyperlink ref="D9" r:id="rId1" display="Based on Morris et al. (https://doi.org/10.1038/nature01240), assuming a carbon content of ≈10 fg C cell^-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5778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2019-01-17T16:30:15Z</dcterms:created>
  <dc:creator/>
  <dc:description/>
  <dc:language>en-US</dc:language>
  <cp:lastModifiedBy/>
  <dcterms:modified xsi:type="dcterms:W3CDTF">2019-08-29T12:16:35Z</dcterms:modified>
  <cp:revision>29</cp:revision>
  <dc:subject/>
  <dc:title/>
</cp:coreProperties>
</file>