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ata mentioned in MS" sheetId="2" state="visible" r:id="rId3"/>
  </sheets>
  <definedNames>
    <definedName function="false" hidden="true" localSheetId="0" name="_xlnm._FilterDatabase" vbProcedure="false">Data!$A$1:$H$22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  <comment ref="A5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sharedStrings.xml><?xml version="1.0" encoding="utf-8"?>
<sst xmlns="http://schemas.openxmlformats.org/spreadsheetml/2006/main" count="191" uniqueCount="77">
  <si>
    <t xml:space="preserve">Taxon</t>
  </si>
  <si>
    <t xml:space="preserve">Kingdom</t>
  </si>
  <si>
    <t xml:space="preserve">Group</t>
  </si>
  <si>
    <t xml:space="preserve">Cellularity</t>
  </si>
  <si>
    <t xml:space="preserve">Location</t>
  </si>
  <si>
    <t xml:space="preserve">Trophic mode</t>
  </si>
  <si>
    <t xml:space="preserve">Biomass</t>
  </si>
  <si>
    <t xml:space="preserve">Uncertainty</t>
  </si>
  <si>
    <t xml:space="preserve">Reference</t>
  </si>
  <si>
    <t xml:space="preserve">Seagrass</t>
  </si>
  <si>
    <t xml:space="preserve">plants</t>
  </si>
  <si>
    <t xml:space="preserve">Multi</t>
  </si>
  <si>
    <t xml:space="preserve">Benthic</t>
  </si>
  <si>
    <t xml:space="preserve">Auto</t>
  </si>
  <si>
    <t xml:space="preserve">This study</t>
  </si>
  <si>
    <t xml:space="preserve">Plant macroalgae</t>
  </si>
  <si>
    <t xml:space="preserve">Bacterial phytoplankton</t>
  </si>
  <si>
    <t xml:space="preserve">bacteria</t>
  </si>
  <si>
    <t xml:space="preserve">Uni</t>
  </si>
  <si>
    <t xml:space="preserve">Plankton</t>
  </si>
  <si>
    <t xml:space="preserve">Green algae phytoplankton</t>
  </si>
  <si>
    <t xml:space="preserve">Protist phytoplankton</t>
  </si>
  <si>
    <t xml:space="preserve">protists</t>
  </si>
  <si>
    <t xml:space="preserve">Marine bacteria</t>
  </si>
  <si>
    <t xml:space="preserve">Hetero</t>
  </si>
  <si>
    <t xml:space="preserve">Bar-On et al.</t>
  </si>
  <si>
    <t xml:space="preserve">Marine archaea</t>
  </si>
  <si>
    <t xml:space="preserve">archaea</t>
  </si>
  <si>
    <t xml:space="preserve">Mesozooplankton</t>
  </si>
  <si>
    <t xml:space="preserve">animals</t>
  </si>
  <si>
    <t xml:space="preserve">Copepods</t>
  </si>
  <si>
    <t xml:space="preserve">Macrozooplankton (only crustaceans)</t>
  </si>
  <si>
    <t xml:space="preserve">Pteropods</t>
  </si>
  <si>
    <t xml:space="preserve">Cnidaria (jellyfish)</t>
  </si>
  <si>
    <t xml:space="preserve">Cnidaria (corals)</t>
  </si>
  <si>
    <t xml:space="preserve">Molluscs (squid)</t>
  </si>
  <si>
    <t xml:space="preserve">Nekton</t>
  </si>
  <si>
    <t xml:space="preserve">Wild marine mammals</t>
  </si>
  <si>
    <t xml:space="preserve">Nematodes</t>
  </si>
  <si>
    <t xml:space="preserve">Fish</t>
  </si>
  <si>
    <t xml:space="preserve">Microzooplankton</t>
  </si>
  <si>
    <t xml:space="preserve">Rhizaria</t>
  </si>
  <si>
    <t xml:space="preserve">Deep sea protist</t>
  </si>
  <si>
    <t xml:space="preserve">Particle attached protists</t>
  </si>
  <si>
    <t xml:space="preserve">Particle</t>
  </si>
  <si>
    <t xml:space="preserve">Protist macroalgae</t>
  </si>
  <si>
    <t xml:space="preserve">Heterotrophic pico-nanoplankton</t>
  </si>
  <si>
    <t xml:space="preserve">Epipelagic fungi</t>
  </si>
  <si>
    <t xml:space="preserve">fungi</t>
  </si>
  <si>
    <t xml:space="preserve">Deep sea fungi</t>
  </si>
  <si>
    <t xml:space="preserve">Particle attached fungi</t>
  </si>
  <si>
    <t xml:space="preserve">Viruses</t>
  </si>
  <si>
    <t xml:space="preserve">viruses</t>
  </si>
  <si>
    <t xml:space="preserve">Statement</t>
  </si>
  <si>
    <t xml:space="preserve">Value</t>
  </si>
  <si>
    <t xml:space="preserve">Rounded value</t>
  </si>
  <si>
    <t xml:space="preserve">Remarks</t>
  </si>
  <si>
    <t xml:space="preserve">Mass fraction of animals, protists, and bacteria out of the total marine biomass</t>
  </si>
  <si>
    <t xml:space="preserve">Mass fraction of primary producers out of marine biomass</t>
  </si>
  <si>
    <t xml:space="preserve">Fraction of the biomass of protists that is photosynthetic</t>
  </si>
  <si>
    <t xml:space="preserve">Fraction of the total marine photoautotrophic biomass that is in protists</t>
  </si>
  <si>
    <t xml:space="preserve">Fraction of the total marine photoautotrophic biomass that is in archaeplanstida</t>
  </si>
  <si>
    <t xml:space="preserve">Fraction of the total marine photoautotrophic biomass that is in bacteria</t>
  </si>
  <si>
    <t xml:space="preserve">Fraction of unicellular primary producers</t>
  </si>
  <si>
    <t xml:space="preserve">Fraction of planktonic primary producers</t>
  </si>
  <si>
    <t xml:space="preserve">Fraction of SAR11 out of the total biomass of marine bacteria</t>
  </si>
  <si>
    <t xml:space="preserve">Based on Wang et al. (https://doi.org/10.1002/lol2.10103)</t>
  </si>
  <si>
    <t xml:space="preserve">Fraction of Prochlorococcus and Synechococcus out of the total biomass of marine bacteria</t>
  </si>
  <si>
    <t xml:space="preserve">Fraction of unicellular biomass out of the total marine biomass</t>
  </si>
  <si>
    <t xml:space="preserve">Fraction of planktonic biomass out of the total marine biomass</t>
  </si>
  <si>
    <t xml:space="preserve">Majority</t>
  </si>
  <si>
    <t xml:space="preserve">Fraction of nektonic biomass out of the total marine biomass</t>
  </si>
  <si>
    <t xml:space="preserve">~10%</t>
  </si>
  <si>
    <t xml:space="preserve">Fraction of particle-attached biomass out of the total marine biomass</t>
  </si>
  <si>
    <t xml:space="preserve">~5%</t>
  </si>
  <si>
    <t xml:space="preserve">Fraction of benthic biomass out of the total marine biomass</t>
  </si>
  <si>
    <t xml:space="preserve">≈5%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</si>
</sst>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0"/>
    <numFmt numFmtId="168" formatCode="0.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name val="Cambria"/>
      <family val="0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02/lol2.1010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2.3" zeroHeight="false" outlineLevelRow="0" outlineLevelCol="0"/>
  <cols>
    <col collapsed="false" customWidth="true" hidden="false" outlineLevel="0" max="1" min="1" style="1" width="29.71"/>
    <col collapsed="false" customWidth="false" hidden="false" outlineLevel="0" max="1025" min="2" style="1" width="11.5"/>
  </cols>
  <sheetData>
    <row r="1" customFormat="false" ht="26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/>
      <c r="L1" s="3"/>
    </row>
    <row r="2" customFormat="false" ht="14.2" hidden="false" customHeight="true" outlineLevel="0" collapsed="false">
      <c r="A2" s="3" t="s">
        <v>9</v>
      </c>
      <c r="B2" s="1" t="s">
        <v>10</v>
      </c>
      <c r="D2" s="1" t="s">
        <v>11</v>
      </c>
      <c r="E2" s="1" t="s">
        <v>12</v>
      </c>
      <c r="F2" s="1" t="s">
        <v>13</v>
      </c>
      <c r="G2" s="4" t="n">
        <v>0.189736659610103</v>
      </c>
      <c r="H2" s="5" t="n">
        <v>3.08315083183356</v>
      </c>
      <c r="I2" s="1" t="s">
        <v>14</v>
      </c>
    </row>
    <row r="3" customFormat="false" ht="14.2" hidden="false" customHeight="true" outlineLevel="0" collapsed="false">
      <c r="A3" s="3" t="s">
        <v>15</v>
      </c>
      <c r="B3" s="1" t="s">
        <v>10</v>
      </c>
      <c r="D3" s="1" t="s">
        <v>11</v>
      </c>
      <c r="E3" s="1" t="s">
        <v>12</v>
      </c>
      <c r="F3" s="1" t="s">
        <v>13</v>
      </c>
      <c r="G3" s="4" t="n">
        <v>0.208989252527472</v>
      </c>
      <c r="H3" s="5" t="n">
        <v>2.35461058340017</v>
      </c>
      <c r="I3" s="1" t="s">
        <v>14</v>
      </c>
    </row>
    <row r="4" customFormat="false" ht="14.2" hidden="false" customHeight="true" outlineLevel="0" collapsed="false">
      <c r="A4" s="3" t="s">
        <v>16</v>
      </c>
      <c r="B4" s="1" t="s">
        <v>17</v>
      </c>
      <c r="D4" s="1" t="s">
        <v>18</v>
      </c>
      <c r="E4" s="1" t="s">
        <v>19</v>
      </c>
      <c r="F4" s="1" t="s">
        <v>13</v>
      </c>
      <c r="G4" s="4" t="n">
        <v>0.194477503021042</v>
      </c>
      <c r="H4" s="5"/>
      <c r="I4" s="1" t="s">
        <v>14</v>
      </c>
      <c r="J4" s="6"/>
    </row>
    <row r="5" customFormat="false" ht="14.2" hidden="false" customHeight="true" outlineLevel="0" collapsed="false">
      <c r="A5" s="3" t="s">
        <v>20</v>
      </c>
      <c r="B5" s="1" t="s">
        <v>10</v>
      </c>
      <c r="D5" s="1" t="s">
        <v>18</v>
      </c>
      <c r="E5" s="1" t="s">
        <v>19</v>
      </c>
      <c r="F5" s="1" t="s">
        <v>13</v>
      </c>
      <c r="G5" s="4" t="n">
        <v>0.103380528301973</v>
      </c>
      <c r="H5" s="5" t="n">
        <v>10</v>
      </c>
      <c r="I5" s="1" t="s">
        <v>14</v>
      </c>
    </row>
    <row r="6" customFormat="false" ht="14.2" hidden="false" customHeight="true" outlineLevel="0" collapsed="false">
      <c r="A6" s="3" t="s">
        <v>21</v>
      </c>
      <c r="B6" s="1" t="s">
        <v>22</v>
      </c>
      <c r="D6" s="1" t="s">
        <v>18</v>
      </c>
      <c r="E6" s="1" t="s">
        <v>19</v>
      </c>
      <c r="F6" s="1" t="s">
        <v>13</v>
      </c>
      <c r="G6" s="4" t="n">
        <v>0.307346334308134</v>
      </c>
      <c r="H6" s="5" t="n">
        <v>6.31765217420958</v>
      </c>
      <c r="I6" s="1" t="s">
        <v>14</v>
      </c>
    </row>
    <row r="7" customFormat="false" ht="14.2" hidden="false" customHeight="true" outlineLevel="0" collapsed="false">
      <c r="A7" s="3" t="s">
        <v>23</v>
      </c>
      <c r="B7" s="1" t="s">
        <v>17</v>
      </c>
      <c r="D7" s="1" t="s">
        <v>18</v>
      </c>
      <c r="E7" s="1" t="s">
        <v>19</v>
      </c>
      <c r="F7" s="1" t="s">
        <v>24</v>
      </c>
      <c r="G7" s="7" t="n">
        <v>1.32693409580242</v>
      </c>
      <c r="H7" s="8" t="n">
        <v>1.81122948632623</v>
      </c>
      <c r="I7" s="1" t="s">
        <v>25</v>
      </c>
    </row>
    <row r="8" customFormat="false" ht="14.2" hidden="false" customHeight="true" outlineLevel="0" collapsed="false">
      <c r="A8" s="3" t="s">
        <v>26</v>
      </c>
      <c r="B8" s="1" t="s">
        <v>27</v>
      </c>
      <c r="D8" s="1" t="s">
        <v>18</v>
      </c>
      <c r="E8" s="1" t="s">
        <v>19</v>
      </c>
      <c r="F8" s="1" t="s">
        <v>24</v>
      </c>
      <c r="G8" s="4" t="n">
        <v>0.331733523950604</v>
      </c>
      <c r="H8" s="9" t="n">
        <v>2.68803432424406</v>
      </c>
      <c r="I8" s="1" t="s">
        <v>25</v>
      </c>
    </row>
    <row r="9" customFormat="false" ht="12.85" hidden="false" customHeight="true" outlineLevel="0" collapsed="false">
      <c r="A9" s="3" t="s">
        <v>28</v>
      </c>
      <c r="B9" s="1" t="s">
        <v>29</v>
      </c>
      <c r="C9" s="1" t="s">
        <v>30</v>
      </c>
      <c r="D9" s="1" t="s">
        <v>11</v>
      </c>
      <c r="E9" s="1" t="s">
        <v>19</v>
      </c>
      <c r="F9" s="1" t="s">
        <v>24</v>
      </c>
      <c r="G9" s="6" t="n">
        <v>0.56451</v>
      </c>
      <c r="H9" s="1" t="n">
        <v>10</v>
      </c>
      <c r="I9" s="1" t="s">
        <v>25</v>
      </c>
    </row>
    <row r="10" customFormat="false" ht="12.85" hidden="false" customHeight="true" outlineLevel="0" collapsed="false">
      <c r="A10" s="3" t="s">
        <v>31</v>
      </c>
      <c r="B10" s="1" t="s">
        <v>29</v>
      </c>
      <c r="D10" s="1" t="s">
        <v>11</v>
      </c>
      <c r="E10" s="1" t="s">
        <v>19</v>
      </c>
      <c r="F10" s="1" t="s">
        <v>24</v>
      </c>
      <c r="G10" s="6" t="n">
        <v>0.375738322381426</v>
      </c>
      <c r="H10" s="1" t="n">
        <v>10</v>
      </c>
      <c r="I10" s="1" t="s">
        <v>25</v>
      </c>
    </row>
    <row r="11" customFormat="false" ht="12.85" hidden="false" customHeight="true" outlineLevel="0" collapsed="false">
      <c r="A11" s="3" t="s">
        <v>32</v>
      </c>
      <c r="B11" s="1" t="s">
        <v>29</v>
      </c>
      <c r="D11" s="1" t="s">
        <v>11</v>
      </c>
      <c r="E11" s="1" t="s">
        <v>19</v>
      </c>
      <c r="F11" s="1" t="s">
        <v>24</v>
      </c>
      <c r="G11" s="10" t="n">
        <v>0.131984847615171</v>
      </c>
      <c r="H11" s="1" t="n">
        <v>10</v>
      </c>
      <c r="I11" s="1" t="s">
        <v>25</v>
      </c>
    </row>
    <row r="12" customFormat="false" ht="13.8" hidden="false" customHeight="true" outlineLevel="0" collapsed="false">
      <c r="A12" s="3" t="s">
        <v>33</v>
      </c>
      <c r="B12" s="1" t="s">
        <v>29</v>
      </c>
      <c r="D12" s="1" t="s">
        <v>11</v>
      </c>
      <c r="E12" s="1" t="s">
        <v>19</v>
      </c>
      <c r="F12" s="1" t="s">
        <v>24</v>
      </c>
      <c r="G12" s="11" t="n">
        <v>0.0399968300034035</v>
      </c>
      <c r="H12" s="1" t="n">
        <v>10</v>
      </c>
      <c r="I12" s="1" t="s">
        <v>25</v>
      </c>
    </row>
    <row r="13" customFormat="false" ht="12.85" hidden="false" customHeight="true" outlineLevel="0" collapsed="false">
      <c r="A13" s="3" t="s">
        <v>34</v>
      </c>
      <c r="B13" s="1" t="s">
        <v>29</v>
      </c>
      <c r="D13" s="1" t="s">
        <v>11</v>
      </c>
      <c r="E13" s="1" t="s">
        <v>12</v>
      </c>
      <c r="F13" s="1" t="s">
        <v>24</v>
      </c>
      <c r="G13" s="10" t="n">
        <v>0.04962</v>
      </c>
      <c r="H13" s="1" t="n">
        <v>10</v>
      </c>
      <c r="I13" s="1" t="s">
        <v>25</v>
      </c>
    </row>
    <row r="14" customFormat="false" ht="12.85" hidden="false" customHeight="true" outlineLevel="0" collapsed="false">
      <c r="A14" s="3" t="s">
        <v>35</v>
      </c>
      <c r="B14" s="1" t="s">
        <v>29</v>
      </c>
      <c r="D14" s="1" t="s">
        <v>11</v>
      </c>
      <c r="E14" s="1" t="s">
        <v>36</v>
      </c>
      <c r="F14" s="1" t="s">
        <v>24</v>
      </c>
      <c r="G14" s="1" t="n">
        <v>0.05</v>
      </c>
      <c r="H14" s="1" t="n">
        <v>10</v>
      </c>
      <c r="I14" s="1" t="s">
        <v>25</v>
      </c>
    </row>
    <row r="15" customFormat="false" ht="14.2" hidden="false" customHeight="true" outlineLevel="0" collapsed="false">
      <c r="A15" s="3" t="s">
        <v>37</v>
      </c>
      <c r="B15" s="1" t="s">
        <v>29</v>
      </c>
      <c r="D15" s="1" t="s">
        <v>11</v>
      </c>
      <c r="E15" s="1" t="s">
        <v>36</v>
      </c>
      <c r="F15" s="1" t="s">
        <v>24</v>
      </c>
      <c r="G15" s="12" t="n">
        <v>0.004453608</v>
      </c>
      <c r="H15" s="8"/>
      <c r="I15" s="1" t="s">
        <v>25</v>
      </c>
    </row>
    <row r="16" customFormat="false" ht="14.2" hidden="false" customHeight="true" outlineLevel="0" collapsed="false">
      <c r="A16" s="3" t="s">
        <v>38</v>
      </c>
      <c r="B16" s="1" t="s">
        <v>29</v>
      </c>
      <c r="D16" s="1" t="s">
        <v>11</v>
      </c>
      <c r="E16" s="1" t="s">
        <v>12</v>
      </c>
      <c r="F16" s="1" t="s">
        <v>24</v>
      </c>
      <c r="G16" s="13" t="n">
        <v>0.014</v>
      </c>
      <c r="H16" s="9" t="n">
        <v>10</v>
      </c>
      <c r="I16" s="1" t="s">
        <v>25</v>
      </c>
    </row>
    <row r="17" customFormat="false" ht="14.2" hidden="false" customHeight="true" outlineLevel="0" collapsed="false">
      <c r="A17" s="3" t="s">
        <v>39</v>
      </c>
      <c r="B17" s="1" t="s">
        <v>29</v>
      </c>
      <c r="C17" s="1" t="s">
        <v>39</v>
      </c>
      <c r="D17" s="1" t="s">
        <v>11</v>
      </c>
      <c r="E17" s="1" t="s">
        <v>36</v>
      </c>
      <c r="F17" s="1" t="s">
        <v>24</v>
      </c>
      <c r="G17" s="4" t="n">
        <v>0.557122428832401</v>
      </c>
      <c r="H17" s="9" t="n">
        <v>6.98860528498851</v>
      </c>
      <c r="I17" s="1" t="s">
        <v>14</v>
      </c>
    </row>
    <row r="18" customFormat="false" ht="12.85" hidden="false" customHeight="true" outlineLevel="0" collapsed="false">
      <c r="A18" s="3" t="s">
        <v>40</v>
      </c>
      <c r="B18" s="1" t="s">
        <v>22</v>
      </c>
      <c r="D18" s="1" t="s">
        <v>18</v>
      </c>
      <c r="E18" s="1" t="s">
        <v>19</v>
      </c>
      <c r="F18" s="1" t="s">
        <v>24</v>
      </c>
      <c r="G18" s="1" t="n">
        <v>0.592</v>
      </c>
      <c r="H18" s="1" t="n">
        <v>10</v>
      </c>
      <c r="I18" s="1" t="s">
        <v>25</v>
      </c>
    </row>
    <row r="19" customFormat="false" ht="14.2" hidden="false" customHeight="true" outlineLevel="0" collapsed="false">
      <c r="A19" s="3" t="s">
        <v>41</v>
      </c>
      <c r="B19" s="1" t="s">
        <v>22</v>
      </c>
      <c r="D19" s="1" t="s">
        <v>18</v>
      </c>
      <c r="E19" s="1" t="s">
        <v>19</v>
      </c>
      <c r="F19" s="1" t="s">
        <v>24</v>
      </c>
      <c r="G19" s="14" t="n">
        <v>0.463432323847017</v>
      </c>
      <c r="H19" s="14" t="n">
        <v>1.17200412919032</v>
      </c>
      <c r="I19" s="1" t="s">
        <v>14</v>
      </c>
    </row>
    <row r="20" customFormat="false" ht="12.85" hidden="false" customHeight="true" outlineLevel="0" collapsed="false">
      <c r="A20" s="3" t="s">
        <v>42</v>
      </c>
      <c r="B20" s="1" t="s">
        <v>22</v>
      </c>
      <c r="D20" s="1" t="s">
        <v>18</v>
      </c>
      <c r="E20" s="1" t="s">
        <v>19</v>
      </c>
      <c r="F20" s="1" t="s">
        <v>24</v>
      </c>
      <c r="G20" s="1" t="n">
        <v>0.1</v>
      </c>
      <c r="I20" s="1" t="s">
        <v>25</v>
      </c>
    </row>
    <row r="21" customFormat="false" ht="12.85" hidden="false" customHeight="true" outlineLevel="0" collapsed="false">
      <c r="A21" s="3" t="s">
        <v>43</v>
      </c>
      <c r="B21" s="1" t="s">
        <v>22</v>
      </c>
      <c r="D21" s="1" t="s">
        <v>18</v>
      </c>
      <c r="E21" s="1" t="s">
        <v>44</v>
      </c>
      <c r="F21" s="1" t="s">
        <v>24</v>
      </c>
      <c r="G21" s="1" t="n">
        <v>0.158682529504531</v>
      </c>
      <c r="H21" s="1" t="n">
        <v>10</v>
      </c>
      <c r="I21" s="1" t="s">
        <v>14</v>
      </c>
    </row>
    <row r="22" customFormat="false" ht="14.2" hidden="false" customHeight="true" outlineLevel="0" collapsed="false">
      <c r="A22" s="3" t="s">
        <v>45</v>
      </c>
      <c r="B22" s="1" t="s">
        <v>22</v>
      </c>
      <c r="D22" s="1" t="s">
        <v>11</v>
      </c>
      <c r="E22" s="1" t="s">
        <v>12</v>
      </c>
      <c r="F22" s="1" t="s">
        <v>13</v>
      </c>
      <c r="G22" s="1" t="n">
        <v>0.208989252527472</v>
      </c>
      <c r="H22" s="5" t="n">
        <v>2.35461058340017</v>
      </c>
      <c r="I22" s="1" t="s">
        <v>14</v>
      </c>
    </row>
    <row r="23" customFormat="false" ht="12.85" hidden="false" customHeight="true" outlineLevel="0" collapsed="false">
      <c r="A23" s="3" t="s">
        <v>46</v>
      </c>
      <c r="B23" s="1" t="s">
        <v>22</v>
      </c>
      <c r="D23" s="1" t="s">
        <v>18</v>
      </c>
      <c r="E23" s="1" t="s">
        <v>19</v>
      </c>
      <c r="F23" s="1" t="s">
        <v>24</v>
      </c>
      <c r="G23" s="1" t="n">
        <v>0.245478208227793</v>
      </c>
      <c r="I23" s="1" t="s">
        <v>14</v>
      </c>
    </row>
    <row r="24" customFormat="false" ht="12.85" hidden="false" customHeight="true" outlineLevel="0" collapsed="false">
      <c r="A24" s="3" t="s">
        <v>47</v>
      </c>
      <c r="B24" s="1" t="s">
        <v>48</v>
      </c>
      <c r="D24" s="1" t="s">
        <v>18</v>
      </c>
      <c r="E24" s="1" t="s">
        <v>19</v>
      </c>
      <c r="F24" s="1" t="s">
        <v>24</v>
      </c>
      <c r="G24" s="1" t="n">
        <v>0.100268269558972</v>
      </c>
      <c r="I24" s="1" t="s">
        <v>14</v>
      </c>
    </row>
    <row r="25" customFormat="false" ht="12.85" hidden="false" customHeight="true" outlineLevel="0" collapsed="false">
      <c r="A25" s="3" t="s">
        <v>49</v>
      </c>
      <c r="B25" s="1" t="s">
        <v>48</v>
      </c>
      <c r="D25" s="1" t="s">
        <v>18</v>
      </c>
      <c r="E25" s="1" t="s">
        <v>19</v>
      </c>
      <c r="F25" s="1" t="s">
        <v>24</v>
      </c>
      <c r="G25" s="1" t="n">
        <v>0.0623237438979773</v>
      </c>
      <c r="I25" s="1" t="s">
        <v>14</v>
      </c>
    </row>
    <row r="26" customFormat="false" ht="12.85" hidden="false" customHeight="true" outlineLevel="0" collapsed="false">
      <c r="A26" s="3" t="s">
        <v>50</v>
      </c>
      <c r="B26" s="1" t="s">
        <v>48</v>
      </c>
      <c r="D26" s="1" t="s">
        <v>18</v>
      </c>
      <c r="E26" s="1" t="s">
        <v>44</v>
      </c>
      <c r="F26" s="1" t="s">
        <v>24</v>
      </c>
      <c r="G26" s="15" t="n">
        <v>0.112355042224214</v>
      </c>
      <c r="H26" s="15" t="n">
        <v>10</v>
      </c>
      <c r="I26" s="1" t="s">
        <v>14</v>
      </c>
    </row>
    <row r="27" customFormat="false" ht="13.8" hidden="false" customHeight="true" outlineLevel="0" collapsed="false">
      <c r="A27" s="3" t="s">
        <v>51</v>
      </c>
      <c r="B27" s="1" t="s">
        <v>52</v>
      </c>
      <c r="D27" s="1" t="s">
        <v>18</v>
      </c>
      <c r="E27" s="1" t="s">
        <v>19</v>
      </c>
      <c r="F27" s="1" t="s">
        <v>24</v>
      </c>
      <c r="G27" s="15" t="n">
        <v>0.0342858944535774</v>
      </c>
      <c r="H27" s="15" t="n">
        <v>2.50154532616406</v>
      </c>
      <c r="I27" s="1" t="s">
        <v>14</v>
      </c>
    </row>
    <row r="28" customFormat="false" ht="12.3" hidden="false" customHeight="true" outlineLevel="0" collapsed="false">
      <c r="A28" s="3"/>
    </row>
  </sheetData>
  <autoFilter ref="A1:H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3" zeroHeight="false" outlineLevelRow="0" outlineLevelCol="0"/>
  <cols>
    <col collapsed="false" customWidth="true" hidden="false" outlineLevel="0" max="1" min="1" style="1" width="39.06"/>
    <col collapsed="false" customWidth="true" hidden="false" outlineLevel="0" max="2" min="2" style="1" width="7.36"/>
    <col collapsed="false" customWidth="true" hidden="false" outlineLevel="0" max="3" min="3" style="1" width="8.44"/>
    <col collapsed="false" customWidth="true" hidden="false" outlineLevel="0" max="4" min="4" style="1" width="87.57"/>
    <col collapsed="false" customWidth="false" hidden="false" outlineLevel="0" max="1025" min="5" style="1" width="11.5"/>
  </cols>
  <sheetData>
    <row r="1" s="15" customFormat="true" ht="23.85" hidden="false" customHeight="true" outlineLevel="0" collapsed="false">
      <c r="A1" s="15" t="s">
        <v>53</v>
      </c>
      <c r="B1" s="15" t="s">
        <v>54</v>
      </c>
      <c r="C1" s="15" t="s">
        <v>55</v>
      </c>
      <c r="D1" s="15" t="s">
        <v>56</v>
      </c>
    </row>
    <row r="2" customFormat="false" ht="23.85" hidden="false" customHeight="true" outlineLevel="0" collapsed="false">
      <c r="A2" s="15" t="s">
        <v>57</v>
      </c>
      <c r="B2" s="6" t="n">
        <f aca="false">SUM(Data!G6,Data!G4,Data!G7,Data!G9:G22)/SUM(Data!G2:G26)</f>
        <v>0.791444658283587</v>
      </c>
      <c r="C2" s="1" t="n">
        <v>0.8</v>
      </c>
    </row>
    <row r="3" customFormat="false" ht="12.85" hidden="false" customHeight="true" outlineLevel="0" collapsed="false">
      <c r="A3" s="1" t="s">
        <v>58</v>
      </c>
      <c r="B3" s="6" t="n">
        <f aca="false">SUM(Data!G2:G6,Data!G22)/SUM(Data!G2:G26)</f>
        <v>0.18678826113932</v>
      </c>
      <c r="C3" s="1" t="n">
        <v>0.2</v>
      </c>
    </row>
    <row r="4" customFormat="false" ht="23.85" hidden="false" customHeight="true" outlineLevel="0" collapsed="false">
      <c r="A4" s="15" t="s">
        <v>59</v>
      </c>
      <c r="B4" s="6" t="n">
        <f aca="false">SUM(Data!G6,Data!G22)/SUM(Data!G6,Data!G18:G22)</f>
        <v>0.282081161827475</v>
      </c>
      <c r="C4" s="1" t="n">
        <v>0.3</v>
      </c>
    </row>
    <row r="5" customFormat="false" ht="23.85" hidden="false" customHeight="true" outlineLevel="0" collapsed="false">
      <c r="A5" s="15" t="s">
        <v>60</v>
      </c>
      <c r="B5" s="16" t="n">
        <f aca="false">SUM(Data!G6,Data!G22)/SUM(Data!G2:G6,Data!G22)</f>
        <v>0.425696490112181</v>
      </c>
      <c r="C5" s="17" t="n">
        <v>0.4</v>
      </c>
    </row>
    <row r="6" customFormat="false" ht="23.85" hidden="false" customHeight="true" outlineLevel="0" collapsed="false">
      <c r="A6" s="15" t="s">
        <v>61</v>
      </c>
      <c r="B6" s="16" t="n">
        <f aca="false">SUM(Data!G2,Data!G3,Data!G5)/SUM(Data!G2:G6,Data!G22)</f>
        <v>0.413965170728954</v>
      </c>
      <c r="C6" s="17" t="n">
        <v>0.4</v>
      </c>
    </row>
    <row r="7" customFormat="false" ht="23.85" hidden="false" customHeight="true" outlineLevel="0" collapsed="false">
      <c r="A7" s="15" t="s">
        <v>62</v>
      </c>
      <c r="B7" s="16" t="n">
        <f aca="false">Data!G4/SUM(Data!G2:G6,Data!G22)</f>
        <v>0.160338339158865</v>
      </c>
      <c r="C7" s="17" t="n">
        <v>0.2</v>
      </c>
    </row>
    <row r="8" customFormat="false" ht="23.85" hidden="false" customHeight="true" outlineLevel="0" collapsed="false">
      <c r="A8" s="1" t="s">
        <v>63</v>
      </c>
      <c r="B8" s="6" t="n">
        <f aca="false">SUM(Data!G4:G6)/SUM(Data!G2:G6,Data!G22)</f>
        <v>0.498964977077546</v>
      </c>
      <c r="C8" s="1" t="n">
        <v>0.5</v>
      </c>
    </row>
    <row r="9" customFormat="false" ht="35.05" hidden="false" customHeight="true" outlineLevel="0" collapsed="false">
      <c r="A9" s="1" t="s">
        <v>64</v>
      </c>
      <c r="B9" s="6" t="n">
        <f aca="false">SUM(Data!G4:G6)/SUM(Data!G2:G6,Data!G22)</f>
        <v>0.498964977077546</v>
      </c>
      <c r="C9" s="1" t="n">
        <v>0.5</v>
      </c>
    </row>
    <row r="10" customFormat="false" ht="23.85" hidden="false" customHeight="true" outlineLevel="0" collapsed="false">
      <c r="A10" s="15" t="s">
        <v>65</v>
      </c>
      <c r="B10" s="6" t="n">
        <f aca="false">(2.4E+028*0.000000000000011/1000000000000000)/SUM(Data!G7,Data!G4)</f>
        <v>0.173523062532293</v>
      </c>
      <c r="C10" s="1" t="n">
        <v>0.2</v>
      </c>
      <c r="D10" s="18" t="s">
        <v>66</v>
      </c>
    </row>
    <row r="11" customFormat="false" ht="23.85" hidden="false" customHeight="true" outlineLevel="0" collapsed="false">
      <c r="A11" s="15" t="s">
        <v>67</v>
      </c>
      <c r="B11" s="19" t="n">
        <f aca="false">Data!G4/(Data!G4+Data!G7)</f>
        <v>0.127827014840321</v>
      </c>
      <c r="C11" s="1" t="n">
        <v>0.15</v>
      </c>
    </row>
    <row r="12" customFormat="false" ht="23.85" hidden="false" customHeight="true" outlineLevel="0" collapsed="false">
      <c r="A12" s="15" t="s">
        <v>68</v>
      </c>
      <c r="B12" s="10" t="n">
        <f aca="false">SUM(Data!G4:G8,Data!G18:G21,Data!G23:G27)/SUM(Data!G2:G27)</f>
        <v>0.633088204437894</v>
      </c>
      <c r="C12" s="10" t="n">
        <f aca="false">2/3</f>
        <v>0.666666666666667</v>
      </c>
    </row>
    <row r="13" customFormat="false" ht="23.85" hidden="false" customHeight="true" outlineLevel="0" collapsed="false">
      <c r="A13" s="15" t="s">
        <v>69</v>
      </c>
      <c r="B13" s="10" t="n">
        <f aca="false">SUM(Data!G4:G12,Data!G18:G20,Data!G23:G25,Data!G27)/SUM(Data!G2:G27)</f>
        <v>0.761950512880206</v>
      </c>
      <c r="C13" s="1" t="s">
        <v>70</v>
      </c>
    </row>
    <row r="14" customFormat="false" ht="23.85" hidden="false" customHeight="true" outlineLevel="0" collapsed="false">
      <c r="A14" s="15" t="s">
        <v>71</v>
      </c>
      <c r="B14" s="6" t="n">
        <f aca="false">SUM(Data!G14:G15,Data!G17)/SUM(Data!G2:G26)</f>
        <v>0.0941820307291983</v>
      </c>
      <c r="C14" s="1" t="s">
        <v>72</v>
      </c>
    </row>
    <row r="15" customFormat="false" ht="23.85" hidden="false" customHeight="true" outlineLevel="0" collapsed="false">
      <c r="A15" s="15" t="s">
        <v>73</v>
      </c>
      <c r="B15" s="10" t="n">
        <f aca="false">SUM(Data!G21,Data!G26)/SUM(Data!G2:G26)</f>
        <v>0.0417394851530448</v>
      </c>
      <c r="C15" s="1" t="s">
        <v>74</v>
      </c>
    </row>
    <row r="16" customFormat="false" ht="23.85" hidden="false" customHeight="true" outlineLevel="0" collapsed="false">
      <c r="A16" s="15" t="s">
        <v>75</v>
      </c>
      <c r="B16" s="10" t="n">
        <f aca="false">SUM(Data!G2,Data!G13,Data!G16)/SUM(Data!G2:G22)</f>
        <v>0.042416077121329</v>
      </c>
      <c r="C16" s="1" t="s">
        <v>76</v>
      </c>
    </row>
    <row r="1048576" customFormat="false" ht="12.8" hidden="false" customHeight="true" outlineLevel="0" collapsed="false"/>
  </sheetData>
  <hyperlinks>
    <hyperlink ref="D10" r:id="rId1" display="Based on Wang et al. (https://doi.org/10.1002/lol2.10103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2019-01-17T16:30:15Z</dcterms:created>
  <dc:creator>openpyxl</dc:creator>
  <dc:description/>
  <dc:language>en-US</dc:language>
  <cp:lastModifiedBy/>
  <dcterms:modified xsi:type="dcterms:W3CDTF">2019-11-03T08:40:32Z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