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cgcloudasp.sharepoint.com/sites/risesilknet/Shared Documents/03 Content/01 Week 1 and 2 Business Essentials/IU 1.2/"/>
    </mc:Choice>
  </mc:AlternateContent>
  <xr:revisionPtr revIDLastSave="0" documentId="13_ncr:1_{1273880C-B6BD-487D-BCAB-5B373BA9F3BA}" xr6:coauthVersionLast="47" xr6:coauthVersionMax="47" xr10:uidLastSave="{00000000-0000-0000-0000-000000000000}"/>
  <bookViews>
    <workbookView xWindow="-12510" yWindow="-21720" windowWidth="51840" windowHeight="21240" tabRatio="973" activeTab="12" xr2:uid="{00000000-000D-0000-FFFF-FFFF00000000}"/>
  </bookViews>
  <sheets>
    <sheet name="Overview" sheetId="11" r:id="rId1"/>
    <sheet name="Part 1 Organize" sheetId="19" r:id="rId2"/>
    <sheet name="1.1. Grouping" sheetId="13" r:id="rId3"/>
    <sheet name="1.1. Grouping (2)" sheetId="21" r:id="rId4"/>
    <sheet name="1.2. Filters and Sorting" sheetId="12" r:id="rId5"/>
    <sheet name="1.2. Filters and Sorting (2)" sheetId="22" r:id="rId6"/>
    <sheet name="1.3. Pivot Tables (data)" sheetId="7" r:id="rId7"/>
    <sheet name="1.3. Pivot Tables (1)" sheetId="23" r:id="rId8"/>
    <sheet name="1.3. Pivot Tables (2)" sheetId="24" r:id="rId9"/>
    <sheet name="1.3. Pivot Tables (3)" sheetId="25" r:id="rId10"/>
    <sheet name="1.4. Conditional Formatting" sheetId="10" r:id="rId11"/>
    <sheet name="Part 2 Analyze" sheetId="20" r:id="rId12"/>
    <sheet name="2.1. Text Functions" sheetId="1" r:id="rId13"/>
    <sheet name="2.2. Lookup Functions" sheetId="4" r:id="rId14"/>
    <sheet name="2.3. Logical Functions" sheetId="3" r:id="rId15"/>
    <sheet name="2.4. Visualising Data" sheetId="27" r:id="rId16"/>
  </sheets>
  <externalReferences>
    <externalReference r:id="rId17"/>
  </externalReferences>
  <definedNames>
    <definedName name="_xlnm._FilterDatabase" localSheetId="2" hidden="1">'1.1. Grouping'!$A$9:$E$35</definedName>
    <definedName name="_xlnm._FilterDatabase" localSheetId="3" hidden="1">'1.1. Grouping (2)'!$A$9:$E$35</definedName>
    <definedName name="_xlnm._FilterDatabase" localSheetId="4" hidden="1">'1.2. Filters and Sorting'!$A$9:$E$35</definedName>
    <definedName name="_xlnm._FilterDatabase" localSheetId="5" hidden="1">'1.2. Filters and Sorting (2)'!$A$9:$E$35</definedName>
    <definedName name="Title">[1]Overview!$C$2</definedName>
  </definedNames>
  <calcPr calcId="191029"/>
  <pivotCaches>
    <pivotCache cacheId="0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7" l="1"/>
  <c r="D11" i="27" s="1"/>
  <c r="E11" i="27" s="1"/>
  <c r="F11" i="27" s="1"/>
  <c r="H28" i="3" l="1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12" i="3"/>
  <c r="H17" i="4"/>
  <c r="H13" i="4"/>
  <c r="H9" i="4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0" i="1"/>
  <c r="H21" i="10"/>
  <c r="H19" i="10"/>
  <c r="H17" i="10"/>
  <c r="H15" i="10"/>
  <c r="H13" i="10"/>
  <c r="H11" i="10"/>
  <c r="E37" i="22"/>
  <c r="D37" i="22"/>
  <c r="J13" i="3" l="1"/>
  <c r="H27" i="3"/>
  <c r="J22" i="3"/>
  <c r="J24" i="3"/>
  <c r="J20" i="3"/>
  <c r="J16" i="3"/>
  <c r="J23" i="3"/>
  <c r="J19" i="3"/>
  <c r="J15" i="3"/>
  <c r="J18" i="3"/>
  <c r="J14" i="3"/>
  <c r="J12" i="3"/>
  <c r="J25" i="3"/>
  <c r="J21" i="3"/>
  <c r="J17" i="3"/>
  <c r="I27" i="3"/>
  <c r="E37" i="21"/>
  <c r="D37" i="21"/>
  <c r="J27" i="3" l="1"/>
  <c r="D37" i="13"/>
  <c r="E37" i="13"/>
  <c r="D37" i="12"/>
  <c r="E37" i="12"/>
  <c r="D17" i="10"/>
  <c r="E17" i="10"/>
  <c r="E37" i="7"/>
  <c r="D37" i="7"/>
</calcChain>
</file>

<file path=xl/sharedStrings.xml><?xml version="1.0" encoding="utf-8"?>
<sst xmlns="http://schemas.openxmlformats.org/spreadsheetml/2006/main" count="625" uniqueCount="185">
  <si>
    <t>Product Code</t>
  </si>
  <si>
    <t>Product Description</t>
  </si>
  <si>
    <t>Product Group</t>
  </si>
  <si>
    <t>Standard Quantity</t>
  </si>
  <si>
    <t>Rekenmachine CE design</t>
  </si>
  <si>
    <t>Office Supplies</t>
  </si>
  <si>
    <t>ST</t>
  </si>
  <si>
    <t>Rekenmachine TI-1795 sv desktop</t>
  </si>
  <si>
    <t>Rekenmachine Sharp el 326s</t>
  </si>
  <si>
    <t>Rekenmachine Sharp el 337c</t>
  </si>
  <si>
    <t>Rekenmachine TA t 1210 solar</t>
  </si>
  <si>
    <t>Rekenmachine HP 12c engels-abb</t>
  </si>
  <si>
    <t>Rekenmachine Sharp el 2125c</t>
  </si>
  <si>
    <t>Rekenmachine TI-2002+ euro</t>
  </si>
  <si>
    <t>Fax Brother 8070 P</t>
  </si>
  <si>
    <t>Showtas A4 3xcd/pk 10</t>
  </si>
  <si>
    <t>PK</t>
  </si>
  <si>
    <t>Steunplaat A4</t>
  </si>
  <si>
    <t>Kaartenbak Han kunststof A4 gs</t>
  </si>
  <si>
    <t>Visitekaartbak 10cmx20cmx7,3cm</t>
  </si>
  <si>
    <t>Rolodex systeem rot. kap 76x127/500 zw</t>
  </si>
  <si>
    <t>Rolodex systeem vip deksel 76x127/500 zw</t>
  </si>
  <si>
    <t>Tabkaart A4 Elonka geel/set 24</t>
  </si>
  <si>
    <t>SE</t>
  </si>
  <si>
    <t>Product class</t>
  </si>
  <si>
    <t>Product type</t>
  </si>
  <si>
    <t>AA-120063</t>
  </si>
  <si>
    <t>AA-120306</t>
  </si>
  <si>
    <t>AA-120326</t>
  </si>
  <si>
    <t>AA-120355</t>
  </si>
  <si>
    <t>AA-121210</t>
  </si>
  <si>
    <t>AA-121354</t>
  </si>
  <si>
    <t>AA-122129</t>
  </si>
  <si>
    <t>AA-125032</t>
  </si>
  <si>
    <t>AC-130301</t>
  </si>
  <si>
    <t>DX-310570</t>
  </si>
  <si>
    <t>JK-311011</t>
  </si>
  <si>
    <t>PL-311023</t>
  </si>
  <si>
    <t>FT-311516</t>
  </si>
  <si>
    <t>DE-313012</t>
  </si>
  <si>
    <t>DE-313017</t>
  </si>
  <si>
    <t>TX-321285</t>
  </si>
  <si>
    <t>Data</t>
  </si>
  <si>
    <t>Text functions</t>
  </si>
  <si>
    <t>LEFT</t>
  </si>
  <si>
    <t>RIGHT</t>
  </si>
  <si>
    <t>MID</t>
  </si>
  <si>
    <t>Product code has been indicated by the six digits in the product type</t>
  </si>
  <si>
    <t>How can product class and product code be derived from the product type, using Excel's basic functions?</t>
  </si>
  <si>
    <t>Functions to use:</t>
  </si>
  <si>
    <t>Other functions within the same category:</t>
  </si>
  <si>
    <t>Question:</t>
  </si>
  <si>
    <t>Explanantion:</t>
  </si>
  <si>
    <t>Client Price</t>
  </si>
  <si>
    <t>Questions:</t>
  </si>
  <si>
    <t>Year</t>
  </si>
  <si>
    <t>Name</t>
  </si>
  <si>
    <t>Jan</t>
  </si>
  <si>
    <t>Joop</t>
  </si>
  <si>
    <t>Joep</t>
  </si>
  <si>
    <t>Erik</t>
  </si>
  <si>
    <t>Jaap</t>
  </si>
  <si>
    <t>Johan</t>
  </si>
  <si>
    <t>Nancy</t>
  </si>
  <si>
    <t>Anne</t>
  </si>
  <si>
    <t>Karen</t>
  </si>
  <si>
    <t>Theo</t>
  </si>
  <si>
    <t>Dirk</t>
  </si>
  <si>
    <t>Jeroen</t>
  </si>
  <si>
    <t>Maria</t>
  </si>
  <si>
    <t>Paula</t>
  </si>
  <si>
    <t>Gender</t>
  </si>
  <si>
    <t>M</t>
  </si>
  <si>
    <t>F</t>
  </si>
  <si>
    <t>Day of birth</t>
  </si>
  <si>
    <t>Month of birth</t>
  </si>
  <si>
    <t>Year of birth</t>
  </si>
  <si>
    <t>IF</t>
  </si>
  <si>
    <t>AND</t>
  </si>
  <si>
    <t>OR</t>
  </si>
  <si>
    <t>COUNTIF</t>
  </si>
  <si>
    <t>Male colleagues</t>
  </si>
  <si>
    <t>Logical functions</t>
  </si>
  <si>
    <t>VLOOKUP</t>
  </si>
  <si>
    <t>What is the product description of the product with Product Code 130301</t>
  </si>
  <si>
    <t>Lookup functions</t>
  </si>
  <si>
    <t>Row from top of list</t>
  </si>
  <si>
    <t>Coordinates</t>
  </si>
  <si>
    <t>2nd column</t>
  </si>
  <si>
    <t>9th row</t>
  </si>
  <si>
    <t>In which row of the product list is the description of product code 130301 to be found?</t>
  </si>
  <si>
    <t>Which product description is to be found on the 9th row of the product list?</t>
  </si>
  <si>
    <t>MATCH</t>
  </si>
  <si>
    <t>INDEX</t>
  </si>
  <si>
    <t>Product class has been indicated by the two letters in the product type</t>
  </si>
  <si>
    <t>Pivot tables</t>
  </si>
  <si>
    <t>Years of work experience</t>
  </si>
  <si>
    <t>Data: birth dates and years of work experience</t>
  </si>
  <si>
    <t>Calculate the number of male colleagues</t>
  </si>
  <si>
    <t>Total</t>
  </si>
  <si>
    <t>B</t>
  </si>
  <si>
    <t>Country</t>
  </si>
  <si>
    <t>Product</t>
  </si>
  <si>
    <t>Profit</t>
  </si>
  <si>
    <t>Netherlands</t>
  </si>
  <si>
    <t>Belgium</t>
  </si>
  <si>
    <t>France</t>
  </si>
  <si>
    <t>A</t>
  </si>
  <si>
    <t>C</t>
  </si>
  <si>
    <t>D</t>
  </si>
  <si>
    <t>E</t>
  </si>
  <si>
    <t>Revenues</t>
  </si>
  <si>
    <t>Show revenues per product in 2005</t>
  </si>
  <si>
    <t>Show revenues per country in 2005 and 2006 as % of total revenues</t>
  </si>
  <si>
    <t>Show profit per product/country combination in 2006</t>
  </si>
  <si>
    <t>CONCATENATE</t>
  </si>
  <si>
    <t>-</t>
  </si>
  <si>
    <t>Conditional formatting</t>
  </si>
  <si>
    <t>Client x</t>
  </si>
  <si>
    <t>Client y</t>
  </si>
  <si>
    <t>Client x - client y</t>
  </si>
  <si>
    <t># employees</t>
  </si>
  <si>
    <t>turnover</t>
  </si>
  <si>
    <t>profit</t>
  </si>
  <si>
    <t>profit margin</t>
  </si>
  <si>
    <t># products</t>
  </si>
  <si>
    <t># countries</t>
  </si>
  <si>
    <t>Please indicate the relative size of client x and y by using colors</t>
  </si>
  <si>
    <t>CONDITIONAL FORMATTING</t>
  </si>
  <si>
    <t>Overview of topics</t>
  </si>
  <si>
    <t>Questions</t>
  </si>
  <si>
    <t>Filters</t>
  </si>
  <si>
    <t>Show revenues and profit for product B in 2005</t>
  </si>
  <si>
    <t>Show revenues and profit for all products except B in the Netherlands and France</t>
  </si>
  <si>
    <t>Menu  Data / PivotTable en PivotChart report...</t>
  </si>
  <si>
    <t>Display the sales and revenues for France using Hide and Grouping commands</t>
  </si>
  <si>
    <t>Display sales in Belgium and the Netherlands in 2006 using Hide and Grouping commands</t>
  </si>
  <si>
    <t>Menu  Data / Group and Outline / Group   and    Data / Group and Outline / Ungroup</t>
  </si>
  <si>
    <t>Menu  Window / Hide    and     Window / Unhide</t>
  </si>
  <si>
    <t>SUMIF</t>
  </si>
  <si>
    <t>Grouping and hiding</t>
  </si>
  <si>
    <t>Menu  Data / Sort &amp; Filter / Filter</t>
  </si>
  <si>
    <t>Organize the data</t>
  </si>
  <si>
    <t>Analyze the data</t>
  </si>
  <si>
    <t>HLOOKUP, RANK</t>
  </si>
  <si>
    <t>NOT, SUMPRODUCT</t>
  </si>
  <si>
    <t>&lt;</t>
  </si>
  <si>
    <t>&gt;</t>
  </si>
  <si>
    <t>&lt;&gt;</t>
  </si>
  <si>
    <t>=</t>
  </si>
  <si>
    <t>BCG—Training functions in Excel</t>
  </si>
  <si>
    <t>1.1 Grouping</t>
  </si>
  <si>
    <t>1.2 Filters &amp; sorting</t>
  </si>
  <si>
    <t>1.3 Pivot tables</t>
  </si>
  <si>
    <t>1.4 Conditional formatting</t>
  </si>
  <si>
    <t>2.1 Text functions</t>
  </si>
  <si>
    <t>2.2 Lookup functions</t>
  </si>
  <si>
    <t>2.3 Logical functions</t>
  </si>
  <si>
    <t>Display the revenues and profits for France using Hide and Grouping commands</t>
  </si>
  <si>
    <t>Row Labels</t>
  </si>
  <si>
    <t>Grand Total</t>
  </si>
  <si>
    <t>Column Labels</t>
  </si>
  <si>
    <t>Sum of Revenues</t>
  </si>
  <si>
    <t>Sum of Profit</t>
  </si>
  <si>
    <t>Calculate the total number of years of experience for all males</t>
  </si>
  <si>
    <t>Colleagues over 45</t>
  </si>
  <si>
    <t>Calculate the number of colleagues over 45</t>
  </si>
  <si>
    <t>Calculate the number of male colleagues or colleagues over 45</t>
  </si>
  <si>
    <t>Years of experience</t>
  </si>
  <si>
    <t>- when client x is larger than client y, please use a light red fill with dark red text</t>
  </si>
  <si>
    <t>- when client x is smaller than client y, please use a light green filll with dark green text</t>
  </si>
  <si>
    <t>Product Type</t>
  </si>
  <si>
    <t>Product A</t>
  </si>
  <si>
    <t>Product B</t>
  </si>
  <si>
    <t>Product C</t>
  </si>
  <si>
    <t>Product D</t>
  </si>
  <si>
    <t>Product E</t>
  </si>
  <si>
    <t>Product F</t>
  </si>
  <si>
    <t>Data: Year-on-year revenue by product</t>
  </si>
  <si>
    <t>CHART FUNCTIONS</t>
  </si>
  <si>
    <t>2.4 Visualising Data</t>
  </si>
  <si>
    <t>Plot an appropriate chart to illustrate the revenue by product line from 2016-2020</t>
  </si>
  <si>
    <t>Plot a line graph to illustrate the growth of product A revenue from 2016-2020</t>
  </si>
  <si>
    <t>Plot a pie chart to illustrate the revenue by product in 2020</t>
  </si>
  <si>
    <t>Male colleagues or colleages over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</si>
</sst>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_-* #,##0.00\-;_-* &quot;-&quot;??_-;_-@_-"/>
    <numFmt numFmtId="165" formatCode="0.0%"/>
    <numFmt numFmtId="166" formatCode="_-* #,##0_-;_-* #,##0\-;_-* &quot;-&quot;??_-;_-@_-"/>
    <numFmt numFmtId="167" formatCode="#,##0_ ;\-#,##0\ "/>
    <numFmt numFmtId="168" formatCode="0.0"/>
    <numFmt numFmtId="169" formatCode="#,##0.0_);\(#,##0.0\);0.0_);@_)"/>
  </numFmts>
  <fonts count="16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b/>
      <sz val="18"/>
      <color rgb="FFFFFFFF"/>
      <name val="Arial"/>
      <family val="2"/>
    </font>
    <font>
      <b/>
      <sz val="10"/>
      <color rgb="FFFFFFFF"/>
      <name val="Arial"/>
      <family val="2"/>
    </font>
    <font>
      <b/>
      <sz val="15"/>
      <color rgb="FF5BAD82"/>
      <name val="Arial"/>
      <family val="2"/>
    </font>
    <font>
      <b/>
      <sz val="10"/>
      <color rgb="FF5BAD82"/>
      <name val="Arial"/>
      <family val="2"/>
    </font>
    <font>
      <sz val="10"/>
      <color rgb="FF5BAD82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BAD82"/>
        <bgColor rgb="FF000000"/>
      </patternFill>
    </fill>
    <fill>
      <patternFill patternType="solid">
        <fgColor rgb="FFE2E2E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/>
      <top/>
      <bottom/>
      <diagonal/>
    </border>
    <border>
      <left style="thick">
        <color rgb="FF5BAD82"/>
      </left>
      <right/>
      <top style="thick">
        <color rgb="FF5BAD82"/>
      </top>
      <bottom/>
      <diagonal/>
    </border>
    <border>
      <left/>
      <right/>
      <top style="thick">
        <color rgb="FF5BAD82"/>
      </top>
      <bottom/>
      <diagonal/>
    </border>
    <border>
      <left/>
      <right style="thick">
        <color rgb="FF5BAD82"/>
      </right>
      <top style="thick">
        <color rgb="FF5BAD82"/>
      </top>
      <bottom/>
      <diagonal/>
    </border>
    <border>
      <left style="thick">
        <color rgb="FF5BAD82"/>
      </left>
      <right/>
      <top/>
      <bottom/>
      <diagonal/>
    </border>
    <border>
      <left/>
      <right style="thick">
        <color rgb="FF5BAD82"/>
      </right>
      <top/>
      <bottom/>
      <diagonal/>
    </border>
    <border>
      <left style="thick">
        <color rgb="FF5BAD82"/>
      </left>
      <right/>
      <top/>
      <bottom style="thick">
        <color rgb="FF5BAD82"/>
      </bottom>
      <diagonal/>
    </border>
    <border>
      <left/>
      <right/>
      <top/>
      <bottom style="thick">
        <color rgb="FF5BAD82"/>
      </bottom>
      <diagonal/>
    </border>
    <border>
      <left/>
      <right style="thick">
        <color rgb="FF5BAD82"/>
      </right>
      <top/>
      <bottom style="thick">
        <color rgb="FF5BAD8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Border="1"/>
    <xf numFmtId="0" fontId="7" fillId="2" borderId="0" xfId="2" applyFill="1" applyBorder="1" applyAlignment="1" applyProtection="1">
      <alignment horizontal="center"/>
    </xf>
    <xf numFmtId="0" fontId="0" fillId="2" borderId="0" xfId="0" applyFill="1" applyBorder="1"/>
    <xf numFmtId="0" fontId="8" fillId="0" borderId="0" xfId="0" applyFont="1"/>
    <xf numFmtId="168" fontId="8" fillId="2" borderId="0" xfId="0" applyNumberFormat="1" applyFont="1" applyFill="1" applyBorder="1"/>
    <xf numFmtId="0" fontId="10" fillId="4" borderId="0" xfId="0" applyNumberFormat="1" applyFont="1" applyFill="1" applyBorder="1" applyAlignment="1">
      <alignment horizontal="left" vertical="center"/>
    </xf>
    <xf numFmtId="0" fontId="11" fillId="4" borderId="0" xfId="0" applyNumberFormat="1" applyFont="1" applyFill="1" applyBorder="1" applyAlignment="1">
      <alignment horizontal="right" vertical="center"/>
    </xf>
    <xf numFmtId="0" fontId="11" fillId="4" borderId="1" xfId="0" applyNumberFormat="1" applyFont="1" applyFill="1" applyBorder="1" applyAlignment="1">
      <alignment horizontal="right" vertical="center"/>
    </xf>
    <xf numFmtId="169" fontId="1" fillId="4" borderId="0" xfId="0" applyNumberFormat="1" applyFont="1" applyFill="1" applyBorder="1"/>
    <xf numFmtId="0" fontId="2" fillId="4" borderId="1" xfId="0" applyNumberFormat="1" applyFont="1" applyFill="1" applyBorder="1" applyAlignment="1">
      <alignment horizontal="left" vertical="center"/>
    </xf>
    <xf numFmtId="0" fontId="3" fillId="4" borderId="1" xfId="0" applyNumberFormat="1" applyFont="1" applyFill="1" applyBorder="1" applyAlignment="1">
      <alignment horizontal="left" vertical="center"/>
    </xf>
    <xf numFmtId="0" fontId="12" fillId="5" borderId="0" xfId="0" applyNumberFormat="1" applyFont="1" applyFill="1" applyBorder="1" applyAlignment="1">
      <alignment horizontal="left" vertical="center"/>
    </xf>
    <xf numFmtId="0" fontId="13" fillId="5" borderId="0" xfId="0" applyNumberFormat="1" applyFont="1" applyFill="1" applyBorder="1" applyAlignment="1">
      <alignment horizontal="right" vertical="center"/>
    </xf>
    <xf numFmtId="169" fontId="13" fillId="5" borderId="0" xfId="0" applyNumberFormat="1" applyFont="1" applyFill="1" applyBorder="1" applyAlignment="1">
      <alignment horizontal="right"/>
    </xf>
    <xf numFmtId="169" fontId="14" fillId="5" borderId="0" xfId="0" applyNumberFormat="1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Alignment="1">
      <alignment horizontal="left"/>
    </xf>
    <xf numFmtId="168" fontId="8" fillId="2" borderId="0" xfId="0" applyNumberFormat="1" applyFont="1" applyFill="1" applyBorder="1" applyAlignment="1">
      <alignment horizontal="left"/>
    </xf>
    <xf numFmtId="0" fontId="1" fillId="2" borderId="0" xfId="0" applyFont="1" applyFill="1" applyBorder="1"/>
    <xf numFmtId="168" fontId="1" fillId="2" borderId="0" xfId="0" applyNumberFormat="1" applyFont="1" applyFill="1" applyBorder="1" applyAlignment="1">
      <alignment horizontal="left"/>
    </xf>
    <xf numFmtId="168" fontId="1" fillId="0" borderId="0" xfId="0" applyNumberFormat="1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0" xfId="0" applyFont="1" applyFill="1" applyBorder="1"/>
    <xf numFmtId="0" fontId="4" fillId="3" borderId="6" xfId="0" applyFont="1" applyFill="1" applyBorder="1"/>
    <xf numFmtId="0" fontId="4" fillId="3" borderId="5" xfId="0" applyFont="1" applyFill="1" applyBorder="1"/>
    <xf numFmtId="0" fontId="3" fillId="3" borderId="0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14" fontId="6" fillId="3" borderId="0" xfId="0" applyNumberFormat="1" applyFont="1" applyFill="1" applyBorder="1" applyAlignment="1">
      <alignment wrapText="1"/>
    </xf>
    <xf numFmtId="0" fontId="5" fillId="3" borderId="6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/>
    <xf numFmtId="0" fontId="4" fillId="3" borderId="5" xfId="0" applyFont="1" applyFill="1" applyBorder="1" applyAlignment="1">
      <alignment horizontal="left"/>
    </xf>
    <xf numFmtId="164" fontId="4" fillId="3" borderId="6" xfId="1" applyFont="1" applyFill="1" applyBorder="1"/>
    <xf numFmtId="0" fontId="4" fillId="3" borderId="0" xfId="0" applyFont="1" applyFill="1" applyBorder="1" applyAlignment="1">
      <alignment horizontal="center"/>
    </xf>
    <xf numFmtId="0" fontId="9" fillId="3" borderId="0" xfId="0" applyFont="1" applyFill="1" applyBorder="1"/>
    <xf numFmtId="0" fontId="6" fillId="3" borderId="0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3" fontId="3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/>
    <xf numFmtId="3" fontId="4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left" wrapText="1"/>
    </xf>
    <xf numFmtId="0" fontId="5" fillId="3" borderId="0" xfId="0" applyFont="1" applyFill="1" applyBorder="1"/>
    <xf numFmtId="164" fontId="4" fillId="3" borderId="0" xfId="1" applyFont="1" applyFill="1" applyBorder="1"/>
    <xf numFmtId="166" fontId="4" fillId="3" borderId="0" xfId="1" applyNumberFormat="1" applyFont="1" applyFill="1" applyBorder="1"/>
    <xf numFmtId="165" fontId="4" fillId="3" borderId="0" xfId="3" applyNumberFormat="1" applyFont="1" applyFill="1" applyBorder="1"/>
    <xf numFmtId="0" fontId="4" fillId="3" borderId="0" xfId="0" quotePrefix="1" applyFont="1" applyFill="1" applyBorder="1"/>
    <xf numFmtId="0" fontId="5" fillId="3" borderId="5" xfId="0" applyFont="1" applyFill="1" applyBorder="1" applyAlignment="1">
      <alignment horizontal="left" wrapText="1"/>
    </xf>
    <xf numFmtId="0" fontId="4" fillId="3" borderId="5" xfId="0" applyNumberFormat="1" applyFont="1" applyFill="1" applyBorder="1" applyAlignment="1">
      <alignment horizontal="right"/>
    </xf>
    <xf numFmtId="0" fontId="3" fillId="3" borderId="0" xfId="0" quotePrefix="1" applyFont="1" applyFill="1" applyBorder="1"/>
    <xf numFmtId="167" fontId="4" fillId="6" borderId="0" xfId="0" applyNumberFormat="1" applyFont="1" applyFill="1" applyBorder="1"/>
    <xf numFmtId="0" fontId="8" fillId="3" borderId="8" xfId="0" applyFont="1" applyFill="1" applyBorder="1" applyAlignment="1">
      <alignment horizontal="center" wrapText="1"/>
    </xf>
    <xf numFmtId="0" fontId="1" fillId="3" borderId="0" xfId="0" applyFont="1" applyFill="1" applyBorder="1"/>
    <xf numFmtId="0" fontId="15" fillId="3" borderId="8" xfId="0" applyFont="1" applyFill="1" applyBorder="1" applyAlignment="1">
      <alignment horizontal="center"/>
    </xf>
    <xf numFmtId="164" fontId="2" fillId="3" borderId="8" xfId="1" applyFont="1" applyFill="1" applyBorder="1" applyAlignment="1">
      <alignment horizontal="center" wrapText="1"/>
    </xf>
    <xf numFmtId="164" fontId="4" fillId="3" borderId="0" xfId="1" applyFont="1" applyFill="1" applyBorder="1" applyAlignment="1">
      <alignment horizontal="center"/>
    </xf>
    <xf numFmtId="0" fontId="4" fillId="3" borderId="2" xfId="0" applyFont="1" applyFill="1" applyBorder="1"/>
    <xf numFmtId="0" fontId="4" fillId="3" borderId="5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3" fillId="6" borderId="0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164" fontId="5" fillId="3" borderId="6" xfId="1" applyFont="1" applyFill="1" applyBorder="1" applyAlignment="1">
      <alignment horizontal="left" wrapText="1"/>
    </xf>
    <xf numFmtId="164" fontId="3" fillId="3" borderId="6" xfId="1" applyFont="1" applyFill="1" applyBorder="1"/>
    <xf numFmtId="0" fontId="3" fillId="3" borderId="5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6" fillId="3" borderId="8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left"/>
    </xf>
    <xf numFmtId="164" fontId="2" fillId="3" borderId="9" xfId="1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1" fontId="3" fillId="6" borderId="0" xfId="0" applyNumberFormat="1" applyFont="1" applyFill="1" applyBorder="1"/>
    <xf numFmtId="1" fontId="3" fillId="0" borderId="0" xfId="0" applyNumberFormat="1" applyFont="1" applyFill="1" applyBorder="1"/>
    <xf numFmtId="0" fontId="6" fillId="3" borderId="0" xfId="0" applyFont="1" applyFill="1" applyBorder="1" applyAlignment="1">
      <alignment horizontal="center" wrapText="1"/>
    </xf>
    <xf numFmtId="164" fontId="3" fillId="3" borderId="0" xfId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E2E2E2"/>
      <color rgb="FF5BAD82"/>
      <color rgb="FF0993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'2.4. Visualising Data'!$A$12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3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'2.4. Visualising Data'!$B$11:$F$11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'2.4. Visualising Data'!$B$12:$F$12</c:f>
              <c:numCache>
                <c:formatCode>_-* #,##0.00_-;_-* #,##0.00\-;_-* "-"??_-;_-@_-</c:formatCode>
                <c:ptCount val="5"/>
                <c:pt idx="0">
                  <c:v>11100</c:v>
                </c:pt>
                <c:pt idx="1">
                  <c:v>18700</c:v>
                </c:pt>
                <c:pt idx="2">
                  <c:v>31400</c:v>
                </c:pt>
                <c:pt idx="3">
                  <c:v>52700</c:v>
                </c:pt>
                <c:pt idx="4">
                  <c:v>88400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B-46DA-A411-720351ECEAA8}"/>
            </c:ext>
          </c:extLst>
        </c:ser>
        <c:ser>
          <c:idx val="1"/>
          <c:order val="1"/>
          <c:tx>
            <c:strRef>
              <c:f>'2.4. Visualising Data'!$A$13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'2.4. Visualising Data'!$B$11:$F$11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'2.4. Visualising Data'!$B$13:$F$13</c:f>
              <c:numCache>
                <c:formatCode>_-* #,##0.00_-;_-* #,##0.00\-;_-* "-"??_-;_-@_-</c:formatCode>
                <c:ptCount val="5"/>
                <c:pt idx="0">
                  <c:v>85800</c:v>
                </c:pt>
                <c:pt idx="1">
                  <c:v>81300</c:v>
                </c:pt>
                <c:pt idx="2">
                  <c:v>77100</c:v>
                </c:pt>
                <c:pt idx="3">
                  <c:v>73100</c:v>
                </c:pt>
                <c:pt idx="4">
                  <c:v>69300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B-46DA-A411-720351ECEAA8}"/>
            </c:ext>
          </c:extLst>
        </c:ser>
        <c:ser>
          <c:idx val="2"/>
          <c:order val="2"/>
          <c:tx>
            <c:strRef>
              <c:f>'2.4. Visualising Data'!$A$14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'2.4. Visualising Data'!$B$11:$F$11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'2.4. Visualising Data'!$B$14:$F$14</c:f>
              <c:numCache>
                <c:formatCode>_-* #,##0.00_-;_-* #,##0.00\-;_-* "-"??_-;_-@_-</c:formatCode>
                <c:ptCount val="5"/>
                <c:pt idx="0">
                  <c:v>82300</c:v>
                </c:pt>
                <c:pt idx="1">
                  <c:v>66100</c:v>
                </c:pt>
                <c:pt idx="2">
                  <c:v>53100</c:v>
                </c:pt>
                <c:pt idx="3">
                  <c:v>42600</c:v>
                </c:pt>
                <c:pt idx="4">
                  <c:v>34200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B-46DA-A411-720351ECEAA8}"/>
            </c:ext>
          </c:extLst>
        </c:ser>
        <c:ser>
          <c:idx val="3"/>
          <c:order val="3"/>
          <c:tx>
            <c:strRef>
              <c:f>'2.4. Visualising Data'!$A$15</c:f>
              <c:strCache>
                <c:ptCount val="1"/>
                <c:pt idx="0">
                  <c:v>Product D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'2.4. Visualising Data'!$B$11:$F$11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'2.4. Visualising Data'!$B$15:$F$15</c:f>
              <c:numCache>
                <c:formatCode>_-* #,##0.00_-;_-* #,##0.00\-;_-* "-"??_-;_-@_-</c:formatCode>
                <c:ptCount val="5"/>
                <c:pt idx="0">
                  <c:v>28700</c:v>
                </c:pt>
                <c:pt idx="1">
                  <c:v>29300</c:v>
                </c:pt>
                <c:pt idx="2">
                  <c:v>29900</c:v>
                </c:pt>
                <c:pt idx="3">
                  <c:v>30500</c:v>
                </c:pt>
                <c:pt idx="4">
                  <c:v>31100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B-46DA-A411-720351ECEAA8}"/>
            </c:ext>
          </c:extLst>
        </c:ser>
        <c:ser>
          <c:idx val="4"/>
          <c:order val="4"/>
          <c:tx>
            <c:strRef>
              <c:f>'2.4. Visualising Data'!$A$16</c:f>
              <c:strCache>
                <c:ptCount val="1"/>
                <c:pt idx="0">
                  <c:v>Product E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'2.4. Visualising Data'!$B$11:$F$11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'2.4. Visualising Data'!$B$16:$F$16</c:f>
              <c:numCache>
                <c:formatCode>_-* #,##0.00_-;_-* #,##0.00\-;_-* "-"??_-;_-@_-</c:formatCode>
                <c:ptCount val="5"/>
                <c:pt idx="0">
                  <c:v>12000</c:v>
                </c:pt>
                <c:pt idx="1">
                  <c:v>15100</c:v>
                </c:pt>
                <c:pt idx="2">
                  <c:v>18900</c:v>
                </c:pt>
                <c:pt idx="3">
                  <c:v>23600</c:v>
                </c:pt>
                <c:pt idx="4">
                  <c:v>29600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1B-46DA-A411-720351ECEAA8}"/>
            </c:ext>
          </c:extLst>
        </c:ser>
        <c:ser>
          <c:idx val="5"/>
          <c:order val="5"/>
          <c:tx>
            <c:strRef>
              <c:f>'2.4. Visualising Data'!$A$17</c:f>
              <c:strCache>
                <c:ptCount val="1"/>
                <c:pt idx="0">
                  <c:v>Product F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'2.4. Visualising Data'!$B$11:$F$11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'2.4. Visualising Data'!$B$17:$F$17</c:f>
              <c:numCache>
                <c:formatCode>_-* #,##0.00_-;_-* #,##0.00\-;_-* "-"??_-;_-@_-</c:formatCode>
                <c:ptCount val="5"/>
                <c:pt idx="0">
                  <c:v>2800</c:v>
                </c:pt>
                <c:pt idx="1">
                  <c:v>4900</c:v>
                </c:pt>
                <c:pt idx="2">
                  <c:v>8600</c:v>
                </c:pt>
                <c:pt idx="3">
                  <c:v>15000</c:v>
                </c:pt>
                <c:pt idx="4">
                  <c:v>26200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1B-46DA-A411-720351EC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989024"/>
        <c:axId val="476992960"/>
      </c:barChart>
      <c:catAx>
        <c:axId val="4769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Henderson BCG Sans" panose="020B0502030402020204" pitchFamily="34" charset="0"/>
                <a:ea typeface="+mn-ea"/>
                <a:cs typeface="Henderson BCG Sans" panose="020B0502030402020204" pitchFamily="34" charset="0"/>
              </a:defRPr>
            </a:pPr>
            <a:endParaRPr lang="en-US"/>
          </a:p>
        </c:txPr>
        <c:crossAx val="476992960"/>
        <c:crosses val="autoZero"/>
        <c:auto val="1"/>
        <c:lblAlgn val="ctr"/>
        <c:lblOffset val="100"/>
        <c:noMultiLvlLbl val="0"/>
      </c:catAx>
      <c:valAx>
        <c:axId val="476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_-* #,##0.00\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Henderson BCG Sans" panose="020B0502030402020204" pitchFamily="34" charset="0"/>
                <a:ea typeface="+mn-ea"/>
                <a:cs typeface="Henderson BCG Sans" panose="020B0502030402020204" pitchFamily="34" charset="0"/>
              </a:defRPr>
            </a:pPr>
            <a:endParaRPr lang="en-US"/>
          </a:p>
        </c:txPr>
        <c:crossAx val="476989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Henderson BCG Sans" panose="020B0502030402020204" pitchFamily="34" charset="0"/>
                <a:ea typeface="+mn-ea"/>
                <a:cs typeface="Henderson BCG Sans" panose="020B05020304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>
              <a:lumMod val="85000"/>
              <a:lumOff val="15000"/>
            </a:schemeClr>
          </a:solidFill>
          <a:latin typeface="Henderson BCG Sans" panose="020B0502030402020204" pitchFamily="34" charset="0"/>
          <a:cs typeface="Henderson BCG Sans" panose="020B05020304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Henderson BCG Sans" panose="020B0502030402020204" pitchFamily="34" charset="0"/>
                <a:ea typeface="+mn-ea"/>
                <a:cs typeface="Henderson BCG Sans" panose="020B0502030402020204" pitchFamily="34" charset="0"/>
              </a:defRPr>
            </a:pPr>
            <a:r>
              <a:rPr lang="en-US"/>
              <a:t>Revenue</a:t>
            </a:r>
            <a:r>
              <a:rPr lang="en-US" baseline="0"/>
              <a:t> of Product</a:t>
            </a:r>
            <a:r>
              <a:rPr lang="en-US"/>
              <a:t> A (2016 - 2020)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/>
              </a:solidFill>
              <a:latin typeface="Henderson BCG Sans" panose="020B0502030402020204" pitchFamily="34" charset="0"/>
              <a:ea typeface="+mn-ea"/>
              <a:cs typeface="Henderson BCG Sans" panose="020B05020304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'2.4. Visualising Data'!$A$12</c:f>
              <c:strCache>
                <c:ptCount val="1"/>
                <c:pt idx="0">
                  <c:v>Product A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'2.4. Visualising Data'!$B$11:$F$11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'2.4. Visualising Data'!$B$12:$F$12</c:f>
              <c:numCache>
                <c:formatCode>_-* #,##0.00_-;_-* #,##0.00\-;_-* "-"??_-;_-@_-</c:formatCode>
                <c:ptCount val="5"/>
                <c:pt idx="0">
                  <c:v>11100</c:v>
                </c:pt>
                <c:pt idx="1">
                  <c:v>18700</c:v>
                </c:pt>
                <c:pt idx="2">
                  <c:v>31400</c:v>
                </c:pt>
                <c:pt idx="3">
                  <c:v>52700</c:v>
                </c:pt>
                <c:pt idx="4">
                  <c:v>88400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3-4411-B6FC-D14D22BE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548568"/>
        <c:axId val="521543648"/>
      </c:lineChart>
      <c:catAx>
        <c:axId val="52154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nderson BCG Sans" panose="020B0502030402020204" pitchFamily="34" charset="0"/>
                <a:ea typeface="+mn-ea"/>
                <a:cs typeface="Henderson BCG Sans" panose="020B0502030402020204" pitchFamily="34" charset="0"/>
              </a:defRPr>
            </a:pPr>
            <a:endParaRPr lang="en-US"/>
          </a:p>
        </c:txPr>
        <c:crossAx val="521543648"/>
        <c:crosses val="autoZero"/>
        <c:auto val="1"/>
        <c:lblAlgn val="ctr"/>
        <c:lblOffset val="100"/>
        <c:noMultiLvlLbl val="0"/>
      </c:catAx>
      <c:valAx>
        <c:axId val="5215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_-* #,##0.00\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nderson BCG Sans" panose="020B0502030402020204" pitchFamily="34" charset="0"/>
                <a:ea typeface="+mn-ea"/>
                <a:cs typeface="Henderson BCG Sans" panose="020B0502030402020204" pitchFamily="34" charset="0"/>
              </a:defRPr>
            </a:pPr>
            <a:endParaRPr lang="en-US"/>
          </a:p>
        </c:txPr>
        <c:crossAx val="52154856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Henderson BCG Sans" panose="020B0502030402020204" pitchFamily="34" charset="0"/>
              <a:ea typeface="+mn-ea"/>
              <a:cs typeface="Henderson BCG Sans" panose="020B05020304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Henderson BCG Sans" panose="020B0502030402020204" pitchFamily="34" charset="0"/>
          <a:cs typeface="Henderson BCG Sans" panose="020B05020304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Henderson BCG Sans" panose="020B0502030402020204" pitchFamily="34" charset="0"/>
                <a:ea typeface="+mn-ea"/>
                <a:cs typeface="Henderson BCG Sans" panose="020B0502030402020204" pitchFamily="34" charset="0"/>
              </a:defRPr>
            </a:pPr>
            <a:r>
              <a:rPr lang="en-SG"/>
              <a:t>Revenue by Product Type (2020)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/>
              </a:solidFill>
              <a:latin typeface="Henderson BCG Sans" panose="020B0502030402020204" pitchFamily="34" charset="0"/>
              <a:ea typeface="+mn-ea"/>
              <a:cs typeface="Henderson BCG Sans" panose="020B05020304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E0-4818-B046-1A8187B8C5E9}"/>
              </c:ext>
            </c:extLst>
          </c:dPt>
          <c:dPt>
            <c:idx val="1"/>
            <c:bubble3D val="0"/>
            <c:spPr>
              <a:solidFill>
                <a:schemeClr val="accent3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E0-4818-B046-1A8187B8C5E9}"/>
              </c:ext>
            </c:extLst>
          </c:dPt>
          <c:dPt>
            <c:idx val="2"/>
            <c:bubble3D val="0"/>
            <c:spPr>
              <a:solidFill>
                <a:schemeClr val="accent3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E0-4818-B046-1A8187B8C5E9}"/>
              </c:ext>
            </c:extLst>
          </c:dPt>
          <c:dPt>
            <c:idx val="3"/>
            <c:bubble3D val="0"/>
            <c:spPr>
              <a:solidFill>
                <a:schemeClr val="accent3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E0-4818-B046-1A8187B8C5E9}"/>
              </c:ext>
            </c:extLst>
          </c:dPt>
          <c:dPt>
            <c:idx val="4"/>
            <c:bubble3D val="0"/>
            <c:spPr>
              <a:solidFill>
                <a:schemeClr val="accent3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E0-4818-B046-1A8187B8C5E9}"/>
              </c:ext>
            </c:extLst>
          </c:dPt>
          <c:dPt>
            <c:idx val="5"/>
            <c:bubble3D val="0"/>
            <c:spPr>
              <a:solidFill>
                <a:schemeClr val="accent3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E0-4818-B046-1A8187B8C5E9}"/>
              </c:ext>
            </c:extLst>
          </c:dPt>
          <c:cat>
            <c:strRef>
              <c:f>'2.4. Visualising Data'!$A$12:$A$17</c:f>
              <c:strCache>
                <c:ptCount val="6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  <c:pt idx="5">
                  <c:v>Product F</c:v>
                </c:pt>
              </c:strCache>
            </c:strRef>
          </c:cat>
          <c:val>
            <c:numRef>
              <c:f>'2.4. Visualising Data'!$F$12:$F$17</c:f>
              <c:numCache>
                <c:formatCode>_-* #,##0.00_-;_-* #,##0.00\-;_-* "-"??_-;_-@_-</c:formatCode>
                <c:ptCount val="6"/>
                <c:pt idx="0">
                  <c:v>88400</c:v>
                </c:pt>
                <c:pt idx="1">
                  <c:v>69300</c:v>
                </c:pt>
                <c:pt idx="2">
                  <c:v>34200</c:v>
                </c:pt>
                <c:pt idx="3">
                  <c:v>31100</c:v>
                </c:pt>
                <c:pt idx="4">
                  <c:v>29600</c:v>
                </c:pt>
                <c:pt idx="5">
                  <c:v>26200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2-4714-A39E-8139EB37C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Henderson BCG Sans" panose="020B0502030402020204" pitchFamily="34" charset="0"/>
              <a:ea typeface="+mn-ea"/>
              <a:cs typeface="Henderson BCG Sans" panose="020B05020304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Henderson BCG Sans" panose="020B0502030402020204" pitchFamily="34" charset="0"/>
          <a:cs typeface="Henderson BCG Sans" panose="020B05020304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1762506</xdr:colOff>
      <xdr:row>3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1922526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91440</xdr:rowOff>
    </xdr:from>
    <xdr:to>
      <xdr:col>1</xdr:col>
      <xdr:colOff>1114806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91440"/>
          <a:ext cx="1739646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91440</xdr:rowOff>
    </xdr:from>
    <xdr:to>
      <xdr:col>2</xdr:col>
      <xdr:colOff>368681</xdr:colOff>
      <xdr:row>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02720E-ABA7-4798-B87D-2019BA471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" y="88265"/>
          <a:ext cx="1739011" cy="4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14524</xdr:colOff>
      <xdr:row>52</xdr:row>
      <xdr:rowOff>91920</xdr:rowOff>
    </xdr:from>
    <xdr:to>
      <xdr:col>18</xdr:col>
      <xdr:colOff>607530</xdr:colOff>
      <xdr:row>83</xdr:row>
      <xdr:rowOff>60556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257A0C-8B3C-4242-AA0E-266390020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1963</xdr:colOff>
      <xdr:row>29</xdr:row>
      <xdr:rowOff>125560</xdr:rowOff>
    </xdr:from>
    <xdr:to>
      <xdr:col>18</xdr:col>
      <xdr:colOff>562989</xdr:colOff>
      <xdr:row>51</xdr:row>
      <xdr:rowOff>126850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2462C-0FFE-4AF5-B6CE-35AB7BA26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18142</xdr:colOff>
      <xdr:row>7</xdr:row>
      <xdr:rowOff>27214</xdr:rowOff>
    </xdr:from>
    <xdr:to>
      <xdr:col>18</xdr:col>
      <xdr:colOff>589642</xdr:colOff>
      <xdr:row>29</xdr:row>
      <xdr:rowOff>29029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B0E84-F820-499A-B78E-172C83E9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47</xdr:row>
      <xdr:rowOff>0</xdr:rowOff>
    </xdr:from>
    <xdr:ext cx="76200" cy="200025"/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SpPr txBox="1">
          <a:spLocks noChangeArrowheads="1"/>
        </xdr:cNvSpPr>
      </xdr:nvSpPr>
      <xdr:spPr bwMode="auto">
        <a:xfrm>
          <a:off x="2533650" y="6524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22860</xdr:colOff>
      <xdr:row>1</xdr:row>
      <xdr:rowOff>45720</xdr:rowOff>
    </xdr:from>
    <xdr:to>
      <xdr:col>1</xdr:col>
      <xdr:colOff>594360</xdr:colOff>
      <xdr:row>3</xdr:row>
      <xdr:rowOff>31975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82880"/>
          <a:ext cx="1379220" cy="344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47</xdr:row>
      <xdr:rowOff>0</xdr:rowOff>
    </xdr:from>
    <xdr:ext cx="76200" cy="200025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1F1CB66-108B-48CF-A2AD-1BB0885A3181}"/>
            </a:ext>
          </a:extLst>
        </xdr:cNvPr>
        <xdr:cNvSpPr txBox="1">
          <a:spLocks noChangeArrowheads="1"/>
        </xdr:cNvSpPr>
      </xdr:nvSpPr>
      <xdr:spPr bwMode="auto">
        <a:xfrm>
          <a:off x="2654300" y="6216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22860</xdr:colOff>
      <xdr:row>1</xdr:row>
      <xdr:rowOff>45720</xdr:rowOff>
    </xdr:from>
    <xdr:to>
      <xdr:col>1</xdr:col>
      <xdr:colOff>594360</xdr:colOff>
      <xdr:row>3</xdr:row>
      <xdr:rowOff>31975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18C095-220D-4556-B3C9-1CF0E8B75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85420"/>
          <a:ext cx="1397000" cy="341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47</xdr:row>
      <xdr:rowOff>0</xdr:rowOff>
    </xdr:from>
    <xdr:ext cx="76200" cy="200025"/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0000000-0008-0000-0500-0000010C0000}"/>
            </a:ext>
          </a:extLst>
        </xdr:cNvPr>
        <xdr:cNvSpPr txBox="1">
          <a:spLocks noChangeArrowheads="1"/>
        </xdr:cNvSpPr>
      </xdr:nvSpPr>
      <xdr:spPr bwMode="auto">
        <a:xfrm>
          <a:off x="2533650" y="6524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30480</xdr:colOff>
      <xdr:row>1</xdr:row>
      <xdr:rowOff>30480</xdr:rowOff>
    </xdr:from>
    <xdr:to>
      <xdr:col>1</xdr:col>
      <xdr:colOff>601980</xdr:colOff>
      <xdr:row>3</xdr:row>
      <xdr:rowOff>16735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67640"/>
          <a:ext cx="1379220" cy="344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47</xdr:row>
      <xdr:rowOff>0</xdr:rowOff>
    </xdr:from>
    <xdr:ext cx="76200" cy="200025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360EB90-D792-4CFB-9942-6A9F081159A7}"/>
            </a:ext>
          </a:extLst>
        </xdr:cNvPr>
        <xdr:cNvSpPr txBox="1">
          <a:spLocks noChangeArrowheads="1"/>
        </xdr:cNvSpPr>
      </xdr:nvSpPr>
      <xdr:spPr bwMode="auto">
        <a:xfrm>
          <a:off x="2654300" y="316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30480</xdr:colOff>
      <xdr:row>1</xdr:row>
      <xdr:rowOff>30480</xdr:rowOff>
    </xdr:from>
    <xdr:to>
      <xdr:col>1</xdr:col>
      <xdr:colOff>601980</xdr:colOff>
      <xdr:row>3</xdr:row>
      <xdr:rowOff>16735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2F0E0E-D981-4890-B98F-C269DA3DA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70180"/>
          <a:ext cx="1397000" cy="341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48</xdr:row>
      <xdr:rowOff>0</xdr:rowOff>
    </xdr:from>
    <xdr:ext cx="76200" cy="200025"/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 txBox="1">
          <a:spLocks noChangeArrowheads="1"/>
        </xdr:cNvSpPr>
      </xdr:nvSpPr>
      <xdr:spPr bwMode="auto">
        <a:xfrm>
          <a:off x="2533650" y="6667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30480</xdr:colOff>
      <xdr:row>1</xdr:row>
      <xdr:rowOff>53340</xdr:rowOff>
    </xdr:from>
    <xdr:to>
      <xdr:col>1</xdr:col>
      <xdr:colOff>601980</xdr:colOff>
      <xdr:row>3</xdr:row>
      <xdr:rowOff>39595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90500"/>
          <a:ext cx="1379220" cy="344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1</xdr:row>
      <xdr:rowOff>30480</xdr:rowOff>
    </xdr:from>
    <xdr:to>
      <xdr:col>1</xdr:col>
      <xdr:colOff>838200</xdr:colOff>
      <xdr:row>3</xdr:row>
      <xdr:rowOff>16735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1379220" cy="344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</xdr:row>
      <xdr:rowOff>45721</xdr:rowOff>
    </xdr:from>
    <xdr:to>
      <xdr:col>1</xdr:col>
      <xdr:colOff>687324</xdr:colOff>
      <xdr:row>3</xdr:row>
      <xdr:rowOff>7621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82881"/>
          <a:ext cx="1281684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1</xdr:row>
      <xdr:rowOff>45720</xdr:rowOff>
    </xdr:from>
    <xdr:to>
      <xdr:col>1</xdr:col>
      <xdr:colOff>845820</xdr:colOff>
      <xdr:row>3</xdr:row>
      <xdr:rowOff>31975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182880"/>
          <a:ext cx="1379220" cy="344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13603/Source/13sEp12_SDer/BCG%20Modeling%20Template%20std%202012_R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ummary"/>
      <sheetName val="Assumptions"/>
      <sheetName val="Calculation"/>
      <sheetName val="For presentation"/>
    </sheetNames>
    <sheetDataSet>
      <sheetData sheetId="0">
        <row r="2">
          <cell r="C2" t="str">
            <v>Business Case Sandwich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ND EXTFoo, Ray" refreshedDate="44208.389169212962" createdVersion="6" refreshedVersion="6" minRefreshableVersion="3" recordCount="26" xr:uid="{11365E1A-D0E0-45F4-A669-589BF9B42418}">
  <cacheSource type="worksheet">
    <worksheetSource ref="A9:E35" sheet="1.3. Pivot Tables (data)"/>
  </cacheSource>
  <cacheFields count="5">
    <cacheField name="Country" numFmtId="0">
      <sharedItems count="3">
        <s v="Netherlands"/>
        <s v="Belgium"/>
        <s v="France"/>
      </sharedItems>
    </cacheField>
    <cacheField name="Product" numFmtId="0">
      <sharedItems count="5">
        <s v="A"/>
        <s v="B"/>
        <s v="C"/>
        <s v="D"/>
        <s v="E"/>
      </sharedItems>
    </cacheField>
    <cacheField name="Year" numFmtId="0">
      <sharedItems containsSemiMixedTypes="0" containsString="0" containsNumber="1" containsInteger="1" minValue="2005" maxValue="2006" count="2">
        <n v="2005"/>
        <n v="2006"/>
      </sharedItems>
    </cacheField>
    <cacheField name="Revenues" numFmtId="3">
      <sharedItems containsSemiMixedTypes="0" containsString="0" containsNumber="1" containsInteger="1" minValue="0" maxValue="9700" count="21">
        <n v="8100"/>
        <n v="7600"/>
        <n v="3600"/>
        <n v="6400"/>
        <n v="4400"/>
        <n v="3800"/>
        <n v="3100"/>
        <n v="400"/>
        <n v="900"/>
        <n v="500"/>
        <n v="0"/>
        <n v="8300"/>
        <n v="9700"/>
        <n v="7300"/>
        <n v="5200"/>
        <n v="3000"/>
        <n v="4800"/>
        <n v="3300"/>
        <n v="800"/>
        <n v="1200"/>
        <n v="300"/>
      </sharedItems>
    </cacheField>
    <cacheField name="Profit" numFmtId="3">
      <sharedItems containsSemiMixedTypes="0" containsString="0" containsNumber="1" containsInteger="1" minValue="0" maxValue="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x v="0"/>
    <n v="680"/>
  </r>
  <r>
    <x v="0"/>
    <x v="1"/>
    <x v="0"/>
    <x v="1"/>
    <n v="380"/>
  </r>
  <r>
    <x v="0"/>
    <x v="2"/>
    <x v="0"/>
    <x v="2"/>
    <n v="120"/>
  </r>
  <r>
    <x v="0"/>
    <x v="3"/>
    <x v="0"/>
    <x v="3"/>
    <n v="360"/>
  </r>
  <r>
    <x v="0"/>
    <x v="4"/>
    <x v="0"/>
    <x v="4"/>
    <n v="130"/>
  </r>
  <r>
    <x v="1"/>
    <x v="0"/>
    <x v="0"/>
    <x v="4"/>
    <n v="130"/>
  </r>
  <r>
    <x v="1"/>
    <x v="1"/>
    <x v="0"/>
    <x v="5"/>
    <n v="120"/>
  </r>
  <r>
    <x v="1"/>
    <x v="2"/>
    <x v="0"/>
    <x v="6"/>
    <n v="90"/>
  </r>
  <r>
    <x v="1"/>
    <x v="3"/>
    <x v="0"/>
    <x v="7"/>
    <n v="30"/>
  </r>
  <r>
    <x v="1"/>
    <x v="4"/>
    <x v="0"/>
    <x v="8"/>
    <n v="40"/>
  </r>
  <r>
    <x v="2"/>
    <x v="2"/>
    <x v="0"/>
    <x v="9"/>
    <n v="30"/>
  </r>
  <r>
    <x v="2"/>
    <x v="3"/>
    <x v="0"/>
    <x v="7"/>
    <n v="20"/>
  </r>
  <r>
    <x v="2"/>
    <x v="4"/>
    <x v="0"/>
    <x v="10"/>
    <n v="0"/>
  </r>
  <r>
    <x v="0"/>
    <x v="0"/>
    <x v="1"/>
    <x v="11"/>
    <n v="400"/>
  </r>
  <r>
    <x v="0"/>
    <x v="1"/>
    <x v="1"/>
    <x v="12"/>
    <n v="440"/>
  </r>
  <r>
    <x v="0"/>
    <x v="2"/>
    <x v="1"/>
    <x v="13"/>
    <n v="230"/>
  </r>
  <r>
    <x v="0"/>
    <x v="3"/>
    <x v="1"/>
    <x v="14"/>
    <n v="140"/>
  </r>
  <r>
    <x v="0"/>
    <x v="4"/>
    <x v="1"/>
    <x v="15"/>
    <n v="90"/>
  </r>
  <r>
    <x v="1"/>
    <x v="0"/>
    <x v="1"/>
    <x v="16"/>
    <n v="240"/>
  </r>
  <r>
    <x v="1"/>
    <x v="1"/>
    <x v="1"/>
    <x v="2"/>
    <n v="130"/>
  </r>
  <r>
    <x v="1"/>
    <x v="2"/>
    <x v="1"/>
    <x v="17"/>
    <n v="80"/>
  </r>
  <r>
    <x v="1"/>
    <x v="3"/>
    <x v="1"/>
    <x v="18"/>
    <n v="30"/>
  </r>
  <r>
    <x v="1"/>
    <x v="4"/>
    <x v="1"/>
    <x v="19"/>
    <n v="50"/>
  </r>
  <r>
    <x v="2"/>
    <x v="2"/>
    <x v="1"/>
    <x v="18"/>
    <n v="30"/>
  </r>
  <r>
    <x v="2"/>
    <x v="3"/>
    <x v="1"/>
    <x v="9"/>
    <n v="10"/>
  </r>
  <r>
    <x v="2"/>
    <x v="4"/>
    <x v="1"/>
    <x v="20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6BFCE-1C9D-460E-AFFC-ED2AFECD0B5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numFmtId="3" showAll="0">
      <items count="22">
        <item x="10"/>
        <item x="20"/>
        <item x="7"/>
        <item x="9"/>
        <item x="18"/>
        <item x="8"/>
        <item x="19"/>
        <item x="15"/>
        <item x="6"/>
        <item x="17"/>
        <item x="2"/>
        <item x="5"/>
        <item x="4"/>
        <item x="16"/>
        <item x="14"/>
        <item x="3"/>
        <item x="13"/>
        <item x="1"/>
        <item x="0"/>
        <item x="11"/>
        <item x="12"/>
        <item t="default"/>
      </items>
    </pivotField>
    <pivotField numFmtId="3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Sum of Revenu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BB3BF-6EC1-4C6A-9C03-D0D8FB706CB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" firstHeaderRow="1" firstDataRow="2" firstDataCol="1" rowPageCount="1" colPageCount="1"/>
  <pivotFields count="5">
    <pivotField axis="axisRow" showAll="0">
      <items count="4">
        <item x="1"/>
        <item x="2"/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numFmtId="3" showAll="0">
      <items count="22">
        <item x="10"/>
        <item x="20"/>
        <item x="7"/>
        <item x="9"/>
        <item x="18"/>
        <item x="8"/>
        <item x="19"/>
        <item x="15"/>
        <item x="6"/>
        <item x="17"/>
        <item x="2"/>
        <item x="5"/>
        <item x="4"/>
        <item x="16"/>
        <item x="14"/>
        <item x="3"/>
        <item x="13"/>
        <item x="1"/>
        <item x="0"/>
        <item x="11"/>
        <item x="12"/>
        <item t="default"/>
      </items>
    </pivotField>
    <pivotField dataField="1" numFmtId="3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Profi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8083B-666F-40C1-9633-262780B3A0E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/>
  <pivotFields count="5">
    <pivotField axis="axisRow" showAll="0">
      <items count="4">
        <item x="1"/>
        <item x="2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dataField="1" numFmtId="3" showAll="0">
      <items count="22">
        <item x="10"/>
        <item x="20"/>
        <item x="7"/>
        <item x="9"/>
        <item x="18"/>
        <item x="8"/>
        <item x="19"/>
        <item x="15"/>
        <item x="6"/>
        <item x="17"/>
        <item x="2"/>
        <item x="5"/>
        <item x="4"/>
        <item x="16"/>
        <item x="14"/>
        <item x="3"/>
        <item x="13"/>
        <item x="1"/>
        <item x="0"/>
        <item x="11"/>
        <item x="12"/>
        <item t="default"/>
      </items>
    </pivotField>
    <pivotField numFmtId="3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Revenues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tabColor theme="4" tint="0.79998168889431442"/>
  </sheetPr>
  <dimension ref="A1:H24"/>
  <sheetViews>
    <sheetView workbookViewId="0">
      <selection activeCell="B6" sqref="B6"/>
    </sheetView>
  </sheetViews>
  <sheetFormatPr defaultRowHeight="12.5" x14ac:dyDescent="0.25"/>
  <cols>
    <col min="1" max="1" width="3.453125" customWidth="1"/>
    <col min="2" max="2" width="38.81640625" customWidth="1"/>
    <col min="3" max="3" width="27.1796875" style="4" customWidth="1"/>
    <col min="4" max="4" width="18.1796875" customWidth="1"/>
  </cols>
  <sheetData>
    <row r="1" spans="1:8" s="12" customFormat="1" ht="11.25" customHeight="1" x14ac:dyDescent="0.25">
      <c r="A1" s="9"/>
      <c r="B1" s="10"/>
      <c r="C1" s="11"/>
      <c r="E1" s="10"/>
      <c r="F1" s="10"/>
      <c r="G1" s="10"/>
      <c r="H1" s="10"/>
    </row>
    <row r="2" spans="1:8" s="12" customFormat="1" ht="15.75" customHeight="1" x14ac:dyDescent="0.25">
      <c r="A2" s="9"/>
      <c r="B2" s="10"/>
      <c r="C2" s="13" t="s">
        <v>150</v>
      </c>
      <c r="E2" s="10"/>
      <c r="F2" s="10"/>
      <c r="G2" s="10"/>
      <c r="H2" s="10"/>
    </row>
    <row r="3" spans="1:8" s="12" customFormat="1" ht="12.75" customHeight="1" x14ac:dyDescent="0.25">
      <c r="A3" s="9"/>
      <c r="B3" s="10"/>
      <c r="C3" s="14" t="s">
        <v>129</v>
      </c>
      <c r="E3" s="10"/>
      <c r="F3" s="10"/>
      <c r="G3" s="10"/>
      <c r="H3" s="10"/>
    </row>
    <row r="4" spans="1:8" s="12" customFormat="1" ht="15.75" customHeight="1" x14ac:dyDescent="0.25">
      <c r="A4" s="9"/>
      <c r="B4" s="10"/>
      <c r="C4" s="11"/>
      <c r="E4" s="10"/>
      <c r="F4" s="10"/>
      <c r="G4" s="10"/>
      <c r="H4" s="10"/>
    </row>
    <row r="5" spans="1:8" s="18" customFormat="1" ht="9" customHeight="1" x14ac:dyDescent="0.3">
      <c r="A5" s="15"/>
      <c r="B5" s="16"/>
      <c r="C5" s="17"/>
      <c r="D5" s="17"/>
      <c r="E5" s="17"/>
      <c r="F5" s="17"/>
      <c r="G5" s="17"/>
      <c r="H5" s="17"/>
    </row>
    <row r="8" spans="1:8" ht="13" thickBot="1" x14ac:dyDescent="0.3">
      <c r="A8" s="4"/>
    </row>
    <row r="9" spans="1:8" ht="13" thickTop="1" x14ac:dyDescent="0.25">
      <c r="A9" s="19"/>
      <c r="B9" s="19"/>
      <c r="C9" s="19"/>
      <c r="D9" s="20"/>
      <c r="E9" s="21"/>
    </row>
    <row r="10" spans="1:8" ht="17.25" customHeight="1" x14ac:dyDescent="0.25">
      <c r="B10" s="6"/>
      <c r="C10" s="6"/>
      <c r="D10" s="5"/>
      <c r="E10" s="23"/>
    </row>
    <row r="11" spans="1:8" ht="17.25" customHeight="1" x14ac:dyDescent="0.3">
      <c r="A11" s="8" t="s">
        <v>142</v>
      </c>
      <c r="B11" s="27"/>
      <c r="C11" s="29"/>
      <c r="D11" s="5"/>
      <c r="E11" s="23"/>
    </row>
    <row r="12" spans="1:8" ht="17.25" customHeight="1" x14ac:dyDescent="0.25">
      <c r="A12" s="22"/>
      <c r="B12" s="30" t="s">
        <v>151</v>
      </c>
      <c r="C12" s="29"/>
      <c r="D12" s="5"/>
      <c r="E12" s="23"/>
    </row>
    <row r="13" spans="1:8" ht="17.25" customHeight="1" x14ac:dyDescent="0.25">
      <c r="A13" s="22"/>
      <c r="B13" s="31" t="s">
        <v>152</v>
      </c>
      <c r="C13" s="29"/>
      <c r="D13" s="5"/>
      <c r="E13" s="23"/>
    </row>
    <row r="14" spans="1:8" ht="17.25" customHeight="1" x14ac:dyDescent="0.25">
      <c r="A14" s="22"/>
      <c r="B14" s="30" t="s">
        <v>153</v>
      </c>
      <c r="C14" s="29"/>
      <c r="D14" s="5"/>
      <c r="E14" s="23"/>
    </row>
    <row r="15" spans="1:8" ht="17.25" customHeight="1" x14ac:dyDescent="0.25">
      <c r="A15" s="22"/>
      <c r="B15" s="30" t="s">
        <v>154</v>
      </c>
      <c r="C15" s="5"/>
      <c r="D15" s="5"/>
      <c r="E15" s="23"/>
    </row>
    <row r="16" spans="1:8" ht="17.25" customHeight="1" x14ac:dyDescent="0.3">
      <c r="A16" s="22"/>
      <c r="B16" s="28"/>
      <c r="C16" s="6"/>
      <c r="D16" s="5"/>
      <c r="E16" s="23"/>
    </row>
    <row r="17" spans="1:5" ht="17.25" customHeight="1" x14ac:dyDescent="0.3">
      <c r="A17" s="8" t="s">
        <v>143</v>
      </c>
      <c r="B17" s="27"/>
      <c r="C17" s="29"/>
      <c r="D17" s="5"/>
      <c r="E17" s="23"/>
    </row>
    <row r="18" spans="1:5" ht="17.25" customHeight="1" x14ac:dyDescent="0.25">
      <c r="A18" s="22"/>
      <c r="B18" s="30" t="s">
        <v>155</v>
      </c>
      <c r="C18" s="29"/>
      <c r="D18" s="5"/>
      <c r="E18" s="23"/>
    </row>
    <row r="19" spans="1:5" ht="17.25" customHeight="1" x14ac:dyDescent="0.25">
      <c r="A19" s="22"/>
      <c r="B19" s="30" t="s">
        <v>156</v>
      </c>
      <c r="C19" s="29"/>
      <c r="D19" s="5"/>
      <c r="E19" s="23"/>
    </row>
    <row r="20" spans="1:5" ht="17.25" customHeight="1" x14ac:dyDescent="0.25">
      <c r="A20" s="22"/>
      <c r="B20" s="30" t="s">
        <v>157</v>
      </c>
      <c r="C20" s="6"/>
      <c r="D20" s="5"/>
      <c r="E20" s="23"/>
    </row>
    <row r="21" spans="1:5" ht="17.25" customHeight="1" x14ac:dyDescent="0.25">
      <c r="B21" s="30" t="s">
        <v>180</v>
      </c>
      <c r="C21" s="6"/>
      <c r="D21" s="5"/>
      <c r="E21" s="23"/>
    </row>
    <row r="22" spans="1:5" x14ac:dyDescent="0.25">
      <c r="A22" s="22"/>
      <c r="B22" s="6"/>
      <c r="C22" s="6"/>
      <c r="D22" s="6"/>
      <c r="E22" s="23"/>
    </row>
    <row r="23" spans="1:5" ht="13" thickBot="1" x14ac:dyDescent="0.3">
      <c r="A23" s="24"/>
      <c r="B23" s="25"/>
      <c r="C23" s="25"/>
      <c r="D23" s="25"/>
      <c r="E23" s="26"/>
    </row>
    <row r="24" spans="1:5" ht="13" thickTop="1" x14ac:dyDescent="0.25"/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CA70-14A0-43BD-9529-1C48F372CF38}">
  <sheetPr>
    <tabColor theme="4" tint="0.79998168889431442"/>
  </sheetPr>
  <dimension ref="A3:D8"/>
  <sheetViews>
    <sheetView workbookViewId="0">
      <selection activeCell="A7" sqref="A5:A7"/>
      <pivotSelection pane="bottomRight" showHeader="1" axis="axisRow" activeRow="6" previousRow="6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2.5" x14ac:dyDescent="0.25"/>
  <cols>
    <col min="1" max="1" width="16" bestFit="1" customWidth="1"/>
    <col min="2" max="2" width="15.90625" bestFit="1" customWidth="1"/>
    <col min="3" max="3" width="7.90625" bestFit="1" customWidth="1"/>
    <col min="4" max="4" width="11.08984375" bestFit="1" customWidth="1"/>
    <col min="5" max="6" width="4.81640625" bestFit="1" customWidth="1"/>
    <col min="7" max="7" width="11.08984375" bestFit="1" customWidth="1"/>
    <col min="8" max="8" width="12.1796875" bestFit="1" customWidth="1"/>
    <col min="9" max="9" width="16" bestFit="1" customWidth="1"/>
    <col min="10" max="10" width="12.1796875" bestFit="1" customWidth="1"/>
    <col min="11" max="11" width="16" bestFit="1" customWidth="1"/>
    <col min="12" max="12" width="17.1796875" bestFit="1" customWidth="1"/>
    <col min="13" max="13" width="21.08984375" bestFit="1" customWidth="1"/>
  </cols>
  <sheetData>
    <row r="3" spans="1:4" x14ac:dyDescent="0.25">
      <c r="A3" s="92" t="s">
        <v>162</v>
      </c>
      <c r="B3" s="92" t="s">
        <v>161</v>
      </c>
    </row>
    <row r="4" spans="1:4" x14ac:dyDescent="0.25">
      <c r="A4" s="92" t="s">
        <v>159</v>
      </c>
      <c r="B4">
        <v>2005</v>
      </c>
      <c r="C4">
        <v>2006</v>
      </c>
      <c r="D4" t="s">
        <v>160</v>
      </c>
    </row>
    <row r="5" spans="1:4" x14ac:dyDescent="0.25">
      <c r="A5" s="27" t="s">
        <v>105</v>
      </c>
      <c r="B5" s="94">
        <v>0.28899082568807338</v>
      </c>
      <c r="C5" s="94">
        <v>0.28073770491803279</v>
      </c>
      <c r="D5" s="94">
        <v>0.28463203463203463</v>
      </c>
    </row>
    <row r="6" spans="1:4" x14ac:dyDescent="0.25">
      <c r="A6" s="27" t="s">
        <v>106</v>
      </c>
      <c r="B6" s="94">
        <v>2.0642201834862386E-2</v>
      </c>
      <c r="C6" s="94">
        <v>3.2786885245901641E-2</v>
      </c>
      <c r="D6" s="94">
        <v>2.7056277056277056E-2</v>
      </c>
    </row>
    <row r="7" spans="1:4" x14ac:dyDescent="0.25">
      <c r="A7" s="27" t="s">
        <v>104</v>
      </c>
      <c r="B7" s="94">
        <v>0.69036697247706424</v>
      </c>
      <c r="C7" s="94">
        <v>0.68647540983606559</v>
      </c>
      <c r="D7" s="94">
        <v>0.68831168831168832</v>
      </c>
    </row>
    <row r="8" spans="1:4" x14ac:dyDescent="0.25">
      <c r="A8" s="27" t="s">
        <v>160</v>
      </c>
      <c r="B8" s="94">
        <v>1</v>
      </c>
      <c r="C8" s="94">
        <v>1</v>
      </c>
      <c r="D8" s="9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tabColor theme="4" tint="0.79998168889431442"/>
  </sheetPr>
  <dimension ref="A1:M46"/>
  <sheetViews>
    <sheetView showGridLines="0" workbookViewId="0">
      <selection activeCell="D28" sqref="D28"/>
    </sheetView>
  </sheetViews>
  <sheetFormatPr defaultColWidth="9.1796875" defaultRowHeight="10" x14ac:dyDescent="0.2"/>
  <cols>
    <col min="1" max="1" width="9.1796875" style="1"/>
    <col min="2" max="2" width="15.81640625" style="1" customWidth="1"/>
    <col min="3" max="3" width="9" style="1" customWidth="1"/>
    <col min="4" max="5" width="9.81640625" style="1" bestFit="1" customWidth="1"/>
    <col min="6" max="7" width="9" style="1" customWidth="1"/>
    <col min="8" max="8" width="14.54296875" style="1" bestFit="1" customWidth="1"/>
    <col min="9" max="9" width="9.1796875" style="1"/>
    <col min="10" max="10" width="13" style="1" customWidth="1"/>
    <col min="11" max="16384" width="9.1796875" style="1"/>
  </cols>
  <sheetData>
    <row r="1" spans="1:13" s="12" customFormat="1" ht="11.25" customHeight="1" x14ac:dyDescent="0.25">
      <c r="A1" s="9"/>
      <c r="B1" s="10"/>
      <c r="C1" s="11"/>
      <c r="E1" s="10"/>
      <c r="F1" s="10"/>
      <c r="G1" s="10"/>
      <c r="H1" s="10"/>
    </row>
    <row r="2" spans="1:13" s="12" customFormat="1" ht="15.75" customHeight="1" x14ac:dyDescent="0.25">
      <c r="A2" s="9"/>
      <c r="B2" s="10"/>
      <c r="C2" s="13" t="s">
        <v>150</v>
      </c>
      <c r="E2" s="10"/>
      <c r="F2" s="10"/>
      <c r="G2" s="10"/>
      <c r="H2" s="10"/>
    </row>
    <row r="3" spans="1:13" s="12" customFormat="1" ht="12.75" customHeight="1" x14ac:dyDescent="0.25">
      <c r="A3" s="9"/>
      <c r="B3" s="10"/>
      <c r="C3" s="14" t="s">
        <v>117</v>
      </c>
      <c r="E3" s="10"/>
      <c r="F3" s="10"/>
      <c r="G3" s="10"/>
      <c r="H3" s="10"/>
    </row>
    <row r="4" spans="1:13" s="12" customFormat="1" ht="15.75" customHeight="1" x14ac:dyDescent="0.25">
      <c r="A4" s="9"/>
      <c r="B4" s="10"/>
      <c r="C4" s="11"/>
      <c r="E4" s="10"/>
      <c r="F4" s="10"/>
      <c r="G4" s="10"/>
      <c r="H4" s="10"/>
    </row>
    <row r="5" spans="1:13" s="18" customFormat="1" ht="9" customHeight="1" x14ac:dyDescent="0.3">
      <c r="A5" s="15"/>
      <c r="B5" s="16"/>
      <c r="C5" s="17"/>
      <c r="D5" s="17"/>
      <c r="E5" s="17"/>
      <c r="F5" s="17"/>
      <c r="G5" s="17"/>
      <c r="H5" s="17"/>
    </row>
    <row r="6" spans="1:13" ht="10.5" thickBot="1" x14ac:dyDescent="0.25"/>
    <row r="7" spans="1:13" ht="11" thickTop="1" x14ac:dyDescent="0.25">
      <c r="A7" s="4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4"/>
    </row>
    <row r="8" spans="1:13" x14ac:dyDescent="0.2">
      <c r="A8" s="37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6"/>
    </row>
    <row r="9" spans="1:13" ht="13.5" thickBot="1" x14ac:dyDescent="0.35">
      <c r="A9" s="67"/>
      <c r="B9" s="35"/>
      <c r="C9" s="35"/>
      <c r="D9" s="71" t="s">
        <v>118</v>
      </c>
      <c r="E9" s="71" t="s">
        <v>119</v>
      </c>
      <c r="F9" s="72"/>
      <c r="G9" s="72"/>
      <c r="H9" s="73" t="s">
        <v>120</v>
      </c>
      <c r="I9" s="35"/>
      <c r="J9" s="35"/>
      <c r="K9" s="35"/>
      <c r="L9" s="35"/>
      <c r="M9" s="36"/>
    </row>
    <row r="10" spans="1:13" ht="10.5" thickTop="1" x14ac:dyDescent="0.2">
      <c r="A10" s="67"/>
      <c r="B10" s="35"/>
      <c r="C10" s="35"/>
      <c r="D10" s="61"/>
      <c r="E10" s="61"/>
      <c r="F10" s="35"/>
      <c r="G10" s="35"/>
      <c r="H10" s="62"/>
      <c r="I10" s="35"/>
      <c r="J10" s="35"/>
      <c r="K10" s="35"/>
      <c r="L10" s="35"/>
      <c r="M10" s="36"/>
    </row>
    <row r="11" spans="1:13" x14ac:dyDescent="0.2">
      <c r="A11" s="68"/>
      <c r="B11" s="35" t="s">
        <v>121</v>
      </c>
      <c r="C11" s="35"/>
      <c r="D11" s="35">
        <v>250</v>
      </c>
      <c r="E11" s="63">
        <v>310</v>
      </c>
      <c r="F11" s="35"/>
      <c r="G11" s="35"/>
      <c r="H11" s="70">
        <f>D11-E11</f>
        <v>-60</v>
      </c>
      <c r="I11" s="35"/>
      <c r="J11" s="35"/>
      <c r="K11" s="35"/>
      <c r="L11" s="35"/>
      <c r="M11" s="36"/>
    </row>
    <row r="12" spans="1:13" x14ac:dyDescent="0.2">
      <c r="A12" s="68"/>
      <c r="B12" s="35"/>
      <c r="C12" s="35"/>
      <c r="D12" s="35"/>
      <c r="E12" s="63"/>
      <c r="F12" s="35"/>
      <c r="G12" s="35"/>
      <c r="H12" s="35"/>
      <c r="I12" s="35"/>
      <c r="J12" s="35"/>
      <c r="K12" s="35"/>
      <c r="L12" s="35"/>
      <c r="M12" s="36"/>
    </row>
    <row r="13" spans="1:13" x14ac:dyDescent="0.2">
      <c r="A13" s="68"/>
      <c r="B13" s="35" t="s">
        <v>122</v>
      </c>
      <c r="C13" s="35"/>
      <c r="D13" s="64">
        <v>20000000</v>
      </c>
      <c r="E13" s="64">
        <v>18000000</v>
      </c>
      <c r="F13" s="35"/>
      <c r="G13" s="35"/>
      <c r="H13" s="70">
        <f>D13-E13</f>
        <v>2000000</v>
      </c>
      <c r="I13" s="35"/>
      <c r="J13" s="35"/>
      <c r="K13" s="35"/>
      <c r="L13" s="35"/>
      <c r="M13" s="36"/>
    </row>
    <row r="14" spans="1:13" x14ac:dyDescent="0.2">
      <c r="A14" s="68"/>
      <c r="B14" s="35"/>
      <c r="C14" s="35"/>
      <c r="D14" s="35"/>
      <c r="E14" s="63"/>
      <c r="F14" s="35"/>
      <c r="G14" s="35"/>
      <c r="H14" s="35"/>
      <c r="I14" s="35"/>
      <c r="J14" s="35"/>
      <c r="K14" s="35"/>
      <c r="L14" s="35"/>
      <c r="M14" s="36"/>
    </row>
    <row r="15" spans="1:13" x14ac:dyDescent="0.2">
      <c r="A15" s="68"/>
      <c r="B15" s="35" t="s">
        <v>123</v>
      </c>
      <c r="C15" s="35"/>
      <c r="D15" s="64">
        <v>315000</v>
      </c>
      <c r="E15" s="64">
        <v>290000</v>
      </c>
      <c r="F15" s="35"/>
      <c r="G15" s="35"/>
      <c r="H15" s="70">
        <f>D15-E15</f>
        <v>25000</v>
      </c>
      <c r="I15" s="35"/>
      <c r="J15" s="35"/>
      <c r="K15" s="35"/>
      <c r="L15" s="35"/>
      <c r="M15" s="36"/>
    </row>
    <row r="16" spans="1:13" x14ac:dyDescent="0.2">
      <c r="A16" s="68"/>
      <c r="B16" s="35"/>
      <c r="C16" s="35"/>
      <c r="D16" s="35"/>
      <c r="E16" s="63"/>
      <c r="F16" s="35"/>
      <c r="G16" s="35"/>
      <c r="H16" s="35"/>
      <c r="I16" s="35"/>
      <c r="J16" s="35"/>
      <c r="K16" s="35"/>
      <c r="L16" s="35"/>
      <c r="M16" s="36"/>
    </row>
    <row r="17" spans="1:13" x14ac:dyDescent="0.2">
      <c r="A17" s="68"/>
      <c r="B17" s="35" t="s">
        <v>124</v>
      </c>
      <c r="C17" s="35"/>
      <c r="D17" s="65">
        <f>D15/D13</f>
        <v>1.575E-2</v>
      </c>
      <c r="E17" s="65">
        <f>E15/E13</f>
        <v>1.6111111111111111E-2</v>
      </c>
      <c r="F17" s="35"/>
      <c r="G17" s="35"/>
      <c r="H17" s="70">
        <f>D17-E17</f>
        <v>-3.6111111111111066E-4</v>
      </c>
      <c r="I17" s="35"/>
      <c r="J17" s="35"/>
      <c r="K17" s="35"/>
      <c r="L17" s="35"/>
      <c r="M17" s="36"/>
    </row>
    <row r="18" spans="1:13" x14ac:dyDescent="0.2">
      <c r="A18" s="68"/>
      <c r="B18" s="35"/>
      <c r="C18" s="35"/>
      <c r="D18" s="35"/>
      <c r="E18" s="63"/>
      <c r="F18" s="35"/>
      <c r="G18" s="35"/>
      <c r="H18" s="35"/>
      <c r="I18" s="35"/>
      <c r="J18" s="35"/>
      <c r="K18" s="35"/>
      <c r="L18" s="35"/>
      <c r="M18" s="36"/>
    </row>
    <row r="19" spans="1:13" x14ac:dyDescent="0.2">
      <c r="A19" s="68"/>
      <c r="B19" s="35" t="s">
        <v>125</v>
      </c>
      <c r="C19" s="35"/>
      <c r="D19" s="35">
        <v>15</v>
      </c>
      <c r="E19" s="64">
        <v>12</v>
      </c>
      <c r="F19" s="35"/>
      <c r="G19" s="35"/>
      <c r="H19" s="70">
        <f>D19-E19</f>
        <v>3</v>
      </c>
      <c r="I19" s="35"/>
      <c r="J19" s="35"/>
      <c r="K19" s="35"/>
      <c r="L19" s="35"/>
      <c r="M19" s="36"/>
    </row>
    <row r="20" spans="1:13" x14ac:dyDescent="0.2">
      <c r="A20" s="68"/>
      <c r="B20" s="35"/>
      <c r="C20" s="35"/>
      <c r="D20" s="35"/>
      <c r="E20" s="64"/>
      <c r="F20" s="35"/>
      <c r="G20" s="35"/>
      <c r="H20" s="35"/>
      <c r="I20" s="35"/>
      <c r="J20" s="35"/>
      <c r="K20" s="35"/>
      <c r="L20" s="35"/>
      <c r="M20" s="36"/>
    </row>
    <row r="21" spans="1:13" x14ac:dyDescent="0.2">
      <c r="A21" s="68"/>
      <c r="B21" s="35" t="s">
        <v>126</v>
      </c>
      <c r="C21" s="35"/>
      <c r="D21" s="35">
        <v>3</v>
      </c>
      <c r="E21" s="64">
        <v>4</v>
      </c>
      <c r="F21" s="35"/>
      <c r="G21" s="35"/>
      <c r="H21" s="70">
        <f>D21-E21</f>
        <v>-1</v>
      </c>
      <c r="I21" s="35"/>
      <c r="J21" s="35"/>
      <c r="K21" s="35"/>
      <c r="L21" s="35"/>
      <c r="M21" s="36"/>
    </row>
    <row r="22" spans="1:13" x14ac:dyDescent="0.2">
      <c r="A22" s="68"/>
      <c r="B22" s="35"/>
      <c r="C22" s="35"/>
      <c r="D22" s="35"/>
      <c r="E22" s="63"/>
      <c r="F22" s="35"/>
      <c r="G22" s="35"/>
      <c r="H22" s="35"/>
      <c r="I22" s="35"/>
      <c r="J22" s="35"/>
      <c r="K22" s="35"/>
      <c r="L22" s="35"/>
      <c r="M22" s="36"/>
    </row>
    <row r="23" spans="1:13" ht="10.5" thickBot="1" x14ac:dyDescent="0.25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1"/>
    </row>
    <row r="24" spans="1:13" ht="10.5" thickTop="1" x14ac:dyDescent="0.2">
      <c r="A24" s="51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6"/>
    </row>
    <row r="25" spans="1:13" ht="10.5" x14ac:dyDescent="0.25">
      <c r="A25" s="43" t="s">
        <v>51</v>
      </c>
      <c r="B25" s="35"/>
      <c r="C25" s="35" t="s">
        <v>127</v>
      </c>
      <c r="D25" s="35"/>
      <c r="E25" s="35"/>
      <c r="F25" s="35"/>
      <c r="G25" s="35"/>
      <c r="H25" s="35"/>
      <c r="I25" s="35"/>
      <c r="J25" s="35"/>
      <c r="K25" s="35"/>
      <c r="L25" s="35"/>
      <c r="M25" s="36"/>
    </row>
    <row r="26" spans="1:13" x14ac:dyDescent="0.2">
      <c r="A26" s="37"/>
      <c r="B26" s="35"/>
      <c r="C26" s="35"/>
      <c r="D26" s="69" t="s">
        <v>169</v>
      </c>
      <c r="E26" s="35"/>
      <c r="F26" s="35"/>
      <c r="G26" s="35"/>
      <c r="H26" s="35"/>
      <c r="I26" s="35"/>
      <c r="J26" s="35"/>
      <c r="K26" s="35"/>
      <c r="L26" s="35"/>
      <c r="M26" s="36"/>
    </row>
    <row r="27" spans="1:13" x14ac:dyDescent="0.2">
      <c r="A27" s="37"/>
      <c r="B27" s="35"/>
      <c r="C27" s="35"/>
      <c r="D27" s="69" t="s">
        <v>170</v>
      </c>
      <c r="E27" s="35"/>
      <c r="F27" s="35"/>
      <c r="G27" s="35"/>
      <c r="H27" s="35"/>
      <c r="I27" s="35"/>
      <c r="J27" s="35"/>
      <c r="K27" s="35"/>
      <c r="L27" s="35"/>
      <c r="M27" s="36"/>
    </row>
    <row r="28" spans="1:13" x14ac:dyDescent="0.2">
      <c r="A28" s="3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6"/>
    </row>
    <row r="29" spans="1:13" x14ac:dyDescent="0.2">
      <c r="A29" s="37" t="s">
        <v>49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6"/>
    </row>
    <row r="30" spans="1:13" x14ac:dyDescent="0.2">
      <c r="A30" s="37"/>
      <c r="B30" s="35" t="s">
        <v>128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6"/>
    </row>
    <row r="31" spans="1:13" x14ac:dyDescent="0.2">
      <c r="A31" s="3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</row>
    <row r="32" spans="1:13" x14ac:dyDescent="0.2">
      <c r="A32" s="37" t="s">
        <v>50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6"/>
    </row>
    <row r="33" spans="1:13" x14ac:dyDescent="0.2">
      <c r="A33" s="37"/>
      <c r="B33" s="69" t="s">
        <v>116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6"/>
    </row>
    <row r="34" spans="1:13" x14ac:dyDescent="0.2">
      <c r="A34" s="37"/>
      <c r="B34" s="66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6"/>
    </row>
    <row r="35" spans="1:13" x14ac:dyDescent="0.2">
      <c r="A35" s="37"/>
      <c r="B35" s="66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6"/>
    </row>
    <row r="36" spans="1:13" x14ac:dyDescent="0.2">
      <c r="A36" s="37"/>
      <c r="B36" s="66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6"/>
    </row>
    <row r="37" spans="1:13" x14ac:dyDescent="0.2">
      <c r="A37" s="37"/>
      <c r="B37" s="66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6"/>
    </row>
    <row r="38" spans="1:13" x14ac:dyDescent="0.2">
      <c r="A38" s="37"/>
      <c r="B38" s="66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6"/>
    </row>
    <row r="39" spans="1:13" x14ac:dyDescent="0.2">
      <c r="A39" s="37"/>
      <c r="B39" s="66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6"/>
    </row>
    <row r="40" spans="1:13" x14ac:dyDescent="0.2">
      <c r="A40" s="37"/>
      <c r="B40" s="66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6"/>
    </row>
    <row r="41" spans="1:13" x14ac:dyDescent="0.2">
      <c r="A41" s="37"/>
      <c r="B41" s="66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6"/>
    </row>
    <row r="42" spans="1:13" x14ac:dyDescent="0.2">
      <c r="A42" s="37"/>
      <c r="B42" s="66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6"/>
    </row>
    <row r="43" spans="1:13" x14ac:dyDescent="0.2">
      <c r="A43" s="37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6"/>
    </row>
    <row r="44" spans="1:13" x14ac:dyDescent="0.2">
      <c r="A44" s="37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6"/>
    </row>
    <row r="45" spans="1:13" ht="10.5" thickBot="1" x14ac:dyDescent="0.25">
      <c r="A45" s="39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1"/>
    </row>
    <row r="46" spans="1:13" ht="10.5" thickTop="1" x14ac:dyDescent="0.2"/>
  </sheetData>
  <phoneticPr fontId="4" type="noConversion"/>
  <conditionalFormatting sqref="H11:H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B2"/>
  <sheetViews>
    <sheetView showGridLines="0" workbookViewId="0"/>
  </sheetViews>
  <sheetFormatPr defaultRowHeight="12.5" x14ac:dyDescent="0.25"/>
  <sheetData>
    <row r="2" spans="2:2" ht="13" x14ac:dyDescent="0.3">
      <c r="B2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H41"/>
  <sheetViews>
    <sheetView tabSelected="1" workbookViewId="0"/>
  </sheetViews>
  <sheetFormatPr defaultColWidth="9.1796875" defaultRowHeight="10" x14ac:dyDescent="0.2"/>
  <cols>
    <col min="1" max="1" width="9" style="1" bestFit="1" customWidth="1"/>
    <col min="2" max="2" width="10.54296875" style="1" customWidth="1"/>
    <col min="3" max="3" width="10.81640625" style="1" customWidth="1"/>
    <col min="4" max="4" width="32.1796875" style="1" bestFit="1" customWidth="1"/>
    <col min="5" max="5" width="11.54296875" style="1" bestFit="1" customWidth="1"/>
    <col min="6" max="6" width="8" style="1" bestFit="1" customWidth="1"/>
    <col min="7" max="7" width="12.1796875" style="1" customWidth="1"/>
    <col min="8" max="16384" width="9.1796875" style="1"/>
  </cols>
  <sheetData>
    <row r="1" spans="1:8" s="12" customFormat="1" ht="11.25" customHeight="1" x14ac:dyDescent="0.25">
      <c r="A1" s="9"/>
      <c r="B1" s="10"/>
      <c r="C1" s="11"/>
      <c r="E1" s="10"/>
      <c r="F1" s="10"/>
      <c r="G1" s="10"/>
      <c r="H1" s="10"/>
    </row>
    <row r="2" spans="1:8" s="12" customFormat="1" ht="15.75" customHeight="1" x14ac:dyDescent="0.25">
      <c r="A2" s="9"/>
      <c r="B2" s="10"/>
      <c r="C2" s="13" t="s">
        <v>150</v>
      </c>
      <c r="E2" s="10"/>
      <c r="F2" s="10"/>
      <c r="G2" s="10"/>
      <c r="H2" s="10"/>
    </row>
    <row r="3" spans="1:8" s="12" customFormat="1" ht="12.75" customHeight="1" x14ac:dyDescent="0.25">
      <c r="A3" s="9"/>
      <c r="B3" s="10"/>
      <c r="C3" s="14" t="s">
        <v>43</v>
      </c>
      <c r="E3" s="10"/>
      <c r="F3" s="10"/>
      <c r="G3" s="10"/>
      <c r="H3" s="10"/>
    </row>
    <row r="4" spans="1:8" s="12" customFormat="1" ht="15.75" customHeight="1" x14ac:dyDescent="0.25">
      <c r="A4" s="9"/>
      <c r="B4" s="10"/>
      <c r="C4" s="11"/>
      <c r="E4" s="10"/>
      <c r="F4" s="10"/>
      <c r="G4" s="10"/>
      <c r="H4" s="10"/>
    </row>
    <row r="5" spans="1:8" s="18" customFormat="1" ht="9" customHeight="1" x14ac:dyDescent="0.3">
      <c r="A5" s="15"/>
      <c r="B5" s="16"/>
      <c r="C5" s="17"/>
      <c r="D5" s="17"/>
      <c r="E5" s="17"/>
      <c r="F5" s="17"/>
      <c r="G5" s="17"/>
      <c r="H5" s="17"/>
    </row>
    <row r="6" spans="1:8" ht="10.5" thickBot="1" x14ac:dyDescent="0.25"/>
    <row r="7" spans="1:8" ht="11" thickTop="1" x14ac:dyDescent="0.25">
      <c r="A7" s="42" t="s">
        <v>42</v>
      </c>
      <c r="B7" s="33"/>
      <c r="C7" s="33"/>
      <c r="D7" s="33"/>
      <c r="E7" s="33"/>
      <c r="F7" s="33"/>
      <c r="G7" s="34"/>
    </row>
    <row r="8" spans="1:8" x14ac:dyDescent="0.2">
      <c r="A8" s="37"/>
      <c r="B8" s="35"/>
      <c r="C8" s="35"/>
      <c r="D8" s="35"/>
      <c r="E8" s="35"/>
      <c r="F8" s="35"/>
      <c r="G8" s="36"/>
    </row>
    <row r="9" spans="1:8" s="3" customFormat="1" ht="21.5" thickBot="1" x14ac:dyDescent="0.3">
      <c r="A9" s="44" t="s">
        <v>25</v>
      </c>
      <c r="B9" s="45" t="s">
        <v>24</v>
      </c>
      <c r="C9" s="45" t="s">
        <v>0</v>
      </c>
      <c r="D9" s="45" t="s">
        <v>1</v>
      </c>
      <c r="E9" s="45" t="s">
        <v>2</v>
      </c>
      <c r="F9" s="45" t="s">
        <v>3</v>
      </c>
      <c r="G9" s="90" t="s">
        <v>53</v>
      </c>
    </row>
    <row r="10" spans="1:8" ht="10.5" thickTop="1" x14ac:dyDescent="0.2">
      <c r="A10" s="51" t="s">
        <v>26</v>
      </c>
      <c r="B10" s="89" t="str">
        <f>LEFT(A10,2)</f>
        <v>AA</v>
      </c>
      <c r="C10" s="89" t="str">
        <f>RIGHT(A10,6)</f>
        <v>120063</v>
      </c>
      <c r="D10" s="35" t="s">
        <v>4</v>
      </c>
      <c r="E10" s="35" t="s">
        <v>5</v>
      </c>
      <c r="F10" s="35" t="s">
        <v>6</v>
      </c>
      <c r="G10" s="52">
        <v>8.01</v>
      </c>
    </row>
    <row r="11" spans="1:8" x14ac:dyDescent="0.2">
      <c r="A11" s="51" t="s">
        <v>27</v>
      </c>
      <c r="B11" s="89" t="str">
        <f t="shared" ref="B11:B25" si="0">LEFT(A11,2)</f>
        <v>AA</v>
      </c>
      <c r="C11" s="89" t="str">
        <f t="shared" ref="C11:C25" si="1">RIGHT(A11,6)</f>
        <v>120306</v>
      </c>
      <c r="D11" s="35" t="s">
        <v>7</v>
      </c>
      <c r="E11" s="35" t="s">
        <v>5</v>
      </c>
      <c r="F11" s="35" t="s">
        <v>6</v>
      </c>
      <c r="G11" s="52">
        <v>9.84</v>
      </c>
    </row>
    <row r="12" spans="1:8" x14ac:dyDescent="0.2">
      <c r="A12" s="51" t="s">
        <v>28</v>
      </c>
      <c r="B12" s="89" t="str">
        <f t="shared" si="0"/>
        <v>AA</v>
      </c>
      <c r="C12" s="89" t="str">
        <f t="shared" si="1"/>
        <v>120326</v>
      </c>
      <c r="D12" s="35" t="s">
        <v>8</v>
      </c>
      <c r="E12" s="35" t="s">
        <v>5</v>
      </c>
      <c r="F12" s="35" t="s">
        <v>6</v>
      </c>
      <c r="G12" s="52">
        <v>7.59</v>
      </c>
    </row>
    <row r="13" spans="1:8" x14ac:dyDescent="0.2">
      <c r="A13" s="51" t="s">
        <v>29</v>
      </c>
      <c r="B13" s="89" t="str">
        <f t="shared" si="0"/>
        <v>AA</v>
      </c>
      <c r="C13" s="89" t="str">
        <f t="shared" si="1"/>
        <v>120355</v>
      </c>
      <c r="D13" s="35" t="s">
        <v>9</v>
      </c>
      <c r="E13" s="35" t="s">
        <v>5</v>
      </c>
      <c r="F13" s="35" t="s">
        <v>6</v>
      </c>
      <c r="G13" s="52">
        <v>10.66</v>
      </c>
    </row>
    <row r="14" spans="1:8" x14ac:dyDescent="0.2">
      <c r="A14" s="51" t="s">
        <v>30</v>
      </c>
      <c r="B14" s="89" t="str">
        <f t="shared" si="0"/>
        <v>AA</v>
      </c>
      <c r="C14" s="89" t="str">
        <f t="shared" si="1"/>
        <v>121210</v>
      </c>
      <c r="D14" s="35" t="s">
        <v>10</v>
      </c>
      <c r="E14" s="35" t="s">
        <v>5</v>
      </c>
      <c r="F14" s="35" t="s">
        <v>6</v>
      </c>
      <c r="G14" s="52">
        <v>29.66</v>
      </c>
    </row>
    <row r="15" spans="1:8" x14ac:dyDescent="0.2">
      <c r="A15" s="51" t="s">
        <v>31</v>
      </c>
      <c r="B15" s="89" t="str">
        <f t="shared" si="0"/>
        <v>AA</v>
      </c>
      <c r="C15" s="89" t="str">
        <f t="shared" si="1"/>
        <v>121354</v>
      </c>
      <c r="D15" s="35" t="s">
        <v>11</v>
      </c>
      <c r="E15" s="35" t="s">
        <v>5</v>
      </c>
      <c r="F15" s="35" t="s">
        <v>6</v>
      </c>
      <c r="G15" s="52">
        <v>114.7</v>
      </c>
    </row>
    <row r="16" spans="1:8" x14ac:dyDescent="0.2">
      <c r="A16" s="51" t="s">
        <v>32</v>
      </c>
      <c r="B16" s="89" t="str">
        <f t="shared" si="0"/>
        <v>AA</v>
      </c>
      <c r="C16" s="89" t="str">
        <f t="shared" si="1"/>
        <v>122129</v>
      </c>
      <c r="D16" s="35" t="s">
        <v>12</v>
      </c>
      <c r="E16" s="35" t="s">
        <v>5</v>
      </c>
      <c r="F16" s="35" t="s">
        <v>6</v>
      </c>
      <c r="G16" s="52">
        <v>38.54</v>
      </c>
    </row>
    <row r="17" spans="1:7" x14ac:dyDescent="0.2">
      <c r="A17" s="51" t="s">
        <v>33</v>
      </c>
      <c r="B17" s="89" t="str">
        <f t="shared" si="0"/>
        <v>AA</v>
      </c>
      <c r="C17" s="89" t="str">
        <f t="shared" si="1"/>
        <v>125032</v>
      </c>
      <c r="D17" s="35" t="s">
        <v>13</v>
      </c>
      <c r="E17" s="35" t="s">
        <v>5</v>
      </c>
      <c r="F17" s="35" t="s">
        <v>6</v>
      </c>
      <c r="G17" s="52">
        <v>15.38</v>
      </c>
    </row>
    <row r="18" spans="1:7" x14ac:dyDescent="0.2">
      <c r="A18" s="51" t="s">
        <v>34</v>
      </c>
      <c r="B18" s="89" t="str">
        <f t="shared" si="0"/>
        <v>AC</v>
      </c>
      <c r="C18" s="89" t="str">
        <f t="shared" si="1"/>
        <v>130301</v>
      </c>
      <c r="D18" s="35" t="s">
        <v>14</v>
      </c>
      <c r="E18" s="35" t="s">
        <v>5</v>
      </c>
      <c r="F18" s="35" t="s">
        <v>6</v>
      </c>
      <c r="G18" s="52">
        <v>259.16000000000003</v>
      </c>
    </row>
    <row r="19" spans="1:7" x14ac:dyDescent="0.2">
      <c r="A19" s="51" t="s">
        <v>35</v>
      </c>
      <c r="B19" s="89" t="str">
        <f t="shared" si="0"/>
        <v>DX</v>
      </c>
      <c r="C19" s="89" t="str">
        <f t="shared" si="1"/>
        <v>310570</v>
      </c>
      <c r="D19" s="35" t="s">
        <v>15</v>
      </c>
      <c r="E19" s="35" t="s">
        <v>5</v>
      </c>
      <c r="F19" s="35" t="s">
        <v>16</v>
      </c>
      <c r="G19" s="52">
        <v>12.34</v>
      </c>
    </row>
    <row r="20" spans="1:7" x14ac:dyDescent="0.2">
      <c r="A20" s="51" t="s">
        <v>36</v>
      </c>
      <c r="B20" s="89" t="str">
        <f t="shared" si="0"/>
        <v>JK</v>
      </c>
      <c r="C20" s="89" t="str">
        <f t="shared" si="1"/>
        <v>311011</v>
      </c>
      <c r="D20" s="35" t="s">
        <v>17</v>
      </c>
      <c r="E20" s="35" t="s">
        <v>5</v>
      </c>
      <c r="F20" s="35" t="s">
        <v>6</v>
      </c>
      <c r="G20" s="52">
        <v>6.44</v>
      </c>
    </row>
    <row r="21" spans="1:7" x14ac:dyDescent="0.2">
      <c r="A21" s="51" t="s">
        <v>37</v>
      </c>
      <c r="B21" s="89" t="str">
        <f t="shared" si="0"/>
        <v>PL</v>
      </c>
      <c r="C21" s="89" t="str">
        <f t="shared" si="1"/>
        <v>311023</v>
      </c>
      <c r="D21" s="35" t="s">
        <v>18</v>
      </c>
      <c r="E21" s="35" t="s">
        <v>5</v>
      </c>
      <c r="F21" s="35" t="s">
        <v>6</v>
      </c>
      <c r="G21" s="52">
        <v>37.76</v>
      </c>
    </row>
    <row r="22" spans="1:7" x14ac:dyDescent="0.2">
      <c r="A22" s="51" t="s">
        <v>38</v>
      </c>
      <c r="B22" s="89" t="str">
        <f t="shared" si="0"/>
        <v>FT</v>
      </c>
      <c r="C22" s="89" t="str">
        <f t="shared" si="1"/>
        <v>311516</v>
      </c>
      <c r="D22" s="35" t="s">
        <v>19</v>
      </c>
      <c r="E22" s="35" t="s">
        <v>5</v>
      </c>
      <c r="F22" s="35" t="s">
        <v>6</v>
      </c>
      <c r="G22" s="52">
        <v>7.71</v>
      </c>
    </row>
    <row r="23" spans="1:7" x14ac:dyDescent="0.2">
      <c r="A23" s="51" t="s">
        <v>39</v>
      </c>
      <c r="B23" s="89" t="str">
        <f t="shared" si="0"/>
        <v>DE</v>
      </c>
      <c r="C23" s="89" t="str">
        <f t="shared" si="1"/>
        <v>313012</v>
      </c>
      <c r="D23" s="35" t="s">
        <v>20</v>
      </c>
      <c r="E23" s="35" t="s">
        <v>5</v>
      </c>
      <c r="F23" s="35" t="s">
        <v>6</v>
      </c>
      <c r="G23" s="52">
        <v>80.36</v>
      </c>
    </row>
    <row r="24" spans="1:7" x14ac:dyDescent="0.2">
      <c r="A24" s="51" t="s">
        <v>40</v>
      </c>
      <c r="B24" s="89" t="str">
        <f t="shared" si="0"/>
        <v>DE</v>
      </c>
      <c r="C24" s="89" t="str">
        <f t="shared" si="1"/>
        <v>313017</v>
      </c>
      <c r="D24" s="35" t="s">
        <v>21</v>
      </c>
      <c r="E24" s="35" t="s">
        <v>5</v>
      </c>
      <c r="F24" s="35" t="s">
        <v>6</v>
      </c>
      <c r="G24" s="52">
        <v>52.48</v>
      </c>
    </row>
    <row r="25" spans="1:7" x14ac:dyDescent="0.2">
      <c r="A25" s="51" t="s">
        <v>41</v>
      </c>
      <c r="B25" s="89" t="str">
        <f t="shared" si="0"/>
        <v>TX</v>
      </c>
      <c r="C25" s="89" t="str">
        <f t="shared" si="1"/>
        <v>321285</v>
      </c>
      <c r="D25" s="35" t="s">
        <v>22</v>
      </c>
      <c r="E25" s="35" t="s">
        <v>5</v>
      </c>
      <c r="F25" s="35" t="s">
        <v>23</v>
      </c>
      <c r="G25" s="52">
        <v>13.51</v>
      </c>
    </row>
    <row r="26" spans="1:7" ht="10.5" thickBot="1" x14ac:dyDescent="0.25">
      <c r="A26" s="37"/>
      <c r="B26" s="35"/>
      <c r="C26" s="35"/>
      <c r="D26" s="35"/>
      <c r="E26" s="35"/>
      <c r="F26" s="35"/>
      <c r="G26" s="36"/>
    </row>
    <row r="27" spans="1:7" ht="10.5" thickTop="1" x14ac:dyDescent="0.2">
      <c r="A27" s="32"/>
      <c r="B27" s="33"/>
      <c r="C27" s="33"/>
      <c r="D27" s="33"/>
      <c r="E27" s="33"/>
      <c r="F27" s="33"/>
      <c r="G27" s="34"/>
    </row>
    <row r="28" spans="1:7" ht="10.5" x14ac:dyDescent="0.25">
      <c r="A28" s="91" t="s">
        <v>52</v>
      </c>
      <c r="B28" s="35"/>
      <c r="C28" s="35" t="s">
        <v>94</v>
      </c>
      <c r="D28" s="35"/>
      <c r="E28" s="35"/>
      <c r="F28" s="35"/>
      <c r="G28" s="36"/>
    </row>
    <row r="29" spans="1:7" ht="10.5" x14ac:dyDescent="0.25">
      <c r="A29" s="43"/>
      <c r="B29" s="35"/>
      <c r="C29" s="35" t="s">
        <v>47</v>
      </c>
      <c r="D29" s="35"/>
      <c r="E29" s="35"/>
      <c r="F29" s="35"/>
      <c r="G29" s="36"/>
    </row>
    <row r="30" spans="1:7" ht="10.5" x14ac:dyDescent="0.25">
      <c r="A30" s="43"/>
      <c r="B30" s="35"/>
      <c r="C30" s="35"/>
      <c r="D30" s="35"/>
      <c r="E30" s="35"/>
      <c r="F30" s="35"/>
      <c r="G30" s="36"/>
    </row>
    <row r="31" spans="1:7" ht="10.5" x14ac:dyDescent="0.25">
      <c r="A31" s="43" t="s">
        <v>51</v>
      </c>
      <c r="B31" s="35"/>
      <c r="C31" s="35" t="s">
        <v>48</v>
      </c>
      <c r="D31" s="35"/>
      <c r="E31" s="35"/>
      <c r="F31" s="35"/>
      <c r="G31" s="36"/>
    </row>
    <row r="32" spans="1:7" x14ac:dyDescent="0.2">
      <c r="A32" s="37"/>
      <c r="B32" s="35"/>
      <c r="C32" s="35"/>
      <c r="D32" s="35"/>
      <c r="E32" s="35"/>
      <c r="F32" s="35"/>
      <c r="G32" s="36"/>
    </row>
    <row r="33" spans="1:7" ht="10.5" x14ac:dyDescent="0.25">
      <c r="A33" s="43" t="s">
        <v>49</v>
      </c>
      <c r="B33" s="35"/>
      <c r="C33" s="35"/>
      <c r="D33" s="35"/>
      <c r="E33" s="35"/>
      <c r="F33" s="35"/>
      <c r="G33" s="36"/>
    </row>
    <row r="34" spans="1:7" x14ac:dyDescent="0.2">
      <c r="A34" s="37"/>
      <c r="B34" s="35" t="s">
        <v>44</v>
      </c>
      <c r="C34" s="35"/>
      <c r="D34" s="35"/>
      <c r="E34" s="35"/>
      <c r="F34" s="35"/>
      <c r="G34" s="36"/>
    </row>
    <row r="35" spans="1:7" x14ac:dyDescent="0.2">
      <c r="A35" s="37"/>
      <c r="B35" s="35" t="s">
        <v>45</v>
      </c>
      <c r="C35" s="35"/>
      <c r="D35" s="35"/>
      <c r="E35" s="35"/>
      <c r="F35" s="35"/>
      <c r="G35" s="36"/>
    </row>
    <row r="36" spans="1:7" x14ac:dyDescent="0.2">
      <c r="A36" s="37"/>
      <c r="B36" s="35"/>
      <c r="C36" s="35"/>
      <c r="D36" s="35"/>
      <c r="E36" s="35"/>
      <c r="F36" s="35"/>
      <c r="G36" s="36"/>
    </row>
    <row r="37" spans="1:7" ht="10.5" x14ac:dyDescent="0.25">
      <c r="A37" s="43" t="s">
        <v>50</v>
      </c>
      <c r="B37" s="35"/>
      <c r="C37" s="35"/>
      <c r="D37" s="35"/>
      <c r="E37" s="35"/>
      <c r="F37" s="35"/>
      <c r="G37" s="36"/>
    </row>
    <row r="38" spans="1:7" x14ac:dyDescent="0.2">
      <c r="A38" s="37"/>
      <c r="B38" s="35" t="s">
        <v>46</v>
      </c>
      <c r="C38" s="35" t="s">
        <v>115</v>
      </c>
      <c r="D38" s="35"/>
      <c r="E38" s="35"/>
      <c r="F38" s="35"/>
      <c r="G38" s="36"/>
    </row>
    <row r="39" spans="1:7" x14ac:dyDescent="0.2">
      <c r="A39" s="37"/>
      <c r="B39" s="35"/>
      <c r="C39" s="35"/>
      <c r="D39" s="35"/>
      <c r="E39" s="35"/>
      <c r="F39" s="35"/>
      <c r="G39" s="36"/>
    </row>
    <row r="40" spans="1:7" ht="10.5" thickBot="1" x14ac:dyDescent="0.25">
      <c r="A40" s="39"/>
      <c r="B40" s="40"/>
      <c r="C40" s="40"/>
      <c r="D40" s="40"/>
      <c r="E40" s="40"/>
      <c r="F40" s="40"/>
      <c r="G40" s="41"/>
    </row>
    <row r="41" spans="1:7" ht="10.5" thickTop="1" x14ac:dyDescent="0.2"/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J39"/>
  <sheetViews>
    <sheetView workbookViewId="0"/>
  </sheetViews>
  <sheetFormatPr defaultColWidth="9.1796875" defaultRowHeight="10" x14ac:dyDescent="0.2"/>
  <cols>
    <col min="1" max="1" width="9.1796875" style="1"/>
    <col min="2" max="2" width="32.1796875" style="1" bestFit="1" customWidth="1"/>
    <col min="3" max="3" width="11.54296875" style="1" bestFit="1" customWidth="1"/>
    <col min="4" max="6" width="9.1796875" style="1"/>
    <col min="7" max="7" width="10.1796875" style="1" bestFit="1" customWidth="1"/>
    <col min="8" max="8" width="14.54296875" style="1" bestFit="1" customWidth="1"/>
    <col min="9" max="16384" width="9.1796875" style="1"/>
  </cols>
  <sheetData>
    <row r="1" spans="1:10" s="12" customFormat="1" ht="11.25" customHeight="1" x14ac:dyDescent="0.25">
      <c r="A1" s="9"/>
      <c r="B1" s="10"/>
      <c r="C1" s="11"/>
      <c r="E1" s="10"/>
      <c r="F1" s="10"/>
      <c r="G1" s="10"/>
      <c r="H1" s="10"/>
    </row>
    <row r="2" spans="1:10" s="12" customFormat="1" ht="15.75" customHeight="1" x14ac:dyDescent="0.25">
      <c r="A2" s="9"/>
      <c r="B2" s="10"/>
      <c r="C2" s="13" t="s">
        <v>150</v>
      </c>
      <c r="E2" s="10"/>
      <c r="F2" s="10"/>
      <c r="G2" s="10"/>
      <c r="H2" s="10"/>
    </row>
    <row r="3" spans="1:10" s="12" customFormat="1" ht="12.75" customHeight="1" x14ac:dyDescent="0.25">
      <c r="A3" s="9"/>
      <c r="B3" s="10"/>
      <c r="C3" s="14" t="s">
        <v>85</v>
      </c>
      <c r="E3" s="10"/>
      <c r="F3" s="10"/>
      <c r="G3" s="10"/>
      <c r="H3" s="10"/>
    </row>
    <row r="4" spans="1:10" s="12" customFormat="1" ht="15.75" customHeight="1" x14ac:dyDescent="0.25">
      <c r="A4" s="9"/>
      <c r="B4" s="10"/>
      <c r="C4" s="11"/>
      <c r="E4" s="10"/>
      <c r="F4" s="10"/>
      <c r="G4" s="10"/>
      <c r="H4" s="10"/>
    </row>
    <row r="5" spans="1:10" s="18" customFormat="1" ht="9" customHeight="1" x14ac:dyDescent="0.3">
      <c r="A5" s="15"/>
      <c r="B5" s="16"/>
      <c r="C5" s="17"/>
      <c r="D5" s="17"/>
      <c r="E5" s="17"/>
      <c r="F5" s="17"/>
      <c r="G5" s="17"/>
      <c r="H5" s="17"/>
    </row>
    <row r="6" spans="1:10" ht="10.5" thickBot="1" x14ac:dyDescent="0.25"/>
    <row r="7" spans="1:10" ht="10.5" thickTop="1" x14ac:dyDescent="0.2">
      <c r="A7" s="76"/>
      <c r="B7" s="33"/>
      <c r="C7" s="33"/>
      <c r="D7" s="33"/>
      <c r="E7" s="33"/>
      <c r="F7" s="33"/>
      <c r="G7" s="33"/>
      <c r="H7" s="33"/>
      <c r="I7" s="33"/>
      <c r="J7" s="34"/>
    </row>
    <row r="8" spans="1:10" ht="21.5" thickBot="1" x14ac:dyDescent="0.3">
      <c r="A8" s="44" t="s">
        <v>0</v>
      </c>
      <c r="B8" s="45" t="s">
        <v>1</v>
      </c>
      <c r="C8" s="45" t="s">
        <v>2</v>
      </c>
      <c r="D8" s="45" t="s">
        <v>3</v>
      </c>
      <c r="E8" s="74" t="s">
        <v>53</v>
      </c>
      <c r="F8" s="35"/>
      <c r="G8" s="35" t="s">
        <v>0</v>
      </c>
      <c r="H8" s="35" t="s">
        <v>1</v>
      </c>
      <c r="I8" s="35"/>
      <c r="J8" s="36"/>
    </row>
    <row r="9" spans="1:10" ht="10.5" thickTop="1" x14ac:dyDescent="0.2">
      <c r="A9" s="77">
        <v>120063</v>
      </c>
      <c r="B9" s="35" t="s">
        <v>4</v>
      </c>
      <c r="C9" s="35" t="s">
        <v>5</v>
      </c>
      <c r="D9" s="53" t="s">
        <v>6</v>
      </c>
      <c r="E9" s="75">
        <v>8.01</v>
      </c>
      <c r="F9" s="35"/>
      <c r="G9" s="35">
        <v>130301</v>
      </c>
      <c r="H9" s="35" t="str">
        <f>INDEX(B9:B24,MATCH(G9,A9:A24,0))</f>
        <v>Fax Brother 8070 P</v>
      </c>
      <c r="I9" s="35"/>
      <c r="J9" s="36"/>
    </row>
    <row r="10" spans="1:10" x14ac:dyDescent="0.2">
      <c r="A10" s="77">
        <v>120306</v>
      </c>
      <c r="B10" s="35" t="s">
        <v>7</v>
      </c>
      <c r="C10" s="35" t="s">
        <v>5</v>
      </c>
      <c r="D10" s="53" t="s">
        <v>6</v>
      </c>
      <c r="E10" s="75">
        <v>9.84</v>
      </c>
      <c r="F10" s="35"/>
      <c r="G10" s="35"/>
      <c r="H10" s="35"/>
      <c r="I10" s="35"/>
      <c r="J10" s="36"/>
    </row>
    <row r="11" spans="1:10" x14ac:dyDescent="0.2">
      <c r="A11" s="77">
        <v>120326</v>
      </c>
      <c r="B11" s="35" t="s">
        <v>8</v>
      </c>
      <c r="C11" s="35" t="s">
        <v>5</v>
      </c>
      <c r="D11" s="53" t="s">
        <v>6</v>
      </c>
      <c r="E11" s="75">
        <v>7.59</v>
      </c>
      <c r="F11" s="35"/>
      <c r="G11" s="35"/>
      <c r="H11" s="35"/>
      <c r="I11" s="35"/>
      <c r="J11" s="36"/>
    </row>
    <row r="12" spans="1:10" x14ac:dyDescent="0.2">
      <c r="A12" s="77">
        <v>120355</v>
      </c>
      <c r="B12" s="35" t="s">
        <v>9</v>
      </c>
      <c r="C12" s="35" t="s">
        <v>5</v>
      </c>
      <c r="D12" s="53" t="s">
        <v>6</v>
      </c>
      <c r="E12" s="75">
        <v>10.66</v>
      </c>
      <c r="F12" s="35"/>
      <c r="G12" s="35" t="s">
        <v>0</v>
      </c>
      <c r="H12" s="35" t="s">
        <v>86</v>
      </c>
      <c r="I12" s="35"/>
      <c r="J12" s="36"/>
    </row>
    <row r="13" spans="1:10" x14ac:dyDescent="0.2">
      <c r="A13" s="77">
        <v>121210</v>
      </c>
      <c r="B13" s="35" t="s">
        <v>10</v>
      </c>
      <c r="C13" s="35" t="s">
        <v>5</v>
      </c>
      <c r="D13" s="53" t="s">
        <v>6</v>
      </c>
      <c r="E13" s="75">
        <v>29.66</v>
      </c>
      <c r="F13" s="35"/>
      <c r="G13" s="35">
        <v>130301</v>
      </c>
      <c r="H13" s="35">
        <f>MATCH(G13,A9:A24)</f>
        <v>9</v>
      </c>
      <c r="I13" s="35"/>
      <c r="J13" s="36"/>
    </row>
    <row r="14" spans="1:10" x14ac:dyDescent="0.2">
      <c r="A14" s="77">
        <v>121354</v>
      </c>
      <c r="B14" s="35" t="s">
        <v>11</v>
      </c>
      <c r="C14" s="35" t="s">
        <v>5</v>
      </c>
      <c r="D14" s="53" t="s">
        <v>6</v>
      </c>
      <c r="E14" s="75">
        <v>114.7</v>
      </c>
      <c r="F14" s="35"/>
      <c r="G14" s="35"/>
      <c r="H14" s="35"/>
      <c r="I14" s="35"/>
      <c r="J14" s="36"/>
    </row>
    <row r="15" spans="1:10" x14ac:dyDescent="0.2">
      <c r="A15" s="77">
        <v>122129</v>
      </c>
      <c r="B15" s="35" t="s">
        <v>12</v>
      </c>
      <c r="C15" s="35" t="s">
        <v>5</v>
      </c>
      <c r="D15" s="53" t="s">
        <v>6</v>
      </c>
      <c r="E15" s="75">
        <v>38.54</v>
      </c>
      <c r="F15" s="35"/>
      <c r="G15" s="35"/>
      <c r="H15" s="35"/>
      <c r="I15" s="35"/>
      <c r="J15" s="36"/>
    </row>
    <row r="16" spans="1:10" x14ac:dyDescent="0.2">
      <c r="A16" s="77">
        <v>125032</v>
      </c>
      <c r="B16" s="35" t="s">
        <v>13</v>
      </c>
      <c r="C16" s="35" t="s">
        <v>5</v>
      </c>
      <c r="D16" s="53" t="s">
        <v>6</v>
      </c>
      <c r="E16" s="75">
        <v>15.38</v>
      </c>
      <c r="F16" s="35"/>
      <c r="G16" s="35" t="s">
        <v>87</v>
      </c>
      <c r="H16" s="35" t="s">
        <v>1</v>
      </c>
      <c r="I16" s="35"/>
      <c r="J16" s="36"/>
    </row>
    <row r="17" spans="1:10" x14ac:dyDescent="0.2">
      <c r="A17" s="77">
        <v>130301</v>
      </c>
      <c r="B17" s="35" t="s">
        <v>14</v>
      </c>
      <c r="C17" s="35" t="s">
        <v>5</v>
      </c>
      <c r="D17" s="53" t="s">
        <v>6</v>
      </c>
      <c r="E17" s="75">
        <v>259.16000000000003</v>
      </c>
      <c r="F17" s="35"/>
      <c r="G17" s="35" t="s">
        <v>89</v>
      </c>
      <c r="H17" s="38" t="str">
        <f>INDEX(A9:E24,9,2)</f>
        <v>Fax Brother 8070 P</v>
      </c>
      <c r="I17" s="35"/>
      <c r="J17" s="36"/>
    </row>
    <row r="18" spans="1:10" x14ac:dyDescent="0.2">
      <c r="A18" s="77">
        <v>310570</v>
      </c>
      <c r="B18" s="35" t="s">
        <v>15</v>
      </c>
      <c r="C18" s="35" t="s">
        <v>5</v>
      </c>
      <c r="D18" s="53" t="s">
        <v>16</v>
      </c>
      <c r="E18" s="75">
        <v>12.34</v>
      </c>
      <c r="F18" s="35"/>
      <c r="G18" s="35" t="s">
        <v>88</v>
      </c>
      <c r="H18" s="35"/>
      <c r="I18" s="35"/>
      <c r="J18" s="36"/>
    </row>
    <row r="19" spans="1:10" x14ac:dyDescent="0.2">
      <c r="A19" s="77">
        <v>311011</v>
      </c>
      <c r="B19" s="35" t="s">
        <v>17</v>
      </c>
      <c r="C19" s="35" t="s">
        <v>5</v>
      </c>
      <c r="D19" s="53" t="s">
        <v>6</v>
      </c>
      <c r="E19" s="75">
        <v>6.44</v>
      </c>
      <c r="F19" s="35"/>
      <c r="G19" s="35"/>
      <c r="H19" s="35"/>
      <c r="I19" s="35"/>
      <c r="J19" s="36"/>
    </row>
    <row r="20" spans="1:10" x14ac:dyDescent="0.2">
      <c r="A20" s="77">
        <v>311023</v>
      </c>
      <c r="B20" s="35" t="s">
        <v>18</v>
      </c>
      <c r="C20" s="35" t="s">
        <v>5</v>
      </c>
      <c r="D20" s="53" t="s">
        <v>6</v>
      </c>
      <c r="E20" s="75">
        <v>37.76</v>
      </c>
      <c r="F20" s="35"/>
      <c r="G20" s="35"/>
      <c r="H20" s="35"/>
      <c r="I20" s="35"/>
      <c r="J20" s="36"/>
    </row>
    <row r="21" spans="1:10" x14ac:dyDescent="0.2">
      <c r="A21" s="77">
        <v>311516</v>
      </c>
      <c r="B21" s="35" t="s">
        <v>19</v>
      </c>
      <c r="C21" s="35" t="s">
        <v>5</v>
      </c>
      <c r="D21" s="53" t="s">
        <v>6</v>
      </c>
      <c r="E21" s="75">
        <v>7.71</v>
      </c>
      <c r="F21" s="35"/>
      <c r="G21" s="35"/>
      <c r="H21" s="35"/>
      <c r="I21" s="35"/>
      <c r="J21" s="36"/>
    </row>
    <row r="22" spans="1:10" x14ac:dyDescent="0.2">
      <c r="A22" s="77">
        <v>313012</v>
      </c>
      <c r="B22" s="35" t="s">
        <v>20</v>
      </c>
      <c r="C22" s="35" t="s">
        <v>5</v>
      </c>
      <c r="D22" s="53" t="s">
        <v>6</v>
      </c>
      <c r="E22" s="75">
        <v>80.36</v>
      </c>
      <c r="F22" s="35"/>
      <c r="G22" s="35"/>
      <c r="H22" s="35"/>
      <c r="I22" s="35"/>
      <c r="J22" s="36"/>
    </row>
    <row r="23" spans="1:10" x14ac:dyDescent="0.2">
      <c r="A23" s="77">
        <v>313017</v>
      </c>
      <c r="B23" s="35" t="s">
        <v>21</v>
      </c>
      <c r="C23" s="35" t="s">
        <v>5</v>
      </c>
      <c r="D23" s="53" t="s">
        <v>6</v>
      </c>
      <c r="E23" s="75">
        <v>52.48</v>
      </c>
      <c r="F23" s="35"/>
      <c r="G23" s="35"/>
      <c r="H23" s="35"/>
      <c r="I23" s="35"/>
      <c r="J23" s="36"/>
    </row>
    <row r="24" spans="1:10" x14ac:dyDescent="0.2">
      <c r="A24" s="77">
        <v>321285</v>
      </c>
      <c r="B24" s="35" t="s">
        <v>22</v>
      </c>
      <c r="C24" s="35" t="s">
        <v>5</v>
      </c>
      <c r="D24" s="53" t="s">
        <v>23</v>
      </c>
      <c r="E24" s="75">
        <v>13.51</v>
      </c>
      <c r="F24" s="35"/>
      <c r="G24" s="35"/>
      <c r="H24" s="35"/>
      <c r="I24" s="35"/>
      <c r="J24" s="36"/>
    </row>
    <row r="25" spans="1:10" ht="10.5" thickBot="1" x14ac:dyDescent="0.25">
      <c r="A25" s="37"/>
      <c r="B25" s="35"/>
      <c r="C25" s="35"/>
      <c r="D25" s="35"/>
      <c r="E25" s="35"/>
      <c r="F25" s="35"/>
      <c r="G25" s="35"/>
      <c r="H25" s="35"/>
      <c r="I25" s="35"/>
      <c r="J25" s="36"/>
    </row>
    <row r="26" spans="1:10" ht="10.5" thickTop="1" x14ac:dyDescent="0.2">
      <c r="A26" s="32"/>
      <c r="B26" s="33"/>
      <c r="C26" s="33"/>
      <c r="D26" s="33"/>
      <c r="E26" s="33"/>
      <c r="F26" s="33"/>
      <c r="G26" s="33"/>
      <c r="H26" s="33"/>
      <c r="I26" s="33"/>
      <c r="J26" s="34"/>
    </row>
    <row r="27" spans="1:10" ht="10.5" x14ac:dyDescent="0.25">
      <c r="A27" s="43" t="s">
        <v>130</v>
      </c>
      <c r="B27" s="35" t="s">
        <v>84</v>
      </c>
      <c r="C27" s="35"/>
      <c r="D27" s="35"/>
      <c r="E27" s="35"/>
      <c r="F27" s="35"/>
      <c r="G27" s="35"/>
      <c r="H27" s="35"/>
      <c r="I27" s="35"/>
      <c r="J27" s="36"/>
    </row>
    <row r="28" spans="1:10" x14ac:dyDescent="0.2">
      <c r="A28" s="37"/>
      <c r="B28" s="35" t="s">
        <v>90</v>
      </c>
      <c r="C28" s="35"/>
      <c r="D28" s="35"/>
      <c r="E28" s="35"/>
      <c r="F28" s="35"/>
      <c r="G28" s="35"/>
      <c r="H28" s="35"/>
      <c r="I28" s="35"/>
      <c r="J28" s="36"/>
    </row>
    <row r="29" spans="1:10" x14ac:dyDescent="0.2">
      <c r="A29" s="37"/>
      <c r="B29" s="35" t="s">
        <v>91</v>
      </c>
      <c r="C29" s="35"/>
      <c r="D29" s="35"/>
      <c r="E29" s="35"/>
      <c r="F29" s="35"/>
      <c r="G29" s="35"/>
      <c r="H29" s="35"/>
      <c r="I29" s="35"/>
      <c r="J29" s="36"/>
    </row>
    <row r="30" spans="1:10" x14ac:dyDescent="0.2">
      <c r="A30" s="37"/>
      <c r="B30" s="35"/>
      <c r="C30" s="35"/>
      <c r="D30" s="35"/>
      <c r="E30" s="35"/>
      <c r="F30" s="35"/>
      <c r="G30" s="35"/>
      <c r="H30" s="35"/>
      <c r="I30" s="35"/>
      <c r="J30" s="36"/>
    </row>
    <row r="31" spans="1:10" x14ac:dyDescent="0.2">
      <c r="A31" s="37" t="s">
        <v>49</v>
      </c>
      <c r="B31" s="35"/>
      <c r="C31" s="35"/>
      <c r="D31" s="35"/>
      <c r="E31" s="35"/>
      <c r="F31" s="35"/>
      <c r="G31" s="35"/>
      <c r="H31" s="35"/>
      <c r="I31" s="35"/>
      <c r="J31" s="36"/>
    </row>
    <row r="32" spans="1:10" x14ac:dyDescent="0.2">
      <c r="A32" s="37"/>
      <c r="B32" s="35" t="s">
        <v>83</v>
      </c>
      <c r="C32" s="35"/>
      <c r="D32" s="35"/>
      <c r="E32" s="35"/>
      <c r="F32" s="35"/>
      <c r="G32" s="35"/>
      <c r="H32" s="35"/>
      <c r="I32" s="35"/>
      <c r="J32" s="36"/>
    </row>
    <row r="33" spans="1:10" x14ac:dyDescent="0.2">
      <c r="A33" s="37"/>
      <c r="B33" s="35" t="s">
        <v>92</v>
      </c>
      <c r="C33" s="35"/>
      <c r="D33" s="35"/>
      <c r="E33" s="35"/>
      <c r="F33" s="35"/>
      <c r="G33" s="35"/>
      <c r="H33" s="35"/>
      <c r="I33" s="35"/>
      <c r="J33" s="36"/>
    </row>
    <row r="34" spans="1:10" x14ac:dyDescent="0.2">
      <c r="A34" s="37"/>
      <c r="B34" s="35" t="s">
        <v>93</v>
      </c>
      <c r="C34" s="35"/>
      <c r="D34" s="35"/>
      <c r="E34" s="35"/>
      <c r="F34" s="35"/>
      <c r="G34" s="35"/>
      <c r="H34" s="35"/>
      <c r="I34" s="35"/>
      <c r="J34" s="36"/>
    </row>
    <row r="35" spans="1:10" x14ac:dyDescent="0.2">
      <c r="A35" s="37"/>
      <c r="B35" s="35"/>
      <c r="C35" s="35"/>
      <c r="D35" s="35"/>
      <c r="E35" s="35"/>
      <c r="F35" s="35"/>
      <c r="G35" s="35"/>
      <c r="H35" s="35"/>
      <c r="I35" s="35"/>
      <c r="J35" s="36"/>
    </row>
    <row r="36" spans="1:10" x14ac:dyDescent="0.2">
      <c r="A36" s="37" t="s">
        <v>50</v>
      </c>
      <c r="B36" s="35"/>
      <c r="C36" s="35"/>
      <c r="D36" s="35"/>
      <c r="E36" s="35"/>
      <c r="F36" s="35"/>
      <c r="G36" s="35"/>
      <c r="H36" s="35"/>
      <c r="I36" s="35"/>
      <c r="J36" s="36"/>
    </row>
    <row r="37" spans="1:10" x14ac:dyDescent="0.2">
      <c r="A37" s="37"/>
      <c r="B37" s="35" t="s">
        <v>144</v>
      </c>
      <c r="C37" s="35"/>
      <c r="D37" s="35"/>
      <c r="E37" s="35"/>
      <c r="F37" s="35"/>
      <c r="G37" s="35"/>
      <c r="H37" s="35"/>
      <c r="I37" s="35"/>
      <c r="J37" s="36"/>
    </row>
    <row r="38" spans="1:10" ht="10.5" thickBot="1" x14ac:dyDescent="0.25">
      <c r="A38" s="39"/>
      <c r="B38" s="40"/>
      <c r="C38" s="40"/>
      <c r="D38" s="40"/>
      <c r="E38" s="40"/>
      <c r="F38" s="40"/>
      <c r="G38" s="40"/>
      <c r="H38" s="40"/>
      <c r="I38" s="40"/>
      <c r="J38" s="41"/>
    </row>
    <row r="39" spans="1:10" ht="10.5" thickTop="1" x14ac:dyDescent="0.2"/>
  </sheetData>
  <phoneticPr fontId="4" type="noConversion"/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79998168889431442"/>
  </sheetPr>
  <dimension ref="A1:K45"/>
  <sheetViews>
    <sheetView workbookViewId="0">
      <selection activeCell="J11" sqref="J11"/>
    </sheetView>
  </sheetViews>
  <sheetFormatPr defaultColWidth="9.1796875" defaultRowHeight="10" x14ac:dyDescent="0.2"/>
  <cols>
    <col min="1" max="1" width="9.1796875" style="2"/>
    <col min="2" max="2" width="16.81640625" style="2" customWidth="1"/>
    <col min="3" max="5" width="9.1796875" style="2"/>
    <col min="6" max="6" width="12.1796875" style="2" customWidth="1"/>
    <col min="7" max="7" width="4" style="2" customWidth="1"/>
    <col min="8" max="8" width="9.1796875" style="2"/>
    <col min="9" max="9" width="13.453125" style="2" customWidth="1"/>
    <col min="10" max="10" width="15.1796875" style="2" bestFit="1" customWidth="1"/>
    <col min="11" max="11" width="5" style="2" customWidth="1"/>
    <col min="12" max="16384" width="9.1796875" style="2"/>
  </cols>
  <sheetData>
    <row r="1" spans="1:11" s="12" customFormat="1" ht="11.25" customHeight="1" x14ac:dyDescent="0.25">
      <c r="A1" s="9"/>
      <c r="B1" s="10"/>
      <c r="C1" s="11"/>
      <c r="E1" s="10"/>
      <c r="F1" s="10"/>
      <c r="G1" s="10"/>
      <c r="H1" s="10"/>
    </row>
    <row r="2" spans="1:11" s="12" customFormat="1" ht="15.75" customHeight="1" x14ac:dyDescent="0.25">
      <c r="A2" s="9"/>
      <c r="B2" s="10"/>
      <c r="C2" s="13" t="s">
        <v>150</v>
      </c>
      <c r="E2" s="10"/>
      <c r="F2" s="10"/>
      <c r="G2" s="10"/>
      <c r="H2" s="10"/>
    </row>
    <row r="3" spans="1:11" s="12" customFormat="1" ht="12.75" customHeight="1" x14ac:dyDescent="0.25">
      <c r="A3" s="9"/>
      <c r="B3" s="10"/>
      <c r="C3" s="14" t="s">
        <v>82</v>
      </c>
      <c r="E3" s="10"/>
      <c r="F3" s="10"/>
      <c r="G3" s="10"/>
      <c r="H3" s="10"/>
    </row>
    <row r="4" spans="1:11" s="12" customFormat="1" ht="15.75" customHeight="1" x14ac:dyDescent="0.25">
      <c r="A4" s="9"/>
      <c r="B4" s="10"/>
      <c r="C4" s="11"/>
      <c r="E4" s="10"/>
      <c r="F4" s="10"/>
      <c r="G4" s="10"/>
      <c r="H4" s="10"/>
    </row>
    <row r="5" spans="1:11" s="18" customFormat="1" ht="9" customHeight="1" x14ac:dyDescent="0.3">
      <c r="A5" s="15"/>
      <c r="B5" s="16"/>
      <c r="C5" s="17"/>
      <c r="D5" s="17"/>
      <c r="E5" s="17"/>
      <c r="F5" s="17"/>
      <c r="G5" s="17"/>
      <c r="H5" s="17"/>
    </row>
    <row r="7" spans="1:11" ht="10.5" thickBot="1" x14ac:dyDescent="0.25"/>
    <row r="8" spans="1:11" ht="11" thickTop="1" x14ac:dyDescent="0.25">
      <c r="A8" s="42"/>
      <c r="B8" s="80"/>
      <c r="C8" s="80"/>
      <c r="D8" s="80"/>
      <c r="E8" s="80"/>
      <c r="F8" s="80"/>
      <c r="G8" s="80"/>
      <c r="H8" s="80"/>
      <c r="I8" s="80"/>
      <c r="J8" s="80"/>
      <c r="K8" s="81"/>
    </row>
    <row r="9" spans="1:11" ht="10.5" x14ac:dyDescent="0.25">
      <c r="A9" s="43" t="s">
        <v>97</v>
      </c>
      <c r="B9" s="38"/>
      <c r="C9" s="38"/>
      <c r="D9" s="38"/>
      <c r="E9" s="38"/>
      <c r="F9" s="38"/>
      <c r="G9" s="38"/>
      <c r="H9" s="38"/>
      <c r="I9" s="38"/>
      <c r="J9" s="38"/>
      <c r="K9" s="50"/>
    </row>
    <row r="10" spans="1:11" ht="10.5" x14ac:dyDescent="0.25">
      <c r="A10" s="43"/>
      <c r="B10" s="38"/>
      <c r="C10" s="38"/>
      <c r="D10" s="38"/>
      <c r="E10" s="38"/>
      <c r="F10" s="38"/>
      <c r="G10" s="38"/>
      <c r="H10" s="38"/>
      <c r="I10" s="38"/>
      <c r="J10" s="38"/>
      <c r="K10" s="50"/>
    </row>
    <row r="11" spans="1:11" ht="21.5" thickBot="1" x14ac:dyDescent="0.3">
      <c r="A11" s="56" t="s">
        <v>56</v>
      </c>
      <c r="B11" s="57" t="s">
        <v>71</v>
      </c>
      <c r="C11" s="57" t="s">
        <v>74</v>
      </c>
      <c r="D11" s="57" t="s">
        <v>75</v>
      </c>
      <c r="E11" s="57" t="s">
        <v>76</v>
      </c>
      <c r="F11" s="57" t="s">
        <v>96</v>
      </c>
      <c r="G11" s="55"/>
      <c r="H11" s="88" t="s">
        <v>81</v>
      </c>
      <c r="I11" s="88" t="s">
        <v>165</v>
      </c>
      <c r="J11" s="88" t="s">
        <v>184</v>
      </c>
      <c r="K11" s="82"/>
    </row>
    <row r="12" spans="1:11" ht="10.5" thickTop="1" x14ac:dyDescent="0.2">
      <c r="A12" s="48" t="s">
        <v>57</v>
      </c>
      <c r="B12" s="49" t="s">
        <v>72</v>
      </c>
      <c r="C12" s="49">
        <v>6</v>
      </c>
      <c r="D12" s="49">
        <v>12</v>
      </c>
      <c r="E12" s="49">
        <v>1978</v>
      </c>
      <c r="F12" s="49">
        <v>2</v>
      </c>
      <c r="G12" s="38"/>
      <c r="H12" s="79">
        <f>IF(B12="M",1,0)</f>
        <v>1</v>
      </c>
      <c r="I12" s="95">
        <f ca="1">IF((TODAY()-DATE(E12,D12,C12))/365&gt;45,1,0)</f>
        <v>0</v>
      </c>
      <c r="J12" s="79">
        <f ca="1">IF(OR(H12=1,I12=1),1,0)</f>
        <v>1</v>
      </c>
      <c r="K12" s="83"/>
    </row>
    <row r="13" spans="1:11" x14ac:dyDescent="0.2">
      <c r="A13" s="48" t="s">
        <v>58</v>
      </c>
      <c r="B13" s="49" t="s">
        <v>72</v>
      </c>
      <c r="C13" s="49">
        <v>23</v>
      </c>
      <c r="D13" s="49">
        <v>11</v>
      </c>
      <c r="E13" s="49">
        <v>1983</v>
      </c>
      <c r="F13" s="49">
        <v>0</v>
      </c>
      <c r="G13" s="38"/>
      <c r="H13" s="79">
        <f t="shared" ref="H13:H25" si="0">IF(B13="M",1,0)</f>
        <v>1</v>
      </c>
      <c r="I13" s="95">
        <f t="shared" ref="I13:I25" ca="1" si="1">IF((TODAY()-DATE(E13,D13,C13))/365&gt;45,1,0)</f>
        <v>0</v>
      </c>
      <c r="J13" s="79">
        <f t="shared" ref="J13:J25" ca="1" si="2">IF(OR(H13=1,I13=1),1,0)</f>
        <v>1</v>
      </c>
      <c r="K13" s="83"/>
    </row>
    <row r="14" spans="1:11" x14ac:dyDescent="0.2">
      <c r="A14" s="48" t="s">
        <v>59</v>
      </c>
      <c r="B14" s="49" t="s">
        <v>72</v>
      </c>
      <c r="C14" s="49">
        <v>5</v>
      </c>
      <c r="D14" s="49">
        <v>4</v>
      </c>
      <c r="E14" s="49">
        <v>1981</v>
      </c>
      <c r="F14" s="49">
        <v>1</v>
      </c>
      <c r="G14" s="38"/>
      <c r="H14" s="79">
        <f t="shared" si="0"/>
        <v>1</v>
      </c>
      <c r="I14" s="95">
        <f t="shared" ca="1" si="1"/>
        <v>0</v>
      </c>
      <c r="J14" s="79">
        <f t="shared" ca="1" si="2"/>
        <v>1</v>
      </c>
      <c r="K14" s="83"/>
    </row>
    <row r="15" spans="1:11" x14ac:dyDescent="0.2">
      <c r="A15" s="48" t="s">
        <v>60</v>
      </c>
      <c r="B15" s="49" t="s">
        <v>72</v>
      </c>
      <c r="C15" s="49">
        <v>17</v>
      </c>
      <c r="D15" s="49">
        <v>9</v>
      </c>
      <c r="E15" s="49">
        <v>1965</v>
      </c>
      <c r="F15" s="49">
        <v>13</v>
      </c>
      <c r="G15" s="38"/>
      <c r="H15" s="79">
        <f t="shared" si="0"/>
        <v>1</v>
      </c>
      <c r="I15" s="95">
        <f t="shared" ca="1" si="1"/>
        <v>1</v>
      </c>
      <c r="J15" s="79">
        <f t="shared" ca="1" si="2"/>
        <v>1</v>
      </c>
      <c r="K15" s="83"/>
    </row>
    <row r="16" spans="1:11" x14ac:dyDescent="0.2">
      <c r="A16" s="48" t="s">
        <v>61</v>
      </c>
      <c r="B16" s="49" t="s">
        <v>72</v>
      </c>
      <c r="C16" s="49">
        <v>9</v>
      </c>
      <c r="D16" s="49">
        <v>5</v>
      </c>
      <c r="E16" s="49">
        <v>1963</v>
      </c>
      <c r="F16" s="49">
        <v>12</v>
      </c>
      <c r="G16" s="38"/>
      <c r="H16" s="79">
        <f t="shared" si="0"/>
        <v>1</v>
      </c>
      <c r="I16" s="95">
        <f t="shared" ca="1" si="1"/>
        <v>1</v>
      </c>
      <c r="J16" s="79">
        <f t="shared" ca="1" si="2"/>
        <v>1</v>
      </c>
      <c r="K16" s="83"/>
    </row>
    <row r="17" spans="1:11" x14ac:dyDescent="0.2">
      <c r="A17" s="48" t="s">
        <v>62</v>
      </c>
      <c r="B17" s="49" t="s">
        <v>72</v>
      </c>
      <c r="C17" s="49">
        <v>12</v>
      </c>
      <c r="D17" s="49">
        <v>6</v>
      </c>
      <c r="E17" s="49">
        <v>1974</v>
      </c>
      <c r="F17" s="49">
        <v>5</v>
      </c>
      <c r="G17" s="38"/>
      <c r="H17" s="79">
        <f t="shared" si="0"/>
        <v>1</v>
      </c>
      <c r="I17" s="95">
        <f t="shared" ca="1" si="1"/>
        <v>1</v>
      </c>
      <c r="J17" s="79">
        <f t="shared" ca="1" si="2"/>
        <v>1</v>
      </c>
      <c r="K17" s="83"/>
    </row>
    <row r="18" spans="1:11" x14ac:dyDescent="0.2">
      <c r="A18" s="48" t="s">
        <v>63</v>
      </c>
      <c r="B18" s="49" t="s">
        <v>73</v>
      </c>
      <c r="C18" s="49">
        <v>1</v>
      </c>
      <c r="D18" s="49">
        <v>4</v>
      </c>
      <c r="E18" s="49">
        <v>1971</v>
      </c>
      <c r="F18" s="49">
        <v>7</v>
      </c>
      <c r="G18" s="38"/>
      <c r="H18" s="79">
        <f t="shared" si="0"/>
        <v>0</v>
      </c>
      <c r="I18" s="95">
        <f t="shared" ca="1" si="1"/>
        <v>1</v>
      </c>
      <c r="J18" s="79">
        <f t="shared" ca="1" si="2"/>
        <v>1</v>
      </c>
      <c r="K18" s="83"/>
    </row>
    <row r="19" spans="1:11" x14ac:dyDescent="0.2">
      <c r="A19" s="48" t="s">
        <v>64</v>
      </c>
      <c r="B19" s="49" t="s">
        <v>73</v>
      </c>
      <c r="C19" s="49">
        <v>25</v>
      </c>
      <c r="D19" s="49">
        <v>2</v>
      </c>
      <c r="E19" s="49">
        <v>1980</v>
      </c>
      <c r="F19" s="49">
        <v>3</v>
      </c>
      <c r="G19" s="38"/>
      <c r="H19" s="79">
        <f t="shared" si="0"/>
        <v>0</v>
      </c>
      <c r="I19" s="95">
        <f t="shared" ca="1" si="1"/>
        <v>0</v>
      </c>
      <c r="J19" s="79">
        <f t="shared" ca="1" si="2"/>
        <v>0</v>
      </c>
      <c r="K19" s="83"/>
    </row>
    <row r="20" spans="1:11" x14ac:dyDescent="0.2">
      <c r="A20" s="48" t="s">
        <v>65</v>
      </c>
      <c r="B20" s="49" t="s">
        <v>73</v>
      </c>
      <c r="C20" s="49">
        <v>31</v>
      </c>
      <c r="D20" s="49">
        <v>1</v>
      </c>
      <c r="E20" s="49">
        <v>1975</v>
      </c>
      <c r="F20" s="49">
        <v>5</v>
      </c>
      <c r="G20" s="38"/>
      <c r="H20" s="79">
        <f t="shared" si="0"/>
        <v>0</v>
      </c>
      <c r="I20" s="95">
        <f t="shared" ca="1" si="1"/>
        <v>1</v>
      </c>
      <c r="J20" s="79">
        <f t="shared" ca="1" si="2"/>
        <v>1</v>
      </c>
      <c r="K20" s="83"/>
    </row>
    <row r="21" spans="1:11" x14ac:dyDescent="0.2">
      <c r="A21" s="48" t="s">
        <v>66</v>
      </c>
      <c r="B21" s="49" t="s">
        <v>72</v>
      </c>
      <c r="C21" s="49">
        <v>2</v>
      </c>
      <c r="D21" s="49">
        <v>10</v>
      </c>
      <c r="E21" s="49">
        <v>1952</v>
      </c>
      <c r="F21" s="49">
        <v>21</v>
      </c>
      <c r="G21" s="38"/>
      <c r="H21" s="79">
        <f t="shared" si="0"/>
        <v>1</v>
      </c>
      <c r="I21" s="95">
        <f t="shared" ca="1" si="1"/>
        <v>1</v>
      </c>
      <c r="J21" s="79">
        <f t="shared" ca="1" si="2"/>
        <v>1</v>
      </c>
      <c r="K21" s="83"/>
    </row>
    <row r="22" spans="1:11" x14ac:dyDescent="0.2">
      <c r="A22" s="48" t="s">
        <v>67</v>
      </c>
      <c r="B22" s="49" t="s">
        <v>72</v>
      </c>
      <c r="C22" s="49">
        <v>14</v>
      </c>
      <c r="D22" s="49">
        <v>7</v>
      </c>
      <c r="E22" s="49">
        <v>1968</v>
      </c>
      <c r="F22" s="49">
        <v>8</v>
      </c>
      <c r="G22" s="38"/>
      <c r="H22" s="79">
        <f t="shared" si="0"/>
        <v>1</v>
      </c>
      <c r="I22" s="95">
        <f t="shared" ca="1" si="1"/>
        <v>1</v>
      </c>
      <c r="J22" s="79">
        <f t="shared" ca="1" si="2"/>
        <v>1</v>
      </c>
      <c r="K22" s="83"/>
    </row>
    <row r="23" spans="1:11" x14ac:dyDescent="0.2">
      <c r="A23" s="48" t="s">
        <v>68</v>
      </c>
      <c r="B23" s="49" t="s">
        <v>72</v>
      </c>
      <c r="C23" s="49">
        <v>19</v>
      </c>
      <c r="D23" s="49">
        <v>2</v>
      </c>
      <c r="E23" s="49">
        <v>1979</v>
      </c>
      <c r="F23" s="49">
        <v>3</v>
      </c>
      <c r="G23" s="38"/>
      <c r="H23" s="79">
        <f t="shared" si="0"/>
        <v>1</v>
      </c>
      <c r="I23" s="95">
        <f t="shared" ca="1" si="1"/>
        <v>0</v>
      </c>
      <c r="J23" s="79">
        <f t="shared" ca="1" si="2"/>
        <v>1</v>
      </c>
      <c r="K23" s="83"/>
    </row>
    <row r="24" spans="1:11" x14ac:dyDescent="0.2">
      <c r="A24" s="48" t="s">
        <v>69</v>
      </c>
      <c r="B24" s="49" t="s">
        <v>73</v>
      </c>
      <c r="C24" s="49">
        <v>8</v>
      </c>
      <c r="D24" s="49">
        <v>12</v>
      </c>
      <c r="E24" s="49">
        <v>1978</v>
      </c>
      <c r="F24" s="49">
        <v>4</v>
      </c>
      <c r="G24" s="38"/>
      <c r="H24" s="79">
        <f t="shared" si="0"/>
        <v>0</v>
      </c>
      <c r="I24" s="95">
        <f t="shared" ca="1" si="1"/>
        <v>0</v>
      </c>
      <c r="J24" s="79">
        <f t="shared" ca="1" si="2"/>
        <v>0</v>
      </c>
      <c r="K24" s="83"/>
    </row>
    <row r="25" spans="1:11" x14ac:dyDescent="0.2">
      <c r="A25" s="48" t="s">
        <v>70</v>
      </c>
      <c r="B25" s="49" t="s">
        <v>73</v>
      </c>
      <c r="C25" s="49">
        <v>7</v>
      </c>
      <c r="D25" s="49">
        <v>10</v>
      </c>
      <c r="E25" s="49">
        <v>1981</v>
      </c>
      <c r="F25" s="49">
        <v>1</v>
      </c>
      <c r="G25" s="38"/>
      <c r="H25" s="79">
        <f t="shared" si="0"/>
        <v>0</v>
      </c>
      <c r="I25" s="95">
        <f t="shared" ca="1" si="1"/>
        <v>0</v>
      </c>
      <c r="J25" s="79">
        <f t="shared" ca="1" si="2"/>
        <v>0</v>
      </c>
      <c r="K25" s="83"/>
    </row>
    <row r="26" spans="1:11" x14ac:dyDescent="0.2">
      <c r="A26" s="48"/>
      <c r="B26" s="78"/>
      <c r="C26" s="78"/>
      <c r="D26" s="38"/>
      <c r="E26" s="38"/>
      <c r="F26" s="38"/>
      <c r="G26" s="38"/>
      <c r="H26" s="38"/>
      <c r="I26" s="38"/>
      <c r="J26" s="38"/>
      <c r="K26" s="83"/>
    </row>
    <row r="27" spans="1:11" x14ac:dyDescent="0.2">
      <c r="A27" s="48"/>
      <c r="B27" s="78"/>
      <c r="C27" s="78"/>
      <c r="D27" s="38"/>
      <c r="E27" s="38"/>
      <c r="F27" s="49" t="s">
        <v>99</v>
      </c>
      <c r="G27" s="38"/>
      <c r="H27" s="79">
        <f>SUM(H12:H26)</f>
        <v>9</v>
      </c>
      <c r="I27" s="95">
        <f ca="1">SUM(I12:I26)</f>
        <v>7</v>
      </c>
      <c r="J27" s="95">
        <f ca="1">SUM(J12:J26)</f>
        <v>11</v>
      </c>
      <c r="K27" s="83"/>
    </row>
    <row r="28" spans="1:11" x14ac:dyDescent="0.2">
      <c r="A28" s="48"/>
      <c r="B28" s="78"/>
      <c r="C28" s="78"/>
      <c r="D28" s="38"/>
      <c r="E28" s="38"/>
      <c r="F28" s="49" t="s">
        <v>168</v>
      </c>
      <c r="G28" s="38"/>
      <c r="H28" s="79">
        <f>SUMIF(H12:H25,1,F12:F25)</f>
        <v>65</v>
      </c>
      <c r="I28" s="96"/>
      <c r="J28" s="96"/>
      <c r="K28" s="83"/>
    </row>
    <row r="29" spans="1:11" ht="10.5" thickBot="1" x14ac:dyDescent="0.25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7"/>
    </row>
    <row r="30" spans="1:11" ht="10.5" thickTop="1" x14ac:dyDescent="0.2">
      <c r="A30" s="48"/>
      <c r="B30" s="38"/>
      <c r="C30" s="38"/>
      <c r="D30" s="38"/>
      <c r="E30" s="38"/>
      <c r="F30" s="38"/>
      <c r="G30" s="38"/>
      <c r="H30" s="38"/>
      <c r="I30" s="38"/>
      <c r="J30" s="38"/>
      <c r="K30" s="50"/>
    </row>
    <row r="31" spans="1:11" ht="10.5" x14ac:dyDescent="0.25">
      <c r="A31" s="43" t="s">
        <v>54</v>
      </c>
      <c r="B31" s="38" t="s">
        <v>98</v>
      </c>
      <c r="C31" s="38"/>
      <c r="D31" s="38"/>
      <c r="E31" s="38"/>
      <c r="F31" s="38"/>
      <c r="G31" s="38"/>
      <c r="H31" s="38"/>
      <c r="I31" s="38"/>
      <c r="J31" s="38"/>
      <c r="K31" s="50"/>
    </row>
    <row r="32" spans="1:11" x14ac:dyDescent="0.2">
      <c r="A32" s="84"/>
      <c r="B32" s="38" t="s">
        <v>166</v>
      </c>
      <c r="C32" s="38"/>
      <c r="D32" s="38"/>
      <c r="E32" s="38"/>
      <c r="F32" s="38"/>
      <c r="G32" s="38"/>
      <c r="H32" s="38"/>
      <c r="I32" s="38"/>
      <c r="J32" s="38"/>
      <c r="K32" s="50"/>
    </row>
    <row r="33" spans="1:11" x14ac:dyDescent="0.2">
      <c r="A33" s="84"/>
      <c r="B33" s="38" t="s">
        <v>167</v>
      </c>
      <c r="C33" s="38"/>
      <c r="D33" s="38"/>
      <c r="E33" s="38"/>
      <c r="F33" s="38"/>
      <c r="G33" s="38"/>
      <c r="H33" s="38"/>
      <c r="I33" s="38"/>
      <c r="J33" s="38"/>
      <c r="K33" s="50"/>
    </row>
    <row r="34" spans="1:11" x14ac:dyDescent="0.2">
      <c r="A34" s="84"/>
      <c r="B34" s="38" t="s">
        <v>164</v>
      </c>
      <c r="C34" s="38"/>
      <c r="D34" s="38"/>
      <c r="E34" s="38"/>
      <c r="F34" s="38"/>
      <c r="G34" s="38"/>
      <c r="H34" s="38"/>
      <c r="I34" s="38"/>
      <c r="J34" s="38"/>
      <c r="K34" s="50"/>
    </row>
    <row r="35" spans="1:11" x14ac:dyDescent="0.2">
      <c r="A35" s="84"/>
      <c r="B35" s="38"/>
      <c r="C35" s="38"/>
      <c r="D35" s="38"/>
      <c r="E35" s="38"/>
      <c r="F35" s="38"/>
      <c r="G35" s="38"/>
      <c r="H35" s="38"/>
      <c r="I35" s="38"/>
      <c r="J35" s="38"/>
      <c r="K35" s="50"/>
    </row>
    <row r="36" spans="1:11" x14ac:dyDescent="0.2">
      <c r="A36" s="84" t="s">
        <v>49</v>
      </c>
      <c r="B36" s="38"/>
      <c r="C36" s="38"/>
      <c r="D36" s="38"/>
      <c r="E36" s="38"/>
      <c r="F36" s="38"/>
      <c r="G36" s="38"/>
      <c r="H36" s="38"/>
      <c r="I36" s="38"/>
      <c r="J36" s="38"/>
      <c r="K36" s="50"/>
    </row>
    <row r="37" spans="1:11" x14ac:dyDescent="0.2">
      <c r="A37" s="84"/>
      <c r="B37" s="38" t="s">
        <v>77</v>
      </c>
      <c r="C37" s="38" t="s">
        <v>80</v>
      </c>
      <c r="D37" s="38" t="s">
        <v>146</v>
      </c>
      <c r="E37" s="69" t="s">
        <v>149</v>
      </c>
      <c r="F37" s="38"/>
      <c r="G37" s="38"/>
      <c r="H37" s="38"/>
      <c r="I37" s="38"/>
      <c r="J37" s="38"/>
      <c r="K37" s="50"/>
    </row>
    <row r="38" spans="1:11" x14ac:dyDescent="0.2">
      <c r="A38" s="84"/>
      <c r="B38" s="38" t="s">
        <v>78</v>
      </c>
      <c r="C38" s="38" t="s">
        <v>139</v>
      </c>
      <c r="D38" s="38" t="s">
        <v>147</v>
      </c>
      <c r="E38" s="38"/>
      <c r="F38" s="38"/>
      <c r="G38" s="38"/>
      <c r="H38" s="38"/>
      <c r="I38" s="38"/>
      <c r="J38" s="38"/>
      <c r="K38" s="50"/>
    </row>
    <row r="39" spans="1:11" x14ac:dyDescent="0.2">
      <c r="A39" s="84"/>
      <c r="B39" s="38" t="s">
        <v>79</v>
      </c>
      <c r="C39" s="38"/>
      <c r="D39" s="38" t="s">
        <v>148</v>
      </c>
      <c r="E39" s="38"/>
      <c r="F39" s="38"/>
      <c r="G39" s="38"/>
      <c r="H39" s="38"/>
      <c r="I39" s="38"/>
      <c r="J39" s="38"/>
      <c r="K39" s="50"/>
    </row>
    <row r="40" spans="1:11" x14ac:dyDescent="0.2">
      <c r="A40" s="84"/>
      <c r="B40" s="38"/>
      <c r="C40" s="38"/>
      <c r="D40" s="69"/>
      <c r="E40" s="38"/>
      <c r="F40" s="38"/>
      <c r="G40" s="38"/>
      <c r="H40" s="38"/>
      <c r="I40" s="38"/>
      <c r="J40" s="38"/>
      <c r="K40" s="50"/>
    </row>
    <row r="41" spans="1:11" x14ac:dyDescent="0.2">
      <c r="A41" s="84" t="s">
        <v>50</v>
      </c>
      <c r="B41" s="38"/>
      <c r="C41" s="38"/>
      <c r="D41" s="38"/>
      <c r="E41" s="38"/>
      <c r="F41" s="38"/>
      <c r="G41" s="38"/>
      <c r="H41" s="38"/>
      <c r="I41" s="38"/>
      <c r="J41" s="38"/>
      <c r="K41" s="50"/>
    </row>
    <row r="42" spans="1:11" x14ac:dyDescent="0.2">
      <c r="A42" s="84"/>
      <c r="B42" s="38" t="s">
        <v>145</v>
      </c>
      <c r="C42" s="38"/>
      <c r="D42" s="38"/>
      <c r="E42" s="38"/>
      <c r="F42" s="38"/>
      <c r="G42" s="38"/>
      <c r="H42" s="38"/>
      <c r="I42" s="38"/>
      <c r="J42" s="38"/>
      <c r="K42" s="50"/>
    </row>
    <row r="43" spans="1:11" x14ac:dyDescent="0.2">
      <c r="A43" s="84"/>
      <c r="B43" s="38"/>
      <c r="C43" s="38"/>
      <c r="D43" s="38"/>
      <c r="E43" s="38"/>
      <c r="F43" s="38"/>
      <c r="G43" s="38"/>
      <c r="H43" s="38"/>
      <c r="I43" s="38"/>
      <c r="J43" s="38"/>
      <c r="K43" s="50"/>
    </row>
    <row r="44" spans="1:11" ht="10.5" thickBot="1" x14ac:dyDescent="0.25">
      <c r="A44" s="85"/>
      <c r="B44" s="86"/>
      <c r="C44" s="86"/>
      <c r="D44" s="86"/>
      <c r="E44" s="86"/>
      <c r="F44" s="86"/>
      <c r="G44" s="86"/>
      <c r="H44" s="86"/>
      <c r="I44" s="86"/>
      <c r="J44" s="86"/>
      <c r="K44" s="87"/>
    </row>
    <row r="45" spans="1:11" ht="10.5" thickTop="1" x14ac:dyDescent="0.2"/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917F-8B9C-4B0E-AD84-CA2E4419D0A5}">
  <sheetPr>
    <tabColor theme="4" tint="0.79998168889431442"/>
  </sheetPr>
  <dimension ref="A1:I34"/>
  <sheetViews>
    <sheetView topLeftCell="A3" zoomScale="73" workbookViewId="0">
      <selection activeCell="I36" sqref="I36"/>
    </sheetView>
  </sheetViews>
  <sheetFormatPr defaultColWidth="9.1796875" defaultRowHeight="10" x14ac:dyDescent="0.2"/>
  <cols>
    <col min="1" max="1" width="9.1796875" style="2"/>
    <col min="2" max="6" width="10.6328125" style="2" customWidth="1"/>
    <col min="7" max="7" width="4" style="2" customWidth="1"/>
    <col min="8" max="8" width="9.1796875" style="2"/>
    <col min="9" max="9" width="5" style="2" customWidth="1"/>
    <col min="10" max="16384" width="9.1796875" style="2"/>
  </cols>
  <sheetData>
    <row r="1" spans="1:9" s="12" customFormat="1" ht="11.25" customHeight="1" x14ac:dyDescent="0.25">
      <c r="A1" s="9"/>
      <c r="B1" s="10"/>
      <c r="C1" s="11"/>
      <c r="E1" s="10"/>
      <c r="F1" s="10"/>
      <c r="G1" s="10"/>
      <c r="H1" s="10"/>
    </row>
    <row r="2" spans="1:9" s="12" customFormat="1" ht="15.75" customHeight="1" x14ac:dyDescent="0.25">
      <c r="A2" s="9"/>
      <c r="B2" s="10"/>
      <c r="C2" s="13" t="s">
        <v>150</v>
      </c>
      <c r="E2" s="10"/>
      <c r="F2" s="10"/>
      <c r="G2" s="10"/>
      <c r="H2" s="10"/>
    </row>
    <row r="3" spans="1:9" s="12" customFormat="1" ht="12.75" customHeight="1" x14ac:dyDescent="0.25">
      <c r="A3" s="9"/>
      <c r="B3" s="10"/>
      <c r="C3" s="14" t="s">
        <v>82</v>
      </c>
      <c r="E3" s="10"/>
      <c r="F3" s="10"/>
      <c r="G3" s="10"/>
      <c r="H3" s="10"/>
    </row>
    <row r="4" spans="1:9" s="12" customFormat="1" ht="15.75" customHeight="1" x14ac:dyDescent="0.25">
      <c r="A4" s="9"/>
      <c r="B4" s="10"/>
      <c r="C4" s="11"/>
      <c r="E4" s="10"/>
      <c r="F4" s="10"/>
      <c r="G4" s="10"/>
      <c r="H4" s="10"/>
    </row>
    <row r="5" spans="1:9" s="18" customFormat="1" ht="9" customHeight="1" x14ac:dyDescent="0.3">
      <c r="A5" s="15"/>
      <c r="B5" s="16"/>
      <c r="C5" s="17"/>
      <c r="D5" s="17"/>
      <c r="E5" s="17"/>
      <c r="F5" s="17"/>
      <c r="G5" s="17"/>
      <c r="H5" s="17"/>
    </row>
    <row r="7" spans="1:9" ht="10.5" thickBot="1" x14ac:dyDescent="0.25"/>
    <row r="8" spans="1:9" ht="11" thickTop="1" x14ac:dyDescent="0.25">
      <c r="A8" s="42"/>
      <c r="B8" s="80"/>
      <c r="C8" s="80"/>
      <c r="D8" s="80"/>
      <c r="E8" s="80"/>
      <c r="F8" s="80"/>
      <c r="G8" s="80"/>
      <c r="H8" s="80"/>
      <c r="I8" s="81"/>
    </row>
    <row r="9" spans="1:9" ht="10.5" x14ac:dyDescent="0.25">
      <c r="A9" s="43" t="s">
        <v>178</v>
      </c>
      <c r="B9" s="38"/>
      <c r="C9" s="38"/>
      <c r="D9" s="38"/>
      <c r="E9" s="38"/>
      <c r="F9" s="38"/>
      <c r="G9" s="38"/>
      <c r="H9" s="38"/>
      <c r="I9" s="50"/>
    </row>
    <row r="10" spans="1:9" ht="10.5" x14ac:dyDescent="0.25">
      <c r="A10" s="43"/>
      <c r="B10" s="38"/>
      <c r="C10" s="38"/>
      <c r="D10" s="38"/>
      <c r="E10" s="38"/>
      <c r="F10" s="38"/>
      <c r="G10" s="38"/>
      <c r="H10" s="38"/>
      <c r="I10" s="50"/>
    </row>
    <row r="11" spans="1:9" ht="21.5" thickBot="1" x14ac:dyDescent="0.3">
      <c r="A11" s="56" t="s">
        <v>171</v>
      </c>
      <c r="B11" s="57">
        <v>2016</v>
      </c>
      <c r="C11" s="57">
        <f>B11+1</f>
        <v>2017</v>
      </c>
      <c r="D11" s="57">
        <f t="shared" ref="D11:F11" si="0">C11+1</f>
        <v>2018</v>
      </c>
      <c r="E11" s="57">
        <f t="shared" si="0"/>
        <v>2019</v>
      </c>
      <c r="F11" s="57">
        <f t="shared" si="0"/>
        <v>2020</v>
      </c>
      <c r="G11" s="55"/>
      <c r="H11" s="97"/>
      <c r="I11" s="82"/>
    </row>
    <row r="12" spans="1:9" ht="10.5" thickTop="1" x14ac:dyDescent="0.2">
      <c r="A12" s="48" t="s">
        <v>172</v>
      </c>
      <c r="B12" s="98">
        <v>11100</v>
      </c>
      <c r="C12" s="98">
        <v>18700</v>
      </c>
      <c r="D12" s="98">
        <v>31400</v>
      </c>
      <c r="E12" s="98">
        <v>52700</v>
      </c>
      <c r="F12" s="98">
        <v>88400</v>
      </c>
      <c r="G12" s="38"/>
      <c r="H12" s="38"/>
      <c r="I12" s="83"/>
    </row>
    <row r="13" spans="1:9" x14ac:dyDescent="0.2">
      <c r="A13" s="48" t="s">
        <v>173</v>
      </c>
      <c r="B13" s="98">
        <v>85800</v>
      </c>
      <c r="C13" s="98">
        <v>81300</v>
      </c>
      <c r="D13" s="98">
        <v>77100</v>
      </c>
      <c r="E13" s="98">
        <v>73100</v>
      </c>
      <c r="F13" s="98">
        <v>69300</v>
      </c>
      <c r="G13" s="38"/>
      <c r="H13" s="38"/>
      <c r="I13" s="83"/>
    </row>
    <row r="14" spans="1:9" x14ac:dyDescent="0.2">
      <c r="A14" s="48" t="s">
        <v>174</v>
      </c>
      <c r="B14" s="98">
        <v>82300</v>
      </c>
      <c r="C14" s="98">
        <v>66100</v>
      </c>
      <c r="D14" s="98">
        <v>53100</v>
      </c>
      <c r="E14" s="98">
        <v>42600</v>
      </c>
      <c r="F14" s="98">
        <v>34200</v>
      </c>
      <c r="G14" s="38"/>
      <c r="H14" s="38"/>
      <c r="I14" s="83"/>
    </row>
    <row r="15" spans="1:9" x14ac:dyDescent="0.2">
      <c r="A15" s="48" t="s">
        <v>175</v>
      </c>
      <c r="B15" s="98">
        <v>28700</v>
      </c>
      <c r="C15" s="98">
        <v>29300</v>
      </c>
      <c r="D15" s="98">
        <v>29900</v>
      </c>
      <c r="E15" s="98">
        <v>30500</v>
      </c>
      <c r="F15" s="98">
        <v>31100</v>
      </c>
      <c r="G15" s="38"/>
      <c r="H15" s="38"/>
      <c r="I15" s="83"/>
    </row>
    <row r="16" spans="1:9" x14ac:dyDescent="0.2">
      <c r="A16" s="48" t="s">
        <v>176</v>
      </c>
      <c r="B16" s="98">
        <v>12000</v>
      </c>
      <c r="C16" s="98">
        <v>15100</v>
      </c>
      <c r="D16" s="98">
        <v>18900</v>
      </c>
      <c r="E16" s="98">
        <v>23600</v>
      </c>
      <c r="F16" s="98">
        <v>29600</v>
      </c>
      <c r="G16" s="38"/>
      <c r="H16" s="38"/>
      <c r="I16" s="83"/>
    </row>
    <row r="17" spans="1:9" x14ac:dyDescent="0.2">
      <c r="A17" s="48" t="s">
        <v>177</v>
      </c>
      <c r="B17" s="98">
        <v>2800</v>
      </c>
      <c r="C17" s="98">
        <v>4900</v>
      </c>
      <c r="D17" s="98">
        <v>8600</v>
      </c>
      <c r="E17" s="98">
        <v>15000</v>
      </c>
      <c r="F17" s="98">
        <v>26200</v>
      </c>
      <c r="G17" s="38"/>
      <c r="H17" s="38"/>
      <c r="I17" s="83"/>
    </row>
    <row r="18" spans="1:9" x14ac:dyDescent="0.2">
      <c r="A18" s="48"/>
      <c r="B18" s="49"/>
      <c r="C18" s="49"/>
      <c r="D18" s="49"/>
      <c r="E18" s="49"/>
      <c r="F18" s="49"/>
      <c r="G18" s="38"/>
      <c r="H18" s="38"/>
      <c r="I18" s="83"/>
    </row>
    <row r="19" spans="1:9" x14ac:dyDescent="0.2">
      <c r="A19" s="48"/>
      <c r="B19" s="78"/>
      <c r="C19" s="78"/>
      <c r="D19" s="38"/>
      <c r="E19" s="38"/>
      <c r="F19" s="49"/>
      <c r="G19" s="38"/>
      <c r="H19" s="38"/>
      <c r="I19" s="83"/>
    </row>
    <row r="20" spans="1:9" x14ac:dyDescent="0.2">
      <c r="A20" s="48"/>
      <c r="B20" s="78"/>
      <c r="C20" s="78"/>
      <c r="D20" s="38"/>
      <c r="E20" s="38"/>
      <c r="F20" s="49"/>
      <c r="G20" s="38"/>
      <c r="H20" s="38"/>
      <c r="I20" s="83"/>
    </row>
    <row r="21" spans="1:9" ht="10.5" thickBot="1" x14ac:dyDescent="0.25">
      <c r="A21" s="85"/>
      <c r="B21" s="86"/>
      <c r="C21" s="86"/>
      <c r="D21" s="86"/>
      <c r="E21" s="86"/>
      <c r="F21" s="86"/>
      <c r="G21" s="86"/>
      <c r="H21" s="86"/>
      <c r="I21" s="87"/>
    </row>
    <row r="22" spans="1:9" ht="10.5" thickTop="1" x14ac:dyDescent="0.2">
      <c r="A22" s="48"/>
      <c r="B22" s="38"/>
      <c r="C22" s="38"/>
      <c r="D22" s="38"/>
      <c r="E22" s="38"/>
      <c r="F22" s="38"/>
      <c r="G22" s="38"/>
      <c r="H22" s="38"/>
      <c r="I22" s="50"/>
    </row>
    <row r="23" spans="1:9" ht="10.5" x14ac:dyDescent="0.25">
      <c r="A23" s="43" t="s">
        <v>54</v>
      </c>
      <c r="B23" s="2" t="s">
        <v>183</v>
      </c>
      <c r="C23" s="38"/>
      <c r="D23" s="38"/>
      <c r="E23" s="38"/>
      <c r="F23" s="38"/>
      <c r="G23" s="38"/>
      <c r="H23" s="38"/>
      <c r="I23" s="50"/>
    </row>
    <row r="24" spans="1:9" x14ac:dyDescent="0.2">
      <c r="A24" s="84"/>
      <c r="B24" s="2" t="s">
        <v>182</v>
      </c>
      <c r="C24" s="38"/>
      <c r="D24" s="38"/>
      <c r="E24" s="38"/>
      <c r="F24" s="38"/>
      <c r="G24" s="38"/>
      <c r="H24" s="38"/>
      <c r="I24" s="50"/>
    </row>
    <row r="25" spans="1:9" x14ac:dyDescent="0.2">
      <c r="A25" s="84"/>
      <c r="B25" s="38" t="s">
        <v>181</v>
      </c>
      <c r="C25" s="38"/>
      <c r="D25" s="38"/>
      <c r="E25" s="38"/>
      <c r="F25" s="38"/>
      <c r="G25" s="38"/>
      <c r="H25" s="38"/>
      <c r="I25" s="50"/>
    </row>
    <row r="26" spans="1:9" x14ac:dyDescent="0.2">
      <c r="A26" s="84"/>
      <c r="B26" s="38"/>
      <c r="C26" s="38"/>
      <c r="D26" s="38"/>
      <c r="E26" s="38"/>
      <c r="F26" s="38"/>
      <c r="G26" s="38"/>
      <c r="H26" s="38"/>
      <c r="I26" s="50"/>
    </row>
    <row r="27" spans="1:9" x14ac:dyDescent="0.2">
      <c r="A27" s="84"/>
      <c r="B27" s="38"/>
      <c r="C27" s="38"/>
      <c r="D27" s="38"/>
      <c r="E27" s="38"/>
      <c r="F27" s="38"/>
      <c r="G27" s="38"/>
      <c r="H27" s="38"/>
      <c r="I27" s="50"/>
    </row>
    <row r="28" spans="1:9" x14ac:dyDescent="0.2">
      <c r="A28" s="84" t="s">
        <v>49</v>
      </c>
      <c r="B28" s="38"/>
      <c r="C28" s="38"/>
      <c r="D28" s="38"/>
      <c r="E28" s="38"/>
      <c r="F28" s="38"/>
      <c r="G28" s="38"/>
      <c r="H28" s="38"/>
      <c r="I28" s="50"/>
    </row>
    <row r="29" spans="1:9" x14ac:dyDescent="0.2">
      <c r="A29" s="84"/>
      <c r="B29" s="38" t="s">
        <v>179</v>
      </c>
      <c r="C29" s="38"/>
      <c r="D29" s="38"/>
      <c r="E29" s="69"/>
      <c r="F29" s="38"/>
      <c r="G29" s="38"/>
      <c r="H29" s="38"/>
      <c r="I29" s="50"/>
    </row>
    <row r="30" spans="1:9" x14ac:dyDescent="0.2">
      <c r="A30" s="84"/>
      <c r="B30" s="38"/>
      <c r="C30" s="38"/>
      <c r="D30" s="69"/>
      <c r="E30" s="38"/>
      <c r="F30" s="38"/>
      <c r="G30" s="38"/>
      <c r="H30" s="38"/>
      <c r="I30" s="50"/>
    </row>
    <row r="31" spans="1:9" x14ac:dyDescent="0.2">
      <c r="A31" s="84" t="s">
        <v>50</v>
      </c>
      <c r="B31" s="38"/>
      <c r="C31" s="38"/>
      <c r="D31" s="38"/>
      <c r="E31" s="38"/>
      <c r="F31" s="38"/>
      <c r="G31" s="38"/>
      <c r="H31" s="38"/>
      <c r="I31" s="50"/>
    </row>
    <row r="32" spans="1:9" x14ac:dyDescent="0.2">
      <c r="A32" s="84"/>
      <c r="B32" s="38" t="s">
        <v>116</v>
      </c>
      <c r="C32" s="38"/>
      <c r="D32" s="38"/>
      <c r="E32" s="38"/>
      <c r="F32" s="38"/>
      <c r="G32" s="38"/>
      <c r="H32" s="38"/>
      <c r="I32" s="50"/>
    </row>
    <row r="33" spans="1:9" ht="10.5" thickBot="1" x14ac:dyDescent="0.25">
      <c r="A33" s="85"/>
      <c r="B33" s="86"/>
      <c r="C33" s="86"/>
      <c r="D33" s="86"/>
      <c r="E33" s="86"/>
      <c r="F33" s="86"/>
      <c r="G33" s="86"/>
      <c r="H33" s="86"/>
      <c r="I33" s="87"/>
    </row>
    <row r="34" spans="1:9" ht="10.5" thickTop="1" x14ac:dyDescent="0.2"/>
  </sheetData>
  <sortState xmlns:xlrd2="http://schemas.microsoft.com/office/spreadsheetml/2017/richdata2" ref="M12:N17">
    <sortCondition descending="1" ref="N12"/>
  </sortState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"/>
  <sheetViews>
    <sheetView showGridLines="0" workbookViewId="0">
      <selection activeCell="P6" sqref="P6"/>
    </sheetView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J51"/>
  <sheetViews>
    <sheetView zoomScale="85" zoomScaleNormal="85" workbookViewId="0"/>
  </sheetViews>
  <sheetFormatPr defaultColWidth="9.1796875" defaultRowHeight="10" outlineLevelRow="1" x14ac:dyDescent="0.2"/>
  <cols>
    <col min="1" max="1" width="11.81640625" style="1" customWidth="1"/>
    <col min="2" max="6" width="9.81640625" style="1" customWidth="1"/>
    <col min="7" max="7" width="16.453125" style="1" customWidth="1"/>
    <col min="8" max="8" width="13.1796875" style="1" customWidth="1"/>
    <col min="9" max="9" width="10.54296875" style="1" customWidth="1"/>
    <col min="10" max="11" width="13.1796875" style="1" customWidth="1"/>
    <col min="12" max="13" width="13.1796875" style="1" bestFit="1" customWidth="1"/>
    <col min="14" max="14" width="10.54296875" style="1" bestFit="1" customWidth="1"/>
    <col min="15" max="16384" width="9.1796875" style="1"/>
  </cols>
  <sheetData>
    <row r="1" spans="1:10" s="12" customFormat="1" ht="11.25" customHeight="1" x14ac:dyDescent="0.25">
      <c r="A1" s="9"/>
      <c r="B1" s="10"/>
      <c r="C1" s="11"/>
      <c r="E1" s="10"/>
      <c r="F1" s="10"/>
      <c r="G1" s="10"/>
      <c r="H1" s="10"/>
    </row>
    <row r="2" spans="1:10" s="12" customFormat="1" ht="15.75" customHeight="1" x14ac:dyDescent="0.25">
      <c r="A2" s="9"/>
      <c r="B2" s="10"/>
      <c r="C2" s="13" t="s">
        <v>150</v>
      </c>
      <c r="E2" s="10"/>
      <c r="F2" s="10"/>
      <c r="G2" s="10"/>
      <c r="H2" s="10"/>
    </row>
    <row r="3" spans="1:10" s="12" customFormat="1" ht="12.75" customHeight="1" x14ac:dyDescent="0.25">
      <c r="A3" s="9"/>
      <c r="B3" s="10"/>
      <c r="C3" s="14" t="s">
        <v>140</v>
      </c>
      <c r="E3" s="10"/>
      <c r="F3" s="10"/>
      <c r="G3" s="10"/>
      <c r="H3" s="10"/>
    </row>
    <row r="4" spans="1:10" s="12" customFormat="1" ht="15.75" customHeight="1" x14ac:dyDescent="0.25">
      <c r="A4" s="9"/>
      <c r="B4" s="10"/>
      <c r="C4" s="11"/>
      <c r="E4" s="10"/>
      <c r="F4" s="10"/>
      <c r="G4" s="10"/>
      <c r="H4" s="10"/>
    </row>
    <row r="5" spans="1:10" s="18" customFormat="1" ht="9" customHeight="1" x14ac:dyDescent="0.3">
      <c r="A5" s="15"/>
      <c r="B5" s="16"/>
      <c r="C5" s="17"/>
      <c r="D5" s="17"/>
      <c r="E5" s="17"/>
      <c r="F5" s="17"/>
      <c r="G5" s="17"/>
      <c r="H5" s="17"/>
    </row>
    <row r="6" spans="1:10" ht="10.5" thickBot="1" x14ac:dyDescent="0.25"/>
    <row r="7" spans="1:10" ht="11" thickTop="1" x14ac:dyDescent="0.25">
      <c r="A7" s="42"/>
      <c r="B7" s="33"/>
      <c r="C7" s="33"/>
      <c r="D7" s="33"/>
      <c r="E7" s="33"/>
      <c r="F7" s="33"/>
      <c r="G7" s="34"/>
    </row>
    <row r="8" spans="1:10" ht="10.5" x14ac:dyDescent="0.25">
      <c r="A8" s="43"/>
      <c r="B8" s="35"/>
      <c r="C8" s="35"/>
      <c r="D8" s="35"/>
      <c r="E8" s="35"/>
      <c r="F8" s="35"/>
      <c r="G8" s="36"/>
    </row>
    <row r="9" spans="1:10" s="3" customFormat="1" ht="11" thickBot="1" x14ac:dyDescent="0.3">
      <c r="A9" s="44" t="s">
        <v>101</v>
      </c>
      <c r="B9" s="45" t="s">
        <v>102</v>
      </c>
      <c r="C9" s="45" t="s">
        <v>55</v>
      </c>
      <c r="D9" s="45" t="s">
        <v>111</v>
      </c>
      <c r="E9" s="45" t="s">
        <v>103</v>
      </c>
      <c r="F9" s="46"/>
      <c r="G9" s="47"/>
      <c r="I9" s="1"/>
    </row>
    <row r="10" spans="1:10" ht="10.5" hidden="1" outlineLevel="1" thickTop="1" x14ac:dyDescent="0.2">
      <c r="A10" s="48" t="s">
        <v>105</v>
      </c>
      <c r="B10" s="49" t="s">
        <v>107</v>
      </c>
      <c r="C10" s="49">
        <v>2005</v>
      </c>
      <c r="D10" s="58">
        <v>4400</v>
      </c>
      <c r="E10" s="58">
        <v>130</v>
      </c>
      <c r="F10" s="49"/>
      <c r="G10" s="50"/>
      <c r="J10" s="3"/>
    </row>
    <row r="11" spans="1:10" hidden="1" outlineLevel="1" x14ac:dyDescent="0.2">
      <c r="A11" s="48" t="s">
        <v>105</v>
      </c>
      <c r="B11" s="49" t="s">
        <v>100</v>
      </c>
      <c r="C11" s="49">
        <v>2005</v>
      </c>
      <c r="D11" s="58">
        <v>3800</v>
      </c>
      <c r="E11" s="58">
        <v>120</v>
      </c>
      <c r="F11" s="49"/>
      <c r="G11" s="50"/>
      <c r="J11" s="3"/>
    </row>
    <row r="12" spans="1:10" hidden="1" outlineLevel="1" x14ac:dyDescent="0.2">
      <c r="A12" s="48" t="s">
        <v>105</v>
      </c>
      <c r="B12" s="49" t="s">
        <v>108</v>
      </c>
      <c r="C12" s="49">
        <v>2005</v>
      </c>
      <c r="D12" s="58">
        <v>3100</v>
      </c>
      <c r="E12" s="58">
        <v>90</v>
      </c>
      <c r="F12" s="49"/>
      <c r="G12" s="50"/>
      <c r="J12" s="3"/>
    </row>
    <row r="13" spans="1:10" hidden="1" outlineLevel="1" x14ac:dyDescent="0.2">
      <c r="A13" s="48" t="s">
        <v>105</v>
      </c>
      <c r="B13" s="49" t="s">
        <v>109</v>
      </c>
      <c r="C13" s="49">
        <v>2005</v>
      </c>
      <c r="D13" s="58">
        <v>400</v>
      </c>
      <c r="E13" s="58">
        <v>30</v>
      </c>
      <c r="F13" s="49"/>
      <c r="G13" s="50"/>
      <c r="J13" s="3"/>
    </row>
    <row r="14" spans="1:10" hidden="1" outlineLevel="1" x14ac:dyDescent="0.2">
      <c r="A14" s="48" t="s">
        <v>105</v>
      </c>
      <c r="B14" s="49" t="s">
        <v>110</v>
      </c>
      <c r="C14" s="49">
        <v>2005</v>
      </c>
      <c r="D14" s="58">
        <v>900</v>
      </c>
      <c r="E14" s="58">
        <v>40</v>
      </c>
      <c r="F14" s="49"/>
      <c r="G14" s="50"/>
      <c r="J14" s="3"/>
    </row>
    <row r="15" spans="1:10" hidden="1" outlineLevel="1" x14ac:dyDescent="0.2">
      <c r="A15" s="48" t="s">
        <v>105</v>
      </c>
      <c r="B15" s="49" t="s">
        <v>107</v>
      </c>
      <c r="C15" s="49">
        <v>2006</v>
      </c>
      <c r="D15" s="58">
        <v>4800</v>
      </c>
      <c r="E15" s="58">
        <v>240</v>
      </c>
      <c r="F15" s="49"/>
      <c r="G15" s="50"/>
      <c r="J15" s="3"/>
    </row>
    <row r="16" spans="1:10" hidden="1" outlineLevel="1" x14ac:dyDescent="0.2">
      <c r="A16" s="48" t="s">
        <v>105</v>
      </c>
      <c r="B16" s="49" t="s">
        <v>100</v>
      </c>
      <c r="C16" s="49">
        <v>2006</v>
      </c>
      <c r="D16" s="58">
        <v>3600</v>
      </c>
      <c r="E16" s="58">
        <v>130</v>
      </c>
      <c r="F16" s="49"/>
      <c r="G16" s="50"/>
      <c r="J16" s="3"/>
    </row>
    <row r="17" spans="1:10" hidden="1" outlineLevel="1" x14ac:dyDescent="0.2">
      <c r="A17" s="48" t="s">
        <v>105</v>
      </c>
      <c r="B17" s="49" t="s">
        <v>108</v>
      </c>
      <c r="C17" s="49">
        <v>2006</v>
      </c>
      <c r="D17" s="58">
        <v>3300</v>
      </c>
      <c r="E17" s="58">
        <v>80</v>
      </c>
      <c r="F17" s="49"/>
      <c r="G17" s="50"/>
      <c r="J17" s="3"/>
    </row>
    <row r="18" spans="1:10" hidden="1" outlineLevel="1" x14ac:dyDescent="0.2">
      <c r="A18" s="48" t="s">
        <v>105</v>
      </c>
      <c r="B18" s="49" t="s">
        <v>109</v>
      </c>
      <c r="C18" s="49">
        <v>2006</v>
      </c>
      <c r="D18" s="58">
        <v>800</v>
      </c>
      <c r="E18" s="58">
        <v>30</v>
      </c>
      <c r="F18" s="49"/>
      <c r="G18" s="50"/>
      <c r="J18" s="3"/>
    </row>
    <row r="19" spans="1:10" hidden="1" outlineLevel="1" x14ac:dyDescent="0.2">
      <c r="A19" s="48" t="s">
        <v>105</v>
      </c>
      <c r="B19" s="49" t="s">
        <v>110</v>
      </c>
      <c r="C19" s="49">
        <v>2006</v>
      </c>
      <c r="D19" s="58">
        <v>1200</v>
      </c>
      <c r="E19" s="58">
        <v>50</v>
      </c>
      <c r="F19" s="49"/>
      <c r="G19" s="50"/>
      <c r="J19" s="3"/>
    </row>
    <row r="20" spans="1:10" ht="10.5" collapsed="1" thickTop="1" x14ac:dyDescent="0.2">
      <c r="A20" s="48" t="s">
        <v>106</v>
      </c>
      <c r="B20" s="49" t="s">
        <v>108</v>
      </c>
      <c r="C20" s="49">
        <v>2005</v>
      </c>
      <c r="D20" s="58">
        <v>500</v>
      </c>
      <c r="E20" s="58">
        <v>30</v>
      </c>
      <c r="F20" s="49"/>
      <c r="G20" s="50"/>
      <c r="J20" s="3"/>
    </row>
    <row r="21" spans="1:10" x14ac:dyDescent="0.2">
      <c r="A21" s="48" t="s">
        <v>106</v>
      </c>
      <c r="B21" s="49" t="s">
        <v>109</v>
      </c>
      <c r="C21" s="49">
        <v>2005</v>
      </c>
      <c r="D21" s="58">
        <v>400</v>
      </c>
      <c r="E21" s="58">
        <v>20</v>
      </c>
      <c r="F21" s="49"/>
      <c r="G21" s="50"/>
      <c r="J21" s="3"/>
    </row>
    <row r="22" spans="1:10" x14ac:dyDescent="0.2">
      <c r="A22" s="48" t="s">
        <v>106</v>
      </c>
      <c r="B22" s="49" t="s">
        <v>110</v>
      </c>
      <c r="C22" s="49">
        <v>2005</v>
      </c>
      <c r="D22" s="58">
        <v>0</v>
      </c>
      <c r="E22" s="58">
        <v>0</v>
      </c>
      <c r="F22" s="49"/>
      <c r="G22" s="50"/>
      <c r="J22" s="3"/>
    </row>
    <row r="23" spans="1:10" x14ac:dyDescent="0.2">
      <c r="A23" s="48" t="s">
        <v>106</v>
      </c>
      <c r="B23" s="49" t="s">
        <v>108</v>
      </c>
      <c r="C23" s="49">
        <v>2006</v>
      </c>
      <c r="D23" s="58">
        <v>800</v>
      </c>
      <c r="E23" s="58">
        <v>30</v>
      </c>
      <c r="F23" s="49"/>
      <c r="G23" s="50"/>
      <c r="J23" s="3"/>
    </row>
    <row r="24" spans="1:10" x14ac:dyDescent="0.2">
      <c r="A24" s="48" t="s">
        <v>106</v>
      </c>
      <c r="B24" s="49" t="s">
        <v>109</v>
      </c>
      <c r="C24" s="49">
        <v>2006</v>
      </c>
      <c r="D24" s="58">
        <v>500</v>
      </c>
      <c r="E24" s="58">
        <v>10</v>
      </c>
      <c r="F24" s="49"/>
      <c r="G24" s="50"/>
      <c r="J24" s="3"/>
    </row>
    <row r="25" spans="1:10" x14ac:dyDescent="0.2">
      <c r="A25" s="48" t="s">
        <v>106</v>
      </c>
      <c r="B25" s="49" t="s">
        <v>110</v>
      </c>
      <c r="C25" s="49">
        <v>2006</v>
      </c>
      <c r="D25" s="58">
        <v>300</v>
      </c>
      <c r="E25" s="58">
        <v>20</v>
      </c>
      <c r="F25" s="49"/>
      <c r="G25" s="50"/>
      <c r="J25" s="3"/>
    </row>
    <row r="26" spans="1:10" hidden="1" outlineLevel="1" x14ac:dyDescent="0.2">
      <c r="A26" s="48" t="s">
        <v>104</v>
      </c>
      <c r="B26" s="49" t="s">
        <v>107</v>
      </c>
      <c r="C26" s="49">
        <v>2005</v>
      </c>
      <c r="D26" s="58">
        <v>8100</v>
      </c>
      <c r="E26" s="58">
        <v>680</v>
      </c>
      <c r="F26" s="49"/>
      <c r="G26" s="50"/>
      <c r="J26" s="3"/>
    </row>
    <row r="27" spans="1:10" hidden="1" outlineLevel="1" x14ac:dyDescent="0.2">
      <c r="A27" s="48" t="s">
        <v>104</v>
      </c>
      <c r="B27" s="49" t="s">
        <v>100</v>
      </c>
      <c r="C27" s="49">
        <v>2005</v>
      </c>
      <c r="D27" s="58">
        <v>7600</v>
      </c>
      <c r="E27" s="58">
        <v>380</v>
      </c>
      <c r="F27" s="49"/>
      <c r="G27" s="50"/>
      <c r="J27" s="3"/>
    </row>
    <row r="28" spans="1:10" hidden="1" outlineLevel="1" x14ac:dyDescent="0.2">
      <c r="A28" s="48" t="s">
        <v>104</v>
      </c>
      <c r="B28" s="49" t="s">
        <v>108</v>
      </c>
      <c r="C28" s="49">
        <v>2005</v>
      </c>
      <c r="D28" s="58">
        <v>3600</v>
      </c>
      <c r="E28" s="58">
        <v>120</v>
      </c>
      <c r="F28" s="49"/>
      <c r="G28" s="50"/>
      <c r="J28" s="3"/>
    </row>
    <row r="29" spans="1:10" hidden="1" outlineLevel="1" x14ac:dyDescent="0.2">
      <c r="A29" s="48" t="s">
        <v>104</v>
      </c>
      <c r="B29" s="49" t="s">
        <v>109</v>
      </c>
      <c r="C29" s="49">
        <v>2005</v>
      </c>
      <c r="D29" s="58">
        <v>6400</v>
      </c>
      <c r="E29" s="58">
        <v>360</v>
      </c>
      <c r="F29" s="49"/>
      <c r="G29" s="50"/>
      <c r="J29" s="3"/>
    </row>
    <row r="30" spans="1:10" hidden="1" outlineLevel="1" x14ac:dyDescent="0.2">
      <c r="A30" s="48" t="s">
        <v>104</v>
      </c>
      <c r="B30" s="49" t="s">
        <v>110</v>
      </c>
      <c r="C30" s="49">
        <v>2005</v>
      </c>
      <c r="D30" s="58">
        <v>4400</v>
      </c>
      <c r="E30" s="58">
        <v>130</v>
      </c>
      <c r="F30" s="49"/>
      <c r="G30" s="50"/>
      <c r="J30" s="3"/>
    </row>
    <row r="31" spans="1:10" hidden="1" outlineLevel="1" x14ac:dyDescent="0.2">
      <c r="A31" s="48" t="s">
        <v>104</v>
      </c>
      <c r="B31" s="49" t="s">
        <v>107</v>
      </c>
      <c r="C31" s="49">
        <v>2006</v>
      </c>
      <c r="D31" s="58">
        <v>8300</v>
      </c>
      <c r="E31" s="58">
        <v>400</v>
      </c>
      <c r="F31" s="49"/>
      <c r="G31" s="50"/>
      <c r="J31" s="3"/>
    </row>
    <row r="32" spans="1:10" hidden="1" outlineLevel="1" x14ac:dyDescent="0.2">
      <c r="A32" s="48" t="s">
        <v>104</v>
      </c>
      <c r="B32" s="49" t="s">
        <v>100</v>
      </c>
      <c r="C32" s="49">
        <v>2006</v>
      </c>
      <c r="D32" s="58">
        <v>9700</v>
      </c>
      <c r="E32" s="58">
        <v>440</v>
      </c>
      <c r="F32" s="49"/>
      <c r="G32" s="50"/>
      <c r="J32" s="3"/>
    </row>
    <row r="33" spans="1:10" hidden="1" outlineLevel="1" x14ac:dyDescent="0.2">
      <c r="A33" s="48" t="s">
        <v>104</v>
      </c>
      <c r="B33" s="49" t="s">
        <v>108</v>
      </c>
      <c r="C33" s="49">
        <v>2006</v>
      </c>
      <c r="D33" s="58">
        <v>7300</v>
      </c>
      <c r="E33" s="58">
        <v>230</v>
      </c>
      <c r="F33" s="49"/>
      <c r="G33" s="50"/>
      <c r="J33" s="3"/>
    </row>
    <row r="34" spans="1:10" hidden="1" outlineLevel="1" x14ac:dyDescent="0.2">
      <c r="A34" s="48" t="s">
        <v>104</v>
      </c>
      <c r="B34" s="49" t="s">
        <v>109</v>
      </c>
      <c r="C34" s="49">
        <v>2006</v>
      </c>
      <c r="D34" s="58">
        <v>5200</v>
      </c>
      <c r="E34" s="58">
        <v>140</v>
      </c>
      <c r="F34" s="49"/>
      <c r="G34" s="50"/>
      <c r="J34" s="3"/>
    </row>
    <row r="35" spans="1:10" hidden="1" outlineLevel="1" x14ac:dyDescent="0.2">
      <c r="A35" s="48" t="s">
        <v>104</v>
      </c>
      <c r="B35" s="49" t="s">
        <v>110</v>
      </c>
      <c r="C35" s="49">
        <v>2006</v>
      </c>
      <c r="D35" s="58">
        <v>3000</v>
      </c>
      <c r="E35" s="58">
        <v>90</v>
      </c>
      <c r="F35" s="49"/>
      <c r="G35" s="50"/>
      <c r="J35" s="3"/>
    </row>
    <row r="36" spans="1:10" collapsed="1" x14ac:dyDescent="0.2">
      <c r="A36" s="51"/>
      <c r="B36" s="35"/>
      <c r="C36" s="35"/>
      <c r="D36" s="59"/>
      <c r="E36" s="59"/>
      <c r="F36" s="35"/>
      <c r="G36" s="52"/>
      <c r="J36" s="3"/>
    </row>
    <row r="37" spans="1:10" x14ac:dyDescent="0.2">
      <c r="A37" s="51" t="s">
        <v>99</v>
      </c>
      <c r="B37" s="35"/>
      <c r="C37" s="35"/>
      <c r="D37" s="60">
        <f>SUM(D10:D35)</f>
        <v>92400</v>
      </c>
      <c r="E37" s="60">
        <f>SUM(E10:E35)</f>
        <v>4020</v>
      </c>
      <c r="F37" s="35"/>
      <c r="G37" s="52"/>
    </row>
    <row r="38" spans="1:10" ht="10.5" thickBot="1" x14ac:dyDescent="0.25">
      <c r="A38" s="39"/>
      <c r="B38" s="40"/>
      <c r="C38" s="40"/>
      <c r="D38" s="40"/>
      <c r="E38" s="40"/>
      <c r="F38" s="40"/>
      <c r="G38" s="41"/>
    </row>
    <row r="39" spans="1:10" ht="10.5" thickTop="1" x14ac:dyDescent="0.2">
      <c r="A39" s="32"/>
      <c r="B39" s="33"/>
      <c r="C39" s="33"/>
      <c r="D39" s="33"/>
      <c r="E39" s="33"/>
      <c r="F39" s="33"/>
      <c r="G39" s="34"/>
    </row>
    <row r="40" spans="1:10" ht="10.5" x14ac:dyDescent="0.25">
      <c r="A40" s="43" t="s">
        <v>130</v>
      </c>
      <c r="B40" s="38" t="s">
        <v>158</v>
      </c>
      <c r="C40" s="35"/>
      <c r="D40" s="35"/>
      <c r="E40" s="35"/>
      <c r="F40" s="35"/>
      <c r="G40" s="36"/>
    </row>
    <row r="41" spans="1:10" x14ac:dyDescent="0.2">
      <c r="A41" s="37"/>
      <c r="B41" s="35" t="s">
        <v>136</v>
      </c>
      <c r="C41" s="35"/>
      <c r="D41" s="35"/>
      <c r="E41" s="35"/>
      <c r="F41" s="35"/>
      <c r="G41" s="36"/>
    </row>
    <row r="42" spans="1:10" x14ac:dyDescent="0.2">
      <c r="A42" s="37"/>
      <c r="B42" s="35"/>
      <c r="C42" s="35"/>
      <c r="D42" s="35"/>
      <c r="E42" s="35"/>
      <c r="F42" s="35"/>
      <c r="G42" s="36"/>
    </row>
    <row r="43" spans="1:10" x14ac:dyDescent="0.2">
      <c r="A43" s="37" t="s">
        <v>49</v>
      </c>
      <c r="B43" s="35"/>
      <c r="C43" s="35"/>
      <c r="D43" s="35"/>
      <c r="E43" s="35"/>
      <c r="F43" s="35"/>
      <c r="G43" s="36"/>
    </row>
    <row r="44" spans="1:10" x14ac:dyDescent="0.2">
      <c r="A44" s="37"/>
      <c r="B44" s="35" t="s">
        <v>137</v>
      </c>
      <c r="C44" s="35"/>
      <c r="D44" s="35"/>
      <c r="E44" s="35"/>
      <c r="F44" s="35"/>
      <c r="G44" s="36"/>
    </row>
    <row r="45" spans="1:10" x14ac:dyDescent="0.2">
      <c r="A45" s="37"/>
      <c r="B45" s="54" t="s">
        <v>138</v>
      </c>
      <c r="C45" s="35"/>
      <c r="D45" s="35"/>
      <c r="E45" s="35"/>
      <c r="F45" s="35"/>
      <c r="G45" s="36"/>
      <c r="H45" s="2"/>
    </row>
    <row r="46" spans="1:10" ht="10.5" thickBot="1" x14ac:dyDescent="0.25">
      <c r="A46" s="39"/>
      <c r="B46" s="40"/>
      <c r="C46" s="40"/>
      <c r="D46" s="40"/>
      <c r="E46" s="40"/>
      <c r="F46" s="40"/>
      <c r="G46" s="41"/>
    </row>
    <row r="47" spans="1:10" ht="10.5" thickTop="1" x14ac:dyDescent="0.2"/>
    <row r="48" spans="1:10" ht="12.5" x14ac:dyDescent="0.25">
      <c r="A48"/>
      <c r="B48"/>
      <c r="C48"/>
      <c r="D48"/>
      <c r="E48"/>
      <c r="F48"/>
      <c r="G48"/>
    </row>
    <row r="49" spans="1:7" ht="12.5" x14ac:dyDescent="0.25">
      <c r="A49"/>
      <c r="B49"/>
      <c r="C49"/>
      <c r="D49"/>
      <c r="E49"/>
      <c r="F49"/>
      <c r="G49"/>
    </row>
    <row r="50" spans="1:7" ht="12.5" x14ac:dyDescent="0.25">
      <c r="A50"/>
      <c r="B50"/>
      <c r="C50"/>
      <c r="D50"/>
      <c r="E50"/>
      <c r="F50"/>
      <c r="G50"/>
    </row>
    <row r="51" spans="1:7" ht="12.5" x14ac:dyDescent="0.25">
      <c r="A51"/>
      <c r="B51"/>
      <c r="C51"/>
      <c r="D51"/>
      <c r="E51"/>
      <c r="F51"/>
      <c r="G51"/>
    </row>
  </sheetData>
  <phoneticPr fontId="4" type="noConversion"/>
  <pageMargins left="0.75" right="0.75" top="1" bottom="1" header="0.5" footer="0.5"/>
  <pageSetup paperSize="9" scale="11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9599-BE6C-4BD2-824F-90C141045480}">
  <sheetPr>
    <tabColor theme="4" tint="0.79998168889431442"/>
  </sheetPr>
  <dimension ref="A1:J51"/>
  <sheetViews>
    <sheetView zoomScale="85" zoomScaleNormal="85" workbookViewId="0"/>
  </sheetViews>
  <sheetFormatPr defaultColWidth="9.1796875" defaultRowHeight="10" outlineLevelRow="1" x14ac:dyDescent="0.2"/>
  <cols>
    <col min="1" max="1" width="11.81640625" style="1" customWidth="1"/>
    <col min="2" max="6" width="9.81640625" style="1" customWidth="1"/>
    <col min="7" max="7" width="16.453125" style="1" customWidth="1"/>
    <col min="8" max="8" width="13.1796875" style="1" customWidth="1"/>
    <col min="9" max="9" width="10.54296875" style="1" customWidth="1"/>
    <col min="10" max="11" width="13.1796875" style="1" customWidth="1"/>
    <col min="12" max="13" width="13.1796875" style="1" bestFit="1" customWidth="1"/>
    <col min="14" max="14" width="10.54296875" style="1" bestFit="1" customWidth="1"/>
    <col min="15" max="16384" width="9.1796875" style="1"/>
  </cols>
  <sheetData>
    <row r="1" spans="1:10" s="12" customFormat="1" ht="11.25" customHeight="1" x14ac:dyDescent="0.25">
      <c r="A1" s="9"/>
      <c r="B1" s="10"/>
      <c r="C1" s="11"/>
      <c r="E1" s="10"/>
      <c r="F1" s="10"/>
      <c r="G1" s="10"/>
      <c r="H1" s="10"/>
    </row>
    <row r="2" spans="1:10" s="12" customFormat="1" ht="15.75" customHeight="1" x14ac:dyDescent="0.25">
      <c r="A2" s="9"/>
      <c r="B2" s="10"/>
      <c r="C2" s="13" t="s">
        <v>150</v>
      </c>
      <c r="E2" s="10"/>
      <c r="F2" s="10"/>
      <c r="G2" s="10"/>
      <c r="H2" s="10"/>
    </row>
    <row r="3" spans="1:10" s="12" customFormat="1" ht="12.75" customHeight="1" x14ac:dyDescent="0.25">
      <c r="A3" s="9"/>
      <c r="B3" s="10"/>
      <c r="C3" s="14" t="s">
        <v>140</v>
      </c>
      <c r="E3" s="10"/>
      <c r="F3" s="10"/>
      <c r="G3" s="10"/>
      <c r="H3" s="10"/>
    </row>
    <row r="4" spans="1:10" s="12" customFormat="1" ht="15.75" customHeight="1" x14ac:dyDescent="0.25">
      <c r="A4" s="9"/>
      <c r="B4" s="10"/>
      <c r="C4" s="11"/>
      <c r="E4" s="10"/>
      <c r="F4" s="10"/>
      <c r="G4" s="10"/>
      <c r="H4" s="10"/>
    </row>
    <row r="5" spans="1:10" s="18" customFormat="1" ht="9" customHeight="1" x14ac:dyDescent="0.3">
      <c r="A5" s="15"/>
      <c r="B5" s="16"/>
      <c r="C5" s="17"/>
      <c r="D5" s="17"/>
      <c r="E5" s="17"/>
      <c r="F5" s="17"/>
      <c r="G5" s="17"/>
      <c r="H5" s="17"/>
    </row>
    <row r="6" spans="1:10" ht="10.5" thickBot="1" x14ac:dyDescent="0.25"/>
    <row r="7" spans="1:10" ht="11" thickTop="1" x14ac:dyDescent="0.25">
      <c r="A7" s="42"/>
      <c r="B7" s="33"/>
      <c r="C7" s="33"/>
      <c r="D7" s="33"/>
      <c r="E7" s="33"/>
      <c r="F7" s="33"/>
      <c r="G7" s="34"/>
    </row>
    <row r="8" spans="1:10" ht="10.5" x14ac:dyDescent="0.25">
      <c r="A8" s="43"/>
      <c r="B8" s="35"/>
      <c r="C8" s="35"/>
      <c r="D8" s="35"/>
      <c r="E8" s="35"/>
      <c r="F8" s="35"/>
      <c r="G8" s="36"/>
    </row>
    <row r="9" spans="1:10" s="3" customFormat="1" ht="11" thickBot="1" x14ac:dyDescent="0.3">
      <c r="A9" s="44" t="s">
        <v>101</v>
      </c>
      <c r="B9" s="45" t="s">
        <v>102</v>
      </c>
      <c r="C9" s="45" t="s">
        <v>55</v>
      </c>
      <c r="D9" s="45" t="s">
        <v>111</v>
      </c>
      <c r="E9" s="45" t="s">
        <v>103</v>
      </c>
      <c r="F9" s="46"/>
      <c r="G9" s="47"/>
      <c r="I9" s="1"/>
    </row>
    <row r="10" spans="1:10" ht="10.5" thickTop="1" x14ac:dyDescent="0.2">
      <c r="A10" s="48" t="s">
        <v>105</v>
      </c>
      <c r="B10" s="49" t="s">
        <v>107</v>
      </c>
      <c r="C10" s="49">
        <v>2005</v>
      </c>
      <c r="D10" s="58">
        <v>4400</v>
      </c>
      <c r="E10" s="58">
        <v>130</v>
      </c>
      <c r="F10" s="49"/>
      <c r="G10" s="50"/>
      <c r="J10" s="3"/>
    </row>
    <row r="11" spans="1:10" x14ac:dyDescent="0.2">
      <c r="A11" s="48" t="s">
        <v>105</v>
      </c>
      <c r="B11" s="49" t="s">
        <v>100</v>
      </c>
      <c r="C11" s="49">
        <v>2005</v>
      </c>
      <c r="D11" s="58">
        <v>3800</v>
      </c>
      <c r="E11" s="58">
        <v>120</v>
      </c>
      <c r="F11" s="49"/>
      <c r="G11" s="50"/>
      <c r="J11" s="3"/>
    </row>
    <row r="12" spans="1:10" x14ac:dyDescent="0.2">
      <c r="A12" s="48" t="s">
        <v>105</v>
      </c>
      <c r="B12" s="49" t="s">
        <v>108</v>
      </c>
      <c r="C12" s="49">
        <v>2005</v>
      </c>
      <c r="D12" s="58">
        <v>3100</v>
      </c>
      <c r="E12" s="58">
        <v>90</v>
      </c>
      <c r="F12" s="49"/>
      <c r="G12" s="50"/>
      <c r="J12" s="3"/>
    </row>
    <row r="13" spans="1:10" x14ac:dyDescent="0.2">
      <c r="A13" s="48" t="s">
        <v>105</v>
      </c>
      <c r="B13" s="49" t="s">
        <v>109</v>
      </c>
      <c r="C13" s="49">
        <v>2005</v>
      </c>
      <c r="D13" s="58">
        <v>400</v>
      </c>
      <c r="E13" s="58">
        <v>30</v>
      </c>
      <c r="F13" s="49"/>
      <c r="G13" s="50"/>
      <c r="J13" s="3"/>
    </row>
    <row r="14" spans="1:10" x14ac:dyDescent="0.2">
      <c r="A14" s="48" t="s">
        <v>105</v>
      </c>
      <c r="B14" s="49" t="s">
        <v>110</v>
      </c>
      <c r="C14" s="49">
        <v>2005</v>
      </c>
      <c r="D14" s="58">
        <v>900</v>
      </c>
      <c r="E14" s="58">
        <v>40</v>
      </c>
      <c r="F14" s="49"/>
      <c r="G14" s="50"/>
      <c r="J14" s="3"/>
    </row>
    <row r="15" spans="1:10" x14ac:dyDescent="0.2">
      <c r="A15" s="48" t="s">
        <v>105</v>
      </c>
      <c r="B15" s="49" t="s">
        <v>107</v>
      </c>
      <c r="C15" s="49">
        <v>2006</v>
      </c>
      <c r="D15" s="58">
        <v>4800</v>
      </c>
      <c r="E15" s="58">
        <v>240</v>
      </c>
      <c r="F15" s="49"/>
      <c r="G15" s="50"/>
      <c r="J15" s="3"/>
    </row>
    <row r="16" spans="1:10" x14ac:dyDescent="0.2">
      <c r="A16" s="48" t="s">
        <v>105</v>
      </c>
      <c r="B16" s="49" t="s">
        <v>100</v>
      </c>
      <c r="C16" s="49">
        <v>2006</v>
      </c>
      <c r="D16" s="58">
        <v>3600</v>
      </c>
      <c r="E16" s="58">
        <v>130</v>
      </c>
      <c r="F16" s="49"/>
      <c r="G16" s="50"/>
      <c r="J16" s="3"/>
    </row>
    <row r="17" spans="1:10" x14ac:dyDescent="0.2">
      <c r="A17" s="48" t="s">
        <v>105</v>
      </c>
      <c r="B17" s="49" t="s">
        <v>108</v>
      </c>
      <c r="C17" s="49">
        <v>2006</v>
      </c>
      <c r="D17" s="58">
        <v>3300</v>
      </c>
      <c r="E17" s="58">
        <v>80</v>
      </c>
      <c r="F17" s="49"/>
      <c r="G17" s="50"/>
      <c r="J17" s="3"/>
    </row>
    <row r="18" spans="1:10" x14ac:dyDescent="0.2">
      <c r="A18" s="48" t="s">
        <v>105</v>
      </c>
      <c r="B18" s="49" t="s">
        <v>109</v>
      </c>
      <c r="C18" s="49">
        <v>2006</v>
      </c>
      <c r="D18" s="58">
        <v>800</v>
      </c>
      <c r="E18" s="58">
        <v>30</v>
      </c>
      <c r="F18" s="49"/>
      <c r="G18" s="50"/>
      <c r="J18" s="3"/>
    </row>
    <row r="19" spans="1:10" x14ac:dyDescent="0.2">
      <c r="A19" s="48" t="s">
        <v>105</v>
      </c>
      <c r="B19" s="49" t="s">
        <v>110</v>
      </c>
      <c r="C19" s="49">
        <v>2006</v>
      </c>
      <c r="D19" s="58">
        <v>1200</v>
      </c>
      <c r="E19" s="58">
        <v>50</v>
      </c>
      <c r="F19" s="49"/>
      <c r="G19" s="50"/>
      <c r="J19" s="3"/>
    </row>
    <row r="20" spans="1:10" hidden="1" outlineLevel="1" x14ac:dyDescent="0.2">
      <c r="A20" s="48" t="s">
        <v>106</v>
      </c>
      <c r="B20" s="49" t="s">
        <v>108</v>
      </c>
      <c r="C20" s="49">
        <v>2005</v>
      </c>
      <c r="D20" s="58">
        <v>500</v>
      </c>
      <c r="E20" s="58">
        <v>30</v>
      </c>
      <c r="F20" s="49"/>
      <c r="G20" s="50"/>
      <c r="J20" s="3"/>
    </row>
    <row r="21" spans="1:10" hidden="1" outlineLevel="1" x14ac:dyDescent="0.2">
      <c r="A21" s="48" t="s">
        <v>106</v>
      </c>
      <c r="B21" s="49" t="s">
        <v>109</v>
      </c>
      <c r="C21" s="49">
        <v>2005</v>
      </c>
      <c r="D21" s="58">
        <v>400</v>
      </c>
      <c r="E21" s="58">
        <v>20</v>
      </c>
      <c r="F21" s="49"/>
      <c r="G21" s="50"/>
      <c r="J21" s="3"/>
    </row>
    <row r="22" spans="1:10" hidden="1" outlineLevel="1" x14ac:dyDescent="0.2">
      <c r="A22" s="48" t="s">
        <v>106</v>
      </c>
      <c r="B22" s="49" t="s">
        <v>110</v>
      </c>
      <c r="C22" s="49">
        <v>2005</v>
      </c>
      <c r="D22" s="58">
        <v>0</v>
      </c>
      <c r="E22" s="58">
        <v>0</v>
      </c>
      <c r="F22" s="49"/>
      <c r="G22" s="50"/>
      <c r="J22" s="3"/>
    </row>
    <row r="23" spans="1:10" hidden="1" outlineLevel="1" x14ac:dyDescent="0.2">
      <c r="A23" s="48" t="s">
        <v>106</v>
      </c>
      <c r="B23" s="49" t="s">
        <v>108</v>
      </c>
      <c r="C23" s="49">
        <v>2006</v>
      </c>
      <c r="D23" s="58">
        <v>800</v>
      </c>
      <c r="E23" s="58">
        <v>30</v>
      </c>
      <c r="F23" s="49"/>
      <c r="G23" s="50"/>
      <c r="J23" s="3"/>
    </row>
    <row r="24" spans="1:10" hidden="1" outlineLevel="1" x14ac:dyDescent="0.2">
      <c r="A24" s="48" t="s">
        <v>106</v>
      </c>
      <c r="B24" s="49" t="s">
        <v>109</v>
      </c>
      <c r="C24" s="49">
        <v>2006</v>
      </c>
      <c r="D24" s="58">
        <v>500</v>
      </c>
      <c r="E24" s="58">
        <v>10</v>
      </c>
      <c r="F24" s="49"/>
      <c r="G24" s="50"/>
      <c r="J24" s="3"/>
    </row>
    <row r="25" spans="1:10" hidden="1" outlineLevel="1" x14ac:dyDescent="0.2">
      <c r="A25" s="48" t="s">
        <v>106</v>
      </c>
      <c r="B25" s="49" t="s">
        <v>110</v>
      </c>
      <c r="C25" s="49">
        <v>2006</v>
      </c>
      <c r="D25" s="58">
        <v>300</v>
      </c>
      <c r="E25" s="58">
        <v>20</v>
      </c>
      <c r="F25" s="49"/>
      <c r="G25" s="50"/>
      <c r="J25" s="3"/>
    </row>
    <row r="26" spans="1:10" collapsed="1" x14ac:dyDescent="0.2">
      <c r="A26" s="48" t="s">
        <v>104</v>
      </c>
      <c r="B26" s="49" t="s">
        <v>107</v>
      </c>
      <c r="C26" s="49">
        <v>2005</v>
      </c>
      <c r="D26" s="58">
        <v>8100</v>
      </c>
      <c r="E26" s="58">
        <v>680</v>
      </c>
      <c r="F26" s="49"/>
      <c r="G26" s="50"/>
      <c r="J26" s="3"/>
    </row>
    <row r="27" spans="1:10" x14ac:dyDescent="0.2">
      <c r="A27" s="48" t="s">
        <v>104</v>
      </c>
      <c r="B27" s="49" t="s">
        <v>100</v>
      </c>
      <c r="C27" s="49">
        <v>2005</v>
      </c>
      <c r="D27" s="58">
        <v>7600</v>
      </c>
      <c r="E27" s="58">
        <v>380</v>
      </c>
      <c r="F27" s="49"/>
      <c r="G27" s="50"/>
      <c r="J27" s="3"/>
    </row>
    <row r="28" spans="1:10" x14ac:dyDescent="0.2">
      <c r="A28" s="48" t="s">
        <v>104</v>
      </c>
      <c r="B28" s="49" t="s">
        <v>108</v>
      </c>
      <c r="C28" s="49">
        <v>2005</v>
      </c>
      <c r="D28" s="58">
        <v>3600</v>
      </c>
      <c r="E28" s="58">
        <v>120</v>
      </c>
      <c r="F28" s="49"/>
      <c r="G28" s="50"/>
      <c r="J28" s="3"/>
    </row>
    <row r="29" spans="1:10" x14ac:dyDescent="0.2">
      <c r="A29" s="48" t="s">
        <v>104</v>
      </c>
      <c r="B29" s="49" t="s">
        <v>109</v>
      </c>
      <c r="C29" s="49">
        <v>2005</v>
      </c>
      <c r="D29" s="58">
        <v>6400</v>
      </c>
      <c r="E29" s="58">
        <v>360</v>
      </c>
      <c r="F29" s="49"/>
      <c r="G29" s="50"/>
      <c r="J29" s="3"/>
    </row>
    <row r="30" spans="1:10" x14ac:dyDescent="0.2">
      <c r="A30" s="48" t="s">
        <v>104</v>
      </c>
      <c r="B30" s="49" t="s">
        <v>110</v>
      </c>
      <c r="C30" s="49">
        <v>2005</v>
      </c>
      <c r="D30" s="58">
        <v>4400</v>
      </c>
      <c r="E30" s="58">
        <v>130</v>
      </c>
      <c r="F30" s="49"/>
      <c r="G30" s="50"/>
      <c r="J30" s="3"/>
    </row>
    <row r="31" spans="1:10" x14ac:dyDescent="0.2">
      <c r="A31" s="48" t="s">
        <v>104</v>
      </c>
      <c r="B31" s="49" t="s">
        <v>107</v>
      </c>
      <c r="C31" s="49">
        <v>2006</v>
      </c>
      <c r="D31" s="58">
        <v>8300</v>
      </c>
      <c r="E31" s="58">
        <v>400</v>
      </c>
      <c r="F31" s="49"/>
      <c r="G31" s="50"/>
      <c r="J31" s="3"/>
    </row>
    <row r="32" spans="1:10" x14ac:dyDescent="0.2">
      <c r="A32" s="48" t="s">
        <v>104</v>
      </c>
      <c r="B32" s="49" t="s">
        <v>100</v>
      </c>
      <c r="C32" s="49">
        <v>2006</v>
      </c>
      <c r="D32" s="58">
        <v>9700</v>
      </c>
      <c r="E32" s="58">
        <v>440</v>
      </c>
      <c r="F32" s="49"/>
      <c r="G32" s="50"/>
      <c r="J32" s="3"/>
    </row>
    <row r="33" spans="1:10" x14ac:dyDescent="0.2">
      <c r="A33" s="48" t="s">
        <v>104</v>
      </c>
      <c r="B33" s="49" t="s">
        <v>108</v>
      </c>
      <c r="C33" s="49">
        <v>2006</v>
      </c>
      <c r="D33" s="58">
        <v>7300</v>
      </c>
      <c r="E33" s="58">
        <v>230</v>
      </c>
      <c r="F33" s="49"/>
      <c r="G33" s="50"/>
      <c r="J33" s="3"/>
    </row>
    <row r="34" spans="1:10" x14ac:dyDescent="0.2">
      <c r="A34" s="48" t="s">
        <v>104</v>
      </c>
      <c r="B34" s="49" t="s">
        <v>109</v>
      </c>
      <c r="C34" s="49">
        <v>2006</v>
      </c>
      <c r="D34" s="58">
        <v>5200</v>
      </c>
      <c r="E34" s="58">
        <v>140</v>
      </c>
      <c r="F34" s="49"/>
      <c r="G34" s="50"/>
      <c r="J34" s="3"/>
    </row>
    <row r="35" spans="1:10" x14ac:dyDescent="0.2">
      <c r="A35" s="48" t="s">
        <v>104</v>
      </c>
      <c r="B35" s="49" t="s">
        <v>110</v>
      </c>
      <c r="C35" s="49">
        <v>2006</v>
      </c>
      <c r="D35" s="58">
        <v>3000</v>
      </c>
      <c r="E35" s="58">
        <v>90</v>
      </c>
      <c r="F35" s="49"/>
      <c r="G35" s="50"/>
      <c r="J35" s="3"/>
    </row>
    <row r="36" spans="1:10" x14ac:dyDescent="0.2">
      <c r="A36" s="51"/>
      <c r="B36" s="35"/>
      <c r="C36" s="35"/>
      <c r="D36" s="59"/>
      <c r="E36" s="59"/>
      <c r="F36" s="35"/>
      <c r="G36" s="52"/>
      <c r="J36" s="3"/>
    </row>
    <row r="37" spans="1:10" x14ac:dyDescent="0.2">
      <c r="A37" s="51" t="s">
        <v>99</v>
      </c>
      <c r="B37" s="35"/>
      <c r="C37" s="35"/>
      <c r="D37" s="60">
        <f>SUM(D10:D35)</f>
        <v>92400</v>
      </c>
      <c r="E37" s="60">
        <f>SUM(E10:E35)</f>
        <v>4020</v>
      </c>
      <c r="F37" s="35"/>
      <c r="G37" s="52"/>
    </row>
    <row r="38" spans="1:10" ht="10.5" thickBot="1" x14ac:dyDescent="0.25">
      <c r="A38" s="39"/>
      <c r="B38" s="40"/>
      <c r="C38" s="40"/>
      <c r="D38" s="40"/>
      <c r="E38" s="40"/>
      <c r="F38" s="40"/>
      <c r="G38" s="41"/>
    </row>
    <row r="39" spans="1:10" ht="10.5" thickTop="1" x14ac:dyDescent="0.2">
      <c r="A39" s="32"/>
      <c r="B39" s="33"/>
      <c r="C39" s="33"/>
      <c r="D39" s="33"/>
      <c r="E39" s="33"/>
      <c r="F39" s="33"/>
      <c r="G39" s="34"/>
    </row>
    <row r="40" spans="1:10" ht="10.5" x14ac:dyDescent="0.25">
      <c r="A40" s="43" t="s">
        <v>130</v>
      </c>
      <c r="B40" s="35" t="s">
        <v>135</v>
      </c>
      <c r="C40" s="35"/>
      <c r="D40" s="35"/>
      <c r="E40" s="35"/>
      <c r="F40" s="35"/>
      <c r="G40" s="36"/>
    </row>
    <row r="41" spans="1:10" x14ac:dyDescent="0.2">
      <c r="A41" s="37"/>
      <c r="B41" s="35" t="s">
        <v>136</v>
      </c>
      <c r="C41" s="35"/>
      <c r="D41" s="35"/>
      <c r="E41" s="35"/>
      <c r="F41" s="35"/>
      <c r="G41" s="36"/>
    </row>
    <row r="42" spans="1:10" x14ac:dyDescent="0.2">
      <c r="A42" s="37"/>
      <c r="B42" s="35"/>
      <c r="C42" s="35"/>
      <c r="D42" s="35"/>
      <c r="E42" s="35"/>
      <c r="F42" s="35"/>
      <c r="G42" s="36"/>
    </row>
    <row r="43" spans="1:10" x14ac:dyDescent="0.2">
      <c r="A43" s="37" t="s">
        <v>49</v>
      </c>
      <c r="B43" s="35"/>
      <c r="C43" s="35"/>
      <c r="D43" s="35"/>
      <c r="E43" s="35"/>
      <c r="F43" s="35"/>
      <c r="G43" s="36"/>
    </row>
    <row r="44" spans="1:10" x14ac:dyDescent="0.2">
      <c r="A44" s="37"/>
      <c r="B44" s="35" t="s">
        <v>137</v>
      </c>
      <c r="C44" s="35"/>
      <c r="D44" s="35"/>
      <c r="E44" s="35"/>
      <c r="F44" s="35"/>
      <c r="G44" s="36"/>
    </row>
    <row r="45" spans="1:10" x14ac:dyDescent="0.2">
      <c r="A45" s="37"/>
      <c r="B45" s="54" t="s">
        <v>138</v>
      </c>
      <c r="C45" s="35"/>
      <c r="D45" s="35"/>
      <c r="E45" s="35"/>
      <c r="F45" s="35"/>
      <c r="G45" s="36"/>
      <c r="H45" s="2"/>
    </row>
    <row r="46" spans="1:10" ht="10.5" thickBot="1" x14ac:dyDescent="0.25">
      <c r="A46" s="39"/>
      <c r="B46" s="40"/>
      <c r="C46" s="40"/>
      <c r="D46" s="40"/>
      <c r="E46" s="40"/>
      <c r="F46" s="40"/>
      <c r="G46" s="41"/>
    </row>
    <row r="47" spans="1:10" ht="10.5" thickTop="1" x14ac:dyDescent="0.2"/>
    <row r="48" spans="1:10" ht="12.5" x14ac:dyDescent="0.25">
      <c r="A48"/>
      <c r="B48"/>
      <c r="C48"/>
      <c r="D48"/>
      <c r="E48"/>
      <c r="F48"/>
      <c r="G48"/>
    </row>
    <row r="49" spans="1:7" ht="12.5" x14ac:dyDescent="0.25">
      <c r="A49"/>
      <c r="B49"/>
      <c r="C49"/>
      <c r="D49"/>
      <c r="E49"/>
      <c r="F49"/>
      <c r="G49"/>
    </row>
    <row r="50" spans="1:7" ht="12.5" x14ac:dyDescent="0.25">
      <c r="A50"/>
      <c r="B50"/>
      <c r="C50"/>
      <c r="D50"/>
      <c r="E50"/>
      <c r="F50"/>
      <c r="G50"/>
    </row>
    <row r="51" spans="1:7" ht="12.5" x14ac:dyDescent="0.25">
      <c r="A51"/>
      <c r="B51"/>
      <c r="C51"/>
      <c r="D51"/>
      <c r="E51"/>
      <c r="F51"/>
      <c r="G51"/>
    </row>
  </sheetData>
  <pageMargins left="0.75" right="0.75" top="1" bottom="1" header="0.5" footer="0.5"/>
  <pageSetup paperSize="9" scale="11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4" tint="0.79998168889431442"/>
  </sheetPr>
  <dimension ref="A1:M51"/>
  <sheetViews>
    <sheetView topLeftCell="A5" workbookViewId="0">
      <selection activeCell="A15" sqref="A15"/>
    </sheetView>
  </sheetViews>
  <sheetFormatPr defaultColWidth="9.1796875" defaultRowHeight="10" x14ac:dyDescent="0.2"/>
  <cols>
    <col min="1" max="1" width="11.81640625" style="1" customWidth="1"/>
    <col min="2" max="9" width="9.81640625" style="1" customWidth="1"/>
    <col min="10" max="10" width="10.54296875" style="1" customWidth="1"/>
    <col min="11" max="11" width="13.1796875" style="1" customWidth="1"/>
    <col min="12" max="12" width="10.54296875" style="1" customWidth="1"/>
    <col min="13" max="14" width="13.1796875" style="1" customWidth="1"/>
    <col min="15" max="16" width="13.1796875" style="1" bestFit="1" customWidth="1"/>
    <col min="17" max="17" width="10.54296875" style="1" bestFit="1" customWidth="1"/>
    <col min="18" max="16384" width="9.1796875" style="1"/>
  </cols>
  <sheetData>
    <row r="1" spans="1:13" s="12" customFormat="1" ht="11.25" customHeight="1" x14ac:dyDescent="0.25">
      <c r="A1" s="9"/>
      <c r="B1" s="10"/>
      <c r="C1" s="11"/>
      <c r="E1" s="10"/>
      <c r="F1" s="10"/>
      <c r="G1" s="10"/>
      <c r="H1" s="10"/>
    </row>
    <row r="2" spans="1:13" s="12" customFormat="1" ht="15.75" customHeight="1" x14ac:dyDescent="0.25">
      <c r="A2" s="9"/>
      <c r="B2" s="10"/>
      <c r="C2" s="13" t="s">
        <v>150</v>
      </c>
      <c r="E2" s="10"/>
      <c r="F2" s="10"/>
      <c r="G2" s="10"/>
      <c r="H2" s="10"/>
    </row>
    <row r="3" spans="1:13" s="12" customFormat="1" ht="12.75" customHeight="1" x14ac:dyDescent="0.25">
      <c r="A3" s="9"/>
      <c r="B3" s="10"/>
      <c r="C3" s="14" t="s">
        <v>131</v>
      </c>
      <c r="E3" s="10"/>
      <c r="F3" s="10"/>
      <c r="G3" s="10"/>
      <c r="H3" s="10"/>
    </row>
    <row r="4" spans="1:13" s="12" customFormat="1" ht="15.75" customHeight="1" x14ac:dyDescent="0.25">
      <c r="A4" s="9"/>
      <c r="B4" s="10"/>
      <c r="C4" s="11"/>
      <c r="E4" s="10"/>
      <c r="F4" s="10"/>
      <c r="G4" s="10"/>
      <c r="H4" s="10"/>
    </row>
    <row r="5" spans="1:13" s="18" customFormat="1" ht="9" customHeight="1" x14ac:dyDescent="0.3">
      <c r="A5" s="15"/>
      <c r="B5" s="16"/>
      <c r="C5" s="17"/>
      <c r="D5" s="17"/>
      <c r="E5" s="17"/>
      <c r="F5" s="17"/>
      <c r="G5" s="17"/>
      <c r="H5" s="17"/>
    </row>
    <row r="6" spans="1:13" ht="10.5" thickBot="1" x14ac:dyDescent="0.25"/>
    <row r="7" spans="1:13" ht="11" thickTop="1" x14ac:dyDescent="0.25">
      <c r="A7" s="42"/>
      <c r="B7" s="33"/>
      <c r="C7" s="33"/>
      <c r="D7" s="33"/>
      <c r="E7" s="33"/>
      <c r="F7" s="33"/>
      <c r="G7" s="33"/>
      <c r="H7" s="33"/>
      <c r="I7" s="33"/>
      <c r="J7" s="34"/>
    </row>
    <row r="8" spans="1:13" ht="10.5" x14ac:dyDescent="0.25">
      <c r="A8" s="43"/>
      <c r="B8" s="35"/>
      <c r="C8" s="35"/>
      <c r="D8" s="35"/>
      <c r="E8" s="35"/>
      <c r="F8" s="35"/>
      <c r="G8" s="35"/>
      <c r="H8" s="35"/>
      <c r="I8" s="35"/>
      <c r="J8" s="36"/>
    </row>
    <row r="9" spans="1:13" s="3" customFormat="1" ht="11" thickBot="1" x14ac:dyDescent="0.3">
      <c r="A9" s="56" t="s">
        <v>101</v>
      </c>
      <c r="B9" s="57" t="s">
        <v>102</v>
      </c>
      <c r="C9" s="45" t="s">
        <v>55</v>
      </c>
      <c r="D9" s="45" t="s">
        <v>111</v>
      </c>
      <c r="E9" s="45" t="s">
        <v>103</v>
      </c>
      <c r="F9" s="46"/>
      <c r="G9" s="46"/>
      <c r="H9" s="46"/>
      <c r="I9" s="46"/>
      <c r="J9" s="47"/>
      <c r="L9" s="1"/>
    </row>
    <row r="10" spans="1:13" ht="10.5" hidden="1" thickTop="1" x14ac:dyDescent="0.2">
      <c r="A10" s="48" t="s">
        <v>104</v>
      </c>
      <c r="B10" s="49" t="s">
        <v>107</v>
      </c>
      <c r="C10" s="49">
        <v>2005</v>
      </c>
      <c r="D10" s="58">
        <v>8100</v>
      </c>
      <c r="E10" s="58">
        <v>680</v>
      </c>
      <c r="F10" s="49"/>
      <c r="G10" s="49"/>
      <c r="H10" s="49"/>
      <c r="I10" s="49"/>
      <c r="J10" s="50"/>
      <c r="M10" s="3"/>
    </row>
    <row r="11" spans="1:13" ht="10.5" hidden="1" thickTop="1" x14ac:dyDescent="0.2">
      <c r="A11" s="48" t="s">
        <v>105</v>
      </c>
      <c r="B11" s="49" t="s">
        <v>107</v>
      </c>
      <c r="C11" s="49">
        <v>2005</v>
      </c>
      <c r="D11" s="58">
        <v>4400</v>
      </c>
      <c r="E11" s="58">
        <v>130</v>
      </c>
      <c r="F11" s="49"/>
      <c r="G11" s="49"/>
      <c r="H11" s="49"/>
      <c r="I11" s="49"/>
      <c r="J11" s="50"/>
      <c r="M11" s="3"/>
    </row>
    <row r="12" spans="1:13" ht="10.5" hidden="1" thickTop="1" x14ac:dyDescent="0.2">
      <c r="A12" s="48" t="s">
        <v>104</v>
      </c>
      <c r="B12" s="49" t="s">
        <v>107</v>
      </c>
      <c r="C12" s="49">
        <v>2006</v>
      </c>
      <c r="D12" s="58">
        <v>8300</v>
      </c>
      <c r="E12" s="58">
        <v>400</v>
      </c>
      <c r="F12" s="49"/>
      <c r="G12" s="49"/>
      <c r="H12" s="49"/>
      <c r="I12" s="49"/>
      <c r="J12" s="50"/>
      <c r="M12" s="3"/>
    </row>
    <row r="13" spans="1:13" ht="10.5" hidden="1" thickTop="1" x14ac:dyDescent="0.2">
      <c r="A13" s="48" t="s">
        <v>105</v>
      </c>
      <c r="B13" s="49" t="s">
        <v>107</v>
      </c>
      <c r="C13" s="49">
        <v>2006</v>
      </c>
      <c r="D13" s="58">
        <v>4800</v>
      </c>
      <c r="E13" s="58">
        <v>240</v>
      </c>
      <c r="F13" s="49"/>
      <c r="G13" s="49"/>
      <c r="H13" s="49"/>
      <c r="I13" s="49"/>
      <c r="J13" s="50"/>
      <c r="M13" s="3"/>
    </row>
    <row r="14" spans="1:13" ht="10.5" thickTop="1" x14ac:dyDescent="0.2">
      <c r="A14" s="48" t="s">
        <v>104</v>
      </c>
      <c r="B14" s="49" t="s">
        <v>100</v>
      </c>
      <c r="C14" s="49">
        <v>2005</v>
      </c>
      <c r="D14" s="58">
        <v>7600</v>
      </c>
      <c r="E14" s="58">
        <v>380</v>
      </c>
      <c r="F14" s="49"/>
      <c r="G14" s="49"/>
      <c r="H14" s="49"/>
      <c r="I14" s="49"/>
      <c r="J14" s="50"/>
      <c r="M14" s="3"/>
    </row>
    <row r="15" spans="1:13" x14ac:dyDescent="0.2">
      <c r="A15" s="48" t="s">
        <v>105</v>
      </c>
      <c r="B15" s="49" t="s">
        <v>100</v>
      </c>
      <c r="C15" s="49">
        <v>2005</v>
      </c>
      <c r="D15" s="58">
        <v>3800</v>
      </c>
      <c r="E15" s="58">
        <v>120</v>
      </c>
      <c r="F15" s="49"/>
      <c r="G15" s="49"/>
      <c r="H15" s="49"/>
      <c r="I15" s="49"/>
      <c r="J15" s="50"/>
      <c r="M15" s="3"/>
    </row>
    <row r="16" spans="1:13" hidden="1" x14ac:dyDescent="0.2">
      <c r="A16" s="48" t="s">
        <v>104</v>
      </c>
      <c r="B16" s="49" t="s">
        <v>100</v>
      </c>
      <c r="C16" s="49">
        <v>2006</v>
      </c>
      <c r="D16" s="58">
        <v>9700</v>
      </c>
      <c r="E16" s="58">
        <v>440</v>
      </c>
      <c r="F16" s="49"/>
      <c r="G16" s="49"/>
      <c r="H16" s="49"/>
      <c r="I16" s="49"/>
      <c r="J16" s="50"/>
      <c r="M16" s="3"/>
    </row>
    <row r="17" spans="1:13" hidden="1" x14ac:dyDescent="0.2">
      <c r="A17" s="48" t="s">
        <v>105</v>
      </c>
      <c r="B17" s="49" t="s">
        <v>100</v>
      </c>
      <c r="C17" s="49">
        <v>2006</v>
      </c>
      <c r="D17" s="58">
        <v>3600</v>
      </c>
      <c r="E17" s="58">
        <v>130</v>
      </c>
      <c r="F17" s="49"/>
      <c r="G17" s="49"/>
      <c r="H17" s="49"/>
      <c r="I17" s="49"/>
      <c r="J17" s="50"/>
      <c r="M17" s="3"/>
    </row>
    <row r="18" spans="1:13" hidden="1" x14ac:dyDescent="0.2">
      <c r="A18" s="48" t="s">
        <v>104</v>
      </c>
      <c r="B18" s="49" t="s">
        <v>108</v>
      </c>
      <c r="C18" s="49">
        <v>2005</v>
      </c>
      <c r="D18" s="58">
        <v>3600</v>
      </c>
      <c r="E18" s="58">
        <v>120</v>
      </c>
      <c r="F18" s="49"/>
      <c r="G18" s="49"/>
      <c r="H18" s="49"/>
      <c r="I18" s="49"/>
      <c r="J18" s="50"/>
      <c r="M18" s="3"/>
    </row>
    <row r="19" spans="1:13" hidden="1" x14ac:dyDescent="0.2">
      <c r="A19" s="48" t="s">
        <v>105</v>
      </c>
      <c r="B19" s="49" t="s">
        <v>108</v>
      </c>
      <c r="C19" s="49">
        <v>2005</v>
      </c>
      <c r="D19" s="58">
        <v>3100</v>
      </c>
      <c r="E19" s="58">
        <v>90</v>
      </c>
      <c r="F19" s="49"/>
      <c r="G19" s="49"/>
      <c r="H19" s="49"/>
      <c r="I19" s="49"/>
      <c r="J19" s="50"/>
      <c r="M19" s="3"/>
    </row>
    <row r="20" spans="1:13" hidden="1" x14ac:dyDescent="0.2">
      <c r="A20" s="48" t="s">
        <v>106</v>
      </c>
      <c r="B20" s="49" t="s">
        <v>108</v>
      </c>
      <c r="C20" s="49">
        <v>2005</v>
      </c>
      <c r="D20" s="58">
        <v>500</v>
      </c>
      <c r="E20" s="58">
        <v>30</v>
      </c>
      <c r="F20" s="49"/>
      <c r="G20" s="49"/>
      <c r="H20" s="49"/>
      <c r="I20" s="49"/>
      <c r="J20" s="50"/>
      <c r="M20" s="3"/>
    </row>
    <row r="21" spans="1:13" hidden="1" x14ac:dyDescent="0.2">
      <c r="A21" s="48" t="s">
        <v>104</v>
      </c>
      <c r="B21" s="49" t="s">
        <v>108</v>
      </c>
      <c r="C21" s="49">
        <v>2006</v>
      </c>
      <c r="D21" s="58">
        <v>7300</v>
      </c>
      <c r="E21" s="58">
        <v>230</v>
      </c>
      <c r="F21" s="49"/>
      <c r="G21" s="49"/>
      <c r="H21" s="49"/>
      <c r="I21" s="49"/>
      <c r="J21" s="50"/>
      <c r="M21" s="3"/>
    </row>
    <row r="22" spans="1:13" hidden="1" x14ac:dyDescent="0.2">
      <c r="A22" s="48" t="s">
        <v>105</v>
      </c>
      <c r="B22" s="49" t="s">
        <v>108</v>
      </c>
      <c r="C22" s="49">
        <v>2006</v>
      </c>
      <c r="D22" s="58">
        <v>3300</v>
      </c>
      <c r="E22" s="58">
        <v>80</v>
      </c>
      <c r="F22" s="49"/>
      <c r="G22" s="49"/>
      <c r="H22" s="49"/>
      <c r="I22" s="49"/>
      <c r="J22" s="50"/>
      <c r="M22" s="3"/>
    </row>
    <row r="23" spans="1:13" hidden="1" x14ac:dyDescent="0.2">
      <c r="A23" s="48" t="s">
        <v>106</v>
      </c>
      <c r="B23" s="49" t="s">
        <v>108</v>
      </c>
      <c r="C23" s="49">
        <v>2006</v>
      </c>
      <c r="D23" s="58">
        <v>800</v>
      </c>
      <c r="E23" s="58">
        <v>30</v>
      </c>
      <c r="F23" s="49"/>
      <c r="G23" s="49"/>
      <c r="H23" s="49"/>
      <c r="I23" s="49"/>
      <c r="J23" s="50"/>
      <c r="M23" s="3"/>
    </row>
    <row r="24" spans="1:13" hidden="1" x14ac:dyDescent="0.2">
      <c r="A24" s="48" t="s">
        <v>104</v>
      </c>
      <c r="B24" s="49" t="s">
        <v>109</v>
      </c>
      <c r="C24" s="49">
        <v>2005</v>
      </c>
      <c r="D24" s="58">
        <v>6400</v>
      </c>
      <c r="E24" s="58">
        <v>360</v>
      </c>
      <c r="F24" s="49"/>
      <c r="G24" s="49"/>
      <c r="H24" s="49"/>
      <c r="I24" s="49"/>
      <c r="J24" s="50"/>
      <c r="M24" s="3"/>
    </row>
    <row r="25" spans="1:13" hidden="1" x14ac:dyDescent="0.2">
      <c r="A25" s="48" t="s">
        <v>105</v>
      </c>
      <c r="B25" s="49" t="s">
        <v>109</v>
      </c>
      <c r="C25" s="49">
        <v>2005</v>
      </c>
      <c r="D25" s="58">
        <v>400</v>
      </c>
      <c r="E25" s="58">
        <v>30</v>
      </c>
      <c r="F25" s="49"/>
      <c r="G25" s="49"/>
      <c r="H25" s="49"/>
      <c r="I25" s="49"/>
      <c r="J25" s="50"/>
      <c r="M25" s="3"/>
    </row>
    <row r="26" spans="1:13" hidden="1" x14ac:dyDescent="0.2">
      <c r="A26" s="48" t="s">
        <v>106</v>
      </c>
      <c r="B26" s="49" t="s">
        <v>109</v>
      </c>
      <c r="C26" s="49">
        <v>2005</v>
      </c>
      <c r="D26" s="58">
        <v>400</v>
      </c>
      <c r="E26" s="58">
        <v>20</v>
      </c>
      <c r="F26" s="49"/>
      <c r="G26" s="49"/>
      <c r="H26" s="49"/>
      <c r="I26" s="49"/>
      <c r="J26" s="50"/>
      <c r="M26" s="3"/>
    </row>
    <row r="27" spans="1:13" hidden="1" x14ac:dyDescent="0.2">
      <c r="A27" s="48" t="s">
        <v>104</v>
      </c>
      <c r="B27" s="49" t="s">
        <v>109</v>
      </c>
      <c r="C27" s="49">
        <v>2006</v>
      </c>
      <c r="D27" s="58">
        <v>5200</v>
      </c>
      <c r="E27" s="58">
        <v>140</v>
      </c>
      <c r="F27" s="49"/>
      <c r="G27" s="49"/>
      <c r="H27" s="49"/>
      <c r="I27" s="49"/>
      <c r="J27" s="50"/>
      <c r="M27" s="3"/>
    </row>
    <row r="28" spans="1:13" hidden="1" x14ac:dyDescent="0.2">
      <c r="A28" s="48" t="s">
        <v>105</v>
      </c>
      <c r="B28" s="49" t="s">
        <v>109</v>
      </c>
      <c r="C28" s="49">
        <v>2006</v>
      </c>
      <c r="D28" s="58">
        <v>800</v>
      </c>
      <c r="E28" s="58">
        <v>30</v>
      </c>
      <c r="F28" s="49"/>
      <c r="G28" s="49"/>
      <c r="H28" s="49"/>
      <c r="I28" s="49"/>
      <c r="J28" s="50"/>
      <c r="M28" s="3"/>
    </row>
    <row r="29" spans="1:13" hidden="1" x14ac:dyDescent="0.2">
      <c r="A29" s="48" t="s">
        <v>106</v>
      </c>
      <c r="B29" s="49" t="s">
        <v>109</v>
      </c>
      <c r="C29" s="49">
        <v>2006</v>
      </c>
      <c r="D29" s="58">
        <v>500</v>
      </c>
      <c r="E29" s="58">
        <v>10</v>
      </c>
      <c r="F29" s="49"/>
      <c r="G29" s="49"/>
      <c r="H29" s="49"/>
      <c r="I29" s="49"/>
      <c r="J29" s="50"/>
      <c r="M29" s="3"/>
    </row>
    <row r="30" spans="1:13" hidden="1" x14ac:dyDescent="0.2">
      <c r="A30" s="48" t="s">
        <v>104</v>
      </c>
      <c r="B30" s="49" t="s">
        <v>110</v>
      </c>
      <c r="C30" s="49">
        <v>2005</v>
      </c>
      <c r="D30" s="58">
        <v>4400</v>
      </c>
      <c r="E30" s="58">
        <v>130</v>
      </c>
      <c r="F30" s="49"/>
      <c r="G30" s="49"/>
      <c r="H30" s="49"/>
      <c r="I30" s="49"/>
      <c r="J30" s="50"/>
      <c r="M30" s="3"/>
    </row>
    <row r="31" spans="1:13" hidden="1" x14ac:dyDescent="0.2">
      <c r="A31" s="48" t="s">
        <v>105</v>
      </c>
      <c r="B31" s="49" t="s">
        <v>110</v>
      </c>
      <c r="C31" s="49">
        <v>2005</v>
      </c>
      <c r="D31" s="58">
        <v>900</v>
      </c>
      <c r="E31" s="58">
        <v>40</v>
      </c>
      <c r="F31" s="49"/>
      <c r="G31" s="49"/>
      <c r="H31" s="49"/>
      <c r="I31" s="49"/>
      <c r="J31" s="50"/>
      <c r="M31" s="3"/>
    </row>
    <row r="32" spans="1:13" hidden="1" x14ac:dyDescent="0.2">
      <c r="A32" s="48" t="s">
        <v>106</v>
      </c>
      <c r="B32" s="49" t="s">
        <v>110</v>
      </c>
      <c r="C32" s="49">
        <v>2005</v>
      </c>
      <c r="D32" s="58">
        <v>0</v>
      </c>
      <c r="E32" s="58">
        <v>0</v>
      </c>
      <c r="F32" s="49"/>
      <c r="G32" s="49"/>
      <c r="H32" s="49"/>
      <c r="I32" s="49"/>
      <c r="J32" s="50"/>
      <c r="M32" s="3"/>
    </row>
    <row r="33" spans="1:13" hidden="1" x14ac:dyDescent="0.2">
      <c r="A33" s="48" t="s">
        <v>104</v>
      </c>
      <c r="B33" s="49" t="s">
        <v>110</v>
      </c>
      <c r="C33" s="49">
        <v>2006</v>
      </c>
      <c r="D33" s="58">
        <v>3000</v>
      </c>
      <c r="E33" s="58">
        <v>90</v>
      </c>
      <c r="F33" s="49"/>
      <c r="G33" s="49"/>
      <c r="H33" s="49"/>
      <c r="I33" s="49"/>
      <c r="J33" s="50"/>
      <c r="M33" s="3"/>
    </row>
    <row r="34" spans="1:13" hidden="1" x14ac:dyDescent="0.2">
      <c r="A34" s="48" t="s">
        <v>105</v>
      </c>
      <c r="B34" s="49" t="s">
        <v>110</v>
      </c>
      <c r="C34" s="49">
        <v>2006</v>
      </c>
      <c r="D34" s="58">
        <v>1200</v>
      </c>
      <c r="E34" s="58">
        <v>50</v>
      </c>
      <c r="F34" s="49"/>
      <c r="G34" s="49"/>
      <c r="H34" s="49"/>
      <c r="I34" s="49"/>
      <c r="J34" s="50"/>
      <c r="M34" s="3"/>
    </row>
    <row r="35" spans="1:13" hidden="1" x14ac:dyDescent="0.2">
      <c r="A35" s="48" t="s">
        <v>106</v>
      </c>
      <c r="B35" s="49" t="s">
        <v>110</v>
      </c>
      <c r="C35" s="49">
        <v>2006</v>
      </c>
      <c r="D35" s="58">
        <v>300</v>
      </c>
      <c r="E35" s="58">
        <v>20</v>
      </c>
      <c r="F35" s="49"/>
      <c r="G35" s="49"/>
      <c r="H35" s="49"/>
      <c r="I35" s="49"/>
      <c r="J35" s="50"/>
      <c r="M35" s="3"/>
    </row>
    <row r="36" spans="1:13" x14ac:dyDescent="0.2">
      <c r="A36" s="51"/>
      <c r="B36" s="35"/>
      <c r="C36" s="35"/>
      <c r="D36" s="59"/>
      <c r="E36" s="59"/>
      <c r="F36" s="35"/>
      <c r="G36" s="35"/>
      <c r="H36" s="35"/>
      <c r="I36" s="35"/>
      <c r="J36" s="52"/>
      <c r="M36" s="3"/>
    </row>
    <row r="37" spans="1:13" x14ac:dyDescent="0.2">
      <c r="A37" s="51" t="s">
        <v>99</v>
      </c>
      <c r="B37" s="35"/>
      <c r="C37" s="35"/>
      <c r="D37" s="60">
        <f>SUM(D10:D35)</f>
        <v>92400</v>
      </c>
      <c r="E37" s="60">
        <f>SUM(E10:E35)</f>
        <v>4020</v>
      </c>
      <c r="F37" s="35"/>
      <c r="G37" s="35"/>
      <c r="H37" s="35"/>
      <c r="I37" s="35"/>
      <c r="J37" s="52"/>
    </row>
    <row r="38" spans="1:13" ht="10.5" thickBot="1" x14ac:dyDescent="0.25">
      <c r="A38" s="39"/>
      <c r="B38" s="40"/>
      <c r="C38" s="40"/>
      <c r="D38" s="40"/>
      <c r="E38" s="40"/>
      <c r="F38" s="40"/>
      <c r="G38" s="40"/>
      <c r="H38" s="40"/>
      <c r="I38" s="40"/>
      <c r="J38" s="41"/>
    </row>
    <row r="39" spans="1:13" ht="10.5" thickTop="1" x14ac:dyDescent="0.2">
      <c r="A39" s="51"/>
      <c r="B39" s="35"/>
      <c r="C39" s="35"/>
      <c r="D39" s="35"/>
      <c r="E39" s="35"/>
      <c r="F39" s="35"/>
      <c r="G39" s="35"/>
      <c r="H39" s="35"/>
      <c r="I39" s="35"/>
      <c r="J39" s="36"/>
    </row>
    <row r="40" spans="1:13" ht="10.5" x14ac:dyDescent="0.25">
      <c r="A40" s="43" t="s">
        <v>130</v>
      </c>
      <c r="B40" s="35" t="s">
        <v>132</v>
      </c>
      <c r="C40" s="35"/>
      <c r="D40" s="35"/>
      <c r="E40" s="35"/>
      <c r="F40" s="35"/>
      <c r="G40" s="35"/>
      <c r="H40" s="35"/>
      <c r="I40" s="35"/>
      <c r="J40" s="36"/>
    </row>
    <row r="41" spans="1:13" x14ac:dyDescent="0.2">
      <c r="A41" s="37"/>
      <c r="B41" s="35" t="s">
        <v>133</v>
      </c>
      <c r="C41" s="35"/>
      <c r="D41" s="35"/>
      <c r="E41" s="35"/>
      <c r="F41" s="35"/>
      <c r="G41" s="35"/>
      <c r="H41" s="35"/>
      <c r="I41" s="35"/>
      <c r="J41" s="36"/>
    </row>
    <row r="42" spans="1:13" x14ac:dyDescent="0.2">
      <c r="A42" s="37"/>
      <c r="B42" s="35"/>
      <c r="C42" s="35"/>
      <c r="D42" s="35"/>
      <c r="E42" s="35"/>
      <c r="F42" s="35"/>
      <c r="G42" s="35"/>
      <c r="H42" s="35"/>
      <c r="I42" s="35"/>
      <c r="J42" s="36"/>
    </row>
    <row r="43" spans="1:13" x14ac:dyDescent="0.2">
      <c r="A43" s="37" t="s">
        <v>49</v>
      </c>
      <c r="B43" s="35"/>
      <c r="C43" s="35"/>
      <c r="D43" s="35"/>
      <c r="E43" s="35"/>
      <c r="F43" s="35"/>
      <c r="G43" s="35"/>
      <c r="H43" s="35"/>
      <c r="I43" s="35"/>
      <c r="J43" s="36"/>
    </row>
    <row r="44" spans="1:13" x14ac:dyDescent="0.2">
      <c r="A44" s="37"/>
      <c r="B44" s="35" t="s">
        <v>141</v>
      </c>
      <c r="C44" s="35"/>
      <c r="D44" s="35"/>
      <c r="E44" s="35"/>
      <c r="F44" s="35"/>
      <c r="G44" s="35"/>
      <c r="H44" s="35"/>
      <c r="I44" s="35"/>
      <c r="J44" s="36"/>
    </row>
    <row r="45" spans="1:13" x14ac:dyDescent="0.2">
      <c r="A45" s="37"/>
      <c r="B45" s="35"/>
      <c r="C45" s="35"/>
      <c r="D45" s="35"/>
      <c r="E45" s="35"/>
      <c r="F45" s="35"/>
      <c r="G45" s="35"/>
      <c r="H45" s="35"/>
      <c r="I45" s="35"/>
      <c r="J45" s="36"/>
    </row>
    <row r="46" spans="1:13" ht="10.5" thickBot="1" x14ac:dyDescent="0.25">
      <c r="A46" s="39"/>
      <c r="B46" s="40"/>
      <c r="C46" s="40"/>
      <c r="D46" s="40"/>
      <c r="E46" s="40"/>
      <c r="F46" s="40"/>
      <c r="G46" s="40"/>
      <c r="H46" s="40"/>
      <c r="I46" s="40"/>
      <c r="J46" s="41"/>
    </row>
    <row r="47" spans="1:13" ht="10.5" thickTop="1" x14ac:dyDescent="0.2"/>
    <row r="48" spans="1:13" ht="12.5" x14ac:dyDescent="0.25">
      <c r="A48"/>
      <c r="B48"/>
      <c r="C48"/>
      <c r="D48"/>
      <c r="E48"/>
      <c r="F48"/>
      <c r="G48"/>
      <c r="H48"/>
      <c r="I48"/>
      <c r="J48"/>
    </row>
    <row r="49" spans="1:10" ht="12.5" x14ac:dyDescent="0.25">
      <c r="A49"/>
      <c r="B49"/>
      <c r="C49"/>
      <c r="D49"/>
      <c r="E49"/>
      <c r="F49"/>
      <c r="G49"/>
      <c r="H49"/>
      <c r="I49"/>
      <c r="J49"/>
    </row>
    <row r="50" spans="1:10" ht="12.5" x14ac:dyDescent="0.25">
      <c r="A50"/>
      <c r="B50"/>
      <c r="C50"/>
      <c r="D50"/>
      <c r="E50"/>
      <c r="F50"/>
      <c r="G50"/>
      <c r="H50"/>
      <c r="I50"/>
      <c r="J50"/>
    </row>
    <row r="51" spans="1:10" ht="12.5" x14ac:dyDescent="0.25">
      <c r="A51"/>
      <c r="B51"/>
      <c r="C51"/>
      <c r="D51"/>
      <c r="E51"/>
      <c r="F51"/>
      <c r="G51"/>
      <c r="H51"/>
      <c r="I51"/>
      <c r="J51"/>
    </row>
  </sheetData>
  <autoFilter ref="A9:E35" xr:uid="{09D9718F-06F4-4700-A370-D7C744FF0EEA}">
    <filterColumn colId="1">
      <filters>
        <filter val="B"/>
      </filters>
    </filterColumn>
    <filterColumn colId="2">
      <filters>
        <filter val="2005"/>
      </filters>
    </filterColumn>
  </autoFilter>
  <sortState xmlns:xlrd2="http://schemas.microsoft.com/office/spreadsheetml/2017/richdata2" ref="A10:E35">
    <sortCondition ref="B10"/>
  </sortState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06AE-B008-4002-9DFF-88FA5554A3A1}">
  <sheetPr filterMode="1">
    <tabColor theme="4" tint="0.79998168889431442"/>
  </sheetPr>
  <dimension ref="A1:M51"/>
  <sheetViews>
    <sheetView workbookViewId="0"/>
  </sheetViews>
  <sheetFormatPr defaultColWidth="9.1796875" defaultRowHeight="10" x14ac:dyDescent="0.2"/>
  <cols>
    <col min="1" max="1" width="11.81640625" style="1" customWidth="1"/>
    <col min="2" max="9" width="9.81640625" style="1" customWidth="1"/>
    <col min="10" max="10" width="10.54296875" style="1" customWidth="1"/>
    <col min="11" max="11" width="13.1796875" style="1" customWidth="1"/>
    <col min="12" max="12" width="10.54296875" style="1" customWidth="1"/>
    <col min="13" max="14" width="13.1796875" style="1" customWidth="1"/>
    <col min="15" max="16" width="13.1796875" style="1" bestFit="1" customWidth="1"/>
    <col min="17" max="17" width="10.54296875" style="1" bestFit="1" customWidth="1"/>
    <col min="18" max="16384" width="9.1796875" style="1"/>
  </cols>
  <sheetData>
    <row r="1" spans="1:13" s="12" customFormat="1" ht="11.25" customHeight="1" x14ac:dyDescent="0.25">
      <c r="A1" s="9"/>
      <c r="B1" s="10"/>
      <c r="C1" s="11"/>
      <c r="E1" s="10"/>
      <c r="F1" s="10"/>
      <c r="G1" s="10"/>
      <c r="H1" s="10"/>
    </row>
    <row r="2" spans="1:13" s="12" customFormat="1" ht="15.75" customHeight="1" x14ac:dyDescent="0.25">
      <c r="A2" s="9"/>
      <c r="B2" s="10"/>
      <c r="C2" s="13" t="s">
        <v>150</v>
      </c>
      <c r="E2" s="10"/>
      <c r="F2" s="10"/>
      <c r="G2" s="10"/>
      <c r="H2" s="10"/>
    </row>
    <row r="3" spans="1:13" s="12" customFormat="1" ht="12.75" customHeight="1" x14ac:dyDescent="0.25">
      <c r="A3" s="9"/>
      <c r="B3" s="10"/>
      <c r="C3" s="14" t="s">
        <v>131</v>
      </c>
      <c r="E3" s="10"/>
      <c r="F3" s="10"/>
      <c r="G3" s="10"/>
      <c r="H3" s="10"/>
    </row>
    <row r="4" spans="1:13" s="12" customFormat="1" ht="15.75" customHeight="1" x14ac:dyDescent="0.25">
      <c r="A4" s="9"/>
      <c r="B4" s="10"/>
      <c r="C4" s="11"/>
      <c r="E4" s="10"/>
      <c r="F4" s="10"/>
      <c r="G4" s="10"/>
      <c r="H4" s="10"/>
    </row>
    <row r="5" spans="1:13" s="18" customFormat="1" ht="9" customHeight="1" x14ac:dyDescent="0.3">
      <c r="A5" s="15"/>
      <c r="B5" s="16"/>
      <c r="C5" s="17"/>
      <c r="D5" s="17"/>
      <c r="E5" s="17"/>
      <c r="F5" s="17"/>
      <c r="G5" s="17"/>
      <c r="H5" s="17"/>
    </row>
    <row r="6" spans="1:13" ht="10.5" thickBot="1" x14ac:dyDescent="0.25"/>
    <row r="7" spans="1:13" ht="11" thickTop="1" x14ac:dyDescent="0.25">
      <c r="A7" s="42"/>
      <c r="B7" s="33"/>
      <c r="C7" s="33"/>
      <c r="D7" s="33"/>
      <c r="E7" s="33"/>
      <c r="F7" s="33"/>
      <c r="G7" s="33"/>
      <c r="H7" s="33"/>
      <c r="I7" s="33"/>
      <c r="J7" s="34"/>
    </row>
    <row r="8" spans="1:13" ht="10.5" x14ac:dyDescent="0.25">
      <c r="A8" s="43"/>
      <c r="B8" s="35"/>
      <c r="C8" s="35"/>
      <c r="D8" s="35"/>
      <c r="E8" s="35"/>
      <c r="F8" s="35"/>
      <c r="G8" s="35"/>
      <c r="H8" s="35"/>
      <c r="I8" s="35"/>
      <c r="J8" s="36"/>
    </row>
    <row r="9" spans="1:13" s="3" customFormat="1" ht="11" thickBot="1" x14ac:dyDescent="0.3">
      <c r="A9" s="56" t="s">
        <v>101</v>
      </c>
      <c r="B9" s="57" t="s">
        <v>102</v>
      </c>
      <c r="C9" s="45" t="s">
        <v>55</v>
      </c>
      <c r="D9" s="45" t="s">
        <v>111</v>
      </c>
      <c r="E9" s="45" t="s">
        <v>103</v>
      </c>
      <c r="F9" s="46"/>
      <c r="G9" s="46"/>
      <c r="H9" s="46"/>
      <c r="I9" s="46"/>
      <c r="J9" s="47"/>
      <c r="L9" s="1"/>
    </row>
    <row r="10" spans="1:13" ht="10.5" thickTop="1" x14ac:dyDescent="0.2">
      <c r="A10" s="48" t="s">
        <v>104</v>
      </c>
      <c r="B10" s="49" t="s">
        <v>107</v>
      </c>
      <c r="C10" s="49">
        <v>2005</v>
      </c>
      <c r="D10" s="58">
        <v>8100</v>
      </c>
      <c r="E10" s="58">
        <v>680</v>
      </c>
      <c r="F10" s="49"/>
      <c r="G10" s="49"/>
      <c r="H10" s="49"/>
      <c r="I10" s="49"/>
      <c r="J10" s="50"/>
      <c r="M10" s="3"/>
    </row>
    <row r="11" spans="1:13" hidden="1" x14ac:dyDescent="0.2">
      <c r="A11" s="48" t="s">
        <v>105</v>
      </c>
      <c r="B11" s="49" t="s">
        <v>107</v>
      </c>
      <c r="C11" s="49">
        <v>2005</v>
      </c>
      <c r="D11" s="58">
        <v>4400</v>
      </c>
      <c r="E11" s="58">
        <v>130</v>
      </c>
      <c r="F11" s="49"/>
      <c r="G11" s="49"/>
      <c r="H11" s="49"/>
      <c r="I11" s="49"/>
      <c r="J11" s="50"/>
      <c r="M11" s="3"/>
    </row>
    <row r="12" spans="1:13" x14ac:dyDescent="0.2">
      <c r="A12" s="48" t="s">
        <v>104</v>
      </c>
      <c r="B12" s="49" t="s">
        <v>107</v>
      </c>
      <c r="C12" s="49">
        <v>2006</v>
      </c>
      <c r="D12" s="58">
        <v>8300</v>
      </c>
      <c r="E12" s="58">
        <v>400</v>
      </c>
      <c r="F12" s="49"/>
      <c r="G12" s="49"/>
      <c r="H12" s="49"/>
      <c r="I12" s="49"/>
      <c r="J12" s="50"/>
      <c r="M12" s="3"/>
    </row>
    <row r="13" spans="1:13" hidden="1" x14ac:dyDescent="0.2">
      <c r="A13" s="48" t="s">
        <v>105</v>
      </c>
      <c r="B13" s="49" t="s">
        <v>107</v>
      </c>
      <c r="C13" s="49">
        <v>2006</v>
      </c>
      <c r="D13" s="58">
        <v>4800</v>
      </c>
      <c r="E13" s="58">
        <v>240</v>
      </c>
      <c r="F13" s="49"/>
      <c r="G13" s="49"/>
      <c r="H13" s="49"/>
      <c r="I13" s="49"/>
      <c r="J13" s="50"/>
      <c r="M13" s="3"/>
    </row>
    <row r="14" spans="1:13" hidden="1" x14ac:dyDescent="0.2">
      <c r="A14" s="48" t="s">
        <v>104</v>
      </c>
      <c r="B14" s="49" t="s">
        <v>100</v>
      </c>
      <c r="C14" s="49">
        <v>2005</v>
      </c>
      <c r="D14" s="58">
        <v>7600</v>
      </c>
      <c r="E14" s="58">
        <v>380</v>
      </c>
      <c r="F14" s="49"/>
      <c r="G14" s="49"/>
      <c r="H14" s="49"/>
      <c r="I14" s="49"/>
      <c r="J14" s="50"/>
      <c r="M14" s="3"/>
    </row>
    <row r="15" spans="1:13" hidden="1" x14ac:dyDescent="0.2">
      <c r="A15" s="48" t="s">
        <v>105</v>
      </c>
      <c r="B15" s="49" t="s">
        <v>100</v>
      </c>
      <c r="C15" s="49">
        <v>2005</v>
      </c>
      <c r="D15" s="58">
        <v>3800</v>
      </c>
      <c r="E15" s="58">
        <v>120</v>
      </c>
      <c r="F15" s="49"/>
      <c r="G15" s="49"/>
      <c r="H15" s="49"/>
      <c r="I15" s="49"/>
      <c r="J15" s="50"/>
      <c r="M15" s="3"/>
    </row>
    <row r="16" spans="1:13" hidden="1" x14ac:dyDescent="0.2">
      <c r="A16" s="48" t="s">
        <v>104</v>
      </c>
      <c r="B16" s="49" t="s">
        <v>100</v>
      </c>
      <c r="C16" s="49">
        <v>2006</v>
      </c>
      <c r="D16" s="58">
        <v>9700</v>
      </c>
      <c r="E16" s="58">
        <v>440</v>
      </c>
      <c r="F16" s="49"/>
      <c r="G16" s="49"/>
      <c r="H16" s="49"/>
      <c r="I16" s="49"/>
      <c r="J16" s="50"/>
      <c r="M16" s="3"/>
    </row>
    <row r="17" spans="1:13" hidden="1" x14ac:dyDescent="0.2">
      <c r="A17" s="48" t="s">
        <v>105</v>
      </c>
      <c r="B17" s="49" t="s">
        <v>100</v>
      </c>
      <c r="C17" s="49">
        <v>2006</v>
      </c>
      <c r="D17" s="58">
        <v>3600</v>
      </c>
      <c r="E17" s="58">
        <v>130</v>
      </c>
      <c r="F17" s="49"/>
      <c r="G17" s="49"/>
      <c r="H17" s="49"/>
      <c r="I17" s="49"/>
      <c r="J17" s="50"/>
      <c r="M17" s="3"/>
    </row>
    <row r="18" spans="1:13" x14ac:dyDescent="0.2">
      <c r="A18" s="48" t="s">
        <v>106</v>
      </c>
      <c r="B18" s="49" t="s">
        <v>108</v>
      </c>
      <c r="C18" s="49">
        <v>2005</v>
      </c>
      <c r="D18" s="58">
        <v>500</v>
      </c>
      <c r="E18" s="58">
        <v>30</v>
      </c>
      <c r="F18" s="49"/>
      <c r="G18" s="49"/>
      <c r="H18" s="49"/>
      <c r="I18" s="49"/>
      <c r="J18" s="50"/>
      <c r="M18" s="3"/>
    </row>
    <row r="19" spans="1:13" hidden="1" x14ac:dyDescent="0.2">
      <c r="A19" s="48" t="s">
        <v>105</v>
      </c>
      <c r="B19" s="49" t="s">
        <v>108</v>
      </c>
      <c r="C19" s="49">
        <v>2005</v>
      </c>
      <c r="D19" s="58">
        <v>3100</v>
      </c>
      <c r="E19" s="58">
        <v>90</v>
      </c>
      <c r="F19" s="49"/>
      <c r="G19" s="49"/>
      <c r="H19" s="49"/>
      <c r="I19" s="49"/>
      <c r="J19" s="50"/>
      <c r="M19" s="3"/>
    </row>
    <row r="20" spans="1:13" x14ac:dyDescent="0.2">
      <c r="A20" s="48" t="s">
        <v>106</v>
      </c>
      <c r="B20" s="49" t="s">
        <v>108</v>
      </c>
      <c r="C20" s="49">
        <v>2006</v>
      </c>
      <c r="D20" s="58">
        <v>800</v>
      </c>
      <c r="E20" s="58">
        <v>30</v>
      </c>
      <c r="F20" s="49"/>
      <c r="G20" s="49"/>
      <c r="H20" s="49"/>
      <c r="I20" s="49"/>
      <c r="J20" s="50"/>
      <c r="M20" s="3"/>
    </row>
    <row r="21" spans="1:13" x14ac:dyDescent="0.2">
      <c r="A21" s="48" t="s">
        <v>104</v>
      </c>
      <c r="B21" s="49" t="s">
        <v>108</v>
      </c>
      <c r="C21" s="49">
        <v>2005</v>
      </c>
      <c r="D21" s="58">
        <v>3600</v>
      </c>
      <c r="E21" s="58">
        <v>120</v>
      </c>
      <c r="F21" s="49"/>
      <c r="G21" s="49"/>
      <c r="H21" s="49"/>
      <c r="I21" s="49"/>
      <c r="J21" s="50"/>
      <c r="M21" s="3"/>
    </row>
    <row r="22" spans="1:13" hidden="1" x14ac:dyDescent="0.2">
      <c r="A22" s="48" t="s">
        <v>105</v>
      </c>
      <c r="B22" s="49" t="s">
        <v>108</v>
      </c>
      <c r="C22" s="49">
        <v>2006</v>
      </c>
      <c r="D22" s="58">
        <v>3300</v>
      </c>
      <c r="E22" s="58">
        <v>80</v>
      </c>
      <c r="F22" s="49"/>
      <c r="G22" s="49"/>
      <c r="H22" s="49"/>
      <c r="I22" s="49"/>
      <c r="J22" s="50"/>
      <c r="M22" s="3"/>
    </row>
    <row r="23" spans="1:13" x14ac:dyDescent="0.2">
      <c r="A23" s="48" t="s">
        <v>104</v>
      </c>
      <c r="B23" s="49" t="s">
        <v>108</v>
      </c>
      <c r="C23" s="49">
        <v>2006</v>
      </c>
      <c r="D23" s="58">
        <v>7300</v>
      </c>
      <c r="E23" s="58">
        <v>230</v>
      </c>
      <c r="F23" s="49"/>
      <c r="G23" s="49"/>
      <c r="H23" s="49"/>
      <c r="I23" s="49"/>
      <c r="J23" s="50"/>
      <c r="M23" s="3"/>
    </row>
    <row r="24" spans="1:13" x14ac:dyDescent="0.2">
      <c r="A24" s="48" t="s">
        <v>106</v>
      </c>
      <c r="B24" s="49" t="s">
        <v>109</v>
      </c>
      <c r="C24" s="49">
        <v>2005</v>
      </c>
      <c r="D24" s="58">
        <v>400</v>
      </c>
      <c r="E24" s="58">
        <v>20</v>
      </c>
      <c r="F24" s="49"/>
      <c r="G24" s="49"/>
      <c r="H24" s="49"/>
      <c r="I24" s="49"/>
      <c r="J24" s="50"/>
      <c r="M24" s="3"/>
    </row>
    <row r="25" spans="1:13" hidden="1" x14ac:dyDescent="0.2">
      <c r="A25" s="48" t="s">
        <v>105</v>
      </c>
      <c r="B25" s="49" t="s">
        <v>109</v>
      </c>
      <c r="C25" s="49">
        <v>2005</v>
      </c>
      <c r="D25" s="58">
        <v>400</v>
      </c>
      <c r="E25" s="58">
        <v>30</v>
      </c>
      <c r="F25" s="49"/>
      <c r="G25" s="49"/>
      <c r="H25" s="49"/>
      <c r="I25" s="49"/>
      <c r="J25" s="50"/>
      <c r="M25" s="3"/>
    </row>
    <row r="26" spans="1:13" x14ac:dyDescent="0.2">
      <c r="A26" s="48" t="s">
        <v>106</v>
      </c>
      <c r="B26" s="49" t="s">
        <v>109</v>
      </c>
      <c r="C26" s="49">
        <v>2006</v>
      </c>
      <c r="D26" s="58">
        <v>500</v>
      </c>
      <c r="E26" s="58">
        <v>10</v>
      </c>
      <c r="F26" s="49"/>
      <c r="G26" s="49"/>
      <c r="H26" s="49"/>
      <c r="I26" s="49"/>
      <c r="J26" s="50"/>
      <c r="M26" s="3"/>
    </row>
    <row r="27" spans="1:13" x14ac:dyDescent="0.2">
      <c r="A27" s="48" t="s">
        <v>104</v>
      </c>
      <c r="B27" s="49" t="s">
        <v>109</v>
      </c>
      <c r="C27" s="49">
        <v>2005</v>
      </c>
      <c r="D27" s="58">
        <v>6400</v>
      </c>
      <c r="E27" s="58">
        <v>360</v>
      </c>
      <c r="F27" s="49"/>
      <c r="G27" s="49"/>
      <c r="H27" s="49"/>
      <c r="I27" s="49"/>
      <c r="J27" s="50"/>
      <c r="M27" s="3"/>
    </row>
    <row r="28" spans="1:13" hidden="1" x14ac:dyDescent="0.2">
      <c r="A28" s="48" t="s">
        <v>105</v>
      </c>
      <c r="B28" s="49" t="s">
        <v>109</v>
      </c>
      <c r="C28" s="49">
        <v>2006</v>
      </c>
      <c r="D28" s="58">
        <v>800</v>
      </c>
      <c r="E28" s="58">
        <v>30</v>
      </c>
      <c r="F28" s="49"/>
      <c r="G28" s="49"/>
      <c r="H28" s="49"/>
      <c r="I28" s="49"/>
      <c r="J28" s="50"/>
      <c r="M28" s="3"/>
    </row>
    <row r="29" spans="1:13" x14ac:dyDescent="0.2">
      <c r="A29" s="48" t="s">
        <v>104</v>
      </c>
      <c r="B29" s="49" t="s">
        <v>109</v>
      </c>
      <c r="C29" s="49">
        <v>2006</v>
      </c>
      <c r="D29" s="58">
        <v>5200</v>
      </c>
      <c r="E29" s="58">
        <v>140</v>
      </c>
      <c r="F29" s="49"/>
      <c r="G29" s="49"/>
      <c r="H29" s="49"/>
      <c r="I29" s="49"/>
      <c r="J29" s="50"/>
      <c r="M29" s="3"/>
    </row>
    <row r="30" spans="1:13" x14ac:dyDescent="0.2">
      <c r="A30" s="48" t="s">
        <v>106</v>
      </c>
      <c r="B30" s="49" t="s">
        <v>110</v>
      </c>
      <c r="C30" s="49">
        <v>2005</v>
      </c>
      <c r="D30" s="58">
        <v>0</v>
      </c>
      <c r="E30" s="58">
        <v>0</v>
      </c>
      <c r="F30" s="49"/>
      <c r="G30" s="49"/>
      <c r="H30" s="49"/>
      <c r="I30" s="49"/>
      <c r="J30" s="50"/>
      <c r="M30" s="3"/>
    </row>
    <row r="31" spans="1:13" hidden="1" x14ac:dyDescent="0.2">
      <c r="A31" s="48" t="s">
        <v>105</v>
      </c>
      <c r="B31" s="49" t="s">
        <v>110</v>
      </c>
      <c r="C31" s="49">
        <v>2005</v>
      </c>
      <c r="D31" s="58">
        <v>900</v>
      </c>
      <c r="E31" s="58">
        <v>40</v>
      </c>
      <c r="F31" s="49"/>
      <c r="G31" s="49"/>
      <c r="H31" s="49"/>
      <c r="I31" s="49"/>
      <c r="J31" s="50"/>
      <c r="M31" s="3"/>
    </row>
    <row r="32" spans="1:13" x14ac:dyDescent="0.2">
      <c r="A32" s="48" t="s">
        <v>106</v>
      </c>
      <c r="B32" s="49" t="s">
        <v>110</v>
      </c>
      <c r="C32" s="49">
        <v>2006</v>
      </c>
      <c r="D32" s="58">
        <v>300</v>
      </c>
      <c r="E32" s="58">
        <v>20</v>
      </c>
      <c r="F32" s="49"/>
      <c r="G32" s="49"/>
      <c r="H32" s="49"/>
      <c r="I32" s="49"/>
      <c r="J32" s="50"/>
      <c r="M32" s="3"/>
    </row>
    <row r="33" spans="1:13" x14ac:dyDescent="0.2">
      <c r="A33" s="48" t="s">
        <v>104</v>
      </c>
      <c r="B33" s="49" t="s">
        <v>110</v>
      </c>
      <c r="C33" s="49">
        <v>2005</v>
      </c>
      <c r="D33" s="58">
        <v>4400</v>
      </c>
      <c r="E33" s="58">
        <v>130</v>
      </c>
      <c r="F33" s="49"/>
      <c r="G33" s="49"/>
      <c r="H33" s="49"/>
      <c r="I33" s="49"/>
      <c r="J33" s="50"/>
      <c r="M33" s="3"/>
    </row>
    <row r="34" spans="1:13" hidden="1" x14ac:dyDescent="0.2">
      <c r="A34" s="48" t="s">
        <v>105</v>
      </c>
      <c r="B34" s="49" t="s">
        <v>110</v>
      </c>
      <c r="C34" s="49">
        <v>2006</v>
      </c>
      <c r="D34" s="58">
        <v>1200</v>
      </c>
      <c r="E34" s="58">
        <v>50</v>
      </c>
      <c r="F34" s="49"/>
      <c r="G34" s="49"/>
      <c r="H34" s="49"/>
      <c r="I34" s="49"/>
      <c r="J34" s="50"/>
      <c r="M34" s="3"/>
    </row>
    <row r="35" spans="1:13" x14ac:dyDescent="0.2">
      <c r="A35" s="48" t="s">
        <v>104</v>
      </c>
      <c r="B35" s="49" t="s">
        <v>110</v>
      </c>
      <c r="C35" s="49">
        <v>2006</v>
      </c>
      <c r="D35" s="58">
        <v>3000</v>
      </c>
      <c r="E35" s="58">
        <v>90</v>
      </c>
      <c r="F35" s="49"/>
      <c r="G35" s="49"/>
      <c r="H35" s="49"/>
      <c r="I35" s="49"/>
      <c r="J35" s="50"/>
      <c r="M35" s="3"/>
    </row>
    <row r="36" spans="1:13" x14ac:dyDescent="0.2">
      <c r="A36" s="51"/>
      <c r="B36" s="35"/>
      <c r="C36" s="35"/>
      <c r="D36" s="59"/>
      <c r="E36" s="59"/>
      <c r="F36" s="35"/>
      <c r="G36" s="35"/>
      <c r="H36" s="35"/>
      <c r="I36" s="35"/>
      <c r="J36" s="52"/>
      <c r="M36" s="3"/>
    </row>
    <row r="37" spans="1:13" x14ac:dyDescent="0.2">
      <c r="A37" s="51" t="s">
        <v>99</v>
      </c>
      <c r="B37" s="35"/>
      <c r="C37" s="35"/>
      <c r="D37" s="60">
        <f>SUM(D10:D35)</f>
        <v>92400</v>
      </c>
      <c r="E37" s="60">
        <f>SUM(E10:E35)</f>
        <v>4020</v>
      </c>
      <c r="F37" s="35"/>
      <c r="G37" s="35"/>
      <c r="H37" s="35"/>
      <c r="I37" s="35"/>
      <c r="J37" s="52"/>
    </row>
    <row r="38" spans="1:13" ht="10.5" thickBot="1" x14ac:dyDescent="0.25">
      <c r="A38" s="39"/>
      <c r="B38" s="40"/>
      <c r="C38" s="40"/>
      <c r="D38" s="40"/>
      <c r="E38" s="40"/>
      <c r="F38" s="40"/>
      <c r="G38" s="40"/>
      <c r="H38" s="40"/>
      <c r="I38" s="40"/>
      <c r="J38" s="41"/>
    </row>
    <row r="39" spans="1:13" ht="10.5" thickTop="1" x14ac:dyDescent="0.2">
      <c r="A39" s="51"/>
      <c r="B39" s="35"/>
      <c r="C39" s="35"/>
      <c r="D39" s="35"/>
      <c r="E39" s="35"/>
      <c r="F39" s="35"/>
      <c r="G39" s="35"/>
      <c r="H39" s="35"/>
      <c r="I39" s="35"/>
      <c r="J39" s="36"/>
    </row>
    <row r="40" spans="1:13" ht="10.5" x14ac:dyDescent="0.25">
      <c r="A40" s="43" t="s">
        <v>130</v>
      </c>
      <c r="B40" s="35" t="s">
        <v>132</v>
      </c>
      <c r="C40" s="35"/>
      <c r="D40" s="35"/>
      <c r="E40" s="35"/>
      <c r="F40" s="35"/>
      <c r="G40" s="35"/>
      <c r="H40" s="35"/>
      <c r="I40" s="35"/>
      <c r="J40" s="36"/>
    </row>
    <row r="41" spans="1:13" x14ac:dyDescent="0.2">
      <c r="A41" s="37"/>
      <c r="B41" s="35" t="s">
        <v>133</v>
      </c>
      <c r="C41" s="35"/>
      <c r="D41" s="35"/>
      <c r="E41" s="35"/>
      <c r="F41" s="35"/>
      <c r="G41" s="35"/>
      <c r="H41" s="35"/>
      <c r="I41" s="35"/>
      <c r="J41" s="36"/>
    </row>
    <row r="42" spans="1:13" x14ac:dyDescent="0.2">
      <c r="A42" s="37"/>
      <c r="B42" s="35"/>
      <c r="C42" s="35"/>
      <c r="D42" s="35"/>
      <c r="E42" s="35"/>
      <c r="F42" s="35"/>
      <c r="G42" s="35"/>
      <c r="H42" s="35"/>
      <c r="I42" s="35"/>
      <c r="J42" s="36"/>
    </row>
    <row r="43" spans="1:13" x14ac:dyDescent="0.2">
      <c r="A43" s="37" t="s">
        <v>49</v>
      </c>
      <c r="B43" s="35"/>
      <c r="C43" s="35"/>
      <c r="D43" s="35"/>
      <c r="E43" s="35"/>
      <c r="F43" s="35"/>
      <c r="G43" s="35"/>
      <c r="H43" s="35"/>
      <c r="I43" s="35"/>
      <c r="J43" s="36"/>
    </row>
    <row r="44" spans="1:13" x14ac:dyDescent="0.2">
      <c r="A44" s="37"/>
      <c r="B44" s="35" t="s">
        <v>141</v>
      </c>
      <c r="C44" s="35"/>
      <c r="D44" s="35"/>
      <c r="E44" s="35"/>
      <c r="F44" s="35"/>
      <c r="G44" s="35"/>
      <c r="H44" s="35"/>
      <c r="I44" s="35"/>
      <c r="J44" s="36"/>
    </row>
    <row r="45" spans="1:13" x14ac:dyDescent="0.2">
      <c r="A45" s="37"/>
      <c r="B45" s="35"/>
      <c r="C45" s="35"/>
      <c r="D45" s="35"/>
      <c r="E45" s="35"/>
      <c r="F45" s="35"/>
      <c r="G45" s="35"/>
      <c r="H45" s="35"/>
      <c r="I45" s="35"/>
      <c r="J45" s="36"/>
    </row>
    <row r="46" spans="1:13" ht="10.5" thickBot="1" x14ac:dyDescent="0.25">
      <c r="A46" s="39"/>
      <c r="B46" s="40"/>
      <c r="C46" s="40"/>
      <c r="D46" s="40"/>
      <c r="E46" s="40"/>
      <c r="F46" s="40"/>
      <c r="G46" s="40"/>
      <c r="H46" s="40"/>
      <c r="I46" s="40"/>
      <c r="J46" s="41"/>
    </row>
    <row r="47" spans="1:13" ht="10.5" thickTop="1" x14ac:dyDescent="0.2"/>
    <row r="48" spans="1:13" ht="12.5" x14ac:dyDescent="0.25">
      <c r="A48"/>
      <c r="B48"/>
      <c r="C48"/>
      <c r="D48"/>
      <c r="E48"/>
      <c r="F48"/>
      <c r="G48"/>
      <c r="H48"/>
      <c r="I48"/>
      <c r="J48"/>
    </row>
    <row r="49" spans="1:10" ht="12.5" x14ac:dyDescent="0.25">
      <c r="A49"/>
      <c r="B49"/>
      <c r="C49"/>
      <c r="D49"/>
      <c r="E49"/>
      <c r="F49"/>
      <c r="G49"/>
      <c r="H49"/>
      <c r="I49"/>
      <c r="J49"/>
    </row>
    <row r="50" spans="1:10" ht="12.5" x14ac:dyDescent="0.25">
      <c r="A50"/>
      <c r="B50"/>
      <c r="C50"/>
      <c r="D50"/>
      <c r="E50"/>
      <c r="F50"/>
      <c r="G50"/>
      <c r="H50"/>
      <c r="I50"/>
      <c r="J50"/>
    </row>
    <row r="51" spans="1:10" ht="12.5" x14ac:dyDescent="0.25">
      <c r="A51"/>
      <c r="B51"/>
      <c r="C51"/>
      <c r="D51"/>
      <c r="E51"/>
      <c r="F51"/>
      <c r="G51"/>
      <c r="H51"/>
      <c r="I51"/>
      <c r="J51"/>
    </row>
  </sheetData>
  <autoFilter ref="A9:E35" xr:uid="{09D9718F-06F4-4700-A370-D7C744FF0EEA}">
    <filterColumn colId="0">
      <filters>
        <filter val="France"/>
        <filter val="Netherlands"/>
      </filters>
    </filterColumn>
    <filterColumn colId="1">
      <filters>
        <filter val="A"/>
        <filter val="C"/>
        <filter val="D"/>
        <filter val="E"/>
      </filters>
    </filterColumn>
    <sortState xmlns:xlrd2="http://schemas.microsoft.com/office/spreadsheetml/2017/richdata2" ref="A10:E35">
      <sortCondition ref="B10"/>
    </sortState>
  </autoFilter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A1:L52"/>
  <sheetViews>
    <sheetView zoomScaleNormal="100" workbookViewId="0"/>
  </sheetViews>
  <sheetFormatPr defaultColWidth="9.1796875" defaultRowHeight="10" x14ac:dyDescent="0.2"/>
  <cols>
    <col min="1" max="1" width="11.81640625" style="1" customWidth="1"/>
    <col min="2" max="8" width="9.81640625" style="1" customWidth="1"/>
    <col min="9" max="9" width="10.54296875" style="1" customWidth="1"/>
    <col min="10" max="10" width="13.1796875" style="1" customWidth="1"/>
    <col min="11" max="11" width="10.54296875" style="1" customWidth="1"/>
    <col min="12" max="13" width="13.1796875" style="1" customWidth="1"/>
    <col min="14" max="15" width="13.1796875" style="1" bestFit="1" customWidth="1"/>
    <col min="16" max="16" width="10.54296875" style="1" bestFit="1" customWidth="1"/>
    <col min="17" max="16384" width="9.1796875" style="1"/>
  </cols>
  <sheetData>
    <row r="1" spans="1:12" s="12" customFormat="1" ht="11.25" customHeight="1" x14ac:dyDescent="0.25">
      <c r="A1" s="9"/>
      <c r="B1" s="10"/>
      <c r="C1" s="11"/>
      <c r="E1" s="10"/>
      <c r="F1" s="10"/>
      <c r="G1" s="10"/>
      <c r="H1" s="10"/>
    </row>
    <row r="2" spans="1:12" s="12" customFormat="1" ht="15.75" customHeight="1" x14ac:dyDescent="0.25">
      <c r="A2" s="9"/>
      <c r="B2" s="10"/>
      <c r="C2" s="13" t="s">
        <v>150</v>
      </c>
      <c r="E2" s="10"/>
      <c r="F2" s="10"/>
      <c r="G2" s="10"/>
      <c r="H2" s="10"/>
    </row>
    <row r="3" spans="1:12" s="12" customFormat="1" ht="12.75" customHeight="1" x14ac:dyDescent="0.25">
      <c r="A3" s="9"/>
      <c r="B3" s="10"/>
      <c r="C3" s="14" t="s">
        <v>95</v>
      </c>
      <c r="E3" s="10"/>
      <c r="F3" s="10"/>
      <c r="G3" s="10"/>
      <c r="H3" s="10"/>
    </row>
    <row r="4" spans="1:12" s="12" customFormat="1" ht="15.75" customHeight="1" x14ac:dyDescent="0.25">
      <c r="A4" s="9"/>
      <c r="B4" s="10"/>
      <c r="C4" s="11"/>
      <c r="E4" s="10"/>
      <c r="F4" s="10"/>
      <c r="G4" s="10"/>
      <c r="H4" s="10"/>
    </row>
    <row r="5" spans="1:12" s="18" customFormat="1" ht="9" customHeight="1" x14ac:dyDescent="0.3">
      <c r="A5" s="15"/>
      <c r="B5" s="16"/>
      <c r="C5" s="17"/>
      <c r="D5" s="17"/>
      <c r="E5" s="17"/>
      <c r="F5" s="17"/>
      <c r="G5" s="17"/>
      <c r="H5" s="17"/>
    </row>
    <row r="6" spans="1:12" ht="10.5" thickBot="1" x14ac:dyDescent="0.25"/>
    <row r="7" spans="1:12" ht="11" thickTop="1" x14ac:dyDescent="0.25">
      <c r="A7" s="42"/>
      <c r="B7" s="33"/>
      <c r="C7" s="33"/>
      <c r="D7" s="33"/>
      <c r="E7" s="33"/>
      <c r="F7" s="33"/>
      <c r="G7" s="33"/>
      <c r="H7" s="33"/>
      <c r="I7" s="34"/>
    </row>
    <row r="8" spans="1:12" ht="10.5" x14ac:dyDescent="0.25">
      <c r="A8" s="43"/>
      <c r="B8" s="35"/>
      <c r="C8" s="35"/>
      <c r="D8" s="35"/>
      <c r="E8" s="35"/>
      <c r="F8" s="35"/>
      <c r="G8" s="35"/>
      <c r="H8" s="35"/>
      <c r="I8" s="36"/>
    </row>
    <row r="9" spans="1:12" s="3" customFormat="1" ht="11" thickBot="1" x14ac:dyDescent="0.3">
      <c r="A9" s="56" t="s">
        <v>101</v>
      </c>
      <c r="B9" s="57" t="s">
        <v>102</v>
      </c>
      <c r="C9" s="45" t="s">
        <v>55</v>
      </c>
      <c r="D9" s="45" t="s">
        <v>111</v>
      </c>
      <c r="E9" s="45" t="s">
        <v>103</v>
      </c>
      <c r="F9" s="46"/>
      <c r="G9" s="46"/>
      <c r="H9" s="46"/>
      <c r="I9" s="47"/>
      <c r="K9" s="1"/>
    </row>
    <row r="10" spans="1:12" ht="10.5" thickTop="1" x14ac:dyDescent="0.2">
      <c r="A10" s="48" t="s">
        <v>104</v>
      </c>
      <c r="B10" s="49" t="s">
        <v>107</v>
      </c>
      <c r="C10" s="49">
        <v>2005</v>
      </c>
      <c r="D10" s="58">
        <v>8100</v>
      </c>
      <c r="E10" s="58">
        <v>680</v>
      </c>
      <c r="F10" s="49"/>
      <c r="G10" s="49"/>
      <c r="H10" s="49"/>
      <c r="I10" s="50"/>
      <c r="L10" s="3"/>
    </row>
    <row r="11" spans="1:12" x14ac:dyDescent="0.2">
      <c r="A11" s="48" t="s">
        <v>104</v>
      </c>
      <c r="B11" s="49" t="s">
        <v>100</v>
      </c>
      <c r="C11" s="49">
        <v>2005</v>
      </c>
      <c r="D11" s="58">
        <v>7600</v>
      </c>
      <c r="E11" s="58">
        <v>380</v>
      </c>
      <c r="F11" s="49"/>
      <c r="G11" s="49"/>
      <c r="H11" s="49"/>
      <c r="I11" s="50"/>
      <c r="L11" s="3"/>
    </row>
    <row r="12" spans="1:12" x14ac:dyDescent="0.2">
      <c r="A12" s="48" t="s">
        <v>104</v>
      </c>
      <c r="B12" s="49" t="s">
        <v>108</v>
      </c>
      <c r="C12" s="49">
        <v>2005</v>
      </c>
      <c r="D12" s="58">
        <v>3600</v>
      </c>
      <c r="E12" s="58">
        <v>120</v>
      </c>
      <c r="F12" s="49"/>
      <c r="G12" s="49"/>
      <c r="H12" s="49"/>
      <c r="I12" s="50"/>
      <c r="L12" s="3"/>
    </row>
    <row r="13" spans="1:12" x14ac:dyDescent="0.2">
      <c r="A13" s="48" t="s">
        <v>104</v>
      </c>
      <c r="B13" s="49" t="s">
        <v>109</v>
      </c>
      <c r="C13" s="49">
        <v>2005</v>
      </c>
      <c r="D13" s="58">
        <v>6400</v>
      </c>
      <c r="E13" s="58">
        <v>360</v>
      </c>
      <c r="F13" s="49"/>
      <c r="G13" s="49"/>
      <c r="H13" s="49"/>
      <c r="I13" s="50"/>
      <c r="L13" s="3"/>
    </row>
    <row r="14" spans="1:12" x14ac:dyDescent="0.2">
      <c r="A14" s="48" t="s">
        <v>104</v>
      </c>
      <c r="B14" s="49" t="s">
        <v>110</v>
      </c>
      <c r="C14" s="49">
        <v>2005</v>
      </c>
      <c r="D14" s="58">
        <v>4400</v>
      </c>
      <c r="E14" s="58">
        <v>130</v>
      </c>
      <c r="F14" s="49"/>
      <c r="G14" s="49"/>
      <c r="H14" s="49"/>
      <c r="I14" s="50"/>
      <c r="L14" s="3"/>
    </row>
    <row r="15" spans="1:12" x14ac:dyDescent="0.2">
      <c r="A15" s="48" t="s">
        <v>105</v>
      </c>
      <c r="B15" s="49" t="s">
        <v>107</v>
      </c>
      <c r="C15" s="49">
        <v>2005</v>
      </c>
      <c r="D15" s="58">
        <v>4400</v>
      </c>
      <c r="E15" s="58">
        <v>130</v>
      </c>
      <c r="F15" s="49"/>
      <c r="G15" s="49"/>
      <c r="H15" s="49"/>
      <c r="I15" s="50"/>
      <c r="L15" s="3"/>
    </row>
    <row r="16" spans="1:12" x14ac:dyDescent="0.2">
      <c r="A16" s="48" t="s">
        <v>105</v>
      </c>
      <c r="B16" s="49" t="s">
        <v>100</v>
      </c>
      <c r="C16" s="49">
        <v>2005</v>
      </c>
      <c r="D16" s="58">
        <v>3800</v>
      </c>
      <c r="E16" s="58">
        <v>120</v>
      </c>
      <c r="F16" s="49"/>
      <c r="G16" s="49"/>
      <c r="H16" s="49"/>
      <c r="I16" s="50"/>
      <c r="L16" s="3"/>
    </row>
    <row r="17" spans="1:12" x14ac:dyDescent="0.2">
      <c r="A17" s="48" t="s">
        <v>105</v>
      </c>
      <c r="B17" s="49" t="s">
        <v>108</v>
      </c>
      <c r="C17" s="49">
        <v>2005</v>
      </c>
      <c r="D17" s="58">
        <v>3100</v>
      </c>
      <c r="E17" s="58">
        <v>90</v>
      </c>
      <c r="F17" s="49"/>
      <c r="G17" s="49"/>
      <c r="H17" s="49"/>
      <c r="I17" s="50"/>
      <c r="L17" s="3"/>
    </row>
    <row r="18" spans="1:12" x14ac:dyDescent="0.2">
      <c r="A18" s="48" t="s">
        <v>105</v>
      </c>
      <c r="B18" s="49" t="s">
        <v>109</v>
      </c>
      <c r="C18" s="49">
        <v>2005</v>
      </c>
      <c r="D18" s="58">
        <v>400</v>
      </c>
      <c r="E18" s="58">
        <v>30</v>
      </c>
      <c r="F18" s="49"/>
      <c r="G18" s="49"/>
      <c r="H18" s="49"/>
      <c r="I18" s="50"/>
      <c r="L18" s="3"/>
    </row>
    <row r="19" spans="1:12" x14ac:dyDescent="0.2">
      <c r="A19" s="48" t="s">
        <v>105</v>
      </c>
      <c r="B19" s="49" t="s">
        <v>110</v>
      </c>
      <c r="C19" s="49">
        <v>2005</v>
      </c>
      <c r="D19" s="58">
        <v>900</v>
      </c>
      <c r="E19" s="58">
        <v>40</v>
      </c>
      <c r="F19" s="49"/>
      <c r="G19" s="49"/>
      <c r="H19" s="49"/>
      <c r="I19" s="50"/>
      <c r="L19" s="3"/>
    </row>
    <row r="20" spans="1:12" x14ac:dyDescent="0.2">
      <c r="A20" s="48" t="s">
        <v>106</v>
      </c>
      <c r="B20" s="49" t="s">
        <v>108</v>
      </c>
      <c r="C20" s="49">
        <v>2005</v>
      </c>
      <c r="D20" s="58">
        <v>500</v>
      </c>
      <c r="E20" s="58">
        <v>30</v>
      </c>
      <c r="F20" s="49"/>
      <c r="G20" s="49"/>
      <c r="H20" s="49"/>
      <c r="I20" s="50"/>
      <c r="L20" s="3"/>
    </row>
    <row r="21" spans="1:12" x14ac:dyDescent="0.2">
      <c r="A21" s="48" t="s">
        <v>106</v>
      </c>
      <c r="B21" s="49" t="s">
        <v>109</v>
      </c>
      <c r="C21" s="49">
        <v>2005</v>
      </c>
      <c r="D21" s="58">
        <v>400</v>
      </c>
      <c r="E21" s="58">
        <v>20</v>
      </c>
      <c r="F21" s="49"/>
      <c r="G21" s="49"/>
      <c r="H21" s="49"/>
      <c r="I21" s="50"/>
      <c r="L21" s="3"/>
    </row>
    <row r="22" spans="1:12" x14ac:dyDescent="0.2">
      <c r="A22" s="48" t="s">
        <v>106</v>
      </c>
      <c r="B22" s="49" t="s">
        <v>110</v>
      </c>
      <c r="C22" s="49">
        <v>2005</v>
      </c>
      <c r="D22" s="58">
        <v>0</v>
      </c>
      <c r="E22" s="58">
        <v>0</v>
      </c>
      <c r="F22" s="49"/>
      <c r="G22" s="49"/>
      <c r="H22" s="49"/>
      <c r="I22" s="50"/>
      <c r="L22" s="3"/>
    </row>
    <row r="23" spans="1:12" x14ac:dyDescent="0.2">
      <c r="A23" s="48" t="s">
        <v>104</v>
      </c>
      <c r="B23" s="49" t="s">
        <v>107</v>
      </c>
      <c r="C23" s="49">
        <v>2006</v>
      </c>
      <c r="D23" s="58">
        <v>8300</v>
      </c>
      <c r="E23" s="58">
        <v>400</v>
      </c>
      <c r="F23" s="49"/>
      <c r="G23" s="49"/>
      <c r="H23" s="49"/>
      <c r="I23" s="50"/>
      <c r="L23" s="3"/>
    </row>
    <row r="24" spans="1:12" x14ac:dyDescent="0.2">
      <c r="A24" s="48" t="s">
        <v>104</v>
      </c>
      <c r="B24" s="49" t="s">
        <v>100</v>
      </c>
      <c r="C24" s="49">
        <v>2006</v>
      </c>
      <c r="D24" s="58">
        <v>9700</v>
      </c>
      <c r="E24" s="58">
        <v>440</v>
      </c>
      <c r="F24" s="49"/>
      <c r="G24" s="49"/>
      <c r="H24" s="49"/>
      <c r="I24" s="50"/>
      <c r="L24" s="3"/>
    </row>
    <row r="25" spans="1:12" x14ac:dyDescent="0.2">
      <c r="A25" s="48" t="s">
        <v>104</v>
      </c>
      <c r="B25" s="49" t="s">
        <v>108</v>
      </c>
      <c r="C25" s="49">
        <v>2006</v>
      </c>
      <c r="D25" s="58">
        <v>7300</v>
      </c>
      <c r="E25" s="58">
        <v>230</v>
      </c>
      <c r="F25" s="49"/>
      <c r="G25" s="49"/>
      <c r="H25" s="49"/>
      <c r="I25" s="50"/>
      <c r="L25" s="3"/>
    </row>
    <row r="26" spans="1:12" x14ac:dyDescent="0.2">
      <c r="A26" s="48" t="s">
        <v>104</v>
      </c>
      <c r="B26" s="49" t="s">
        <v>109</v>
      </c>
      <c r="C26" s="49">
        <v>2006</v>
      </c>
      <c r="D26" s="58">
        <v>5200</v>
      </c>
      <c r="E26" s="58">
        <v>140</v>
      </c>
      <c r="F26" s="49"/>
      <c r="G26" s="49"/>
      <c r="H26" s="49"/>
      <c r="I26" s="50"/>
      <c r="L26" s="3"/>
    </row>
    <row r="27" spans="1:12" x14ac:dyDescent="0.2">
      <c r="A27" s="48" t="s">
        <v>104</v>
      </c>
      <c r="B27" s="49" t="s">
        <v>110</v>
      </c>
      <c r="C27" s="49">
        <v>2006</v>
      </c>
      <c r="D27" s="58">
        <v>3000</v>
      </c>
      <c r="E27" s="58">
        <v>90</v>
      </c>
      <c r="F27" s="49"/>
      <c r="G27" s="49"/>
      <c r="H27" s="49"/>
      <c r="I27" s="50"/>
      <c r="L27" s="3"/>
    </row>
    <row r="28" spans="1:12" x14ac:dyDescent="0.2">
      <c r="A28" s="48" t="s">
        <v>105</v>
      </c>
      <c r="B28" s="49" t="s">
        <v>107</v>
      </c>
      <c r="C28" s="49">
        <v>2006</v>
      </c>
      <c r="D28" s="58">
        <v>4800</v>
      </c>
      <c r="E28" s="58">
        <v>240</v>
      </c>
      <c r="F28" s="49"/>
      <c r="G28" s="49"/>
      <c r="H28" s="49"/>
      <c r="I28" s="50"/>
      <c r="L28" s="3"/>
    </row>
    <row r="29" spans="1:12" x14ac:dyDescent="0.2">
      <c r="A29" s="48" t="s">
        <v>105</v>
      </c>
      <c r="B29" s="49" t="s">
        <v>100</v>
      </c>
      <c r="C29" s="49">
        <v>2006</v>
      </c>
      <c r="D29" s="58">
        <v>3600</v>
      </c>
      <c r="E29" s="58">
        <v>130</v>
      </c>
      <c r="F29" s="49"/>
      <c r="G29" s="49"/>
      <c r="H29" s="49"/>
      <c r="I29" s="50"/>
      <c r="L29" s="3"/>
    </row>
    <row r="30" spans="1:12" x14ac:dyDescent="0.2">
      <c r="A30" s="48" t="s">
        <v>105</v>
      </c>
      <c r="B30" s="49" t="s">
        <v>108</v>
      </c>
      <c r="C30" s="49">
        <v>2006</v>
      </c>
      <c r="D30" s="58">
        <v>3300</v>
      </c>
      <c r="E30" s="58">
        <v>80</v>
      </c>
      <c r="F30" s="49"/>
      <c r="G30" s="49"/>
      <c r="H30" s="49"/>
      <c r="I30" s="50"/>
      <c r="L30" s="3"/>
    </row>
    <row r="31" spans="1:12" x14ac:dyDescent="0.2">
      <c r="A31" s="48" t="s">
        <v>105</v>
      </c>
      <c r="B31" s="49" t="s">
        <v>109</v>
      </c>
      <c r="C31" s="49">
        <v>2006</v>
      </c>
      <c r="D31" s="58">
        <v>800</v>
      </c>
      <c r="E31" s="58">
        <v>30</v>
      </c>
      <c r="F31" s="49"/>
      <c r="G31" s="49"/>
      <c r="H31" s="49"/>
      <c r="I31" s="50"/>
      <c r="L31" s="3"/>
    </row>
    <row r="32" spans="1:12" x14ac:dyDescent="0.2">
      <c r="A32" s="48" t="s">
        <v>105</v>
      </c>
      <c r="B32" s="49" t="s">
        <v>110</v>
      </c>
      <c r="C32" s="49">
        <v>2006</v>
      </c>
      <c r="D32" s="58">
        <v>1200</v>
      </c>
      <c r="E32" s="58">
        <v>50</v>
      </c>
      <c r="F32" s="49"/>
      <c r="G32" s="49"/>
      <c r="H32" s="49"/>
      <c r="I32" s="50"/>
      <c r="L32" s="3"/>
    </row>
    <row r="33" spans="1:12" x14ac:dyDescent="0.2">
      <c r="A33" s="48" t="s">
        <v>106</v>
      </c>
      <c r="B33" s="49" t="s">
        <v>108</v>
      </c>
      <c r="C33" s="49">
        <v>2006</v>
      </c>
      <c r="D33" s="58">
        <v>800</v>
      </c>
      <c r="E33" s="58">
        <v>30</v>
      </c>
      <c r="F33" s="49"/>
      <c r="G33" s="49"/>
      <c r="H33" s="49"/>
      <c r="I33" s="50"/>
      <c r="L33" s="3"/>
    </row>
    <row r="34" spans="1:12" x14ac:dyDescent="0.2">
      <c r="A34" s="48" t="s">
        <v>106</v>
      </c>
      <c r="B34" s="49" t="s">
        <v>109</v>
      </c>
      <c r="C34" s="49">
        <v>2006</v>
      </c>
      <c r="D34" s="58">
        <v>500</v>
      </c>
      <c r="E34" s="58">
        <v>10</v>
      </c>
      <c r="F34" s="49"/>
      <c r="G34" s="49"/>
      <c r="H34" s="49"/>
      <c r="I34" s="50"/>
      <c r="L34" s="3"/>
    </row>
    <row r="35" spans="1:12" x14ac:dyDescent="0.2">
      <c r="A35" s="48" t="s">
        <v>106</v>
      </c>
      <c r="B35" s="49" t="s">
        <v>110</v>
      </c>
      <c r="C35" s="49">
        <v>2006</v>
      </c>
      <c r="D35" s="58">
        <v>300</v>
      </c>
      <c r="E35" s="58">
        <v>20</v>
      </c>
      <c r="F35" s="49"/>
      <c r="G35" s="49"/>
      <c r="H35" s="49"/>
      <c r="I35" s="50"/>
      <c r="L35" s="3"/>
    </row>
    <row r="36" spans="1:12" x14ac:dyDescent="0.2">
      <c r="A36" s="51"/>
      <c r="B36" s="35"/>
      <c r="C36" s="35"/>
      <c r="D36" s="59"/>
      <c r="E36" s="59"/>
      <c r="F36" s="35"/>
      <c r="G36" s="35"/>
      <c r="H36" s="35"/>
      <c r="I36" s="52"/>
      <c r="L36" s="3"/>
    </row>
    <row r="37" spans="1:12" x14ac:dyDescent="0.2">
      <c r="A37" s="51" t="s">
        <v>99</v>
      </c>
      <c r="B37" s="35"/>
      <c r="C37" s="35"/>
      <c r="D37" s="60">
        <f>SUM(D10:D35)</f>
        <v>92400</v>
      </c>
      <c r="E37" s="60">
        <f>SUM(E10:E35)</f>
        <v>4020</v>
      </c>
      <c r="F37" s="35"/>
      <c r="G37" s="35"/>
      <c r="H37" s="35"/>
      <c r="I37" s="52"/>
    </row>
    <row r="38" spans="1:12" ht="10.5" thickBot="1" x14ac:dyDescent="0.25">
      <c r="A38" s="39"/>
      <c r="B38" s="40"/>
      <c r="C38" s="40"/>
      <c r="D38" s="40"/>
      <c r="E38" s="40"/>
      <c r="F38" s="40"/>
      <c r="G38" s="40"/>
      <c r="H38" s="40"/>
      <c r="I38" s="41"/>
    </row>
    <row r="39" spans="1:12" ht="10.5" thickTop="1" x14ac:dyDescent="0.2">
      <c r="A39" s="51"/>
      <c r="B39" s="35"/>
      <c r="C39" s="35"/>
      <c r="D39" s="35"/>
      <c r="E39" s="35"/>
      <c r="F39" s="35"/>
      <c r="G39" s="35"/>
      <c r="H39" s="35"/>
      <c r="I39" s="36"/>
    </row>
    <row r="40" spans="1:12" ht="10.5" x14ac:dyDescent="0.25">
      <c r="A40" s="43" t="s">
        <v>130</v>
      </c>
      <c r="B40" s="35" t="s">
        <v>112</v>
      </c>
      <c r="C40" s="35"/>
      <c r="D40" s="35"/>
      <c r="E40" s="35"/>
      <c r="F40" s="35"/>
      <c r="G40" s="35"/>
      <c r="H40" s="35"/>
      <c r="I40" s="36"/>
    </row>
    <row r="41" spans="1:12" x14ac:dyDescent="0.2">
      <c r="A41" s="37"/>
      <c r="B41" s="35" t="s">
        <v>114</v>
      </c>
      <c r="C41" s="35"/>
      <c r="D41" s="35"/>
      <c r="E41" s="35"/>
      <c r="F41" s="35"/>
      <c r="G41" s="35"/>
      <c r="H41" s="35"/>
      <c r="I41" s="36"/>
    </row>
    <row r="42" spans="1:12" x14ac:dyDescent="0.2">
      <c r="A42" s="37"/>
      <c r="B42" s="35" t="s">
        <v>113</v>
      </c>
      <c r="C42" s="35"/>
      <c r="D42" s="35"/>
      <c r="E42" s="35"/>
      <c r="F42" s="35"/>
      <c r="G42" s="35"/>
      <c r="H42" s="35"/>
      <c r="I42" s="36"/>
    </row>
    <row r="43" spans="1:12" x14ac:dyDescent="0.2">
      <c r="A43" s="37"/>
      <c r="B43" s="35"/>
      <c r="C43" s="35"/>
      <c r="D43" s="35"/>
      <c r="E43" s="35"/>
      <c r="F43" s="35"/>
      <c r="G43" s="35"/>
      <c r="H43" s="35"/>
      <c r="I43" s="36"/>
    </row>
    <row r="44" spans="1:12" x14ac:dyDescent="0.2">
      <c r="A44" s="37" t="s">
        <v>49</v>
      </c>
      <c r="B44" s="35"/>
      <c r="C44" s="35"/>
      <c r="D44" s="35"/>
      <c r="E44" s="35"/>
      <c r="F44" s="35"/>
      <c r="G44" s="35"/>
      <c r="H44" s="35"/>
      <c r="I44" s="36"/>
    </row>
    <row r="45" spans="1:12" x14ac:dyDescent="0.2">
      <c r="A45" s="37"/>
      <c r="B45" s="35" t="s">
        <v>134</v>
      </c>
      <c r="C45" s="35"/>
      <c r="D45" s="35"/>
      <c r="E45" s="35"/>
      <c r="F45" s="35"/>
      <c r="G45" s="35"/>
      <c r="H45" s="35"/>
      <c r="I45" s="36"/>
    </row>
    <row r="46" spans="1:12" x14ac:dyDescent="0.2">
      <c r="A46" s="37"/>
      <c r="B46" s="35"/>
      <c r="C46" s="35"/>
      <c r="D46" s="35"/>
      <c r="E46" s="35"/>
      <c r="F46" s="35"/>
      <c r="G46" s="35"/>
      <c r="H46" s="35"/>
      <c r="I46" s="36"/>
    </row>
    <row r="47" spans="1:12" ht="10.5" thickBot="1" x14ac:dyDescent="0.25">
      <c r="A47" s="39"/>
      <c r="B47" s="40"/>
      <c r="C47" s="40"/>
      <c r="D47" s="40"/>
      <c r="E47" s="40"/>
      <c r="F47" s="40"/>
      <c r="G47" s="40"/>
      <c r="H47" s="40"/>
      <c r="I47" s="41"/>
    </row>
    <row r="48" spans="1:12" ht="10.5" thickTop="1" x14ac:dyDescent="0.2"/>
    <row r="49" spans="1:9" ht="12.5" x14ac:dyDescent="0.25">
      <c r="A49"/>
      <c r="B49"/>
      <c r="C49"/>
      <c r="D49"/>
      <c r="E49"/>
      <c r="F49"/>
      <c r="G49"/>
      <c r="H49"/>
      <c r="I49"/>
    </row>
    <row r="50" spans="1:9" ht="12.5" x14ac:dyDescent="0.25">
      <c r="A50"/>
      <c r="B50"/>
      <c r="C50"/>
      <c r="D50"/>
      <c r="E50"/>
      <c r="F50"/>
      <c r="G50"/>
      <c r="H50"/>
      <c r="I50"/>
    </row>
    <row r="51" spans="1:9" ht="12.5" x14ac:dyDescent="0.25">
      <c r="A51"/>
      <c r="B51"/>
      <c r="C51"/>
      <c r="D51"/>
      <c r="E51"/>
      <c r="F51"/>
      <c r="G51"/>
      <c r="H51"/>
      <c r="I51"/>
    </row>
    <row r="52" spans="1:9" ht="12.5" x14ac:dyDescent="0.25">
      <c r="A52"/>
      <c r="B52"/>
      <c r="C52"/>
      <c r="D52"/>
      <c r="E52"/>
      <c r="F52"/>
      <c r="G52"/>
      <c r="H52"/>
      <c r="I52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80D7-CD54-432B-B71C-9FCFC403371A}">
  <sheetPr>
    <tabColor theme="4" tint="0.79998168889431442"/>
  </sheetPr>
  <dimension ref="A1:B9"/>
  <sheetViews>
    <sheetView workbookViewId="0"/>
  </sheetViews>
  <sheetFormatPr defaultRowHeight="12.5" x14ac:dyDescent="0.25"/>
  <cols>
    <col min="1" max="1" width="13" bestFit="1" customWidth="1"/>
    <col min="2" max="2" width="16" bestFit="1" customWidth="1"/>
    <col min="3" max="5" width="3.81640625" bestFit="1" customWidth="1"/>
    <col min="6" max="12" width="5.36328125" bestFit="1" customWidth="1"/>
    <col min="13" max="13" width="11.08984375" bestFit="1" customWidth="1"/>
  </cols>
  <sheetData>
    <row r="1" spans="1:2" x14ac:dyDescent="0.25">
      <c r="A1" s="92" t="s">
        <v>55</v>
      </c>
      <c r="B1" s="27">
        <v>2005</v>
      </c>
    </row>
    <row r="3" spans="1:2" x14ac:dyDescent="0.25">
      <c r="A3" s="92" t="s">
        <v>159</v>
      </c>
      <c r="B3" t="s">
        <v>162</v>
      </c>
    </row>
    <row r="4" spans="1:2" x14ac:dyDescent="0.25">
      <c r="A4" s="27" t="s">
        <v>107</v>
      </c>
      <c r="B4" s="93">
        <v>12500</v>
      </c>
    </row>
    <row r="5" spans="1:2" x14ac:dyDescent="0.25">
      <c r="A5" s="27" t="s">
        <v>100</v>
      </c>
      <c r="B5" s="93">
        <v>11400</v>
      </c>
    </row>
    <row r="6" spans="1:2" x14ac:dyDescent="0.25">
      <c r="A6" s="27" t="s">
        <v>108</v>
      </c>
      <c r="B6" s="93">
        <v>7200</v>
      </c>
    </row>
    <row r="7" spans="1:2" x14ac:dyDescent="0.25">
      <c r="A7" s="27" t="s">
        <v>109</v>
      </c>
      <c r="B7" s="93">
        <v>7200</v>
      </c>
    </row>
    <row r="8" spans="1:2" x14ac:dyDescent="0.25">
      <c r="A8" s="27" t="s">
        <v>110</v>
      </c>
      <c r="B8" s="93">
        <v>5300</v>
      </c>
    </row>
    <row r="9" spans="1:2" x14ac:dyDescent="0.25">
      <c r="A9" s="27" t="s">
        <v>160</v>
      </c>
      <c r="B9" s="93">
        <v>43600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3365-7DF2-4738-8523-39D8FE7CFCD2}">
  <sheetPr>
    <tabColor theme="4" tint="0.79998168889431442"/>
  </sheetPr>
  <dimension ref="A1:G8"/>
  <sheetViews>
    <sheetView workbookViewId="0"/>
  </sheetViews>
  <sheetFormatPr defaultRowHeight="12.5" x14ac:dyDescent="0.25"/>
  <cols>
    <col min="1" max="1" width="13" bestFit="1" customWidth="1"/>
    <col min="2" max="2" width="15.90625" bestFit="1" customWidth="1"/>
    <col min="3" max="6" width="3.81640625" bestFit="1" customWidth="1"/>
    <col min="7" max="7" width="11.08984375" bestFit="1" customWidth="1"/>
    <col min="8" max="12" width="5.36328125" bestFit="1" customWidth="1"/>
    <col min="13" max="13" width="11.08984375" bestFit="1" customWidth="1"/>
  </cols>
  <sheetData>
    <row r="1" spans="1:7" x14ac:dyDescent="0.25">
      <c r="A1" s="92" t="s">
        <v>55</v>
      </c>
      <c r="B1" s="27">
        <v>2006</v>
      </c>
    </row>
    <row r="3" spans="1:7" x14ac:dyDescent="0.25">
      <c r="A3" s="92" t="s">
        <v>163</v>
      </c>
      <c r="B3" s="92" t="s">
        <v>161</v>
      </c>
    </row>
    <row r="4" spans="1:7" x14ac:dyDescent="0.25">
      <c r="A4" s="92" t="s">
        <v>159</v>
      </c>
      <c r="B4" t="s">
        <v>107</v>
      </c>
      <c r="C4" t="s">
        <v>100</v>
      </c>
      <c r="D4" t="s">
        <v>108</v>
      </c>
      <c r="E4" t="s">
        <v>109</v>
      </c>
      <c r="F4" t="s">
        <v>110</v>
      </c>
      <c r="G4" t="s">
        <v>160</v>
      </c>
    </row>
    <row r="5" spans="1:7" x14ac:dyDescent="0.25">
      <c r="A5" s="27" t="s">
        <v>105</v>
      </c>
      <c r="B5" s="93">
        <v>240</v>
      </c>
      <c r="C5" s="93">
        <v>130</v>
      </c>
      <c r="D5" s="93">
        <v>80</v>
      </c>
      <c r="E5" s="93">
        <v>30</v>
      </c>
      <c r="F5" s="93">
        <v>50</v>
      </c>
      <c r="G5" s="93">
        <v>530</v>
      </c>
    </row>
    <row r="6" spans="1:7" x14ac:dyDescent="0.25">
      <c r="A6" s="27" t="s">
        <v>106</v>
      </c>
      <c r="B6" s="93"/>
      <c r="C6" s="93"/>
      <c r="D6" s="93">
        <v>30</v>
      </c>
      <c r="E6" s="93">
        <v>10</v>
      </c>
      <c r="F6" s="93">
        <v>20</v>
      </c>
      <c r="G6" s="93">
        <v>60</v>
      </c>
    </row>
    <row r="7" spans="1:7" x14ac:dyDescent="0.25">
      <c r="A7" s="27" t="s">
        <v>104</v>
      </c>
      <c r="B7" s="93">
        <v>400</v>
      </c>
      <c r="C7" s="93">
        <v>440</v>
      </c>
      <c r="D7" s="93">
        <v>230</v>
      </c>
      <c r="E7" s="93">
        <v>140</v>
      </c>
      <c r="F7" s="93">
        <v>90</v>
      </c>
      <c r="G7" s="93">
        <v>1300</v>
      </c>
    </row>
    <row r="8" spans="1:7" x14ac:dyDescent="0.25">
      <c r="A8" s="27" t="s">
        <v>160</v>
      </c>
      <c r="B8" s="93">
        <v>640</v>
      </c>
      <c r="C8" s="93">
        <v>570</v>
      </c>
      <c r="D8" s="93">
        <v>340</v>
      </c>
      <c r="E8" s="93">
        <v>180</v>
      </c>
      <c r="F8" s="93">
        <v>160</v>
      </c>
      <c r="G8" s="93">
        <v>1890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xsi="http://www.w3.org/2001/XMLSchema-instance" xmlns:p="http://schemas.microsoft.com/office/2006/metadata/properties">
  <documentManagement>
    <TaxCatchAll xmlns="00f611d0-0771-4c9a-82ea-cc59a04e3e66" xsi:nil="true"/>
    <lcf76f155ced4ddcb4097134ff3c332f xmlns="7c2e90b0-05f9-4855-b1ca-e8057f1a649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E23C947AF8C459584D79B8E328118" ma:contentTypeVersion="9" ma:contentTypeDescription="Create a new document." ma:contentTypeScope="" ma:versionID="54ac50e576b9cb4064f5d16ead362a44">
  <xsd:schema xmlns:xsd="http://www.w3.org/2001/XMLSchema" xmlns:xs="http://www.w3.org/2001/XMLSchema" xmlns:p="http://schemas.microsoft.com/office/2006/metadata/properties" xmlns:ns2="7c2e90b0-05f9-4855-b1ca-e8057f1a6499" xmlns:ns3="00f611d0-0771-4c9a-82ea-cc59a04e3e66" targetNamespace="http://schemas.microsoft.com/office/2006/metadata/properties" ma:root="true" ma:fieldsID="92a7516a8bb18949440276ecf1e4b08b" ns2:_="" ns3:_="">
    <xsd:import namespace="7c2e90b0-05f9-4855-b1ca-e8057f1a6499"/>
    <xsd:import namespace="00f611d0-0771-4c9a-82ea-cc59a04e3e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e90b0-05f9-4855-b1ca-e8057f1a6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611d0-0771-4c9a-82ea-cc59a04e3e6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c1db39b-a684-4213-b12a-4004e713e59b}" ma:internalName="TaxCatchAll" ma:showField="CatchAllData" ma:web="00f611d0-0771-4c9a-82ea-cc59a04e3e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197775-51E6-47DD-A0AA-0FA0CFCE32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CC2006-E2F2-4F9A-8E88-102773D0FB55}">
  <ds:schemaRefs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7c2e90b0-05f9-4855-b1ca-e8057f1a649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B3489AF-BF77-428B-8D1C-700884BDE5A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Overview</vt:lpstr>
      <vt:lpstr>Part 1 Organize</vt:lpstr>
      <vt:lpstr>1.1. Grouping</vt:lpstr>
      <vt:lpstr>1.1. Grouping (2)</vt:lpstr>
      <vt:lpstr>1.2. Filters and Sorting</vt:lpstr>
      <vt:lpstr>1.2. Filters and Sorting (2)</vt:lpstr>
      <vt:lpstr>1.3. Pivot Tables (data)</vt:lpstr>
      <vt:lpstr>1.3. Pivot Tables (1)</vt:lpstr>
      <vt:lpstr>1.3. Pivot Tables (2)</vt:lpstr>
      <vt:lpstr>1.3. Pivot Tables (3)</vt:lpstr>
      <vt:lpstr>1.4. Conditional Formatting</vt:lpstr>
      <vt:lpstr>Part 2 Analyze</vt:lpstr>
      <vt:lpstr>2.1. Text Functions</vt:lpstr>
      <vt:lpstr>2.2. Lookup Functions</vt:lpstr>
      <vt:lpstr>2.3. Logical Functions</vt:lpstr>
      <vt:lpstr>2.4. Visualising Data</vt:lpstr>
    </vt:vector>
  </TitlesOfParts>
  <Company>The Boston Consulting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FINAL-ModelingAndAnalysis-BasicFunctions-14Sep2012.xlsx</dc:title>
  <dc:creator>Thijs Cohen Tervaert</dc:creator>
  <cp:lastModifiedBy>Goh, Cheryl</cp:lastModifiedBy>
  <dcterms:created xsi:type="dcterms:W3CDTF">2006-03-09T17:11:03Z</dcterms:created>
  <dcterms:modified xsi:type="dcterms:W3CDTF">2023-08-18T09:46:30Z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0x010100BB5E23C947AF8C459584D79B8E328118</vt:lpwstr>
  </property>
  <property fmtid="{D5CDD505-2E9C-101B-9397-08002B2CF9AE}" pid="4" name="Order">
    <vt:r8>106000</vt:r8>
  </property>
  <property fmtid="{D5CDD505-2E9C-101B-9397-08002B2CF9AE}" pid="5" name="MSIP_Label_b0d5c4f4-7a29-4385-b7a5-afbe2154ae6f_Enabled">
    <vt:lpwstr>true</vt:lpwstr>
  </property>
  <property fmtid="{D5CDD505-2E9C-101B-9397-08002B2CF9AE}" pid="6" name="MSIP_Label_b0d5c4f4-7a29-4385-b7a5-afbe2154ae6f_SetDate">
    <vt:lpwstr>2023-08-18T09:46:30Z</vt:lpwstr>
  </property>
  <property fmtid="{D5CDD505-2E9C-101B-9397-08002B2CF9AE}" pid="7" name="MSIP_Label_b0d5c4f4-7a29-4385-b7a5-afbe2154ae6f_Method">
    <vt:lpwstr>Standard</vt:lpwstr>
  </property>
  <property fmtid="{D5CDD505-2E9C-101B-9397-08002B2CF9AE}" pid="8" name="MSIP_Label_b0d5c4f4-7a29-4385-b7a5-afbe2154ae6f_Name">
    <vt:lpwstr>Confidential</vt:lpwstr>
  </property>
  <property fmtid="{D5CDD505-2E9C-101B-9397-08002B2CF9AE}" pid="9" name="MSIP_Label_b0d5c4f4-7a29-4385-b7a5-afbe2154ae6f_SiteId">
    <vt:lpwstr>2dfb2f0b-4d21-4268-9559-72926144c918</vt:lpwstr>
  </property>
  <property fmtid="{D5CDD505-2E9C-101B-9397-08002B2CF9AE}" pid="10" name="MSIP_Label_b0d5c4f4-7a29-4385-b7a5-afbe2154ae6f_ActionId">
    <vt:lpwstr>7abe07d8-6982-4146-badd-0496dfe260c9</vt:lpwstr>
  </property>
  <property fmtid="{D5CDD505-2E9C-101B-9397-08002B2CF9AE}" pid="11" name="MSIP_Label_b0d5c4f4-7a29-4385-b7a5-afbe2154ae6f_ContentBits">
    <vt:lpwstr>0</vt:lpwstr>
  </property>
</Properties>
</file>