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S\I2A2\Aula01 - PCA\"/>
    </mc:Choice>
  </mc:AlternateContent>
  <bookViews>
    <workbookView xWindow="0" yWindow="0" windowWidth="20490" windowHeight="8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1" l="1"/>
  <c r="J17" i="1" s="1"/>
  <c r="L15" i="1"/>
  <c r="L11" i="1" l="1"/>
  <c r="M10" i="1"/>
  <c r="L8" i="1"/>
  <c r="M7" i="1"/>
  <c r="J15" i="1"/>
  <c r="G7" i="1"/>
  <c r="H7" i="1"/>
  <c r="H6" i="1"/>
  <c r="G6" i="1"/>
  <c r="B13" i="1" l="1"/>
  <c r="E5" i="1" s="1"/>
  <c r="A13" i="1"/>
  <c r="D4" i="1" s="1"/>
  <c r="E4" i="1" l="1"/>
  <c r="D6" i="1"/>
  <c r="E3" i="1"/>
  <c r="D3" i="1"/>
  <c r="E2" i="1"/>
  <c r="H3" i="1" s="1"/>
  <c r="D2" i="1"/>
  <c r="G2" i="1" s="1"/>
  <c r="E10" i="1"/>
  <c r="D10" i="1"/>
  <c r="E9" i="1"/>
  <c r="D9" i="1"/>
  <c r="E8" i="1"/>
  <c r="D8" i="1"/>
  <c r="E7" i="1"/>
  <c r="D7" i="1"/>
  <c r="E6" i="1"/>
  <c r="D5" i="1"/>
  <c r="H11" i="1" l="1"/>
  <c r="G10" i="1"/>
  <c r="G3" i="1"/>
  <c r="H2" i="1"/>
  <c r="H10" i="1" l="1"/>
  <c r="G11" i="1"/>
  <c r="J19" i="1" l="1"/>
  <c r="P15" i="1" s="1"/>
  <c r="J20" i="1"/>
  <c r="H15" i="1"/>
  <c r="M8" i="1" l="1"/>
  <c r="M11" i="1"/>
  <c r="R15" i="1"/>
  <c r="L7" i="1"/>
  <c r="S7" i="1" s="1" a="1"/>
  <c r="L10" i="1"/>
  <c r="S10" i="1" s="1" a="1"/>
  <c r="S11" i="1" l="1"/>
  <c r="S10" i="1"/>
  <c r="S7" i="1"/>
  <c r="S8" i="1"/>
</calcChain>
</file>

<file path=xl/sharedStrings.xml><?xml version="1.0" encoding="utf-8"?>
<sst xmlns="http://schemas.openxmlformats.org/spreadsheetml/2006/main" count="41" uniqueCount="34">
  <si>
    <t>x</t>
  </si>
  <si>
    <t>MÉDIA</t>
  </si>
  <si>
    <t>COVARIÂNCIA</t>
  </si>
  <si>
    <t>CENTRALIZADOS</t>
  </si>
  <si>
    <t>X</t>
  </si>
  <si>
    <t>Y</t>
  </si>
  <si>
    <t>λ</t>
  </si>
  <si>
    <t>IDENTIDADE</t>
  </si>
  <si>
    <t>λI</t>
  </si>
  <si>
    <t>det(A-λI)</t>
  </si>
  <si>
    <t>∆=b²-4ac</t>
  </si>
  <si>
    <t>a</t>
  </si>
  <si>
    <t>b</t>
  </si>
  <si>
    <t>c</t>
  </si>
  <si>
    <t>λ²</t>
  </si>
  <si>
    <t>∆=</t>
  </si>
  <si>
    <t>2a</t>
  </si>
  <si>
    <t>x'=</t>
  </si>
  <si>
    <t>≡</t>
  </si>
  <si>
    <t>x"</t>
  </si>
  <si>
    <t>BHASKARA</t>
  </si>
  <si>
    <t>AUTOVALOR</t>
  </si>
  <si>
    <t>AUTOVETOR</t>
  </si>
  <si>
    <t>λ'=</t>
  </si>
  <si>
    <t>λ"=</t>
  </si>
  <si>
    <r>
      <t>λ=-b</t>
    </r>
    <r>
      <rPr>
        <b/>
        <sz val="12"/>
        <color theme="1"/>
        <rFont val="Calibri"/>
        <family val="2"/>
      </rPr>
      <t>±√∆</t>
    </r>
  </si>
  <si>
    <t>p(λ)=aλ²+bλ+c</t>
  </si>
  <si>
    <t>or</t>
  </si>
  <si>
    <t>λ'</t>
  </si>
  <si>
    <t>λ"</t>
  </si>
  <si>
    <t>a=</t>
  </si>
  <si>
    <t>b=</t>
  </si>
  <si>
    <t>c=</t>
  </si>
  <si>
    <t>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</si>
</sst>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16</xdr:row>
      <xdr:rowOff>57150</xdr:rowOff>
    </xdr:from>
    <xdr:ext cx="65" cy="172227"/>
    <xdr:sp macro="" textlink="">
      <xdr:nvSpPr>
        <xdr:cNvPr id="2" name="CaixaDeTexto 1"/>
        <xdr:cNvSpPr txBox="1"/>
      </xdr:nvSpPr>
      <xdr:spPr>
        <a:xfrm>
          <a:off x="8582025" y="3314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160" zoomScaleNormal="160" workbookViewId="0"/>
  </sheetViews>
  <sheetFormatPr defaultRowHeight="15" x14ac:dyDescent="0.25"/>
  <cols>
    <col min="1" max="2" width="12" style="1" bestFit="1" customWidth="1"/>
    <col min="3" max="3" width="5.7109375" style="1" customWidth="1"/>
    <col min="4" max="5" width="12.7109375" style="1" bestFit="1" customWidth="1"/>
    <col min="6" max="6" width="5.7109375" style="1" customWidth="1"/>
    <col min="7" max="8" width="12.7109375" style="1" bestFit="1" customWidth="1"/>
    <col min="9" max="14" width="5.7109375" style="1" customWidth="1"/>
    <col min="15" max="15" width="3.140625" style="1" customWidth="1"/>
    <col min="16" max="16" width="3.85546875" style="1" customWidth="1"/>
    <col min="17" max="17" width="5.7109375" style="1" customWidth="1"/>
    <col min="18" max="18" width="3.85546875" style="1" customWidth="1"/>
    <col min="19" max="19" width="5.7109375" style="1" customWidth="1"/>
    <col min="20" max="20" width="9.140625" style="1"/>
    <col min="21" max="21" width="9.140625" style="1" customWidth="1"/>
    <col min="22" max="16384" width="9.140625" style="1"/>
  </cols>
  <sheetData>
    <row r="1" spans="1:21" ht="16.5" thickBot="1" x14ac:dyDescent="0.3">
      <c r="A1" s="10" t="s">
        <v>4</v>
      </c>
      <c r="B1" s="11" t="s">
        <v>5</v>
      </c>
      <c r="D1" s="35" t="s">
        <v>3</v>
      </c>
      <c r="E1" s="36"/>
      <c r="G1" s="39" t="s">
        <v>2</v>
      </c>
      <c r="H1" s="40"/>
      <c r="J1" s="21" t="s">
        <v>6</v>
      </c>
      <c r="L1" s="46" t="s">
        <v>7</v>
      </c>
      <c r="M1" s="47"/>
    </row>
    <row r="2" spans="1:21" ht="15.75" thickBot="1" x14ac:dyDescent="0.3">
      <c r="A2" s="4">
        <v>2</v>
      </c>
      <c r="B2" s="5">
        <v>4</v>
      </c>
      <c r="D2" s="4">
        <f>(A2-$A$13)</f>
        <v>-0.88888888888888884</v>
      </c>
      <c r="E2" s="5">
        <f>(B2-$B$13)</f>
        <v>0.44444444444444464</v>
      </c>
      <c r="G2" s="4">
        <f>_xlfn.COVARIANCE.S($A$2:$A$10,D2:D10)</f>
        <v>2.6111111111111112</v>
      </c>
      <c r="H2" s="5">
        <f>_xlfn.COVARIANCE.S($A$2:$A$10,E2:E10)</f>
        <v>-0.80555555555555558</v>
      </c>
      <c r="I2" s="14"/>
      <c r="J2" s="15">
        <v>0</v>
      </c>
      <c r="K2" s="14" t="s">
        <v>0</v>
      </c>
      <c r="L2" s="4">
        <v>1</v>
      </c>
      <c r="M2" s="5">
        <v>0</v>
      </c>
    </row>
    <row r="3" spans="1:21" ht="15.75" thickBot="1" x14ac:dyDescent="0.3">
      <c r="A3" s="6">
        <v>4</v>
      </c>
      <c r="B3" s="7">
        <v>3</v>
      </c>
      <c r="D3" s="6">
        <f t="shared" ref="D3:D10" si="0">(A3-$A$13)</f>
        <v>1.1111111111111112</v>
      </c>
      <c r="E3" s="7">
        <f t="shared" ref="E3:E10" si="1">(B3-$B$13)</f>
        <v>-0.55555555555555536</v>
      </c>
      <c r="G3" s="8">
        <f>_xlfn.COVARIANCE.S($B$2:$B$10,D2:D10)</f>
        <v>-0.80555555555555558</v>
      </c>
      <c r="H3" s="9">
        <f>_xlfn.COVARIANCE.S($B$2:$B$10,E2:E10)</f>
        <v>6.2777777777777777</v>
      </c>
      <c r="L3" s="8">
        <v>0</v>
      </c>
      <c r="M3" s="9">
        <v>1</v>
      </c>
    </row>
    <row r="4" spans="1:21" ht="15.75" thickBot="1" x14ac:dyDescent="0.3">
      <c r="A4" s="6">
        <v>4</v>
      </c>
      <c r="B4" s="7">
        <v>2</v>
      </c>
      <c r="D4" s="6">
        <f t="shared" si="0"/>
        <v>1.1111111111111112</v>
      </c>
      <c r="E4" s="7">
        <f t="shared" si="1"/>
        <v>-1.5555555555555554</v>
      </c>
      <c r="G4" s="43" t="s">
        <v>0</v>
      </c>
      <c r="H4" s="43"/>
    </row>
    <row r="5" spans="1:21" ht="16.5" thickBot="1" x14ac:dyDescent="0.3">
      <c r="A5" s="6">
        <v>2</v>
      </c>
      <c r="B5" s="7">
        <v>1</v>
      </c>
      <c r="D5" s="6">
        <f t="shared" si="0"/>
        <v>-0.88888888888888884</v>
      </c>
      <c r="E5" s="7">
        <f t="shared" si="1"/>
        <v>-2.5555555555555554</v>
      </c>
      <c r="G5" s="41" t="s">
        <v>8</v>
      </c>
      <c r="H5" s="42"/>
      <c r="J5" s="23" t="s">
        <v>22</v>
      </c>
      <c r="K5" s="24"/>
      <c r="L5" s="24"/>
      <c r="M5" s="24"/>
      <c r="N5" s="24"/>
      <c r="O5" s="24"/>
      <c r="P5" s="25"/>
    </row>
    <row r="6" spans="1:21" x14ac:dyDescent="0.25">
      <c r="A6" s="6">
        <v>1</v>
      </c>
      <c r="B6" s="7">
        <v>4</v>
      </c>
      <c r="D6" s="6">
        <f t="shared" si="0"/>
        <v>-1.8888888888888888</v>
      </c>
      <c r="E6" s="7">
        <f t="shared" si="1"/>
        <v>0.44444444444444464</v>
      </c>
      <c r="G6" s="4">
        <f>PRODUCT($J$2,L2)</f>
        <v>0</v>
      </c>
      <c r="H6" s="5">
        <f>PRODUCT($J$2,M2)</f>
        <v>0</v>
      </c>
    </row>
    <row r="7" spans="1:21" ht="16.5" thickBot="1" x14ac:dyDescent="0.3">
      <c r="A7" s="6">
        <v>5</v>
      </c>
      <c r="B7" s="7">
        <v>1</v>
      </c>
      <c r="D7" s="6">
        <f t="shared" si="0"/>
        <v>2.1111111111111112</v>
      </c>
      <c r="E7" s="7">
        <f t="shared" si="1"/>
        <v>-2.5555555555555554</v>
      </c>
      <c r="G7" s="8">
        <f>PRODUCT($J$2,L3)</f>
        <v>0</v>
      </c>
      <c r="H7" s="9">
        <f>PRODUCT($J$2,M3)</f>
        <v>0</v>
      </c>
      <c r="J7" s="44" t="s">
        <v>9</v>
      </c>
      <c r="K7" s="44"/>
      <c r="L7" s="6">
        <f>(G2-$J$19)</f>
        <v>0.16917281252428484</v>
      </c>
      <c r="M7" s="7">
        <f>(H2)</f>
        <v>-0.80555555555555558</v>
      </c>
      <c r="N7" s="20">
        <v>0</v>
      </c>
      <c r="O7" s="22" t="s">
        <v>18</v>
      </c>
      <c r="P7" s="20">
        <v>0</v>
      </c>
      <c r="Q7" s="22"/>
      <c r="R7" s="16" t="s">
        <v>30</v>
      </c>
      <c r="S7" s="1">
        <f t="array" ref="S7:S8">MMULT(L7:M8,N7:N8)</f>
        <v>0</v>
      </c>
    </row>
    <row r="8" spans="1:21" ht="16.5" thickBot="1" x14ac:dyDescent="0.3">
      <c r="A8" s="6">
        <v>5</v>
      </c>
      <c r="B8" s="7">
        <v>7</v>
      </c>
      <c r="D8" s="6">
        <f t="shared" si="0"/>
        <v>2.1111111111111112</v>
      </c>
      <c r="E8" s="7">
        <f t="shared" si="1"/>
        <v>3.4444444444444446</v>
      </c>
      <c r="J8" s="16" t="s">
        <v>17</v>
      </c>
      <c r="K8" s="2"/>
      <c r="L8" s="6">
        <f>(G3)</f>
        <v>-0.80555555555555558</v>
      </c>
      <c r="M8" s="7">
        <f>(H3-$J$19)</f>
        <v>3.8358394791909514</v>
      </c>
      <c r="N8" s="20">
        <v>0</v>
      </c>
      <c r="O8" s="22"/>
      <c r="P8" s="20">
        <v>0</v>
      </c>
      <c r="Q8" s="22"/>
      <c r="R8" s="16" t="s">
        <v>31</v>
      </c>
      <c r="S8" s="1">
        <v>0</v>
      </c>
    </row>
    <row r="9" spans="1:21" ht="16.5" thickBot="1" x14ac:dyDescent="0.3">
      <c r="A9" s="6">
        <v>1</v>
      </c>
      <c r="B9" s="7">
        <v>8</v>
      </c>
      <c r="D9" s="6">
        <f t="shared" si="0"/>
        <v>-1.8888888888888888</v>
      </c>
      <c r="E9" s="7">
        <f t="shared" si="1"/>
        <v>4.4444444444444446</v>
      </c>
      <c r="G9" s="41" t="s">
        <v>9</v>
      </c>
      <c r="H9" s="42"/>
      <c r="J9" s="2"/>
      <c r="K9" s="2"/>
      <c r="L9" s="2"/>
      <c r="M9" s="2"/>
    </row>
    <row r="10" spans="1:21" ht="16.5" thickBot="1" x14ac:dyDescent="0.3">
      <c r="A10" s="8">
        <v>2</v>
      </c>
      <c r="B10" s="9">
        <v>2</v>
      </c>
      <c r="D10" s="8">
        <f t="shared" si="0"/>
        <v>-0.88888888888888884</v>
      </c>
      <c r="E10" s="9">
        <f t="shared" si="1"/>
        <v>-1.5555555555555554</v>
      </c>
      <c r="G10" s="6">
        <f>(G2-G6)</f>
        <v>2.6111111111111112</v>
      </c>
      <c r="H10" s="7">
        <f>(H2-H6)</f>
        <v>-0.80555555555555558</v>
      </c>
      <c r="J10" s="44" t="s">
        <v>9</v>
      </c>
      <c r="K10" s="44"/>
      <c r="L10" s="6">
        <f>(G2-$J$20)</f>
        <v>-3.8358394791909514</v>
      </c>
      <c r="M10" s="7">
        <f>(H2)</f>
        <v>-0.80555555555555558</v>
      </c>
      <c r="N10" s="20">
        <v>0</v>
      </c>
      <c r="O10" s="22" t="s">
        <v>18</v>
      </c>
      <c r="P10" s="20">
        <v>0</v>
      </c>
      <c r="Q10" s="22"/>
      <c r="R10" s="16" t="s">
        <v>32</v>
      </c>
      <c r="S10" s="3">
        <f t="array" ref="S10:S11">MMULT(L10:M11,N10:N11)</f>
        <v>0</v>
      </c>
      <c r="T10" s="3"/>
      <c r="U10" s="3"/>
    </row>
    <row r="11" spans="1:21" ht="16.5" thickBot="1" x14ac:dyDescent="0.3">
      <c r="G11" s="8">
        <f>(G3-G7)</f>
        <v>-0.80555555555555558</v>
      </c>
      <c r="H11" s="9">
        <f>(H3-H7)</f>
        <v>6.2777777777777777</v>
      </c>
      <c r="J11" s="16" t="s">
        <v>19</v>
      </c>
      <c r="K11" s="2"/>
      <c r="L11" s="6">
        <f>(G3)</f>
        <v>-0.80555555555555558</v>
      </c>
      <c r="M11" s="7">
        <f>(H3-$J$20)</f>
        <v>-0.16917281252428484</v>
      </c>
      <c r="N11" s="20">
        <v>0</v>
      </c>
      <c r="O11" s="22"/>
      <c r="P11" s="20">
        <v>0</v>
      </c>
      <c r="Q11" s="22"/>
      <c r="R11" s="16" t="s">
        <v>33</v>
      </c>
      <c r="S11" s="3">
        <v>0</v>
      </c>
      <c r="T11" s="3"/>
      <c r="U11" s="3"/>
    </row>
    <row r="12" spans="1:21" ht="16.5" thickBot="1" x14ac:dyDescent="0.3">
      <c r="A12" s="37" t="s">
        <v>1</v>
      </c>
      <c r="B12" s="38"/>
    </row>
    <row r="13" spans="1:21" ht="16.5" thickBot="1" x14ac:dyDescent="0.3">
      <c r="A13" s="12">
        <f>AVERAGE(A2:A10)</f>
        <v>2.8888888888888888</v>
      </c>
      <c r="B13" s="13">
        <f>AVERAGE(B2:B10)</f>
        <v>3.5555555555555554</v>
      </c>
      <c r="H13" s="26" t="s">
        <v>20</v>
      </c>
      <c r="I13" s="27"/>
      <c r="J13" s="27"/>
      <c r="K13" s="27"/>
      <c r="L13" s="27"/>
      <c r="M13" s="27"/>
      <c r="N13" s="28"/>
    </row>
    <row r="14" spans="1:21" ht="16.5" thickBot="1" x14ac:dyDescent="0.3">
      <c r="H14" s="45" t="s">
        <v>26</v>
      </c>
      <c r="J14" s="16" t="s">
        <v>11</v>
      </c>
      <c r="L14" s="16" t="s">
        <v>12</v>
      </c>
      <c r="N14" s="16" t="s">
        <v>13</v>
      </c>
      <c r="P14" s="16" t="s">
        <v>28</v>
      </c>
      <c r="R14" s="16" t="s">
        <v>29</v>
      </c>
    </row>
    <row r="15" spans="1:21" ht="16.5" thickBot="1" x14ac:dyDescent="0.3">
      <c r="H15" s="15">
        <f>(G10*H11-G10+H11-H10*G11)</f>
        <v>19.409722222222221</v>
      </c>
      <c r="I15" s="19" t="s">
        <v>18</v>
      </c>
      <c r="J15" s="15">
        <f>(L2*M3)</f>
        <v>1</v>
      </c>
      <c r="K15" s="16" t="s">
        <v>14</v>
      </c>
      <c r="L15" s="15">
        <f>(-(G2+H3))</f>
        <v>-8.8888888888888893</v>
      </c>
      <c r="M15" s="16" t="s">
        <v>6</v>
      </c>
      <c r="N15" s="15">
        <f>(G2*H3)-(H2*G3)</f>
        <v>15.743055555555555</v>
      </c>
      <c r="O15" s="19" t="s">
        <v>18</v>
      </c>
      <c r="P15" s="15">
        <f>($J$15*(J19^2)+($L$15*J19)+($N$15))</f>
        <v>-1.7763568394002505E-15</v>
      </c>
      <c r="Q15" s="16" t="s">
        <v>27</v>
      </c>
      <c r="R15" s="15">
        <f>($J$15*(J20^2)+($L$15*J20)+($N$15))</f>
        <v>-1.7763568394002505E-15</v>
      </c>
    </row>
    <row r="16" spans="1:21" ht="15.75" thickBot="1" x14ac:dyDescent="0.3"/>
    <row r="17" spans="8:23" ht="16.5" thickBot="1" x14ac:dyDescent="0.3">
      <c r="H17" s="17" t="s">
        <v>10</v>
      </c>
      <c r="I17" s="16" t="s">
        <v>15</v>
      </c>
      <c r="J17" s="15">
        <f>((L15^2)-(4*J15*N15))</f>
        <v>16.040123456790134</v>
      </c>
    </row>
    <row r="18" spans="8:23" ht="15.75" thickBot="1" x14ac:dyDescent="0.3"/>
    <row r="19" spans="8:23" ht="16.5" thickBot="1" x14ac:dyDescent="0.3">
      <c r="H19" s="18" t="s">
        <v>25</v>
      </c>
      <c r="I19" s="16" t="s">
        <v>23</v>
      </c>
      <c r="J19" s="15">
        <f>((-$L$15-(SQRT($J$17)))/2*$J$15)</f>
        <v>2.4419382985868263</v>
      </c>
      <c r="K19" s="29" t="s">
        <v>21</v>
      </c>
      <c r="L19" s="30"/>
      <c r="M19" s="31"/>
    </row>
    <row r="20" spans="8:23" ht="16.5" thickBot="1" x14ac:dyDescent="0.3">
      <c r="H20" s="16" t="s">
        <v>16</v>
      </c>
      <c r="I20" s="16" t="s">
        <v>24</v>
      </c>
      <c r="J20" s="15">
        <f>((-$L$15+(SQRT($J$17)))/2*$J$15)</f>
        <v>6.4469505903020625</v>
      </c>
      <c r="K20" s="32"/>
      <c r="L20" s="33"/>
      <c r="M20" s="34"/>
    </row>
    <row r="21" spans="8:23" x14ac:dyDescent="0.25">
      <c r="W21" s="3"/>
    </row>
    <row r="22" spans="8:23" x14ac:dyDescent="0.25">
      <c r="W22" s="3"/>
    </row>
  </sheetData>
  <mergeCells count="16">
    <mergeCell ref="Q7:Q8"/>
    <mergeCell ref="Q10:Q11"/>
    <mergeCell ref="D1:E1"/>
    <mergeCell ref="A12:B12"/>
    <mergeCell ref="G1:H1"/>
    <mergeCell ref="L1:M1"/>
    <mergeCell ref="G5:H5"/>
    <mergeCell ref="G4:H4"/>
    <mergeCell ref="G9:H9"/>
    <mergeCell ref="J10:K10"/>
    <mergeCell ref="J7:K7"/>
    <mergeCell ref="O7:O8"/>
    <mergeCell ref="O10:O11"/>
    <mergeCell ref="J5:P5"/>
    <mergeCell ref="H13:N13"/>
    <mergeCell ref="K19:M2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Rayza Gonçalves</dc:creator>
  <cp:lastModifiedBy>Wesley Mendes</cp:lastModifiedBy>
  <dcterms:created xsi:type="dcterms:W3CDTF">2018-02-04T21:23:22Z</dcterms:created>
  <dcterms:modified xsi:type="dcterms:W3CDTF">2018-02-12T01:18:56Z</dcterms:modified>
</cp:coreProperties>
</file>