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CDDPathSankey\"/>
    </mc:Choice>
  </mc:AlternateContent>
  <xr:revisionPtr revIDLastSave="0" documentId="13_ncr:1_{E25B3812-54E3-4624-9853-A410F08BBBAA}" xr6:coauthVersionLast="45" xr6:coauthVersionMax="45" xr10:uidLastSave="{00000000-0000-0000-0000-000000000000}"/>
  <bookViews>
    <workbookView xWindow="25080" yWindow="-120" windowWidth="25440" windowHeight="15390" xr2:uid="{00000000-000D-0000-FFFF-FFFF00000000}"/>
  </bookViews>
  <sheets>
    <sheet name="Main" sheetId="1" r:id="rId1"/>
    <sheet name="Concrete calcs" sheetId="4" r:id="rId2"/>
    <sheet name="Nodes" sheetId="2" r:id="rId3"/>
    <sheet name="Link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6" i="3"/>
  <c r="C57" i="3"/>
  <c r="C58" i="3"/>
  <c r="C59" i="3"/>
  <c r="C60" i="3"/>
  <c r="C61" i="3"/>
  <c r="C62" i="3"/>
  <c r="C63" i="3"/>
  <c r="C64" i="3"/>
  <c r="C65" i="3"/>
  <c r="C66" i="3"/>
  <c r="C67" i="3"/>
  <c r="C3" i="1"/>
  <c r="A3" i="3" s="1"/>
  <c r="C4" i="1"/>
  <c r="A4" i="3" s="1"/>
  <c r="C5" i="1"/>
  <c r="A5" i="3" s="1"/>
  <c r="C6" i="1"/>
  <c r="A6" i="3" s="1"/>
  <c r="C7" i="1"/>
  <c r="A7" i="3" s="1"/>
  <c r="C8" i="1"/>
  <c r="A8" i="3" s="1"/>
  <c r="C9" i="1"/>
  <c r="A9" i="3" s="1"/>
  <c r="C10" i="1"/>
  <c r="A10" i="3" s="1"/>
  <c r="C11" i="1"/>
  <c r="A11" i="3" s="1"/>
  <c r="C12" i="1"/>
  <c r="A12" i="3" s="1"/>
  <c r="C13" i="1"/>
  <c r="A13" i="3" s="1"/>
  <c r="C14" i="1"/>
  <c r="A14" i="3" s="1"/>
  <c r="C15" i="1"/>
  <c r="A15" i="3" s="1"/>
  <c r="C16" i="1"/>
  <c r="A16" i="3" s="1"/>
  <c r="C17" i="1"/>
  <c r="A17" i="3" s="1"/>
  <c r="C18" i="1"/>
  <c r="A18" i="3" s="1"/>
  <c r="C19" i="1"/>
  <c r="A19" i="3" s="1"/>
  <c r="C20" i="1"/>
  <c r="A20" i="3" s="1"/>
  <c r="C21" i="1"/>
  <c r="A21" i="3" s="1"/>
  <c r="C22" i="1"/>
  <c r="A22" i="3" s="1"/>
  <c r="C23" i="1"/>
  <c r="A23" i="3" s="1"/>
  <c r="C24" i="1"/>
  <c r="A24" i="3" s="1"/>
  <c r="C25" i="1"/>
  <c r="A25" i="3" s="1"/>
  <c r="C26" i="1"/>
  <c r="A26" i="3" s="1"/>
  <c r="C27" i="1"/>
  <c r="A27" i="3" s="1"/>
  <c r="C28" i="1"/>
  <c r="A28" i="3" s="1"/>
  <c r="C29" i="1"/>
  <c r="A29" i="3" s="1"/>
  <c r="C30" i="1"/>
  <c r="A30" i="3" s="1"/>
  <c r="C31" i="1"/>
  <c r="A31" i="3" s="1"/>
  <c r="C32" i="1"/>
  <c r="A32" i="3" s="1"/>
  <c r="C33" i="1"/>
  <c r="A33" i="3" s="1"/>
  <c r="C34" i="1"/>
  <c r="A34" i="3" s="1"/>
  <c r="C35" i="1"/>
  <c r="A35" i="3" s="1"/>
  <c r="C36" i="1"/>
  <c r="A36" i="3" s="1"/>
  <c r="C37" i="1"/>
  <c r="A37" i="3" s="1"/>
  <c r="C38" i="1"/>
  <c r="A38" i="3" s="1"/>
  <c r="C39" i="1"/>
  <c r="A39" i="3" s="1"/>
  <c r="C40" i="1"/>
  <c r="A40" i="3" s="1"/>
  <c r="C41" i="1"/>
  <c r="A41" i="3" s="1"/>
  <c r="C42" i="1"/>
  <c r="A42" i="3" s="1"/>
  <c r="C43" i="1"/>
  <c r="A43" i="3" s="1"/>
  <c r="C44" i="1"/>
  <c r="A44" i="3" s="1"/>
  <c r="C45" i="1"/>
  <c r="A45" i="3" s="1"/>
  <c r="C46" i="1"/>
  <c r="A46" i="3" s="1"/>
  <c r="C47" i="1"/>
  <c r="A47" i="3" s="1"/>
  <c r="C48" i="1"/>
  <c r="A48" i="3" s="1"/>
  <c r="C49" i="1"/>
  <c r="A49" i="3" s="1"/>
  <c r="C50" i="1"/>
  <c r="A50" i="3" s="1"/>
  <c r="C56" i="1"/>
  <c r="A56" i="3" s="1"/>
  <c r="C57" i="1"/>
  <c r="A57" i="3" s="1"/>
  <c r="C58" i="1"/>
  <c r="A58" i="3" s="1"/>
  <c r="C59" i="1"/>
  <c r="A59" i="3" s="1"/>
  <c r="C60" i="1"/>
  <c r="A60" i="3" s="1"/>
  <c r="C61" i="1"/>
  <c r="A61" i="3" s="1"/>
  <c r="C62" i="1"/>
  <c r="A62" i="3" s="1"/>
  <c r="C63" i="1"/>
  <c r="A63" i="3" s="1"/>
  <c r="C64" i="1"/>
  <c r="A64" i="3" s="1"/>
  <c r="C65" i="1"/>
  <c r="A65" i="3" s="1"/>
  <c r="C66" i="1"/>
  <c r="A66" i="3" s="1"/>
  <c r="C67" i="1"/>
  <c r="A67" i="3" s="1"/>
  <c r="C51" i="1"/>
  <c r="A51" i="3" s="1"/>
  <c r="C52" i="1"/>
  <c r="A52" i="3" s="1"/>
  <c r="C53" i="1"/>
  <c r="A53" i="3" s="1"/>
  <c r="C54" i="1"/>
  <c r="A54" i="3" s="1"/>
  <c r="C55" i="1"/>
  <c r="A55" i="3" s="1"/>
  <c r="E16" i="1"/>
  <c r="B16" i="3" s="1"/>
  <c r="E15" i="1"/>
  <c r="B15" i="3" s="1"/>
  <c r="E52" i="1"/>
  <c r="B52" i="3" s="1"/>
  <c r="E53" i="1"/>
  <c r="B53" i="3" s="1"/>
  <c r="E54" i="1"/>
  <c r="B54" i="3" s="1"/>
  <c r="E55" i="1"/>
  <c r="B55" i="3" s="1"/>
  <c r="G55" i="1"/>
  <c r="C55" i="3" s="1"/>
  <c r="G54" i="1"/>
  <c r="C54" i="3" s="1"/>
  <c r="G52" i="1"/>
  <c r="C52" i="3" s="1"/>
  <c r="E22" i="1"/>
  <c r="B22" i="3" s="1"/>
  <c r="E23" i="1"/>
  <c r="B23" i="3" s="1"/>
  <c r="E24" i="1"/>
  <c r="B24" i="3" s="1"/>
  <c r="E25" i="1"/>
  <c r="B25" i="3" s="1"/>
  <c r="G25" i="1"/>
  <c r="C25" i="3" s="1"/>
  <c r="J5" i="4"/>
  <c r="G24" i="1" s="1"/>
  <c r="C24" i="3" s="1"/>
  <c r="D5" i="4"/>
  <c r="H5" i="4" s="1"/>
  <c r="G22" i="1" s="1"/>
  <c r="C22" i="3" s="1"/>
  <c r="E5" i="4"/>
  <c r="I5" i="4" s="1"/>
  <c r="G23" i="1" s="1"/>
  <c r="C23" i="3" s="1"/>
  <c r="F5" i="4"/>
  <c r="C5" i="4"/>
  <c r="G5" i="4" s="1"/>
  <c r="G21" i="1" s="1"/>
  <c r="C21" i="3" s="1"/>
  <c r="H4" i="4"/>
  <c r="I4" i="4"/>
  <c r="G53" i="1" s="1"/>
  <c r="C53" i="3" s="1"/>
  <c r="J4" i="4"/>
  <c r="G4" i="4"/>
  <c r="G51" i="1" s="1"/>
  <c r="C51" i="3" s="1"/>
  <c r="E21" i="1" l="1"/>
  <c r="B21" i="3" s="1"/>
  <c r="E51" i="1"/>
  <c r="B51" i="3" s="1"/>
  <c r="E56" i="1"/>
  <c r="B56" i="3" s="1"/>
  <c r="E57" i="1"/>
  <c r="B57" i="3" s="1"/>
  <c r="E58" i="1"/>
  <c r="B58" i="3" s="1"/>
  <c r="E59" i="1"/>
  <c r="B59" i="3" s="1"/>
  <c r="E60" i="1"/>
  <c r="B60" i="3" s="1"/>
  <c r="E61" i="1"/>
  <c r="B61" i="3" s="1"/>
  <c r="E62" i="1"/>
  <c r="B62" i="3" s="1"/>
  <c r="E63" i="1"/>
  <c r="B63" i="3" s="1"/>
  <c r="E64" i="1"/>
  <c r="B64" i="3" s="1"/>
  <c r="E65" i="1"/>
  <c r="B65" i="3" s="1"/>
  <c r="E66" i="1"/>
  <c r="B66" i="3" s="1"/>
  <c r="E67" i="1"/>
  <c r="B67" i="3" s="1"/>
  <c r="E44" i="1"/>
  <c r="B44" i="3" s="1"/>
  <c r="E45" i="1"/>
  <c r="B45" i="3" s="1"/>
  <c r="E46" i="1"/>
  <c r="B46" i="3" s="1"/>
  <c r="E47" i="1"/>
  <c r="B47" i="3" s="1"/>
  <c r="E48" i="1"/>
  <c r="B48" i="3" s="1"/>
  <c r="E49" i="1"/>
  <c r="B49" i="3" s="1"/>
  <c r="E50" i="1"/>
  <c r="B50" i="3" s="1"/>
  <c r="E37" i="1"/>
  <c r="B37" i="3" s="1"/>
  <c r="E38" i="1"/>
  <c r="B38" i="3" s="1"/>
  <c r="E39" i="1"/>
  <c r="B39" i="3" s="1"/>
  <c r="E40" i="1"/>
  <c r="B40" i="3" s="1"/>
  <c r="E41" i="1"/>
  <c r="B41" i="3" s="1"/>
  <c r="E42" i="1"/>
  <c r="B42" i="3" s="1"/>
  <c r="E43" i="1"/>
  <c r="B43" i="3" s="1"/>
  <c r="E26" i="1"/>
  <c r="B26" i="3" s="1"/>
  <c r="E27" i="1"/>
  <c r="B27" i="3" s="1"/>
  <c r="E28" i="1"/>
  <c r="B28" i="3" s="1"/>
  <c r="E29" i="1"/>
  <c r="B29" i="3" s="1"/>
  <c r="E14" i="1"/>
  <c r="B14" i="3" s="1"/>
  <c r="E17" i="1"/>
  <c r="B17" i="3" s="1"/>
  <c r="E18" i="1"/>
  <c r="B18" i="3" s="1"/>
  <c r="E19" i="1"/>
  <c r="B19" i="3" s="1"/>
  <c r="E20" i="1"/>
  <c r="B20" i="3" s="1"/>
  <c r="E30" i="1"/>
  <c r="B30" i="3" s="1"/>
  <c r="E31" i="1"/>
  <c r="B31" i="3" s="1"/>
  <c r="E32" i="1"/>
  <c r="B32" i="3" s="1"/>
  <c r="E33" i="1"/>
  <c r="B33" i="3" s="1"/>
  <c r="E34" i="1"/>
  <c r="B34" i="3" s="1"/>
  <c r="E35" i="1"/>
  <c r="B35" i="3" s="1"/>
  <c r="E36" i="1"/>
  <c r="B36" i="3" s="1"/>
  <c r="E3" i="1"/>
  <c r="B3" i="3" s="1"/>
  <c r="E4" i="1"/>
  <c r="B4" i="3" s="1"/>
  <c r="E5" i="1"/>
  <c r="B5" i="3" s="1"/>
  <c r="E6" i="1"/>
  <c r="B6" i="3" s="1"/>
  <c r="E7" i="1"/>
  <c r="B7" i="3" s="1"/>
  <c r="E8" i="1"/>
  <c r="B8" i="3" s="1"/>
  <c r="E9" i="1"/>
  <c r="B9" i="3" s="1"/>
  <c r="E10" i="1"/>
  <c r="B10" i="3" s="1"/>
  <c r="E11" i="1"/>
  <c r="B11" i="3" s="1"/>
  <c r="E12" i="1"/>
  <c r="B12" i="3" s="1"/>
  <c r="E13" i="1"/>
  <c r="B13" i="3" s="1"/>
  <c r="C2" i="3"/>
  <c r="E2" i="1"/>
  <c r="B2" i="3" s="1"/>
  <c r="C2" i="1"/>
  <c r="A2" i="3" s="1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Ingwersen, Wesley</author>
  </authors>
  <commentList>
    <comment ref="G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Ingwersen, Wesley:</t>
        </r>
        <r>
          <rPr>
            <sz val="9"/>
            <color indexed="81"/>
            <rFont val="Tahoma"/>
            <family val="2"/>
          </rPr>
          <t xml:space="preserve">
wring…temp has to be broken down</t>
        </r>
      </text>
    </comment>
    <comment ref="G5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Ingwersen, Wesley:</t>
        </r>
        <r>
          <rPr>
            <sz val="9"/>
            <color indexed="81"/>
            <rFont val="Tahoma"/>
            <family val="2"/>
          </rPr>
          <t xml:space="preserve">
wrong needs to be broken down into landfill and recycle pathways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tc={6A71CFB7-6C76-4C15-AE7A-36946FF5168C}</author>
  </authors>
  <commentList>
    <comment ref="C1" authorId="0" shapeId="0" xr:uid="{6A71CFB7-6C76-4C15-AE7A-36946FF5168C}">
      <text>
        <t>[Threaded comment]
Your version of Excel allows you to read this threaded comment; however, any edits to it will get removed if the file is opened in a newer version of Excel. Learn more: https://go.microsoft.com/fwlink/?linkid=870924
Comment:
    derived from CDDPath model https://catalog.data.gov/dataset/construction-and-demolition-debris-2014-final-disposition-estimates-using-the-cddpath-meth</t>
      </text>
    </comment>
  </commentList>
</comments>
</file>

<file path=xl/sharedStrings.xml><?xml version="1.0" encoding="utf-8"?>
<sst xmlns="http://schemas.openxmlformats.org/spreadsheetml/2006/main" count="244" uniqueCount="69">
  <si>
    <t>Wood</t>
  </si>
  <si>
    <t>Asphalt Shingles</t>
  </si>
  <si>
    <t>Gypsum Drywall</t>
  </si>
  <si>
    <t>Metal</t>
  </si>
  <si>
    <t>Concrete</t>
  </si>
  <si>
    <t>Bricks</t>
  </si>
  <si>
    <t>Reclaimed Asphalt Pavement</t>
  </si>
  <si>
    <t>Fines</t>
  </si>
  <si>
    <t>Cardboard</t>
  </si>
  <si>
    <t>Glass</t>
  </si>
  <si>
    <t>Organics (e.g., Land Clearing Debris)</t>
  </si>
  <si>
    <t>Plastic</t>
  </si>
  <si>
    <t>Carpet</t>
  </si>
  <si>
    <t>Source</t>
  </si>
  <si>
    <t>Target</t>
  </si>
  <si>
    <t>Amount</t>
  </si>
  <si>
    <t>Target Num</t>
  </si>
  <si>
    <t>Nodes</t>
  </si>
  <si>
    <t>Source Num</t>
  </si>
  <si>
    <t>Num</t>
  </si>
  <si>
    <t>Landfill</t>
  </si>
  <si>
    <t>Other</t>
  </si>
  <si>
    <t>Fuel</t>
  </si>
  <si>
    <t>Concrete Processing</t>
  </si>
  <si>
    <t>Mixed CDD Processing</t>
  </si>
  <si>
    <t>Road Base</t>
  </si>
  <si>
    <t>Fill material</t>
  </si>
  <si>
    <t>name</t>
  </si>
  <si>
    <t>Organics</t>
  </si>
  <si>
    <t>source</t>
  </si>
  <si>
    <t>target</t>
  </si>
  <si>
    <t>value</t>
  </si>
  <si>
    <t>Note</t>
  </si>
  <si>
    <t>concrete</t>
  </si>
  <si>
    <t>Asphalt Pavement</t>
  </si>
  <si>
    <t>Aggregate - unspecified</t>
  </si>
  <si>
    <t>Compost/Mulch</t>
  </si>
  <si>
    <t>Drain rock</t>
  </si>
  <si>
    <t>Road base</t>
  </si>
  <si>
    <t>Asphalt Processing</t>
  </si>
  <si>
    <t>Landfill cover</t>
  </si>
  <si>
    <t>Concrete products</t>
  </si>
  <si>
    <t>Concrete in mixed stream, recycled</t>
  </si>
  <si>
    <t>Concrete in mixed stream, landfilled</t>
  </si>
  <si>
    <t>Concrete in concrete processing stream, recycled</t>
  </si>
  <si>
    <t>US tons</t>
  </si>
  <si>
    <t>f</t>
  </si>
  <si>
    <t>totals</t>
  </si>
  <si>
    <t>Concrete in concrete processing stream, landfilled</t>
  </si>
  <si>
    <t xml:space="preserve">Asphalt Pavement </t>
  </si>
  <si>
    <t>Soil amendment</t>
  </si>
  <si>
    <t>Product Manufacturing</t>
  </si>
  <si>
    <t xml:space="preserve">Asphalt pavement </t>
  </si>
  <si>
    <t>Asphalt pavement</t>
  </si>
  <si>
    <t xml:space="preserve">Concrete </t>
  </si>
  <si>
    <t>nodegroup</t>
  </si>
  <si>
    <t>wood</t>
  </si>
  <si>
    <t>metal</t>
  </si>
  <si>
    <t>bricks</t>
  </si>
  <si>
    <t>fines</t>
  </si>
  <si>
    <t>glass</t>
  </si>
  <si>
    <t>organics</t>
  </si>
  <si>
    <t>plastic</t>
  </si>
  <si>
    <t>carpet</t>
  </si>
  <si>
    <t>fuel</t>
  </si>
  <si>
    <t>asphalt</t>
  </si>
  <si>
    <t>mixed</t>
  </si>
  <si>
    <t>drywall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</si>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</sst>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wrapText="1"/>
    </xf>
    <xf numFmtId="3" fontId="6" fillId="0" borderId="0" xfId="0" applyNumberFormat="1" applyFont="1" applyFill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s" id="{5D9D1382-198F-400E-99D7-3F634DE2443B}" userId="w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2-25T21:20:50.43" personId="{5D9D1382-198F-400E-99D7-3F634DE2443B}" id="{6A71CFB7-6C76-4C15-AE7A-36946FF5168C}">
    <text>derived from CDDPath model https://catalog.data.gov/dataset/construction-and-demolition-debris-2014-final-disposition-estimates-using-the-cddpath-meth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workbookViewId="0"/>
  </sheetViews>
  <sheetFormatPr defaultRowHeight="15" x14ac:dyDescent="0.25"/>
  <cols>
    <col min="1" max="1" width="26.7109375" customWidth="1"/>
    <col min="2" max="2" width="6.5703125" customWidth="1"/>
    <col min="3" max="3" width="7" customWidth="1"/>
    <col min="4" max="4" width="23.28515625" customWidth="1"/>
    <col min="5" max="5" width="4.28515625" customWidth="1"/>
    <col min="6" max="6" width="29.140625" customWidth="1"/>
    <col min="7" max="7" width="17" customWidth="1"/>
    <col min="8" max="8" width="34.28515625" customWidth="1"/>
    <col min="9" max="9" width="15.28515625" customWidth="1"/>
    <col min="10" max="10" width="18.85546875" customWidth="1"/>
    <col min="11" max="11" width="15.140625" customWidth="1"/>
    <col min="12" max="12" width="11.5703125" customWidth="1"/>
  </cols>
  <sheetData>
    <row r="1" spans="1:17" ht="30.75" customHeight="1" x14ac:dyDescent="0.25">
      <c r="A1" t="s">
        <v>17</v>
      </c>
      <c r="B1" t="s">
        <v>19</v>
      </c>
      <c r="C1" s="4" t="s">
        <v>18</v>
      </c>
      <c r="D1" t="s">
        <v>13</v>
      </c>
      <c r="E1" t="s">
        <v>16</v>
      </c>
      <c r="F1" t="s">
        <v>14</v>
      </c>
      <c r="G1" t="s">
        <v>15</v>
      </c>
      <c r="H1" t="s">
        <v>32</v>
      </c>
      <c r="I1" s="6"/>
      <c r="J1" s="6"/>
      <c r="K1" s="6"/>
      <c r="L1" s="6"/>
      <c r="M1" s="6"/>
      <c r="N1" s="6"/>
      <c r="O1" s="6"/>
      <c r="P1" s="6"/>
      <c r="Q1" s="6"/>
    </row>
    <row r="2" spans="1:17" ht="15.75" x14ac:dyDescent="0.25">
      <c r="A2" t="s">
        <v>0</v>
      </c>
      <c r="B2">
        <v>0</v>
      </c>
      <c r="C2">
        <f>VLOOKUP(D2,$A$2:$B$50,2,0)</f>
        <v>0</v>
      </c>
      <c r="D2" t="s">
        <v>0</v>
      </c>
      <c r="E2">
        <f>VLOOKUP(F2,$A$2:$B$50,2,FALSE)</f>
        <v>13</v>
      </c>
      <c r="F2" t="s">
        <v>24</v>
      </c>
      <c r="G2" s="2">
        <v>13516938.325680647</v>
      </c>
      <c r="I2" s="7"/>
      <c r="J2" s="7"/>
      <c r="K2" s="8"/>
      <c r="L2" s="6"/>
      <c r="M2" s="6"/>
      <c r="N2" s="6"/>
      <c r="O2" s="6"/>
      <c r="P2" s="6"/>
      <c r="Q2" s="6"/>
    </row>
    <row r="3" spans="1:17" ht="15.75" x14ac:dyDescent="0.25">
      <c r="A3" t="s">
        <v>1</v>
      </c>
      <c r="B3">
        <v>1</v>
      </c>
      <c r="C3">
        <f t="shared" ref="C3:C67" si="0">VLOOKUP(D3,$A$2:$B$50,2,0)</f>
        <v>1</v>
      </c>
      <c r="D3" t="s">
        <v>1</v>
      </c>
      <c r="E3">
        <f t="shared" ref="E3:E5" si="1">VLOOKUP(F3,$A$2:$B$50,2,FALSE)</f>
        <v>13</v>
      </c>
      <c r="F3" t="s">
        <v>24</v>
      </c>
      <c r="G3" s="2">
        <v>2118985</v>
      </c>
      <c r="I3" s="7"/>
      <c r="J3" s="7"/>
      <c r="K3" s="8"/>
      <c r="L3" s="6"/>
      <c r="M3" s="6"/>
      <c r="N3" s="6"/>
      <c r="O3" s="6"/>
      <c r="P3" s="6"/>
      <c r="Q3" s="6"/>
    </row>
    <row r="4" spans="1:17" ht="15.75" x14ac:dyDescent="0.25">
      <c r="A4" t="s">
        <v>2</v>
      </c>
      <c r="B4">
        <v>2</v>
      </c>
      <c r="C4">
        <f t="shared" si="0"/>
        <v>2</v>
      </c>
      <c r="D4" t="s">
        <v>2</v>
      </c>
      <c r="E4">
        <f t="shared" si="1"/>
        <v>13</v>
      </c>
      <c r="F4" t="s">
        <v>24</v>
      </c>
      <c r="G4" s="2">
        <v>2543252.7318882789</v>
      </c>
      <c r="I4" s="7"/>
      <c r="J4" s="7"/>
      <c r="K4" s="8"/>
      <c r="L4" s="6"/>
      <c r="M4" s="6"/>
      <c r="N4" s="6"/>
      <c r="O4" s="6"/>
      <c r="P4" s="6"/>
      <c r="Q4" s="6"/>
    </row>
    <row r="5" spans="1:17" ht="15.75" x14ac:dyDescent="0.25">
      <c r="A5" t="s">
        <v>3</v>
      </c>
      <c r="B5">
        <v>3</v>
      </c>
      <c r="C5">
        <f t="shared" si="0"/>
        <v>3</v>
      </c>
      <c r="D5" t="s">
        <v>3</v>
      </c>
      <c r="E5">
        <f t="shared" si="1"/>
        <v>13</v>
      </c>
      <c r="F5" t="s">
        <v>24</v>
      </c>
      <c r="G5" s="2">
        <v>4300150</v>
      </c>
      <c r="I5" s="7"/>
      <c r="J5" s="9"/>
      <c r="K5" s="8"/>
      <c r="L5" s="6"/>
      <c r="M5" s="6"/>
      <c r="N5" s="6"/>
      <c r="O5" s="6"/>
      <c r="P5" s="6"/>
      <c r="Q5" s="6"/>
    </row>
    <row r="6" spans="1:17" ht="15.75" x14ac:dyDescent="0.25">
      <c r="A6" t="s">
        <v>4</v>
      </c>
      <c r="B6">
        <v>4</v>
      </c>
      <c r="C6">
        <f t="shared" si="0"/>
        <v>5</v>
      </c>
      <c r="D6" t="s">
        <v>5</v>
      </c>
      <c r="E6">
        <f t="shared" ref="E6:E29" si="2">VLOOKUP(F6,$A$2:$B$50,2,FALSE)</f>
        <v>13</v>
      </c>
      <c r="F6" t="s">
        <v>24</v>
      </c>
      <c r="G6" s="2">
        <v>1771706</v>
      </c>
      <c r="I6" s="8"/>
      <c r="J6" s="9"/>
      <c r="K6" s="8"/>
      <c r="L6" s="6"/>
      <c r="M6" s="6"/>
      <c r="N6" s="6"/>
      <c r="O6" s="6"/>
      <c r="P6" s="6"/>
      <c r="Q6" s="6"/>
    </row>
    <row r="7" spans="1:17" ht="15.75" x14ac:dyDescent="0.25">
      <c r="A7" t="s">
        <v>5</v>
      </c>
      <c r="B7">
        <v>5</v>
      </c>
      <c r="C7">
        <f t="shared" si="0"/>
        <v>6</v>
      </c>
      <c r="D7" t="s">
        <v>34</v>
      </c>
      <c r="E7">
        <f t="shared" si="2"/>
        <v>13</v>
      </c>
      <c r="F7" t="s">
        <v>24</v>
      </c>
      <c r="G7" s="2">
        <v>1206804</v>
      </c>
      <c r="I7" s="8"/>
      <c r="J7" s="7"/>
      <c r="K7" s="8"/>
      <c r="L7" s="6"/>
      <c r="M7" s="6"/>
      <c r="N7" s="6"/>
      <c r="O7" s="6"/>
      <c r="P7" s="6"/>
      <c r="Q7" s="6"/>
    </row>
    <row r="8" spans="1:17" ht="15.75" x14ac:dyDescent="0.25">
      <c r="A8" t="s">
        <v>53</v>
      </c>
      <c r="B8">
        <v>6</v>
      </c>
      <c r="C8">
        <f t="shared" si="0"/>
        <v>7</v>
      </c>
      <c r="D8" t="s">
        <v>7</v>
      </c>
      <c r="E8">
        <f t="shared" si="2"/>
        <v>13</v>
      </c>
      <c r="F8" t="s">
        <v>24</v>
      </c>
      <c r="G8" s="2">
        <v>7733424</v>
      </c>
      <c r="I8" s="8"/>
      <c r="J8" s="7"/>
      <c r="K8" s="8"/>
      <c r="L8" s="6"/>
      <c r="M8" s="6"/>
      <c r="N8" s="6"/>
      <c r="O8" s="6"/>
      <c r="P8" s="6"/>
      <c r="Q8" s="6"/>
    </row>
    <row r="9" spans="1:17" ht="15.75" x14ac:dyDescent="0.25">
      <c r="A9" t="s">
        <v>7</v>
      </c>
      <c r="B9">
        <v>7</v>
      </c>
      <c r="C9">
        <f t="shared" si="0"/>
        <v>8</v>
      </c>
      <c r="D9" t="s">
        <v>8</v>
      </c>
      <c r="E9">
        <f t="shared" si="2"/>
        <v>13</v>
      </c>
      <c r="F9" t="s">
        <v>24</v>
      </c>
      <c r="G9" s="2">
        <v>3513843</v>
      </c>
      <c r="I9" s="8"/>
      <c r="J9" s="7"/>
      <c r="K9" s="8"/>
      <c r="L9" s="6"/>
      <c r="M9" s="6"/>
      <c r="N9" s="6"/>
      <c r="O9" s="6"/>
      <c r="P9" s="6"/>
      <c r="Q9" s="6"/>
    </row>
    <row r="10" spans="1:17" ht="15.75" x14ac:dyDescent="0.25">
      <c r="A10" t="s">
        <v>8</v>
      </c>
      <c r="B10">
        <v>8</v>
      </c>
      <c r="C10">
        <f t="shared" si="0"/>
        <v>9</v>
      </c>
      <c r="D10" t="s">
        <v>9</v>
      </c>
      <c r="E10">
        <f t="shared" si="2"/>
        <v>13</v>
      </c>
      <c r="F10" t="s">
        <v>24</v>
      </c>
      <c r="G10" s="2">
        <v>98637</v>
      </c>
      <c r="I10" s="8"/>
      <c r="J10" s="7"/>
      <c r="K10" s="8"/>
      <c r="L10" s="6"/>
      <c r="M10" s="6"/>
      <c r="N10" s="6"/>
      <c r="O10" s="6"/>
      <c r="P10" s="6"/>
      <c r="Q10" s="6"/>
    </row>
    <row r="11" spans="1:17" ht="15.75" x14ac:dyDescent="0.25">
      <c r="A11" t="s">
        <v>9</v>
      </c>
      <c r="B11">
        <v>9</v>
      </c>
      <c r="C11">
        <f t="shared" si="0"/>
        <v>10</v>
      </c>
      <c r="D11" t="s">
        <v>28</v>
      </c>
      <c r="E11">
        <f t="shared" si="2"/>
        <v>13</v>
      </c>
      <c r="F11" t="s">
        <v>24</v>
      </c>
      <c r="G11" s="2">
        <v>1417552</v>
      </c>
      <c r="I11" s="8"/>
      <c r="J11" s="7"/>
      <c r="K11" s="8"/>
      <c r="L11" s="6"/>
      <c r="M11" s="6"/>
      <c r="N11" s="6"/>
      <c r="O11" s="6"/>
      <c r="P11" s="6"/>
      <c r="Q11" s="6"/>
    </row>
    <row r="12" spans="1:17" ht="15.75" x14ac:dyDescent="0.25">
      <c r="A12" t="s">
        <v>28</v>
      </c>
      <c r="B12">
        <v>10</v>
      </c>
      <c r="C12">
        <f t="shared" si="0"/>
        <v>11</v>
      </c>
      <c r="D12" t="s">
        <v>11</v>
      </c>
      <c r="E12">
        <f t="shared" si="2"/>
        <v>13</v>
      </c>
      <c r="F12" t="s">
        <v>24</v>
      </c>
      <c r="G12" s="2">
        <v>330343</v>
      </c>
      <c r="I12" s="8"/>
      <c r="J12" s="7"/>
      <c r="K12" s="6"/>
      <c r="L12" s="6"/>
      <c r="M12" s="6"/>
      <c r="N12" s="6"/>
      <c r="O12" s="6"/>
      <c r="P12" s="6"/>
      <c r="Q12" s="6"/>
    </row>
    <row r="13" spans="1:17" ht="15.75" x14ac:dyDescent="0.25">
      <c r="A13" t="s">
        <v>11</v>
      </c>
      <c r="B13">
        <v>11</v>
      </c>
      <c r="C13">
        <f t="shared" si="0"/>
        <v>12</v>
      </c>
      <c r="D13" t="s">
        <v>12</v>
      </c>
      <c r="E13">
        <f t="shared" si="2"/>
        <v>13</v>
      </c>
      <c r="F13" t="s">
        <v>24</v>
      </c>
      <c r="G13" s="2">
        <v>309749</v>
      </c>
      <c r="I13" s="8"/>
      <c r="J13" s="6"/>
      <c r="K13" s="6"/>
      <c r="L13" s="6"/>
      <c r="M13" s="6"/>
      <c r="N13" s="6"/>
      <c r="O13" s="6"/>
      <c r="P13" s="6"/>
      <c r="Q13" s="6"/>
    </row>
    <row r="14" spans="1:17" ht="15.75" x14ac:dyDescent="0.25">
      <c r="A14" t="s">
        <v>12</v>
      </c>
      <c r="B14">
        <v>12</v>
      </c>
      <c r="C14">
        <f t="shared" si="0"/>
        <v>6</v>
      </c>
      <c r="D14" t="s">
        <v>34</v>
      </c>
      <c r="E14">
        <f t="shared" ref="E14:E25" si="3">VLOOKUP(F14,$A$2:$B$50,2,FALSE)</f>
        <v>25</v>
      </c>
      <c r="F14" t="s">
        <v>39</v>
      </c>
      <c r="G14" s="2">
        <v>81400000</v>
      </c>
      <c r="I14" s="1"/>
    </row>
    <row r="15" spans="1:17" ht="15.75" x14ac:dyDescent="0.25">
      <c r="A15" t="s">
        <v>24</v>
      </c>
      <c r="B15">
        <v>13</v>
      </c>
      <c r="C15">
        <f t="shared" si="0"/>
        <v>4</v>
      </c>
      <c r="D15" t="s">
        <v>4</v>
      </c>
      <c r="E15">
        <f t="shared" si="3"/>
        <v>13</v>
      </c>
      <c r="F15" t="s">
        <v>24</v>
      </c>
      <c r="G15" s="2">
        <v>33176414</v>
      </c>
      <c r="I15" s="1"/>
    </row>
    <row r="16" spans="1:17" ht="15.75" x14ac:dyDescent="0.25">
      <c r="A16" t="s">
        <v>23</v>
      </c>
      <c r="B16">
        <v>14</v>
      </c>
      <c r="C16">
        <f t="shared" si="0"/>
        <v>4</v>
      </c>
      <c r="D16" t="s">
        <v>4</v>
      </c>
      <c r="E16">
        <f t="shared" si="3"/>
        <v>14</v>
      </c>
      <c r="F16" t="s">
        <v>23</v>
      </c>
      <c r="G16" s="2">
        <v>342120586</v>
      </c>
      <c r="I16" s="1"/>
    </row>
    <row r="17" spans="1:9" ht="15.75" x14ac:dyDescent="0.25">
      <c r="A17" t="s">
        <v>52</v>
      </c>
      <c r="B17">
        <v>15</v>
      </c>
      <c r="C17">
        <f t="shared" si="0"/>
        <v>25</v>
      </c>
      <c r="D17" t="s">
        <v>39</v>
      </c>
      <c r="E17">
        <f t="shared" si="3"/>
        <v>15</v>
      </c>
      <c r="F17" t="s">
        <v>52</v>
      </c>
      <c r="G17" s="2">
        <v>72100000</v>
      </c>
      <c r="I17" s="1"/>
    </row>
    <row r="18" spans="1:9" ht="15.75" x14ac:dyDescent="0.25">
      <c r="A18" t="s">
        <v>35</v>
      </c>
      <c r="B18">
        <v>16</v>
      </c>
      <c r="C18">
        <f t="shared" si="0"/>
        <v>25</v>
      </c>
      <c r="D18" t="s">
        <v>39</v>
      </c>
      <c r="E18">
        <f t="shared" si="3"/>
        <v>16</v>
      </c>
      <c r="F18" t="s">
        <v>35</v>
      </c>
      <c r="G18" s="2">
        <v>8500000</v>
      </c>
      <c r="I18" s="1"/>
    </row>
    <row r="19" spans="1:9" ht="15.75" x14ac:dyDescent="0.25">
      <c r="A19" t="s">
        <v>51</v>
      </c>
      <c r="B19">
        <v>17</v>
      </c>
      <c r="C19">
        <f t="shared" si="0"/>
        <v>25</v>
      </c>
      <c r="D19" t="s">
        <v>39</v>
      </c>
      <c r="E19">
        <f t="shared" si="3"/>
        <v>20</v>
      </c>
      <c r="F19" t="s">
        <v>21</v>
      </c>
      <c r="G19" s="2">
        <v>600000</v>
      </c>
      <c r="I19" s="1"/>
    </row>
    <row r="20" spans="1:9" ht="15.75" x14ac:dyDescent="0.25">
      <c r="A20" t="s">
        <v>22</v>
      </c>
      <c r="B20">
        <v>18</v>
      </c>
      <c r="C20">
        <f t="shared" si="0"/>
        <v>25</v>
      </c>
      <c r="D20" t="s">
        <v>39</v>
      </c>
      <c r="E20">
        <f t="shared" si="3"/>
        <v>21</v>
      </c>
      <c r="F20" t="s">
        <v>20</v>
      </c>
      <c r="G20" s="2">
        <v>200000</v>
      </c>
      <c r="I20" s="1"/>
    </row>
    <row r="21" spans="1:9" ht="15.75" x14ac:dyDescent="0.25">
      <c r="A21" t="s">
        <v>36</v>
      </c>
      <c r="B21">
        <v>19</v>
      </c>
      <c r="C21">
        <f t="shared" si="0"/>
        <v>14</v>
      </c>
      <c r="D21" s="3" t="s">
        <v>23</v>
      </c>
      <c r="E21" s="3">
        <f t="shared" si="3"/>
        <v>23</v>
      </c>
      <c r="F21" s="3" t="s">
        <v>38</v>
      </c>
      <c r="G21" s="2">
        <f>'Concrete calcs'!G5</f>
        <v>236850903.151788</v>
      </c>
      <c r="I21" s="1"/>
    </row>
    <row r="22" spans="1:9" ht="15.75" x14ac:dyDescent="0.25">
      <c r="A22" t="s">
        <v>21</v>
      </c>
      <c r="B22">
        <v>20</v>
      </c>
      <c r="C22">
        <f t="shared" si="0"/>
        <v>14</v>
      </c>
      <c r="D22" s="3" t="s">
        <v>23</v>
      </c>
      <c r="E22">
        <f t="shared" si="3"/>
        <v>24</v>
      </c>
      <c r="F22" t="s">
        <v>37</v>
      </c>
      <c r="G22" s="2">
        <f>'Concrete calcs'!H5</f>
        <v>5944612.0077790795</v>
      </c>
      <c r="I22" s="1"/>
    </row>
    <row r="23" spans="1:9" ht="15.75" x14ac:dyDescent="0.25">
      <c r="A23" t="s">
        <v>20</v>
      </c>
      <c r="B23">
        <v>21</v>
      </c>
      <c r="C23">
        <f t="shared" si="0"/>
        <v>14</v>
      </c>
      <c r="D23" s="3" t="s">
        <v>23</v>
      </c>
      <c r="E23" s="3">
        <f t="shared" si="3"/>
        <v>16</v>
      </c>
      <c r="F23" t="s">
        <v>35</v>
      </c>
      <c r="G23" s="2">
        <f>'Concrete calcs'!I5</f>
        <v>19443037.817195758</v>
      </c>
    </row>
    <row r="24" spans="1:9" ht="15.75" x14ac:dyDescent="0.25">
      <c r="A24" t="s">
        <v>50</v>
      </c>
      <c r="B24">
        <v>22</v>
      </c>
      <c r="C24">
        <f t="shared" si="0"/>
        <v>14</v>
      </c>
      <c r="D24" s="3" t="s">
        <v>23</v>
      </c>
      <c r="E24">
        <f t="shared" si="3"/>
        <v>28</v>
      </c>
      <c r="F24" t="s">
        <v>54</v>
      </c>
      <c r="G24" s="2">
        <f>'Concrete calcs'!J5</f>
        <v>28563945.214020517</v>
      </c>
    </row>
    <row r="25" spans="1:9" ht="15.75" x14ac:dyDescent="0.25">
      <c r="A25" t="s">
        <v>38</v>
      </c>
      <c r="B25">
        <v>23</v>
      </c>
      <c r="C25">
        <f t="shared" si="0"/>
        <v>14</v>
      </c>
      <c r="D25" s="3" t="s">
        <v>23</v>
      </c>
      <c r="E25" s="3">
        <f t="shared" si="3"/>
        <v>21</v>
      </c>
      <c r="F25" s="3" t="s">
        <v>20</v>
      </c>
      <c r="G25" s="2">
        <f>'Concrete calcs'!B8</f>
        <v>51318087.916020609</v>
      </c>
    </row>
    <row r="26" spans="1:9" ht="15.75" x14ac:dyDescent="0.25">
      <c r="A26" t="s">
        <v>37</v>
      </c>
      <c r="B26">
        <v>24</v>
      </c>
      <c r="C26">
        <f t="shared" si="0"/>
        <v>13</v>
      </c>
      <c r="D26" t="s">
        <v>24</v>
      </c>
      <c r="E26">
        <f t="shared" si="2"/>
        <v>17</v>
      </c>
      <c r="F26" t="s">
        <v>51</v>
      </c>
      <c r="G26" s="2">
        <v>1472763</v>
      </c>
    </row>
    <row r="27" spans="1:9" ht="15.75" x14ac:dyDescent="0.25">
      <c r="A27" t="s">
        <v>39</v>
      </c>
      <c r="B27">
        <v>25</v>
      </c>
      <c r="C27">
        <f t="shared" si="0"/>
        <v>13</v>
      </c>
      <c r="D27" t="s">
        <v>24</v>
      </c>
      <c r="E27">
        <f t="shared" si="2"/>
        <v>18</v>
      </c>
      <c r="F27" t="s">
        <v>22</v>
      </c>
      <c r="G27" s="2">
        <v>9077273</v>
      </c>
      <c r="I27" s="1"/>
    </row>
    <row r="28" spans="1:9" ht="15.75" x14ac:dyDescent="0.25">
      <c r="A28" t="s">
        <v>40</v>
      </c>
      <c r="B28">
        <v>26</v>
      </c>
      <c r="C28">
        <f t="shared" si="0"/>
        <v>13</v>
      </c>
      <c r="D28" t="s">
        <v>24</v>
      </c>
      <c r="E28">
        <f t="shared" si="2"/>
        <v>19</v>
      </c>
      <c r="F28" t="s">
        <v>36</v>
      </c>
      <c r="G28" s="2">
        <v>145252</v>
      </c>
      <c r="I28" s="1"/>
    </row>
    <row r="29" spans="1:9" ht="15.75" x14ac:dyDescent="0.25">
      <c r="A29" t="s">
        <v>26</v>
      </c>
      <c r="B29">
        <v>27</v>
      </c>
      <c r="C29">
        <f t="shared" si="0"/>
        <v>13</v>
      </c>
      <c r="D29" t="s">
        <v>24</v>
      </c>
      <c r="E29">
        <f t="shared" si="2"/>
        <v>19</v>
      </c>
      <c r="F29" t="s">
        <v>36</v>
      </c>
      <c r="G29" s="2">
        <v>2821650</v>
      </c>
      <c r="I29" s="1"/>
    </row>
    <row r="30" spans="1:9" ht="15.75" x14ac:dyDescent="0.25">
      <c r="A30" t="s">
        <v>54</v>
      </c>
      <c r="B30">
        <v>28</v>
      </c>
      <c r="C30">
        <f t="shared" si="0"/>
        <v>13</v>
      </c>
      <c r="D30" t="s">
        <v>24</v>
      </c>
      <c r="E30">
        <f t="shared" ref="E30:E39" si="4">VLOOKUP(F30,$A$2:$B$50,2,FALSE)</f>
        <v>18</v>
      </c>
      <c r="F30" t="s">
        <v>22</v>
      </c>
      <c r="G30" s="2">
        <v>25260</v>
      </c>
      <c r="H30" t="s">
        <v>1</v>
      </c>
      <c r="I30" s="1"/>
    </row>
    <row r="31" spans="1:9" ht="15.75" x14ac:dyDescent="0.25">
      <c r="C31">
        <f t="shared" si="0"/>
        <v>13</v>
      </c>
      <c r="D31" t="s">
        <v>24</v>
      </c>
      <c r="E31">
        <f t="shared" si="4"/>
        <v>15</v>
      </c>
      <c r="F31" t="s">
        <v>49</v>
      </c>
      <c r="G31" s="2">
        <v>1964000</v>
      </c>
      <c r="H31" t="s">
        <v>1</v>
      </c>
      <c r="I31" s="1"/>
    </row>
    <row r="32" spans="1:9" ht="15.75" x14ac:dyDescent="0.25">
      <c r="C32">
        <f t="shared" si="0"/>
        <v>13</v>
      </c>
      <c r="D32" t="s">
        <v>24</v>
      </c>
      <c r="E32">
        <f t="shared" si="4"/>
        <v>16</v>
      </c>
      <c r="F32" t="s">
        <v>35</v>
      </c>
      <c r="G32" s="2">
        <v>123725</v>
      </c>
      <c r="H32" t="s">
        <v>1</v>
      </c>
      <c r="I32" s="1"/>
    </row>
    <row r="33" spans="3:9" ht="15.75" x14ac:dyDescent="0.25">
      <c r="C33">
        <f t="shared" si="0"/>
        <v>13</v>
      </c>
      <c r="D33" t="s">
        <v>24</v>
      </c>
      <c r="E33">
        <f t="shared" si="4"/>
        <v>20</v>
      </c>
      <c r="F33" t="s">
        <v>21</v>
      </c>
      <c r="G33" s="2">
        <v>6000</v>
      </c>
      <c r="H33" t="s">
        <v>1</v>
      </c>
      <c r="I33" s="1"/>
    </row>
    <row r="34" spans="3:9" ht="15.75" x14ac:dyDescent="0.25">
      <c r="C34">
        <f t="shared" si="0"/>
        <v>13</v>
      </c>
      <c r="D34" t="s">
        <v>24</v>
      </c>
      <c r="E34">
        <f t="shared" si="4"/>
        <v>22</v>
      </c>
      <c r="F34" t="s">
        <v>50</v>
      </c>
      <c r="G34" s="2">
        <v>2276603</v>
      </c>
      <c r="H34" t="s">
        <v>2</v>
      </c>
      <c r="I34" s="1"/>
    </row>
    <row r="35" spans="3:9" ht="15.75" x14ac:dyDescent="0.25">
      <c r="C35">
        <f t="shared" si="0"/>
        <v>13</v>
      </c>
      <c r="D35" t="s">
        <v>24</v>
      </c>
      <c r="E35">
        <f t="shared" si="4"/>
        <v>17</v>
      </c>
      <c r="F35" t="s">
        <v>51</v>
      </c>
      <c r="G35" s="2">
        <v>266650</v>
      </c>
      <c r="H35" t="s">
        <v>2</v>
      </c>
      <c r="I35" s="1"/>
    </row>
    <row r="36" spans="3:9" ht="15.75" x14ac:dyDescent="0.25">
      <c r="C36">
        <f t="shared" si="0"/>
        <v>13</v>
      </c>
      <c r="D36" t="s">
        <v>24</v>
      </c>
      <c r="E36">
        <f t="shared" si="4"/>
        <v>17</v>
      </c>
      <c r="F36" t="s">
        <v>51</v>
      </c>
      <c r="G36" s="2">
        <v>4300150</v>
      </c>
      <c r="H36" t="s">
        <v>3</v>
      </c>
      <c r="I36" s="1"/>
    </row>
    <row r="37" spans="3:9" ht="15.75" x14ac:dyDescent="0.25">
      <c r="C37">
        <f t="shared" si="0"/>
        <v>13</v>
      </c>
      <c r="D37" t="s">
        <v>24</v>
      </c>
      <c r="E37">
        <f t="shared" si="4"/>
        <v>16</v>
      </c>
      <c r="F37" t="s">
        <v>35</v>
      </c>
      <c r="G37" s="2">
        <v>1771706</v>
      </c>
      <c r="H37" t="s">
        <v>5</v>
      </c>
      <c r="I37" s="1"/>
    </row>
    <row r="38" spans="3:9" ht="15.75" x14ac:dyDescent="0.25">
      <c r="C38">
        <f t="shared" si="0"/>
        <v>13</v>
      </c>
      <c r="D38" t="s">
        <v>24</v>
      </c>
      <c r="E38">
        <f t="shared" si="4"/>
        <v>15</v>
      </c>
      <c r="F38" t="s">
        <v>49</v>
      </c>
      <c r="G38" s="2">
        <v>6522</v>
      </c>
      <c r="H38" t="s">
        <v>6</v>
      </c>
      <c r="I38" s="1"/>
    </row>
    <row r="39" spans="3:9" ht="15.75" x14ac:dyDescent="0.25">
      <c r="C39">
        <f t="shared" si="0"/>
        <v>13</v>
      </c>
      <c r="D39" t="s">
        <v>24</v>
      </c>
      <c r="E39">
        <f t="shared" si="4"/>
        <v>16</v>
      </c>
      <c r="F39" t="s">
        <v>35</v>
      </c>
      <c r="G39" s="2">
        <v>1200282</v>
      </c>
      <c r="H39" t="s">
        <v>6</v>
      </c>
      <c r="I39" s="1"/>
    </row>
    <row r="40" spans="3:9" ht="15.75" x14ac:dyDescent="0.25">
      <c r="C40">
        <f t="shared" si="0"/>
        <v>13</v>
      </c>
      <c r="D40" t="s">
        <v>24</v>
      </c>
      <c r="E40">
        <f t="shared" ref="E40:E50" si="5">VLOOKUP(F40,$A$2:$B$50,2,FALSE)</f>
        <v>26</v>
      </c>
      <c r="F40" t="s">
        <v>40</v>
      </c>
      <c r="G40" s="2">
        <v>6527456</v>
      </c>
      <c r="H40" t="s">
        <v>7</v>
      </c>
      <c r="I40" s="1"/>
    </row>
    <row r="41" spans="3:9" ht="15.75" x14ac:dyDescent="0.25">
      <c r="C41">
        <f t="shared" si="0"/>
        <v>13</v>
      </c>
      <c r="D41" t="s">
        <v>24</v>
      </c>
      <c r="E41">
        <f t="shared" si="5"/>
        <v>27</v>
      </c>
      <c r="F41" t="s">
        <v>26</v>
      </c>
      <c r="G41" s="2">
        <v>595522</v>
      </c>
      <c r="H41" t="s">
        <v>7</v>
      </c>
      <c r="I41" s="1"/>
    </row>
    <row r="42" spans="3:9" ht="15.75" x14ac:dyDescent="0.25">
      <c r="C42">
        <f t="shared" si="0"/>
        <v>13</v>
      </c>
      <c r="D42" t="s">
        <v>24</v>
      </c>
      <c r="E42">
        <f t="shared" si="5"/>
        <v>23</v>
      </c>
      <c r="F42" t="s">
        <v>25</v>
      </c>
      <c r="G42" s="2">
        <v>610446</v>
      </c>
      <c r="H42" t="s">
        <v>7</v>
      </c>
      <c r="I42" s="1"/>
    </row>
    <row r="43" spans="3:9" ht="15.75" x14ac:dyDescent="0.25">
      <c r="C43">
        <f t="shared" si="0"/>
        <v>13</v>
      </c>
      <c r="D43" t="s">
        <v>24</v>
      </c>
      <c r="E43">
        <f t="shared" si="5"/>
        <v>17</v>
      </c>
      <c r="F43" t="s">
        <v>51</v>
      </c>
      <c r="G43" s="2">
        <v>3513843</v>
      </c>
      <c r="H43" t="s">
        <v>8</v>
      </c>
      <c r="I43" s="1"/>
    </row>
    <row r="44" spans="3:9" ht="15.75" x14ac:dyDescent="0.25">
      <c r="C44">
        <f t="shared" si="0"/>
        <v>13</v>
      </c>
      <c r="D44" t="s">
        <v>24</v>
      </c>
      <c r="E44">
        <f t="shared" si="5"/>
        <v>17</v>
      </c>
      <c r="F44" t="s">
        <v>51</v>
      </c>
      <c r="G44" s="2">
        <v>98637</v>
      </c>
      <c r="H44" t="s">
        <v>9</v>
      </c>
    </row>
    <row r="45" spans="3:9" ht="15.75" x14ac:dyDescent="0.25">
      <c r="C45">
        <f t="shared" si="0"/>
        <v>13</v>
      </c>
      <c r="D45" t="s">
        <v>24</v>
      </c>
      <c r="E45">
        <f t="shared" si="5"/>
        <v>19</v>
      </c>
      <c r="F45" t="s">
        <v>36</v>
      </c>
      <c r="G45" s="2">
        <v>430982</v>
      </c>
      <c r="H45" t="s">
        <v>10</v>
      </c>
    </row>
    <row r="46" spans="3:9" ht="15.75" x14ac:dyDescent="0.25">
      <c r="C46">
        <f t="shared" si="0"/>
        <v>13</v>
      </c>
      <c r="D46" t="s">
        <v>24</v>
      </c>
      <c r="E46">
        <f t="shared" si="5"/>
        <v>18</v>
      </c>
      <c r="F46" t="s">
        <v>22</v>
      </c>
      <c r="G46" s="2">
        <v>986570</v>
      </c>
      <c r="H46" t="s">
        <v>10</v>
      </c>
    </row>
    <row r="47" spans="3:9" ht="15.75" x14ac:dyDescent="0.25">
      <c r="C47">
        <f t="shared" si="0"/>
        <v>13</v>
      </c>
      <c r="D47" t="s">
        <v>24</v>
      </c>
      <c r="E47">
        <f t="shared" si="5"/>
        <v>17</v>
      </c>
      <c r="F47" t="s">
        <v>51</v>
      </c>
      <c r="G47" s="2">
        <v>220456</v>
      </c>
      <c r="H47" t="s">
        <v>11</v>
      </c>
    </row>
    <row r="48" spans="3:9" ht="15.75" x14ac:dyDescent="0.25">
      <c r="C48">
        <f t="shared" si="0"/>
        <v>13</v>
      </c>
      <c r="D48" t="s">
        <v>24</v>
      </c>
      <c r="E48">
        <f t="shared" si="5"/>
        <v>18</v>
      </c>
      <c r="F48" t="s">
        <v>22</v>
      </c>
      <c r="G48" s="2">
        <v>109887</v>
      </c>
      <c r="H48" t="s">
        <v>11</v>
      </c>
    </row>
    <row r="49" spans="3:8" ht="15.75" x14ac:dyDescent="0.25">
      <c r="C49">
        <f t="shared" si="0"/>
        <v>13</v>
      </c>
      <c r="D49" t="s">
        <v>24</v>
      </c>
      <c r="E49">
        <f t="shared" si="5"/>
        <v>17</v>
      </c>
      <c r="F49" t="s">
        <v>51</v>
      </c>
      <c r="G49" s="2">
        <v>4018</v>
      </c>
      <c r="H49" t="s">
        <v>12</v>
      </c>
    </row>
    <row r="50" spans="3:8" ht="15.75" x14ac:dyDescent="0.25">
      <c r="C50">
        <f t="shared" si="0"/>
        <v>13</v>
      </c>
      <c r="D50" t="s">
        <v>24</v>
      </c>
      <c r="E50">
        <f t="shared" si="5"/>
        <v>26</v>
      </c>
      <c r="F50" t="s">
        <v>40</v>
      </c>
      <c r="G50" s="2">
        <v>305730</v>
      </c>
      <c r="H50" t="s">
        <v>12</v>
      </c>
    </row>
    <row r="51" spans="3:8" ht="15.75" x14ac:dyDescent="0.25">
      <c r="C51">
        <f>VLOOKUP(D51,$A$2:$B$50,2,0)</f>
        <v>13</v>
      </c>
      <c r="D51" s="3" t="s">
        <v>24</v>
      </c>
      <c r="E51" s="3">
        <f>VLOOKUP(F51,$A$2:$B$50,2,FALSE)</f>
        <v>23</v>
      </c>
      <c r="F51" s="3" t="s">
        <v>38</v>
      </c>
      <c r="G51" s="2">
        <f>'Concrete calcs'!G4</f>
        <v>14044265.12518304</v>
      </c>
      <c r="H51" t="s">
        <v>33</v>
      </c>
    </row>
    <row r="52" spans="3:8" ht="15.75" x14ac:dyDescent="0.25">
      <c r="C52">
        <f>VLOOKUP(D52,$A$2:$B$50,2,0)</f>
        <v>13</v>
      </c>
      <c r="D52" s="3" t="s">
        <v>24</v>
      </c>
      <c r="E52">
        <f t="shared" ref="E52:E55" si="6">VLOOKUP(F52,$A$2:$B$50,2,FALSE)</f>
        <v>24</v>
      </c>
      <c r="F52" t="s">
        <v>37</v>
      </c>
      <c r="G52" s="2">
        <f>'Concrete calcs'!H4</f>
        <v>352490.55837499688</v>
      </c>
      <c r="H52" t="s">
        <v>33</v>
      </c>
    </row>
    <row r="53" spans="3:8" ht="15.75" x14ac:dyDescent="0.25">
      <c r="C53">
        <f>VLOOKUP(D53,$A$2:$B$50,2,0)</f>
        <v>13</v>
      </c>
      <c r="D53" s="3" t="s">
        <v>24</v>
      </c>
      <c r="E53" s="3">
        <f t="shared" si="6"/>
        <v>16</v>
      </c>
      <c r="F53" t="s">
        <v>35</v>
      </c>
      <c r="G53" s="2">
        <f>'Concrete calcs'!I4</f>
        <v>1152890.5919715343</v>
      </c>
      <c r="H53" t="s">
        <v>33</v>
      </c>
    </row>
    <row r="54" spans="3:8" ht="15.75" x14ac:dyDescent="0.25">
      <c r="C54">
        <f>VLOOKUP(D54,$A$2:$B$50,2,0)</f>
        <v>13</v>
      </c>
      <c r="D54" s="3" t="s">
        <v>24</v>
      </c>
      <c r="E54" s="3">
        <f t="shared" si="6"/>
        <v>28</v>
      </c>
      <c r="F54" t="s">
        <v>54</v>
      </c>
      <c r="G54" s="2">
        <f>'Concrete calcs'!J4</f>
        <v>1693722.1444742421</v>
      </c>
      <c r="H54" t="s">
        <v>33</v>
      </c>
    </row>
    <row r="55" spans="3:8" ht="15.75" x14ac:dyDescent="0.25">
      <c r="C55">
        <f t="shared" ref="C55" si="7">VLOOKUP(D55,$A$2:$B$50,2,0)</f>
        <v>13</v>
      </c>
      <c r="D55" s="3" t="s">
        <v>24</v>
      </c>
      <c r="E55">
        <f t="shared" si="6"/>
        <v>21</v>
      </c>
      <c r="F55" s="3" t="s">
        <v>20</v>
      </c>
      <c r="G55" s="2">
        <f>'Concrete calcs'!B7</f>
        <v>15933045.47319214</v>
      </c>
      <c r="H55" t="s">
        <v>33</v>
      </c>
    </row>
    <row r="56" spans="3:8" ht="15.75" x14ac:dyDescent="0.25">
      <c r="C56">
        <f t="shared" si="0"/>
        <v>0</v>
      </c>
      <c r="D56" t="s">
        <v>0</v>
      </c>
      <c r="E56">
        <f t="shared" ref="E56:E67" si="8">VLOOKUP(F56,$A$2:$B$50,2,FALSE)</f>
        <v>21</v>
      </c>
      <c r="F56" t="s">
        <v>20</v>
      </c>
      <c r="G56" s="2">
        <v>25163062</v>
      </c>
    </row>
    <row r="57" spans="3:8" ht="15.75" x14ac:dyDescent="0.25">
      <c r="C57">
        <f t="shared" si="0"/>
        <v>1</v>
      </c>
      <c r="D57" t="s">
        <v>1</v>
      </c>
      <c r="E57">
        <f t="shared" si="8"/>
        <v>21</v>
      </c>
      <c r="F57" t="s">
        <v>20</v>
      </c>
      <c r="G57" s="2">
        <v>11423015</v>
      </c>
    </row>
    <row r="58" spans="3:8" ht="15.75" x14ac:dyDescent="0.25">
      <c r="C58">
        <f t="shared" si="0"/>
        <v>2</v>
      </c>
      <c r="D58" t="s">
        <v>2</v>
      </c>
      <c r="E58">
        <f t="shared" si="8"/>
        <v>21</v>
      </c>
      <c r="F58" t="s">
        <v>20</v>
      </c>
      <c r="G58" s="2">
        <v>11046747</v>
      </c>
    </row>
    <row r="59" spans="3:8" ht="15.75" x14ac:dyDescent="0.25">
      <c r="C59">
        <f t="shared" si="0"/>
        <v>3</v>
      </c>
      <c r="D59" t="s">
        <v>3</v>
      </c>
      <c r="E59">
        <f t="shared" si="8"/>
        <v>21</v>
      </c>
      <c r="F59" t="s">
        <v>20</v>
      </c>
      <c r="G59" s="2">
        <v>48850</v>
      </c>
    </row>
    <row r="60" spans="3:8" ht="15.75" x14ac:dyDescent="0.25">
      <c r="C60">
        <f t="shared" si="0"/>
        <v>5</v>
      </c>
      <c r="D60" t="s">
        <v>5</v>
      </c>
      <c r="E60">
        <f t="shared" si="8"/>
        <v>21</v>
      </c>
      <c r="F60" t="s">
        <v>20</v>
      </c>
      <c r="G60" s="2">
        <v>10269294</v>
      </c>
    </row>
    <row r="61" spans="3:8" ht="15.75" x14ac:dyDescent="0.25">
      <c r="C61">
        <f t="shared" si="0"/>
        <v>6</v>
      </c>
      <c r="D61" t="s">
        <v>34</v>
      </c>
      <c r="E61">
        <f t="shared" si="8"/>
        <v>21</v>
      </c>
      <c r="F61" t="s">
        <v>20</v>
      </c>
      <c r="G61" s="2">
        <v>6784866</v>
      </c>
    </row>
    <row r="62" spans="3:8" ht="15.75" x14ac:dyDescent="0.25">
      <c r="C62">
        <f t="shared" si="0"/>
        <v>7</v>
      </c>
      <c r="D62" t="s">
        <v>7</v>
      </c>
      <c r="E62">
        <f t="shared" si="8"/>
        <v>21</v>
      </c>
      <c r="F62" t="s">
        <v>20</v>
      </c>
      <c r="G62" s="2">
        <v>6784866</v>
      </c>
    </row>
    <row r="63" spans="3:8" ht="15.75" x14ac:dyDescent="0.25">
      <c r="C63">
        <f t="shared" si="0"/>
        <v>8</v>
      </c>
      <c r="D63" t="s">
        <v>8</v>
      </c>
      <c r="E63">
        <f t="shared" si="8"/>
        <v>21</v>
      </c>
      <c r="F63" t="s">
        <v>20</v>
      </c>
      <c r="G63" s="2">
        <v>10289110</v>
      </c>
    </row>
    <row r="64" spans="3:8" ht="15.75" x14ac:dyDescent="0.25">
      <c r="C64">
        <f t="shared" si="0"/>
        <v>9</v>
      </c>
      <c r="D64" t="s">
        <v>9</v>
      </c>
      <c r="E64">
        <f t="shared" si="8"/>
        <v>21</v>
      </c>
      <c r="F64" t="s">
        <v>20</v>
      </c>
      <c r="G64" s="2">
        <v>288824</v>
      </c>
    </row>
    <row r="65" spans="3:7" ht="15.75" x14ac:dyDescent="0.25">
      <c r="C65">
        <f t="shared" si="0"/>
        <v>10</v>
      </c>
      <c r="D65" t="s">
        <v>28</v>
      </c>
      <c r="E65">
        <f t="shared" si="8"/>
        <v>21</v>
      </c>
      <c r="F65" t="s">
        <v>20</v>
      </c>
      <c r="G65" s="2">
        <v>1367556</v>
      </c>
    </row>
    <row r="66" spans="3:7" ht="15.75" x14ac:dyDescent="0.25">
      <c r="C66">
        <f t="shared" si="0"/>
        <v>11</v>
      </c>
      <c r="D66" t="s">
        <v>11</v>
      </c>
      <c r="E66">
        <f t="shared" si="8"/>
        <v>21</v>
      </c>
      <c r="F66" t="s">
        <v>20</v>
      </c>
      <c r="G66" s="2">
        <v>967298</v>
      </c>
    </row>
    <row r="67" spans="3:7" ht="15.75" x14ac:dyDescent="0.25">
      <c r="C67">
        <f t="shared" si="0"/>
        <v>12</v>
      </c>
      <c r="D67" t="s">
        <v>12</v>
      </c>
      <c r="E67">
        <f t="shared" si="8"/>
        <v>21</v>
      </c>
      <c r="F67" t="s">
        <v>20</v>
      </c>
      <c r="G67" s="2">
        <v>906995</v>
      </c>
    </row>
    <row r="68" spans="3:7" ht="15.75" x14ac:dyDescent="0.25">
      <c r="D68" s="3"/>
      <c r="G68" s="2"/>
    </row>
    <row r="69" spans="3:7" ht="15.75" x14ac:dyDescent="0.25">
      <c r="G69" s="2"/>
    </row>
    <row r="70" spans="3:7" ht="15.75" x14ac:dyDescent="0.25">
      <c r="G70" s="2"/>
    </row>
    <row r="71" spans="3:7" ht="15.75" x14ac:dyDescent="0.25">
      <c r="G71" s="2"/>
    </row>
    <row r="72" spans="3:7" ht="15.75" x14ac:dyDescent="0.25">
      <c r="G72" s="2"/>
    </row>
    <row r="73" spans="3:7" ht="15.75" x14ac:dyDescent="0.25">
      <c r="G73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/>
  </sheetViews>
  <sheetFormatPr defaultRowHeight="15" x14ac:dyDescent="0.25"/>
  <cols>
    <col min="1" max="1" width="46.28515625" customWidth="1"/>
    <col min="2" max="2" width="12.5703125" customWidth="1"/>
    <col min="7" max="7" width="10.85546875" customWidth="1"/>
    <col min="9" max="9" width="11.28515625" customWidth="1"/>
    <col min="10" max="10" width="11" customWidth="1"/>
  </cols>
  <sheetData>
    <row r="1" spans="1:10" x14ac:dyDescent="0.25">
      <c r="C1" s="10" t="s">
        <v>46</v>
      </c>
      <c r="D1" s="10"/>
      <c r="E1" s="10"/>
      <c r="F1" s="10"/>
      <c r="G1" t="s">
        <v>47</v>
      </c>
    </row>
    <row r="2" spans="1:10" ht="60" x14ac:dyDescent="0.25">
      <c r="C2" s="4" t="s">
        <v>38</v>
      </c>
      <c r="D2" s="4" t="s">
        <v>37</v>
      </c>
      <c r="E2" s="4" t="s">
        <v>35</v>
      </c>
      <c r="F2" s="4" t="s">
        <v>41</v>
      </c>
      <c r="G2" s="4" t="s">
        <v>38</v>
      </c>
      <c r="H2" s="4" t="s">
        <v>37</v>
      </c>
      <c r="I2" s="4" t="s">
        <v>35</v>
      </c>
      <c r="J2" s="4" t="s">
        <v>41</v>
      </c>
    </row>
    <row r="3" spans="1:10" x14ac:dyDescent="0.25">
      <c r="B3" t="s">
        <v>45</v>
      </c>
    </row>
    <row r="4" spans="1:10" x14ac:dyDescent="0.25">
      <c r="A4" t="s">
        <v>42</v>
      </c>
      <c r="B4" s="5">
        <v>17243368.420003816</v>
      </c>
      <c r="C4">
        <v>0.81447341279853791</v>
      </c>
      <c r="D4">
        <v>2.0442094014883831E-2</v>
      </c>
      <c r="E4">
        <v>6.6859940812612942E-2</v>
      </c>
      <c r="F4">
        <v>9.8224552373965185E-2</v>
      </c>
      <c r="G4" s="5">
        <f>$B4*C4</f>
        <v>14044265.12518304</v>
      </c>
      <c r="H4" s="5">
        <f t="shared" ref="H4:J4" si="0">$B4*D4</f>
        <v>352490.55837499688</v>
      </c>
      <c r="I4" s="5">
        <f t="shared" si="0"/>
        <v>1152890.5919715343</v>
      </c>
      <c r="J4" s="5">
        <f t="shared" si="0"/>
        <v>1693722.1444742421</v>
      </c>
    </row>
    <row r="5" spans="1:10" x14ac:dyDescent="0.25">
      <c r="A5" t="s">
        <v>44</v>
      </c>
      <c r="B5" s="5">
        <v>290802498.19078338</v>
      </c>
      <c r="C5">
        <f>C4</f>
        <v>0.81447341279853791</v>
      </c>
      <c r="D5">
        <f t="shared" ref="D5:F5" si="1">D4</f>
        <v>2.0442094014883831E-2</v>
      </c>
      <c r="E5">
        <f t="shared" si="1"/>
        <v>6.6859940812612942E-2</v>
      </c>
      <c r="F5">
        <f t="shared" si="1"/>
        <v>9.8224552373965185E-2</v>
      </c>
      <c r="G5" s="5">
        <f>$B5*C5</f>
        <v>236850903.151788</v>
      </c>
      <c r="H5" s="5">
        <f t="shared" ref="H5" si="2">$B5*D5</f>
        <v>5944612.0077790795</v>
      </c>
      <c r="I5" s="5">
        <f t="shared" ref="I5" si="3">$B5*E5</f>
        <v>19443037.817195758</v>
      </c>
      <c r="J5" s="5">
        <f t="shared" ref="J5" si="4">$B5*F5</f>
        <v>28563945.214020517</v>
      </c>
    </row>
    <row r="7" spans="1:10" x14ac:dyDescent="0.25">
      <c r="A7" t="s">
        <v>43</v>
      </c>
      <c r="B7" s="5">
        <v>15933045.47319214</v>
      </c>
    </row>
    <row r="8" spans="1:10" x14ac:dyDescent="0.25">
      <c r="A8" t="s">
        <v>48</v>
      </c>
      <c r="B8" s="5">
        <v>51318087.916020609</v>
      </c>
    </row>
    <row r="9" spans="1:10" x14ac:dyDescent="0.25">
      <c r="B9" s="5"/>
    </row>
    <row r="10" spans="1:10" x14ac:dyDescent="0.25">
      <c r="B10" s="5"/>
    </row>
    <row r="11" spans="1:10" x14ac:dyDescent="0.25">
      <c r="B11" s="5"/>
    </row>
  </sheetData>
  <mergeCells count="1">
    <mergeCell ref="C1:F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E11" sqref="E11"/>
    </sheetView>
  </sheetViews>
  <sheetFormatPr defaultRowHeight="15" x14ac:dyDescent="0.25"/>
  <cols>
    <col min="1" max="1" width="23.7109375" customWidth="1"/>
    <col min="2" max="2" width="13.5703125" customWidth="1"/>
  </cols>
  <sheetData>
    <row r="1" spans="1:2" x14ac:dyDescent="0.25">
      <c r="A1" t="s">
        <v>27</v>
      </c>
      <c r="B1" t="s">
        <v>55</v>
      </c>
    </row>
    <row r="2" spans="1:2" x14ac:dyDescent="0.25">
      <c r="A2" t="str">
        <f>Main!A2</f>
        <v>Wood</v>
      </c>
      <c r="B2" t="s">
        <v>56</v>
      </c>
    </row>
    <row r="3" spans="1:2" x14ac:dyDescent="0.25">
      <c r="A3" t="str">
        <f>Main!A3</f>
        <v>Asphalt Shingles</v>
      </c>
      <c r="B3" t="s">
        <v>65</v>
      </c>
    </row>
    <row r="4" spans="1:2" x14ac:dyDescent="0.25">
      <c r="A4" t="str">
        <f>Main!A4</f>
        <v>Gypsum Drywall</v>
      </c>
      <c r="B4" t="s">
        <v>67</v>
      </c>
    </row>
    <row r="5" spans="1:2" x14ac:dyDescent="0.25">
      <c r="A5" t="str">
        <f>Main!A5</f>
        <v>Metal</v>
      </c>
      <c r="B5" t="s">
        <v>57</v>
      </c>
    </row>
    <row r="6" spans="1:2" x14ac:dyDescent="0.25">
      <c r="A6" t="str">
        <f>Main!A6</f>
        <v>Concrete</v>
      </c>
      <c r="B6" t="s">
        <v>33</v>
      </c>
    </row>
    <row r="7" spans="1:2" x14ac:dyDescent="0.25">
      <c r="A7" t="str">
        <f>Main!A7</f>
        <v>Bricks</v>
      </c>
      <c r="B7" t="s">
        <v>58</v>
      </c>
    </row>
    <row r="8" spans="1:2" x14ac:dyDescent="0.25">
      <c r="A8" t="str">
        <f>Main!A8</f>
        <v>Asphalt pavement</v>
      </c>
      <c r="B8" t="s">
        <v>65</v>
      </c>
    </row>
    <row r="9" spans="1:2" x14ac:dyDescent="0.25">
      <c r="A9" t="str">
        <f>Main!A9</f>
        <v>Fines</v>
      </c>
      <c r="B9" t="s">
        <v>59</v>
      </c>
    </row>
    <row r="10" spans="1:2" x14ac:dyDescent="0.25">
      <c r="A10" t="str">
        <f>Main!A10</f>
        <v>Cardboard</v>
      </c>
      <c r="B10" t="s">
        <v>68</v>
      </c>
    </row>
    <row r="11" spans="1:2" x14ac:dyDescent="0.25">
      <c r="A11" t="str">
        <f>Main!A11</f>
        <v>Glass</v>
      </c>
      <c r="B11" t="s">
        <v>60</v>
      </c>
    </row>
    <row r="12" spans="1:2" x14ac:dyDescent="0.25">
      <c r="A12" t="str">
        <f>Main!A12</f>
        <v>Organics</v>
      </c>
      <c r="B12" t="s">
        <v>61</v>
      </c>
    </row>
    <row r="13" spans="1:2" x14ac:dyDescent="0.25">
      <c r="A13" t="str">
        <f>Main!A13</f>
        <v>Plastic</v>
      </c>
      <c r="B13" t="s">
        <v>62</v>
      </c>
    </row>
    <row r="14" spans="1:2" x14ac:dyDescent="0.25">
      <c r="A14" t="str">
        <f>Main!A14</f>
        <v>Carpet</v>
      </c>
      <c r="B14" t="s">
        <v>63</v>
      </c>
    </row>
    <row r="15" spans="1:2" x14ac:dyDescent="0.25">
      <c r="A15" t="str">
        <f>Main!A15</f>
        <v>Mixed CDD Processing</v>
      </c>
      <c r="B15" t="s">
        <v>66</v>
      </c>
    </row>
    <row r="16" spans="1:2" x14ac:dyDescent="0.25">
      <c r="A16" t="str">
        <f>Main!A16</f>
        <v>Concrete Processing</v>
      </c>
      <c r="B16" t="s">
        <v>33</v>
      </c>
    </row>
    <row r="17" spans="1:2" x14ac:dyDescent="0.25">
      <c r="A17" t="str">
        <f>Main!A17</f>
        <v xml:space="preserve">Asphalt pavement </v>
      </c>
      <c r="B17" t="s">
        <v>65</v>
      </c>
    </row>
    <row r="18" spans="1:2" x14ac:dyDescent="0.25">
      <c r="A18" t="str">
        <f>Main!A18</f>
        <v>Aggregate - unspecified</v>
      </c>
      <c r="B18" t="s">
        <v>33</v>
      </c>
    </row>
    <row r="19" spans="1:2" x14ac:dyDescent="0.25">
      <c r="A19" t="str">
        <f>Main!A19</f>
        <v>Product Manufacturing</v>
      </c>
      <c r="B19" t="s">
        <v>66</v>
      </c>
    </row>
    <row r="20" spans="1:2" x14ac:dyDescent="0.25">
      <c r="A20" t="str">
        <f>Main!A20</f>
        <v>Fuel</v>
      </c>
      <c r="B20" t="s">
        <v>64</v>
      </c>
    </row>
    <row r="21" spans="1:2" x14ac:dyDescent="0.25">
      <c r="A21" t="str">
        <f>Main!A21</f>
        <v>Compost/Mulch</v>
      </c>
      <c r="B21" t="s">
        <v>61</v>
      </c>
    </row>
    <row r="22" spans="1:2" x14ac:dyDescent="0.25">
      <c r="A22" t="str">
        <f>Main!A22</f>
        <v>Other</v>
      </c>
      <c r="B22" t="s">
        <v>66</v>
      </c>
    </row>
    <row r="23" spans="1:2" x14ac:dyDescent="0.25">
      <c r="A23" t="str">
        <f>Main!A23</f>
        <v>Landfill</v>
      </c>
      <c r="B23" t="s">
        <v>66</v>
      </c>
    </row>
    <row r="24" spans="1:2" x14ac:dyDescent="0.25">
      <c r="A24" t="str">
        <f>Main!A24</f>
        <v>Soil amendment</v>
      </c>
      <c r="B24" t="s">
        <v>61</v>
      </c>
    </row>
    <row r="25" spans="1:2" x14ac:dyDescent="0.25">
      <c r="A25" t="str">
        <f>Main!A25</f>
        <v>Road base</v>
      </c>
      <c r="B25" t="s">
        <v>33</v>
      </c>
    </row>
    <row r="26" spans="1:2" x14ac:dyDescent="0.25">
      <c r="A26" t="str">
        <f>Main!A26</f>
        <v>Drain rock</v>
      </c>
      <c r="B26" t="s">
        <v>33</v>
      </c>
    </row>
    <row r="27" spans="1:2" x14ac:dyDescent="0.25">
      <c r="A27" t="str">
        <f>Main!A27</f>
        <v>Asphalt Processing</v>
      </c>
      <c r="B27" t="s">
        <v>65</v>
      </c>
    </row>
    <row r="28" spans="1:2" x14ac:dyDescent="0.25">
      <c r="A28" t="str">
        <f>Main!A28</f>
        <v>Landfill cover</v>
      </c>
      <c r="B28" t="s">
        <v>66</v>
      </c>
    </row>
    <row r="29" spans="1:2" x14ac:dyDescent="0.25">
      <c r="A29" t="str">
        <f>Main!A29</f>
        <v>Fill material</v>
      </c>
      <c r="B29" t="s">
        <v>33</v>
      </c>
    </row>
    <row r="30" spans="1:2" x14ac:dyDescent="0.25">
      <c r="A30" t="str">
        <f>Main!A30</f>
        <v xml:space="preserve">Concrete </v>
      </c>
      <c r="B30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9"/>
  <sheetViews>
    <sheetView workbookViewId="0">
      <selection activeCell="F18" sqref="F18"/>
    </sheetView>
  </sheetViews>
  <sheetFormatPr defaultRowHeight="15" x14ac:dyDescent="0.25"/>
  <cols>
    <col min="3" max="3" width="11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f>Main!C2</f>
        <v>0</v>
      </c>
      <c r="B2">
        <f>Main!E2</f>
        <v>13</v>
      </c>
      <c r="C2" s="1">
        <f>Main!G2</f>
        <v>13516938.325680647</v>
      </c>
    </row>
    <row r="3" spans="1:3" x14ac:dyDescent="0.25">
      <c r="A3">
        <f>Main!C3</f>
        <v>1</v>
      </c>
      <c r="B3">
        <f>Main!E3</f>
        <v>13</v>
      </c>
      <c r="C3" s="1">
        <f>Main!G3</f>
        <v>2118985</v>
      </c>
    </row>
    <row r="4" spans="1:3" x14ac:dyDescent="0.25">
      <c r="A4">
        <f>Main!C4</f>
        <v>2</v>
      </c>
      <c r="B4">
        <f>Main!E4</f>
        <v>13</v>
      </c>
      <c r="C4" s="1">
        <f>Main!G4</f>
        <v>2543252.7318882789</v>
      </c>
    </row>
    <row r="5" spans="1:3" x14ac:dyDescent="0.25">
      <c r="A5">
        <f>Main!C5</f>
        <v>3</v>
      </c>
      <c r="B5">
        <f>Main!E5</f>
        <v>13</v>
      </c>
      <c r="C5" s="1">
        <f>Main!G5</f>
        <v>4300150</v>
      </c>
    </row>
    <row r="6" spans="1:3" x14ac:dyDescent="0.25">
      <c r="A6">
        <f>Main!C6</f>
        <v>5</v>
      </c>
      <c r="B6">
        <f>Main!E6</f>
        <v>13</v>
      </c>
      <c r="C6" s="1">
        <f>Main!G6</f>
        <v>1771706</v>
      </c>
    </row>
    <row r="7" spans="1:3" x14ac:dyDescent="0.25">
      <c r="A7">
        <f>Main!C7</f>
        <v>6</v>
      </c>
      <c r="B7">
        <f>Main!E7</f>
        <v>13</v>
      </c>
      <c r="C7" s="1">
        <f>Main!G7</f>
        <v>1206804</v>
      </c>
    </row>
    <row r="8" spans="1:3" x14ac:dyDescent="0.25">
      <c r="A8">
        <f>Main!C8</f>
        <v>7</v>
      </c>
      <c r="B8">
        <f>Main!E8</f>
        <v>13</v>
      </c>
      <c r="C8" s="1">
        <f>Main!G8</f>
        <v>7733424</v>
      </c>
    </row>
    <row r="9" spans="1:3" x14ac:dyDescent="0.25">
      <c r="A9">
        <f>Main!C9</f>
        <v>8</v>
      </c>
      <c r="B9">
        <f>Main!E9</f>
        <v>13</v>
      </c>
      <c r="C9" s="1">
        <f>Main!G9</f>
        <v>3513843</v>
      </c>
    </row>
    <row r="10" spans="1:3" x14ac:dyDescent="0.25">
      <c r="A10">
        <f>Main!C10</f>
        <v>9</v>
      </c>
      <c r="B10">
        <f>Main!E10</f>
        <v>13</v>
      </c>
      <c r="C10" s="1">
        <f>Main!G10</f>
        <v>98637</v>
      </c>
    </row>
    <row r="11" spans="1:3" x14ac:dyDescent="0.25">
      <c r="A11">
        <f>Main!C11</f>
        <v>10</v>
      </c>
      <c r="B11">
        <f>Main!E11</f>
        <v>13</v>
      </c>
      <c r="C11" s="1">
        <f>Main!G11</f>
        <v>1417552</v>
      </c>
    </row>
    <row r="12" spans="1:3" x14ac:dyDescent="0.25">
      <c r="A12">
        <f>Main!C12</f>
        <v>11</v>
      </c>
      <c r="B12">
        <f>Main!E12</f>
        <v>13</v>
      </c>
      <c r="C12" s="1">
        <f>Main!G12</f>
        <v>330343</v>
      </c>
    </row>
    <row r="13" spans="1:3" x14ac:dyDescent="0.25">
      <c r="A13">
        <f>Main!C13</f>
        <v>12</v>
      </c>
      <c r="B13">
        <f>Main!E13</f>
        <v>13</v>
      </c>
      <c r="C13" s="1">
        <f>Main!G13</f>
        <v>309749</v>
      </c>
    </row>
    <row r="14" spans="1:3" x14ac:dyDescent="0.25">
      <c r="A14">
        <f>Main!C14</f>
        <v>6</v>
      </c>
      <c r="B14">
        <f>Main!E14</f>
        <v>25</v>
      </c>
      <c r="C14" s="1">
        <f>Main!G14</f>
        <v>81400000</v>
      </c>
    </row>
    <row r="15" spans="1:3" x14ac:dyDescent="0.25">
      <c r="A15">
        <f>Main!C15</f>
        <v>4</v>
      </c>
      <c r="B15">
        <f>Main!E15</f>
        <v>13</v>
      </c>
      <c r="C15" s="1">
        <f>Main!G15</f>
        <v>33176414</v>
      </c>
    </row>
    <row r="16" spans="1:3" x14ac:dyDescent="0.25">
      <c r="A16">
        <f>Main!C16</f>
        <v>4</v>
      </c>
      <c r="B16">
        <f>Main!E16</f>
        <v>14</v>
      </c>
      <c r="C16" s="1">
        <f>Main!G16</f>
        <v>342120586</v>
      </c>
    </row>
    <row r="17" spans="1:3" x14ac:dyDescent="0.25">
      <c r="A17">
        <f>Main!C17</f>
        <v>25</v>
      </c>
      <c r="B17">
        <f>Main!E17</f>
        <v>15</v>
      </c>
      <c r="C17" s="1">
        <f>Main!G17</f>
        <v>72100000</v>
      </c>
    </row>
    <row r="18" spans="1:3" x14ac:dyDescent="0.25">
      <c r="A18">
        <f>Main!C18</f>
        <v>25</v>
      </c>
      <c r="B18">
        <f>Main!E18</f>
        <v>16</v>
      </c>
      <c r="C18" s="1">
        <f>Main!G18</f>
        <v>8500000</v>
      </c>
    </row>
    <row r="19" spans="1:3" x14ac:dyDescent="0.25">
      <c r="A19">
        <f>Main!C19</f>
        <v>25</v>
      </c>
      <c r="B19">
        <f>Main!E19</f>
        <v>20</v>
      </c>
      <c r="C19" s="1">
        <f>Main!G19</f>
        <v>600000</v>
      </c>
    </row>
    <row r="20" spans="1:3" x14ac:dyDescent="0.25">
      <c r="A20">
        <f>Main!C20</f>
        <v>25</v>
      </c>
      <c r="B20">
        <f>Main!E20</f>
        <v>21</v>
      </c>
      <c r="C20" s="1">
        <f>Main!G20</f>
        <v>200000</v>
      </c>
    </row>
    <row r="21" spans="1:3" x14ac:dyDescent="0.25">
      <c r="A21">
        <f>Main!C21</f>
        <v>14</v>
      </c>
      <c r="B21">
        <f>Main!E21</f>
        <v>23</v>
      </c>
      <c r="C21" s="1">
        <f>Main!G21</f>
        <v>236850903.151788</v>
      </c>
    </row>
    <row r="22" spans="1:3" x14ac:dyDescent="0.25">
      <c r="A22">
        <f>Main!C22</f>
        <v>14</v>
      </c>
      <c r="B22">
        <f>Main!E22</f>
        <v>24</v>
      </c>
      <c r="C22" s="1">
        <f>Main!G22</f>
        <v>5944612.0077790795</v>
      </c>
    </row>
    <row r="23" spans="1:3" x14ac:dyDescent="0.25">
      <c r="A23">
        <f>Main!C23</f>
        <v>14</v>
      </c>
      <c r="B23">
        <f>Main!E23</f>
        <v>16</v>
      </c>
      <c r="C23" s="1">
        <f>Main!G23</f>
        <v>19443037.817195758</v>
      </c>
    </row>
    <row r="24" spans="1:3" x14ac:dyDescent="0.25">
      <c r="A24">
        <f>Main!C24</f>
        <v>14</v>
      </c>
      <c r="B24">
        <f>Main!E24</f>
        <v>28</v>
      </c>
      <c r="C24" s="1">
        <f>Main!G24</f>
        <v>28563945.214020517</v>
      </c>
    </row>
    <row r="25" spans="1:3" x14ac:dyDescent="0.25">
      <c r="A25">
        <f>Main!C25</f>
        <v>14</v>
      </c>
      <c r="B25">
        <f>Main!E25</f>
        <v>21</v>
      </c>
      <c r="C25" s="1">
        <f>Main!G25</f>
        <v>51318087.916020609</v>
      </c>
    </row>
    <row r="26" spans="1:3" x14ac:dyDescent="0.25">
      <c r="A26">
        <f>Main!C26</f>
        <v>13</v>
      </c>
      <c r="B26">
        <f>Main!E26</f>
        <v>17</v>
      </c>
      <c r="C26" s="1">
        <f>Main!G26</f>
        <v>1472763</v>
      </c>
    </row>
    <row r="27" spans="1:3" x14ac:dyDescent="0.25">
      <c r="A27">
        <f>Main!C27</f>
        <v>13</v>
      </c>
      <c r="B27">
        <f>Main!E27</f>
        <v>18</v>
      </c>
      <c r="C27" s="1">
        <f>Main!G27</f>
        <v>9077273</v>
      </c>
    </row>
    <row r="28" spans="1:3" x14ac:dyDescent="0.25">
      <c r="A28">
        <f>Main!C28</f>
        <v>13</v>
      </c>
      <c r="B28">
        <f>Main!E28</f>
        <v>19</v>
      </c>
      <c r="C28" s="1">
        <f>Main!G28</f>
        <v>145252</v>
      </c>
    </row>
    <row r="29" spans="1:3" x14ac:dyDescent="0.25">
      <c r="A29">
        <f>Main!C29</f>
        <v>13</v>
      </c>
      <c r="B29">
        <f>Main!E29</f>
        <v>19</v>
      </c>
      <c r="C29" s="1">
        <f>Main!G29</f>
        <v>2821650</v>
      </c>
    </row>
    <row r="30" spans="1:3" x14ac:dyDescent="0.25">
      <c r="A30">
        <f>Main!C30</f>
        <v>13</v>
      </c>
      <c r="B30">
        <f>Main!E30</f>
        <v>18</v>
      </c>
      <c r="C30" s="1">
        <f>Main!G30</f>
        <v>25260</v>
      </c>
    </row>
    <row r="31" spans="1:3" x14ac:dyDescent="0.25">
      <c r="A31">
        <f>Main!C31</f>
        <v>13</v>
      </c>
      <c r="B31">
        <f>Main!E31</f>
        <v>15</v>
      </c>
      <c r="C31" s="1">
        <f>Main!G31</f>
        <v>1964000</v>
      </c>
    </row>
    <row r="32" spans="1:3" x14ac:dyDescent="0.25">
      <c r="A32">
        <f>Main!C32</f>
        <v>13</v>
      </c>
      <c r="B32">
        <f>Main!E32</f>
        <v>16</v>
      </c>
      <c r="C32" s="1">
        <f>Main!G32</f>
        <v>123725</v>
      </c>
    </row>
    <row r="33" spans="1:3" x14ac:dyDescent="0.25">
      <c r="A33">
        <f>Main!C33</f>
        <v>13</v>
      </c>
      <c r="B33">
        <f>Main!E33</f>
        <v>20</v>
      </c>
      <c r="C33" s="1">
        <f>Main!G33</f>
        <v>6000</v>
      </c>
    </row>
    <row r="34" spans="1:3" x14ac:dyDescent="0.25">
      <c r="A34">
        <f>Main!C34</f>
        <v>13</v>
      </c>
      <c r="B34">
        <f>Main!E34</f>
        <v>22</v>
      </c>
      <c r="C34" s="1">
        <f>Main!G34</f>
        <v>2276603</v>
      </c>
    </row>
    <row r="35" spans="1:3" x14ac:dyDescent="0.25">
      <c r="A35">
        <f>Main!C35</f>
        <v>13</v>
      </c>
      <c r="B35">
        <f>Main!E35</f>
        <v>17</v>
      </c>
      <c r="C35" s="1">
        <f>Main!G35</f>
        <v>266650</v>
      </c>
    </row>
    <row r="36" spans="1:3" x14ac:dyDescent="0.25">
      <c r="A36">
        <f>Main!C36</f>
        <v>13</v>
      </c>
      <c r="B36">
        <f>Main!E36</f>
        <v>17</v>
      </c>
      <c r="C36" s="1">
        <f>Main!G36</f>
        <v>4300150</v>
      </c>
    </row>
    <row r="37" spans="1:3" x14ac:dyDescent="0.25">
      <c r="A37">
        <f>Main!C37</f>
        <v>13</v>
      </c>
      <c r="B37">
        <f>Main!E37</f>
        <v>16</v>
      </c>
      <c r="C37" s="1">
        <f>Main!G37</f>
        <v>1771706</v>
      </c>
    </row>
    <row r="38" spans="1:3" x14ac:dyDescent="0.25">
      <c r="A38">
        <f>Main!C38</f>
        <v>13</v>
      </c>
      <c r="B38">
        <f>Main!E38</f>
        <v>15</v>
      </c>
      <c r="C38" s="1">
        <f>Main!G38</f>
        <v>6522</v>
      </c>
    </row>
    <row r="39" spans="1:3" x14ac:dyDescent="0.25">
      <c r="A39">
        <f>Main!C39</f>
        <v>13</v>
      </c>
      <c r="B39">
        <f>Main!E39</f>
        <v>16</v>
      </c>
      <c r="C39" s="1">
        <f>Main!G39</f>
        <v>1200282</v>
      </c>
    </row>
    <row r="40" spans="1:3" x14ac:dyDescent="0.25">
      <c r="A40">
        <f>Main!C40</f>
        <v>13</v>
      </c>
      <c r="B40">
        <f>Main!E40</f>
        <v>26</v>
      </c>
      <c r="C40" s="1">
        <f>Main!G40</f>
        <v>6527456</v>
      </c>
    </row>
    <row r="41" spans="1:3" x14ac:dyDescent="0.25">
      <c r="A41">
        <f>Main!C41</f>
        <v>13</v>
      </c>
      <c r="B41">
        <f>Main!E41</f>
        <v>27</v>
      </c>
      <c r="C41" s="1">
        <f>Main!G41</f>
        <v>595522</v>
      </c>
    </row>
    <row r="42" spans="1:3" x14ac:dyDescent="0.25">
      <c r="A42">
        <f>Main!C42</f>
        <v>13</v>
      </c>
      <c r="B42">
        <f>Main!E42</f>
        <v>23</v>
      </c>
      <c r="C42" s="1">
        <f>Main!G42</f>
        <v>610446</v>
      </c>
    </row>
    <row r="43" spans="1:3" x14ac:dyDescent="0.25">
      <c r="A43">
        <f>Main!C43</f>
        <v>13</v>
      </c>
      <c r="B43">
        <f>Main!E43</f>
        <v>17</v>
      </c>
      <c r="C43" s="1">
        <f>Main!G43</f>
        <v>3513843</v>
      </c>
    </row>
    <row r="44" spans="1:3" x14ac:dyDescent="0.25">
      <c r="A44">
        <f>Main!C44</f>
        <v>13</v>
      </c>
      <c r="B44">
        <f>Main!E44</f>
        <v>17</v>
      </c>
      <c r="C44" s="1">
        <f>Main!G44</f>
        <v>98637</v>
      </c>
    </row>
    <row r="45" spans="1:3" x14ac:dyDescent="0.25">
      <c r="A45">
        <f>Main!C45</f>
        <v>13</v>
      </c>
      <c r="B45">
        <f>Main!E45</f>
        <v>19</v>
      </c>
      <c r="C45" s="1">
        <f>Main!G45</f>
        <v>430982</v>
      </c>
    </row>
    <row r="46" spans="1:3" x14ac:dyDescent="0.25">
      <c r="A46">
        <f>Main!C46</f>
        <v>13</v>
      </c>
      <c r="B46">
        <f>Main!E46</f>
        <v>18</v>
      </c>
      <c r="C46" s="1">
        <f>Main!G46</f>
        <v>986570</v>
      </c>
    </row>
    <row r="47" spans="1:3" x14ac:dyDescent="0.25">
      <c r="A47">
        <f>Main!C47</f>
        <v>13</v>
      </c>
      <c r="B47">
        <f>Main!E47</f>
        <v>17</v>
      </c>
      <c r="C47" s="1">
        <f>Main!G47</f>
        <v>220456</v>
      </c>
    </row>
    <row r="48" spans="1:3" x14ac:dyDescent="0.25">
      <c r="A48">
        <f>Main!C48</f>
        <v>13</v>
      </c>
      <c r="B48">
        <f>Main!E48</f>
        <v>18</v>
      </c>
      <c r="C48" s="1">
        <f>Main!G48</f>
        <v>109887</v>
      </c>
    </row>
    <row r="49" spans="1:3" x14ac:dyDescent="0.25">
      <c r="A49">
        <f>Main!C49</f>
        <v>13</v>
      </c>
      <c r="B49">
        <f>Main!E49</f>
        <v>17</v>
      </c>
      <c r="C49" s="1">
        <f>Main!G49</f>
        <v>4018</v>
      </c>
    </row>
    <row r="50" spans="1:3" x14ac:dyDescent="0.25">
      <c r="A50">
        <f>Main!C50</f>
        <v>13</v>
      </c>
      <c r="B50">
        <f>Main!E50</f>
        <v>26</v>
      </c>
      <c r="C50" s="1">
        <f>Main!G50</f>
        <v>305730</v>
      </c>
    </row>
    <row r="51" spans="1:3" x14ac:dyDescent="0.25">
      <c r="A51">
        <f>Main!C51</f>
        <v>13</v>
      </c>
      <c r="B51">
        <f>Main!E51</f>
        <v>23</v>
      </c>
      <c r="C51" s="1">
        <f>Main!G51</f>
        <v>14044265.12518304</v>
      </c>
    </row>
    <row r="52" spans="1:3" x14ac:dyDescent="0.25">
      <c r="A52">
        <f>Main!C52</f>
        <v>13</v>
      </c>
      <c r="B52">
        <f>Main!E52</f>
        <v>24</v>
      </c>
      <c r="C52" s="1">
        <f>Main!G52</f>
        <v>352490.55837499688</v>
      </c>
    </row>
    <row r="53" spans="1:3" x14ac:dyDescent="0.25">
      <c r="A53">
        <f>Main!C53</f>
        <v>13</v>
      </c>
      <c r="B53">
        <f>Main!E53</f>
        <v>16</v>
      </c>
      <c r="C53" s="1">
        <f>Main!G53</f>
        <v>1152890.5919715343</v>
      </c>
    </row>
    <row r="54" spans="1:3" x14ac:dyDescent="0.25">
      <c r="A54">
        <f>Main!C54</f>
        <v>13</v>
      </c>
      <c r="B54">
        <f>Main!E54</f>
        <v>28</v>
      </c>
      <c r="C54" s="1">
        <f>Main!G54</f>
        <v>1693722.1444742421</v>
      </c>
    </row>
    <row r="55" spans="1:3" x14ac:dyDescent="0.25">
      <c r="A55">
        <f>Main!C55</f>
        <v>13</v>
      </c>
      <c r="B55">
        <f>Main!E55</f>
        <v>21</v>
      </c>
      <c r="C55" s="1">
        <f>Main!G55</f>
        <v>15933045.47319214</v>
      </c>
    </row>
    <row r="56" spans="1:3" x14ac:dyDescent="0.25">
      <c r="A56">
        <f>Main!C56</f>
        <v>0</v>
      </c>
      <c r="B56">
        <f>Main!E56</f>
        <v>21</v>
      </c>
      <c r="C56" s="1">
        <f>Main!G56</f>
        <v>25163062</v>
      </c>
    </row>
    <row r="57" spans="1:3" x14ac:dyDescent="0.25">
      <c r="A57">
        <f>Main!C57</f>
        <v>1</v>
      </c>
      <c r="B57">
        <f>Main!E57</f>
        <v>21</v>
      </c>
      <c r="C57" s="1">
        <f>Main!G57</f>
        <v>11423015</v>
      </c>
    </row>
    <row r="58" spans="1:3" x14ac:dyDescent="0.25">
      <c r="A58">
        <f>Main!C58</f>
        <v>2</v>
      </c>
      <c r="B58">
        <f>Main!E58</f>
        <v>21</v>
      </c>
      <c r="C58" s="1">
        <f>Main!G58</f>
        <v>11046747</v>
      </c>
    </row>
    <row r="59" spans="1:3" x14ac:dyDescent="0.25">
      <c r="A59">
        <f>Main!C59</f>
        <v>3</v>
      </c>
      <c r="B59">
        <f>Main!E59</f>
        <v>21</v>
      </c>
      <c r="C59" s="1">
        <f>Main!G59</f>
        <v>48850</v>
      </c>
    </row>
    <row r="60" spans="1:3" x14ac:dyDescent="0.25">
      <c r="A60">
        <f>Main!C60</f>
        <v>5</v>
      </c>
      <c r="B60">
        <f>Main!E60</f>
        <v>21</v>
      </c>
      <c r="C60" s="1">
        <f>Main!G60</f>
        <v>10269294</v>
      </c>
    </row>
    <row r="61" spans="1:3" x14ac:dyDescent="0.25">
      <c r="A61">
        <f>Main!C61</f>
        <v>6</v>
      </c>
      <c r="B61">
        <f>Main!E61</f>
        <v>21</v>
      </c>
      <c r="C61" s="1">
        <f>Main!G61</f>
        <v>6784866</v>
      </c>
    </row>
    <row r="62" spans="1:3" x14ac:dyDescent="0.25">
      <c r="A62">
        <f>Main!C62</f>
        <v>7</v>
      </c>
      <c r="B62">
        <f>Main!E62</f>
        <v>21</v>
      </c>
      <c r="C62" s="1">
        <f>Main!G62</f>
        <v>6784866</v>
      </c>
    </row>
    <row r="63" spans="1:3" x14ac:dyDescent="0.25">
      <c r="A63">
        <f>Main!C63</f>
        <v>8</v>
      </c>
      <c r="B63">
        <f>Main!E63</f>
        <v>21</v>
      </c>
      <c r="C63" s="1">
        <f>Main!G63</f>
        <v>10289110</v>
      </c>
    </row>
    <row r="64" spans="1:3" x14ac:dyDescent="0.25">
      <c r="A64">
        <f>Main!C64</f>
        <v>9</v>
      </c>
      <c r="B64">
        <f>Main!E64</f>
        <v>21</v>
      </c>
      <c r="C64" s="1">
        <f>Main!G64</f>
        <v>288824</v>
      </c>
    </row>
    <row r="65" spans="1:3" x14ac:dyDescent="0.25">
      <c r="A65">
        <f>Main!C65</f>
        <v>10</v>
      </c>
      <c r="B65">
        <f>Main!E65</f>
        <v>21</v>
      </c>
      <c r="C65" s="1">
        <f>Main!G65</f>
        <v>1367556</v>
      </c>
    </row>
    <row r="66" spans="1:3" x14ac:dyDescent="0.25">
      <c r="A66">
        <f>Main!C66</f>
        <v>11</v>
      </c>
      <c r="B66">
        <f>Main!E66</f>
        <v>21</v>
      </c>
      <c r="C66" s="1">
        <f>Main!G66</f>
        <v>967298</v>
      </c>
    </row>
    <row r="67" spans="1:3" x14ac:dyDescent="0.25">
      <c r="A67">
        <f>Main!C67</f>
        <v>12</v>
      </c>
      <c r="B67">
        <f>Main!E67</f>
        <v>21</v>
      </c>
      <c r="C67" s="1">
        <f>Main!G67</f>
        <v>906995</v>
      </c>
    </row>
    <row r="68" spans="1:3" x14ac:dyDescent="0.25">
      <c r="C68" s="1"/>
    </row>
    <row r="69" spans="1:3" x14ac:dyDescent="0.25">
      <c r="C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Concrete calcs</vt:lpstr>
      <vt:lpstr>Nodes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Ingwersen, Wesley</dc:creator>
  <cp:lastModifiedBy>wes</cp:lastModifiedBy>
  <dcterms:created xsi:type="dcterms:W3CDTF">2018-02-02T19:56:45Z</dcterms:created>
  <dcterms:modified xsi:type="dcterms:W3CDTF">2020-02-25T21:21:05Z</dcterms:modified>
</cp:coreProperties>
</file>