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1"/>
  </bookViews>
  <sheets>
    <sheet name="frequency" sheetId="1" r:id="rId1"/>
    <sheet name="time" sheetId="2" r:id="rId2"/>
  </sheets>
  <calcPr calcId="152511"/>
</workbook>
</file>

<file path=xl/calcChain.xml><?xml version="1.0" encoding="utf-8"?>
<calcChain xmlns="http://schemas.openxmlformats.org/spreadsheetml/2006/main">
  <c r="D22" i="1" l="1"/>
  <c r="D21" i="1"/>
  <c r="D25" i="1" l="1"/>
  <c r="D24" i="1"/>
  <c r="D5" i="1"/>
  <c r="D8" i="1"/>
  <c r="D9" i="1" s="1"/>
  <c r="D11" i="1" l="1"/>
</calcChain>
</file>

<file path=xl/sharedStrings.xml><?xml version="1.0" encoding="utf-8"?>
<sst xmlns="http://schemas.openxmlformats.org/spreadsheetml/2006/main" count="67" uniqueCount="54">
  <si>
    <t>L</t>
  </si>
  <si>
    <t>B</t>
  </si>
  <si>
    <t>t</t>
  </si>
  <si>
    <t>E</t>
  </si>
  <si>
    <t>mu</t>
  </si>
  <si>
    <t>v</t>
  </si>
  <si>
    <t>alpha</t>
  </si>
  <si>
    <t>lamda</t>
  </si>
  <si>
    <t>f</t>
  </si>
  <si>
    <t>m</t>
  </si>
  <si>
    <t>N/m^2</t>
  </si>
  <si>
    <t>kg/m^2</t>
  </si>
  <si>
    <t>-</t>
  </si>
  <si>
    <t>Hz</t>
  </si>
  <si>
    <t>length</t>
  </si>
  <si>
    <t>width</t>
  </si>
  <si>
    <t>thickness</t>
  </si>
  <si>
    <t>E-Modulus</t>
  </si>
  <si>
    <t>mass distribution</t>
  </si>
  <si>
    <t>poisson's ratio</t>
  </si>
  <si>
    <t>parameter</t>
  </si>
  <si>
    <t>natural frequency</t>
  </si>
  <si>
    <t>w1</t>
  </si>
  <si>
    <t>angular frequancy of 1st mode</t>
  </si>
  <si>
    <t>w2</t>
  </si>
  <si>
    <t>f1</t>
  </si>
  <si>
    <t>f2</t>
  </si>
  <si>
    <t>natural frequancy of 1st mode</t>
  </si>
  <si>
    <t>natural frequancy of 2nd mode</t>
  </si>
  <si>
    <t>angular frequancy of 2nd mode</t>
  </si>
  <si>
    <t>rad/s</t>
  </si>
  <si>
    <t>mass coefficient of Reyleigh damping</t>
  </si>
  <si>
    <t>ksi1</t>
  </si>
  <si>
    <t>damping of 1st mode</t>
  </si>
  <si>
    <t>ksi2</t>
  </si>
  <si>
    <t>damping of 2nd mode</t>
  </si>
  <si>
    <t>beta</t>
  </si>
  <si>
    <t>stiffness coefficient of Reyleigh damping</t>
  </si>
  <si>
    <t>time</t>
  </si>
  <si>
    <t>abq analysis</t>
  </si>
  <si>
    <t>extract from abq</t>
  </si>
  <si>
    <t>ODE solving</t>
  </si>
  <si>
    <t>sum</t>
  </si>
  <si>
    <t>span=5,l/d=10, 100modes</t>
  </si>
  <si>
    <t>span=5,l/d=15,100modes</t>
  </si>
  <si>
    <t>span=5,l/d=15,25modes</t>
  </si>
  <si>
    <t>span=8,l/d=10,25modes</t>
  </si>
  <si>
    <t>span=10,l/d=20,25modes</t>
  </si>
  <si>
    <t>generation of abaqus model</t>
  </si>
  <si>
    <t>solution of ODE</t>
  </si>
  <si>
    <t>span = 10, l/d=10, 25 modes</t>
  </si>
  <si>
    <t>span = 10, l/d=15, 25 modes</t>
  </si>
  <si>
    <t>span = 10, l/d=20, 25 modes</t>
  </si>
  <si>
    <t>save to obj (actually not recorded)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</si>
</sst>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539750</xdr:colOff>
      <xdr:row>0</xdr:row>
      <xdr:rowOff>0</xdr:rowOff>
    </xdr:from>
    <xdr:to>
      <xdr:col>13</xdr:col>
      <xdr:colOff>19306</xdr:colOff>
      <xdr:row>15</xdr:row>
      <xdr:rowOff>57295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0"/>
          <a:ext cx="4965955" cy="2819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30" zoomScaleNormal="130" workbookViewId="0">
      <selection activeCell="D24" sqref="D24"/>
    </sheetView>
  </sheetViews>
  <sheetFormatPr defaultRowHeight="14.5" x14ac:dyDescent="0.35"/>
  <cols>
    <col min="2" max="2" width="34.6328125" bestFit="1" customWidth="1"/>
    <col min="3" max="3" width="7.08984375" bestFit="1" customWidth="1"/>
  </cols>
  <sheetData>
    <row r="1" spans="1:4" x14ac:dyDescent="0.35">
      <c r="A1" t="s">
        <v>0</v>
      </c>
      <c r="B1" t="s">
        <v>14</v>
      </c>
      <c r="C1" t="s">
        <v>9</v>
      </c>
      <c r="D1">
        <v>7.5</v>
      </c>
    </row>
    <row r="2" spans="1:4" x14ac:dyDescent="0.35">
      <c r="A2" t="s">
        <v>1</v>
      </c>
      <c r="B2" t="s">
        <v>15</v>
      </c>
      <c r="C2" t="s">
        <v>9</v>
      </c>
      <c r="D2">
        <v>7.5</v>
      </c>
    </row>
    <row r="3" spans="1:4" x14ac:dyDescent="0.35">
      <c r="A3" t="s">
        <v>2</v>
      </c>
      <c r="B3" t="s">
        <v>16</v>
      </c>
      <c r="C3" t="s">
        <v>9</v>
      </c>
      <c r="D3">
        <v>0.154</v>
      </c>
    </row>
    <row r="4" spans="1:4" x14ac:dyDescent="0.35">
      <c r="A4" t="s">
        <v>3</v>
      </c>
      <c r="B4" t="s">
        <v>17</v>
      </c>
      <c r="C4" t="s">
        <v>10</v>
      </c>
      <c r="D4" s="1">
        <v>30000000000</v>
      </c>
    </row>
    <row r="5" spans="1:4" x14ac:dyDescent="0.35">
      <c r="A5" t="s">
        <v>4</v>
      </c>
      <c r="B5" t="s">
        <v>18</v>
      </c>
      <c r="C5" t="s">
        <v>11</v>
      </c>
      <c r="D5">
        <f>D3*2400</f>
        <v>369.6</v>
      </c>
    </row>
    <row r="6" spans="1:4" x14ac:dyDescent="0.35">
      <c r="A6" t="s">
        <v>5</v>
      </c>
      <c r="B6" t="s">
        <v>19</v>
      </c>
      <c r="C6" t="s">
        <v>12</v>
      </c>
      <c r="D6">
        <v>0.2</v>
      </c>
    </row>
    <row r="8" spans="1:4" x14ac:dyDescent="0.35">
      <c r="A8" t="s">
        <v>7</v>
      </c>
      <c r="B8" t="s">
        <v>20</v>
      </c>
      <c r="C8" t="s">
        <v>12</v>
      </c>
      <c r="D8">
        <f>D1/D2</f>
        <v>1</v>
      </c>
    </row>
    <row r="9" spans="1:4" x14ac:dyDescent="0.35">
      <c r="A9" t="s">
        <v>6</v>
      </c>
      <c r="B9" t="s">
        <v>20</v>
      </c>
      <c r="C9" t="s">
        <v>12</v>
      </c>
      <c r="D9">
        <f>1.57*(1+D8^2)</f>
        <v>3.14</v>
      </c>
    </row>
    <row r="11" spans="1:4" x14ac:dyDescent="0.35">
      <c r="A11" t="s">
        <v>8</v>
      </c>
      <c r="B11" t="s">
        <v>21</v>
      </c>
      <c r="C11" t="s">
        <v>13</v>
      </c>
      <c r="D11">
        <f>D9/D1^2*(D4*D3^3/(12*D5*(1-D6^2)))^0.5</f>
        <v>8.9548148148148154</v>
      </c>
    </row>
    <row r="16" spans="1:4" x14ac:dyDescent="0.35">
      <c r="A16" t="s">
        <v>32</v>
      </c>
      <c r="B16" t="s">
        <v>33</v>
      </c>
      <c r="C16" t="s">
        <v>12</v>
      </c>
      <c r="D16">
        <v>0.03</v>
      </c>
    </row>
    <row r="17" spans="1:4" x14ac:dyDescent="0.35">
      <c r="A17" t="s">
        <v>34</v>
      </c>
      <c r="B17" t="s">
        <v>35</v>
      </c>
      <c r="C17" t="s">
        <v>12</v>
      </c>
      <c r="D17">
        <v>0.03</v>
      </c>
    </row>
    <row r="18" spans="1:4" x14ac:dyDescent="0.35">
      <c r="A18" t="s">
        <v>25</v>
      </c>
      <c r="B18" t="s">
        <v>27</v>
      </c>
      <c r="C18" t="s">
        <v>13</v>
      </c>
      <c r="D18">
        <v>44.78</v>
      </c>
    </row>
    <row r="19" spans="1:4" x14ac:dyDescent="0.35">
      <c r="A19" t="s">
        <v>26</v>
      </c>
      <c r="B19" t="s">
        <v>28</v>
      </c>
      <c r="C19" t="s">
        <v>13</v>
      </c>
      <c r="D19">
        <v>114.93</v>
      </c>
    </row>
    <row r="21" spans="1:4" x14ac:dyDescent="0.35">
      <c r="A21" t="s">
        <v>22</v>
      </c>
      <c r="B21" t="s">
        <v>23</v>
      </c>
      <c r="C21" t="s">
        <v>30</v>
      </c>
      <c r="D21">
        <f>D18*2*PI()</f>
        <v>281.36103805550187</v>
      </c>
    </row>
    <row r="22" spans="1:4" x14ac:dyDescent="0.35">
      <c r="A22" t="s">
        <v>24</v>
      </c>
      <c r="B22" t="s">
        <v>29</v>
      </c>
      <c r="C22" t="s">
        <v>30</v>
      </c>
      <c r="D22">
        <f>D19*2*PI()</f>
        <v>722.12648735414984</v>
      </c>
    </row>
    <row r="24" spans="1:4" x14ac:dyDescent="0.35">
      <c r="A24" t="s">
        <v>6</v>
      </c>
      <c r="B24" t="s">
        <v>31</v>
      </c>
      <c r="C24" t="s">
        <v>12</v>
      </c>
      <c r="D24">
        <f>2*(D16*D21*D22^2-D17*D22*D21^2)/(D22^2-D21^2)</f>
        <v>12.148327883182832</v>
      </c>
    </row>
    <row r="25" spans="1:4" x14ac:dyDescent="0.35">
      <c r="A25" t="s">
        <v>36</v>
      </c>
      <c r="B25" t="s">
        <v>37</v>
      </c>
      <c r="C25" t="s">
        <v>12</v>
      </c>
      <c r="D25">
        <f>2*(D16*D21-D17*D22)/(D21^2-D22^2)</f>
        <v>5.9791475709183644E-5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1" sqref="G11"/>
    </sheetView>
  </sheetViews>
  <sheetFormatPr defaultRowHeight="14.5" x14ac:dyDescent="0.35"/>
  <cols>
    <col min="1" max="1" width="18.7265625" customWidth="1"/>
    <col min="2" max="2" width="22.453125" bestFit="1" customWidth="1"/>
    <col min="3" max="3" width="22" bestFit="1" customWidth="1"/>
    <col min="4" max="5" width="20.90625" bestFit="1" customWidth="1"/>
    <col min="6" max="6" width="22" bestFit="1" customWidth="1"/>
  </cols>
  <sheetData>
    <row r="1" spans="1:6" x14ac:dyDescent="0.35">
      <c r="A1" t="s">
        <v>48</v>
      </c>
    </row>
    <row r="2" spans="1:6" x14ac:dyDescent="0.35">
      <c r="A2" t="s">
        <v>38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</row>
    <row r="3" spans="1:6" x14ac:dyDescent="0.35">
      <c r="A3" t="s">
        <v>39</v>
      </c>
      <c r="B3">
        <v>167</v>
      </c>
      <c r="C3">
        <v>132</v>
      </c>
      <c r="D3">
        <v>156</v>
      </c>
      <c r="E3">
        <v>645</v>
      </c>
      <c r="F3">
        <v>680</v>
      </c>
    </row>
    <row r="4" spans="1:6" x14ac:dyDescent="0.35">
      <c r="A4" t="s">
        <v>40</v>
      </c>
      <c r="B4">
        <v>120</v>
      </c>
      <c r="C4">
        <v>120</v>
      </c>
      <c r="D4">
        <v>54</v>
      </c>
      <c r="E4">
        <v>320</v>
      </c>
      <c r="F4">
        <v>380</v>
      </c>
    </row>
    <row r="5" spans="1:6" x14ac:dyDescent="0.35">
      <c r="A5" t="s">
        <v>53</v>
      </c>
      <c r="B5">
        <v>223</v>
      </c>
      <c r="C5">
        <v>554</v>
      </c>
      <c r="D5">
        <v>19</v>
      </c>
      <c r="E5">
        <v>103</v>
      </c>
      <c r="F5">
        <v>75</v>
      </c>
    </row>
    <row r="6" spans="1:6" x14ac:dyDescent="0.35">
      <c r="A6" t="s">
        <v>41</v>
      </c>
    </row>
    <row r="8" spans="1:6" x14ac:dyDescent="0.35">
      <c r="A8" t="s">
        <v>42</v>
      </c>
    </row>
    <row r="10" spans="1:6" x14ac:dyDescent="0.35">
      <c r="A10" t="s">
        <v>49</v>
      </c>
    </row>
    <row r="11" spans="1:6" x14ac:dyDescent="0.35">
      <c r="A11" t="s">
        <v>50</v>
      </c>
      <c r="B11" t="s">
        <v>51</v>
      </c>
      <c r="C11" t="s">
        <v>52</v>
      </c>
    </row>
    <row r="12" spans="1:6" x14ac:dyDescent="0.35">
      <c r="A12">
        <v>5500</v>
      </c>
      <c r="B12">
        <v>4250</v>
      </c>
      <c r="C12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2018-11-20T15:42:30Z</dcterms:modified>
</cp:coreProperties>
</file>