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ley\OneDrive\Documentos\Visão Relatorios\planilhas\"/>
    </mc:Choice>
  </mc:AlternateContent>
  <xr:revisionPtr revIDLastSave="0" documentId="13_ncr:1_{9E956A4A-AC92-4288-B8D8-A97E571F8B95}" xr6:coauthVersionLast="47" xr6:coauthVersionMax="47" xr10:uidLastSave="{00000000-0000-0000-0000-000000000000}"/>
  <bookViews>
    <workbookView xWindow="-108" yWindow="-108" windowWidth="23256" windowHeight="12456" xr2:uid="{50B1678A-85AF-45E5-BCAB-5E1EE73AE974}"/>
  </bookViews>
  <sheets>
    <sheet name="Dinamica Revenda" sheetId="2" r:id="rId1"/>
    <sheet name="Revenda Julho 2023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M10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G53" i="1"/>
  <c r="H53" i="1" s="1"/>
  <c r="G54" i="1"/>
  <c r="H54" i="1" s="1"/>
  <c r="G2" i="1"/>
  <c r="H2" i="1" s="1"/>
  <c r="H5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2" i="1"/>
  <c r="F2" i="1" s="1"/>
  <c r="L10" i="1" l="1"/>
  <c r="N10" i="1"/>
</calcChain>
</file>

<file path=xl/sharedStrings.xml><?xml version="1.0" encoding="utf-8"?>
<sst xmlns="http://schemas.openxmlformats.org/spreadsheetml/2006/main" count="211" uniqueCount="122">
  <si>
    <t>Imobiliária</t>
  </si>
  <si>
    <t>Residencial</t>
  </si>
  <si>
    <t>Valor Total</t>
  </si>
  <si>
    <t>Metragem</t>
  </si>
  <si>
    <t>M²</t>
  </si>
  <si>
    <t>Quadra</t>
  </si>
  <si>
    <t>Link</t>
  </si>
  <si>
    <t>https://www.dfimoveis.com.br/imovel/lote-terreno-rea-0-quartos-venda-alphaville-brasilia-alphaville-df-alphaville-residencial-1-quadra-h-768261</t>
  </si>
  <si>
    <t>H</t>
  </si>
  <si>
    <t>Monteiro e Andrade</t>
  </si>
  <si>
    <t>Karine Imoveis</t>
  </si>
  <si>
    <t>https://www.dfimoveis.com.br/imovel/lote-terreno-rea-0-quartos-venda-alphaville-brasilia-alphaville-df-alameda-mamore-2-quadra-c02-lt-05-799342</t>
  </si>
  <si>
    <t>-</t>
  </si>
  <si>
    <t xml:space="preserve">4D Imóveis </t>
  </si>
  <si>
    <t>https://www.dfimoveis.com.br/imovel/lote-terreno-rea-0-quartos-venda-alphaville-brasilia-alphaville-df-alphaville-residencial-1-quadra-e-797700</t>
  </si>
  <si>
    <t>E</t>
  </si>
  <si>
    <t>https://www.dfimoveis.com.br/imovel/lote-terreno-rea-0-quartos-venda-alphaville-brasilia-alphaville-df-residencial-1-quadra-c02-669732</t>
  </si>
  <si>
    <t>https://www.dfimoveis.com.br/imovel/lote-terreno-rea-0-quartos-venda-alphaville-brasilia-alphaville-df-alphaville-residencial-1-quadra-o-799352</t>
  </si>
  <si>
    <t>O</t>
  </si>
  <si>
    <t>https://www.dfimoveis.com.br/imovel/lote-terreno-rea-0-quartos-venda-alphaville-brasilia-alphaville-df-alphaville-residencial-2-quadra-a-749447</t>
  </si>
  <si>
    <t>A</t>
  </si>
  <si>
    <t>N</t>
  </si>
  <si>
    <t>https://www.dfimoveis.com.br/imovel/lote-terreno-rea-0-quartos-venda-alphaville-brasilia-alphaville-df-alphaville-residencial-01-quadra-n-782428</t>
  </si>
  <si>
    <t>Cardec Eurico</t>
  </si>
  <si>
    <t>https://www.dfimoveis.com.br/imovel/lote-terreno-rea-0-quartos-venda-alphaville-brasilia-alphaville-df-alphaville-residencial-1-quadra-ac-728667</t>
  </si>
  <si>
    <t>https://www.dfimoveis.com.br/imovel/lote-terreno-rea-0-quartos-venda-alphaville-brasilia-alphaville-df-alphaville-residencial-2-quadra-a-799348</t>
  </si>
  <si>
    <t>https://www.dfimoveis.com.br/imovel/lote-terreno-rea-0-quartos-venda-alphaville-brasilia-alphaville-df-alphaville-residencial-2-quadra-ax-727903</t>
  </si>
  <si>
    <t>Mude</t>
  </si>
  <si>
    <t>https://www.dfimoveis.com.br/imovel/lote-terreno-rea-0-quartos-venda-alphaville-brasilia-alphaville-df-alphaville-residencial-1-quadra-ac-746647</t>
  </si>
  <si>
    <t xml:space="preserve">Estrela </t>
  </si>
  <si>
    <t>https://www.dfimoveis.com.br/imovel/lote-terreno-rea-0-quartos-venda-alphaville-brasilia-alphaville-df-alphaville-residencial-2-quadra-a-798365</t>
  </si>
  <si>
    <t>Paulo Duarte</t>
  </si>
  <si>
    <t>https://www.dfimoveis.com.br/imovel/lote-terreno-rea-0-quartos-venda-alphaville-brasilia-alphaville-df-residencial-1-quadra-i-339835</t>
  </si>
  <si>
    <t>I</t>
  </si>
  <si>
    <t>G</t>
  </si>
  <si>
    <t>DKN</t>
  </si>
  <si>
    <t>https://www.dfimoveis.com.br/imovel/lote-terreno-rea-0-quartos-venda-alphaville-brasilia-alphaville-df-residencial-1-quadra-g-665437</t>
  </si>
  <si>
    <t>https://www.dfimoveis.com.br/imovel/lote-terreno-rea-0-quartos-venda-alphaville-brasilia-alphaville-df-residencial-1-quadra-i-668132</t>
  </si>
  <si>
    <t>https://www.dfimoveis.com.br/imovel/lote-terreno-rea-0-quartos-venda-alphaville-brasilia-alphaville-df-alphaville-residencial-2-quadra-t-450685</t>
  </si>
  <si>
    <t>T</t>
  </si>
  <si>
    <t>https://www.dfimoveis.com.br/imovel/lote-terreno-rea-0-quartos-venda-alphaville-brasilia-alphaville-df-alphaville-residencial-2-quadra-f-270791</t>
  </si>
  <si>
    <t>F</t>
  </si>
  <si>
    <t>R</t>
  </si>
  <si>
    <t>BSB NetImóveis</t>
  </si>
  <si>
    <t>https://www.dfimoveis.com.br/imovel/lote-terreno-rea-0-quartos-venda-alphaville-brasilia-alphaville-df-alphaville-residencial-2-quadra-r-364961</t>
  </si>
  <si>
    <t xml:space="preserve">Mário Lucio </t>
  </si>
  <si>
    <t>https://www.dfimoveis.com.br/imovel/lote-terreno-rea-0-quartos-venda-alphaville-brasilia-alphaville-df-alphaville-residencial-1-quadra-ac-609548</t>
  </si>
  <si>
    <t>Perazzo Imóveis</t>
  </si>
  <si>
    <t>https://www.dfimoveis.com.br/imovel/lote-terreno-rea-0-quartos-venda-alphaville-brasilia-alphaville-df-residencial-1-quadra-k-725713</t>
  </si>
  <si>
    <t>https://www.dfimoveis.com.br/imovel/lote-terreno-rea-0-quartos-venda-alphaville-brasilia-alphaville-df-alphaville-residencial-2-quadra-r-729079</t>
  </si>
  <si>
    <t>V</t>
  </si>
  <si>
    <t>https://www.dfimoveis.com.br/imovel/lote-terreno-rea-0-quartos-venda-alphaville-brasilia-alphaville-df-alphaville-residencial-2-quadra-v-267628</t>
  </si>
  <si>
    <t xml:space="preserve">Valóre </t>
  </si>
  <si>
    <t>https://www.dfimoveis.com.br/imovel/lote-terreno-rea-0-quartos-venda-alphaville-brasilia-alphaville-df-residencial-1-quadra-a-665438</t>
  </si>
  <si>
    <t>Imóveis Kathya</t>
  </si>
  <si>
    <t>https://www.dfimoveis.com.br/imovel/lote-terreno-rea-0-quartos-venda-alphaville-brasilia-alphaville-df-alphaville-residencial-2-quadra-a-217435</t>
  </si>
  <si>
    <t>Metro Quadrado</t>
  </si>
  <si>
    <t>https://www.dfimoveis.com.br/imovel/lote-terreno-rea-0-quartos-venda-alphaville-brasilia-alphaville-df-alphaville-residencial-1-quadra-ac-799106</t>
  </si>
  <si>
    <t>Alpha300</t>
  </si>
  <si>
    <t>https://www.dfimoveis.com.br/imovel/lote-terreno-rea-0-quartos-venda-alphaville-brasilia-alphaville-df-alphaville-empresarial-quadra-c03-744759</t>
  </si>
  <si>
    <t>S</t>
  </si>
  <si>
    <t>https://www.dfimoveis.com.br/imovel/lote-terreno-rea-0-quartos-venda-alphaville-brasilia-alphaville-df-alphaville-empresarial-quadra-c03-744765</t>
  </si>
  <si>
    <t>Virtual Imobiliária</t>
  </si>
  <si>
    <t>https://www.dfimoveis.com.br/imovel/lote-terreno-rea-0-quartos-venda-alphaville-brasilia-alphaville-df-residencial-1-quadra-a-414195</t>
  </si>
  <si>
    <t>Êxito Netimóveis</t>
  </si>
  <si>
    <t>https://www.dfimoveis.com.br/imovel/lote-terreno-rea-0-quartos-venda-alphaville-brasilia-alphaville-df-residencial-1-quadra-i-768582</t>
  </si>
  <si>
    <t>Kni</t>
  </si>
  <si>
    <t>https://www.dfimoveis.com.br/imovel/lote-terreno-rea-0-quartos-venda-alphaville-brasilia-alphaville-df-residencial-2-quadra-s-541158</t>
  </si>
  <si>
    <t>Balco</t>
  </si>
  <si>
    <t>Z</t>
  </si>
  <si>
    <t>https://www.dfimoveis.com.br/imovel/lote-terreno-rea-0-quartos-venda-alphaville-brasilia-alphaville-df-alphaville-empresarial-quadra-mf01-772441</t>
  </si>
  <si>
    <t>https://www.dfimoveis.com.br/imovel/lote-terreno-rea-0-quartos-venda-alphaville-brasilia-alphaville-df-alphaville-empresarial-quadra-c03-744752</t>
  </si>
  <si>
    <t>https://www.dfimoveis.com.br/imovel/lote-terreno-rea-0-quartos-venda-alphaville-brasilia-alphaville-df-alphaville-empresarial-quadra-c03-744758</t>
  </si>
  <si>
    <t>https://www.dfimoveis.com.br/imovel/lote-terreno-rea-0-quartos-venda-alphaville-brasilia-alphaville-df-alphaville-empresarial-quadra-c03--691899</t>
  </si>
  <si>
    <t>Plano Imóveis</t>
  </si>
  <si>
    <t>https://www.dfimoveis.com.br/imovel/lote-terreno-rea-0-quartos-venda-alphaville-brasilia-alphaville-df-alphaville-empresarial-quadra-c03-745114</t>
  </si>
  <si>
    <t>https://www.dfimoveis.com.br/imovel/lote-terreno-rea-0-quartos-venda-alphaville-brasilia-alphaville-df-alphaville-residencial-2-quadra-f-270789</t>
  </si>
  <si>
    <t>KNi</t>
  </si>
  <si>
    <t>https://www.dfimoveis.com.br/imovel/lote-terreno-rea-0-quartos-venda-alphaville-brasilia-alphaville-df-residencial-2-quadra-s-541157</t>
  </si>
  <si>
    <t>Alladyno Imóveis</t>
  </si>
  <si>
    <t>https://www.dfimoveis.com.br/imovel/loteamento-0-quartos-venda-alphaville-brasilia-alphaville-df-alphaville-residencial-2-quadra-ax-797574</t>
  </si>
  <si>
    <t>https://www.dfimoveis.com.br/imovel/lote-terreno-rea-0-quartos-venda-alphaville-brasilia-alphaville-df-alphaville-empresarial-quadra-c03-744753</t>
  </si>
  <si>
    <t>Moni Netimoveis</t>
  </si>
  <si>
    <t>https://www.dfimoveis.com.br/imovel/lote-terreno-rea-0-quartos-venda-alphaville-brasilia-alphaville-df-alphaville-residencial-1-quadra-e-759430</t>
  </si>
  <si>
    <t>Guerri</t>
  </si>
  <si>
    <t>https://www.dfimoveis.com.br/imovel/lote-terreno-rea-0-quartos-venda-alphaville-brasilia-alphaville-df-residencial-1-quadra-y-707577</t>
  </si>
  <si>
    <t>Y</t>
  </si>
  <si>
    <t>Tabela Preço</t>
  </si>
  <si>
    <t>https://www.dfimoveis.com.br/imovel/lote-terreno-rea-0-quartos-venda-alphaville-brasilia-alphaville-df-alphaville-empresarial-quadra-c03-744754</t>
  </si>
  <si>
    <t>https://www.dfimoveis.com.br/imovel/lote-terreno-rea-0-quartos-venda-alphaville-brasilia-alphaville-df-alphaville-empresarial-quadra-c03-744761</t>
  </si>
  <si>
    <t>D</t>
  </si>
  <si>
    <t>Medeiros Brum</t>
  </si>
  <si>
    <t>https://www.dfimoveis.com.br/imovel/lote-terreno-rea-0-quartos-venda-alphaville-brasilia-alphaville-df-residencial-1-quadra-d-461668</t>
  </si>
  <si>
    <t>https://www.dfimoveis.com.br/imovel/lote-terreno-rea-0-quartos-venda-alphaville-brasilia-alphaville-df-alphaville-empresarial-quadra-c03-744763</t>
  </si>
  <si>
    <t>U</t>
  </si>
  <si>
    <t>https://www.dfimoveis.com.br/imovel/lote-terreno-rea-0-quartos-venda-alphaville-brasilia-alphaville-df-alphaville-empresarial-quadra-c03-744764</t>
  </si>
  <si>
    <t>https://www.dfimoveis.com.br/imovel/lote-terreno-rea-0-quartos-venda-alphaville-brasilia-alphaville-df-alphaville-residencial-1-quadra-e-738650</t>
  </si>
  <si>
    <t>https://www.dfimoveis.com.br/imovel/lote-terreno-rea-0-quartos-venda-alphaville-brasilia-alphaville-df-alphaville-empresarial-quadra-c03-744760</t>
  </si>
  <si>
    <t>https://www.dfimoveis.com.br/imovel/lote-terreno-rea-0-quartos-venda-alphaville-brasilia-alphaville-df-alphaville-residencial-1-quadra-ac-801566</t>
  </si>
  <si>
    <t>Silvio Assesoria</t>
  </si>
  <si>
    <t>https://www.dfimoveis.com.br/imovel/lote-terreno-rea-0-quartos-venda-alphaville-brasilia-alphaville-df-alphaville-residencial-1-quadra-ac-657909</t>
  </si>
  <si>
    <t>Consult Imóveis</t>
  </si>
  <si>
    <t>https://www.dfimoveis.com.br/imovel/lote-terreno-rea-0-quartos-venda-alphaville-brasilia-alphaville-df-alphaville-residencial-01-quadra-n-797013</t>
  </si>
  <si>
    <t>https://www.dfimoveis.com.br/imovel/lote-terreno-rea-0-quartos-venda-alphaville-brasilia-alphaville-df-residencial-2-quadra-s-779172</t>
  </si>
  <si>
    <t>Coemi</t>
  </si>
  <si>
    <t>Res.</t>
  </si>
  <si>
    <t>Total Geral</t>
  </si>
  <si>
    <t>Média de M²</t>
  </si>
  <si>
    <t>(Tudo)</t>
  </si>
  <si>
    <t>Imobiliárias</t>
  </si>
  <si>
    <t>Média de Dif. Tabela</t>
  </si>
  <si>
    <t>Máx. de M²</t>
  </si>
  <si>
    <t>Mín. de M²</t>
  </si>
  <si>
    <t>Dif. Tabela</t>
  </si>
  <si>
    <t>Mediana</t>
  </si>
  <si>
    <t>BSB1</t>
  </si>
  <si>
    <t>BSB2</t>
  </si>
  <si>
    <t>Dif. Tab. M²</t>
  </si>
  <si>
    <t>Média de Dif. Tab. M²</t>
  </si>
  <si>
    <t>Geral</t>
  </si>
  <si>
    <t>Médias</t>
  </si>
  <si>
    <t>Quantidade Anúncios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</si>
</sst>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theme="0" tint="-4.9989318521683403E-2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44" fontId="0" fillId="0" borderId="0" xfId="1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4" fontId="0" fillId="0" borderId="0" xfId="0" applyNumberFormat="1"/>
    <xf numFmtId="0" fontId="3" fillId="0" borderId="1" xfId="0" applyFont="1" applyBorder="1" applyAlignment="1">
      <alignment horizontal="left"/>
    </xf>
    <xf numFmtId="44" fontId="3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8" fillId="2" borderId="1" xfId="0" applyFont="1" applyFill="1" applyBorder="1"/>
    <xf numFmtId="0" fontId="2" fillId="0" borderId="1" xfId="2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44" fontId="8" fillId="2" borderId="1" xfId="0" applyNumberFormat="1" applyFont="1" applyFill="1" applyBorder="1" applyAlignment="1">
      <alignment horizontal="center"/>
    </xf>
    <xf numFmtId="0" fontId="9" fillId="0" borderId="0" xfId="0" applyFont="1"/>
    <xf numFmtId="0" fontId="2" fillId="0" borderId="8" xfId="2" applyBorder="1" applyAlignment="1">
      <alignment horizontal="center"/>
    </xf>
    <xf numFmtId="0" fontId="10" fillId="0" borderId="1" xfId="0" applyFont="1" applyBorder="1"/>
    <xf numFmtId="44" fontId="6" fillId="0" borderId="1" xfId="1" applyFont="1" applyBorder="1" applyAlignment="1"/>
    <xf numFmtId="44" fontId="6" fillId="0" borderId="1" xfId="1" applyFont="1" applyBorder="1"/>
    <xf numFmtId="44" fontId="12" fillId="0" borderId="1" xfId="0" applyNumberFormat="1" applyFont="1" applyBorder="1"/>
    <xf numFmtId="0" fontId="13" fillId="5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44" fontId="14" fillId="0" borderId="1" xfId="1" applyFont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107"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0" formatCode="General"/>
    </dxf>
    <dxf>
      <alignment horizontal="center"/>
    </dxf>
    <dxf>
      <font>
        <sz val="13"/>
      </font>
    </dxf>
    <dxf>
      <font>
        <sz val="13"/>
      </font>
    </dxf>
    <dxf>
      <alignment horizontal="center"/>
    </dxf>
    <dxf>
      <alignment horizontal="center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theme="0"/>
      </font>
    </dxf>
    <dxf>
      <font>
        <color theme="0"/>
      </font>
    </dxf>
    <dxf>
      <font>
        <sz val="13"/>
      </font>
    </dxf>
    <dxf>
      <font>
        <sz val="13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sz val="13"/>
      </font>
    </dxf>
    <dxf>
      <font>
        <sz val="13"/>
      </font>
    </dxf>
    <dxf>
      <alignment horizontal="center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theme="0"/>
      </font>
    </dxf>
    <dxf>
      <font>
        <color theme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alignment horizontal="center"/>
    </dxf>
    <dxf>
      <font>
        <sz val="13"/>
      </font>
    </dxf>
    <dxf>
      <font>
        <sz val="13"/>
      </font>
    </dxf>
    <dxf>
      <font>
        <color theme="0"/>
      </font>
    </dxf>
    <dxf>
      <font>
        <color theme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sz val="13"/>
      </font>
    </dxf>
    <dxf>
      <font>
        <sz val="13"/>
      </font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alignment horizontal="center"/>
    </dxf>
    <dxf>
      <alignment horizontal="center"/>
    </dxf>
    <dxf>
      <font>
        <sz val="13"/>
      </font>
    </dxf>
    <dxf>
      <font>
        <sz val="13"/>
      </font>
    </dxf>
    <dxf>
      <alignment horizontal="center"/>
    </dxf>
    <dxf>
      <numFmt numFmtId="0" formatCode="General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sley Facanali" refreshedDate="45121.931102314818" createdVersion="8" refreshedVersion="8" minRefreshableVersion="3" recordCount="53" xr:uid="{E3C59EEB-2BE1-4B44-8300-3D83F089145F}">
  <cacheSource type="worksheet">
    <worksheetSource name="Tabela1"/>
  </cacheSource>
  <cacheFields count="10">
    <cacheField name="Res." numFmtId="0">
      <sharedItems containsSemiMixedTypes="0" containsString="0" containsNumber="1" containsInteger="1" minValue="1" maxValue="2" count="2">
        <n v="1"/>
        <n v="2"/>
      </sharedItems>
    </cacheField>
    <cacheField name="Imobiliária" numFmtId="0">
      <sharedItems count="27">
        <s v="Monteiro e Andrade"/>
        <s v="Karine Imoveis"/>
        <s v="4D Imóveis "/>
        <s v="Cardec Eurico"/>
        <s v="Mude"/>
        <s v="Estrela "/>
        <s v="Paulo Duarte"/>
        <s v="DKN"/>
        <s v="BSB NetImóveis"/>
        <s v="Mário Lucio "/>
        <s v="Perazzo Imóveis"/>
        <s v="Valóre "/>
        <s v="Imóveis Kathya"/>
        <s v="Metro Quadrado"/>
        <s v="Alpha300"/>
        <s v="Virtual Imobiliária"/>
        <s v="Êxito Netimóveis"/>
        <s v="Kni"/>
        <s v="Balco"/>
        <s v="Plano Imóveis"/>
        <s v="Alladyno Imóveis"/>
        <s v="Moni Netimoveis"/>
        <s v="Guerri"/>
        <s v="Medeiros Brum"/>
        <s v="Silvio Assesoria"/>
        <s v="Consult Imóveis"/>
        <s v="Coemi"/>
      </sharedItems>
    </cacheField>
    <cacheField name="Valor Total" numFmtId="44">
      <sharedItems containsSemiMixedTypes="0" containsString="0" containsNumber="1" containsInteger="1" minValue="210000" maxValue="410000"/>
    </cacheField>
    <cacheField name="Metragem" numFmtId="0">
      <sharedItems containsSemiMixedTypes="0" containsString="0" containsNumber="1" minValue="450" maxValue="725"/>
    </cacheField>
    <cacheField name="M²" numFmtId="44">
      <sharedItems containsSemiMixedTypes="0" containsString="0" containsNumber="1" minValue="442.69241309526319" maxValue="670.90909090909088"/>
    </cacheField>
    <cacheField name="Dif. Tab. M²" numFmtId="44">
      <sharedItems containsSemiMixedTypes="0" containsString="0" containsNumber="1" minValue="-162.32758620689657" maxValue="70.909090909090878"/>
    </cacheField>
    <cacheField name="Tabela Preço" numFmtId="44">
      <sharedItems containsSemiMixedTypes="0" containsString="0" containsNumber="1" minValue="270000" maxValue="447687.5"/>
    </cacheField>
    <cacheField name="Dif. Tabela" numFmtId="44">
      <sharedItems containsSemiMixedTypes="0" containsString="0" containsNumber="1" minValue="-117687.5" maxValue="39000"/>
    </cacheField>
    <cacheField name="Link" numFmtId="0">
      <sharedItems/>
    </cacheField>
    <cacheField name="Quadr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n v="410000"/>
    <n v="670"/>
    <n v="611.94029850746267"/>
    <n v="-5.5597014925373287"/>
    <n v="413725"/>
    <n v="-3725"/>
    <s v="https://www.dfimoveis.com.br/imovel/lote-terreno-rea-0-quartos-venda-alphaville-brasilia-alphaville-df-alphaville-residencial-1-quadra-h-768261"/>
    <s v="H"/>
  </r>
  <r>
    <x v="1"/>
    <x v="1"/>
    <n v="369000"/>
    <n v="550"/>
    <n v="670.90909090909088"/>
    <n v="70.909090909090878"/>
    <n v="330000"/>
    <n v="39000"/>
    <s v="https://www.dfimoveis.com.br/imovel/lote-terreno-rea-0-quartos-venda-alphaville-brasilia-alphaville-df-alameda-mamore-2-quadra-c02-lt-05-799342"/>
    <s v="-"/>
  </r>
  <r>
    <x v="0"/>
    <x v="2"/>
    <n v="346000"/>
    <n v="556"/>
    <n v="622.30215827338134"/>
    <n v="4.8021582733813375"/>
    <n v="343330"/>
    <n v="2670"/>
    <s v="https://www.dfimoveis.com.br/imovel/lote-terreno-rea-0-quartos-venda-alphaville-brasilia-alphaville-df-alphaville-residencial-1-quadra-e-797700"/>
    <s v="E"/>
  </r>
  <r>
    <x v="0"/>
    <x v="0"/>
    <n v="320000"/>
    <n v="590"/>
    <n v="542.37288135593224"/>
    <n v="-75.127118644067764"/>
    <n v="364325"/>
    <n v="-44325"/>
    <s v="https://www.dfimoveis.com.br/imovel/lote-terreno-rea-0-quartos-venda-alphaville-brasilia-alphaville-df-residencial-1-quadra-c02-669732"/>
    <s v="-"/>
  </r>
  <r>
    <x v="0"/>
    <x v="1"/>
    <n v="350000"/>
    <n v="668"/>
    <n v="523.95209580838321"/>
    <n v="-93.547904191616794"/>
    <n v="412490"/>
    <n v="-62490"/>
    <s v="https://www.dfimoveis.com.br/imovel/lote-terreno-rea-0-quartos-venda-alphaville-brasilia-alphaville-df-alphaville-residencial-1-quadra-o-799352"/>
    <s v="O"/>
  </r>
  <r>
    <x v="1"/>
    <x v="1"/>
    <n v="220000"/>
    <n v="465"/>
    <n v="473.11827956989248"/>
    <n v="-126.88172043010752"/>
    <n v="279000"/>
    <n v="-59000"/>
    <s v="https://www.dfimoveis.com.br/imovel/lote-terreno-rea-0-quartos-venda-alphaville-brasilia-alphaville-df-alphaville-residencial-2-quadra-a-749447"/>
    <s v="A"/>
  </r>
  <r>
    <x v="0"/>
    <x v="2"/>
    <n v="280000"/>
    <n v="600"/>
    <n v="466.66666666666669"/>
    <n v="-150.83333333333331"/>
    <n v="370500"/>
    <n v="-90500"/>
    <s v="https://www.dfimoveis.com.br/imovel/lote-terreno-rea-0-quartos-venda-alphaville-brasilia-alphaville-df-alphaville-residencial-01-quadra-n-782428"/>
    <s v="N"/>
  </r>
  <r>
    <x v="1"/>
    <x v="3"/>
    <n v="269000"/>
    <n v="452"/>
    <n v="595.13274336283189"/>
    <n v="-4.8672566371681114"/>
    <n v="271200"/>
    <n v="-2200"/>
    <s v="https://www.dfimoveis.com.br/imovel/lote-terreno-rea-0-quartos-venda-alphaville-brasilia-alphaville-df-alphaville-residencial-1-quadra-ac-728667"/>
    <s v="-"/>
  </r>
  <r>
    <x v="1"/>
    <x v="1"/>
    <n v="271000"/>
    <n v="492"/>
    <n v="550.81300813008136"/>
    <n v="-49.186991869918643"/>
    <n v="295200"/>
    <n v="-24200"/>
    <s v="https://www.dfimoveis.com.br/imovel/lote-terreno-rea-0-quartos-venda-alphaville-brasilia-alphaville-df-alphaville-residencial-2-quadra-a-799348"/>
    <s v="-"/>
  </r>
  <r>
    <x v="1"/>
    <x v="2"/>
    <n v="230000"/>
    <n v="488"/>
    <n v="471.31147540983608"/>
    <n v="-128.68852459016392"/>
    <n v="292800"/>
    <n v="-62800"/>
    <s v="https://www.dfimoveis.com.br/imovel/lote-terreno-rea-0-quartos-venda-alphaville-brasilia-alphaville-df-alphaville-residencial-2-quadra-ax-727903"/>
    <s v="-"/>
  </r>
  <r>
    <x v="0"/>
    <x v="4"/>
    <n v="280000"/>
    <n v="600"/>
    <n v="466.66666666666669"/>
    <n v="-150.83333333333331"/>
    <n v="370500"/>
    <n v="-90500"/>
    <s v="https://www.dfimoveis.com.br/imovel/lote-terreno-rea-0-quartos-venda-alphaville-brasilia-alphaville-df-alphaville-residencial-1-quadra-ac-746647"/>
    <s v="-"/>
  </r>
  <r>
    <x v="1"/>
    <x v="5"/>
    <n v="295000"/>
    <n v="505"/>
    <n v="584.1584158415842"/>
    <n v="-15.841584158415799"/>
    <n v="303000"/>
    <n v="-8000"/>
    <s v="https://www.dfimoveis.com.br/imovel/lote-terreno-rea-0-quartos-venda-alphaville-brasilia-alphaville-df-alphaville-residencial-2-quadra-a-798365"/>
    <s v="A"/>
  </r>
  <r>
    <x v="0"/>
    <x v="6"/>
    <n v="310000"/>
    <n v="563"/>
    <n v="550.62166962699825"/>
    <n v="-66.878330373001745"/>
    <n v="347652.5"/>
    <n v="-37652.5"/>
    <s v="https://www.dfimoveis.com.br/imovel/lote-terreno-rea-0-quartos-venda-alphaville-brasilia-alphaville-df-residencial-1-quadra-i-339835"/>
    <s v="I"/>
  </r>
  <r>
    <x v="0"/>
    <x v="7"/>
    <n v="320000"/>
    <n v="590"/>
    <n v="542.37288135593224"/>
    <n v="-75.127118644067764"/>
    <n v="364325"/>
    <n v="-44325"/>
    <s v="https://www.dfimoveis.com.br/imovel/lote-terreno-rea-0-quartos-venda-alphaville-brasilia-alphaville-df-residencial-1-quadra-g-665437"/>
    <s v="G"/>
  </r>
  <r>
    <x v="0"/>
    <x v="6"/>
    <n v="295000"/>
    <n v="571"/>
    <n v="516.63747810858149"/>
    <n v="-100.86252189141851"/>
    <n v="352592.5"/>
    <n v="-57592.5"/>
    <s v="https://www.dfimoveis.com.br/imovel/lote-terreno-rea-0-quartos-venda-alphaville-brasilia-alphaville-df-residencial-1-quadra-i-668132"/>
    <s v="I"/>
  </r>
  <r>
    <x v="1"/>
    <x v="6"/>
    <n v="257400"/>
    <n v="468"/>
    <n v="550"/>
    <n v="-50"/>
    <n v="280800"/>
    <n v="-23400"/>
    <s v="https://www.dfimoveis.com.br/imovel/lote-terreno-rea-0-quartos-venda-alphaville-brasilia-alphaville-df-alphaville-residencial-2-quadra-t-450685"/>
    <s v="T"/>
  </r>
  <r>
    <x v="1"/>
    <x v="2"/>
    <n v="250000"/>
    <n v="467.93"/>
    <n v="534.26794606030819"/>
    <n v="-65.732053939691809"/>
    <n v="280758"/>
    <n v="-30758"/>
    <s v="https://www.dfimoveis.com.br/imovel/lote-terreno-rea-0-quartos-venda-alphaville-brasilia-alphaville-df-alphaville-residencial-2-quadra-f-270791"/>
    <s v="F"/>
  </r>
  <r>
    <x v="1"/>
    <x v="8"/>
    <n v="230000"/>
    <n v="460"/>
    <n v="500"/>
    <n v="-100"/>
    <n v="276000"/>
    <n v="-46000"/>
    <s v="https://www.dfimoveis.com.br/imovel/lote-terreno-rea-0-quartos-venda-alphaville-brasilia-alphaville-df-alphaville-residencial-2-quadra-r-364961"/>
    <s v="R"/>
  </r>
  <r>
    <x v="0"/>
    <x v="9"/>
    <n v="260000"/>
    <n v="571"/>
    <n v="455.34150612959718"/>
    <n v="-162.15849387040282"/>
    <n v="352592.5"/>
    <n v="-92592.5"/>
    <s v="https://www.dfimoveis.com.br/imovel/lote-terreno-rea-0-quartos-venda-alphaville-brasilia-alphaville-df-alphaville-residencial-1-quadra-ac-609548"/>
    <s v="-"/>
  </r>
  <r>
    <x v="0"/>
    <x v="10"/>
    <n v="360000"/>
    <n v="570"/>
    <n v="631.57894736842104"/>
    <n v="14.078947368421041"/>
    <n v="351975"/>
    <n v="8025"/>
    <s v="https://www.dfimoveis.com.br/imovel/lote-terreno-rea-0-quartos-venda-alphaville-brasilia-alphaville-df-residencial-1-quadra-k-725713"/>
    <s v="-"/>
  </r>
  <r>
    <x v="1"/>
    <x v="10"/>
    <n v="260000"/>
    <n v="488"/>
    <n v="532.78688524590166"/>
    <n v="-67.213114754098342"/>
    <n v="292800"/>
    <n v="-32800"/>
    <s v="https://www.dfimoveis.com.br/imovel/lote-terreno-rea-0-quartos-venda-alphaville-brasilia-alphaville-df-alphaville-residencial-2-quadra-r-729079"/>
    <s v="R"/>
  </r>
  <r>
    <x v="1"/>
    <x v="11"/>
    <n v="280000"/>
    <n v="458"/>
    <n v="611.35371179039305"/>
    <n v="11.353711790393049"/>
    <n v="274800"/>
    <n v="5200"/>
    <s v="https://www.dfimoveis.com.br/imovel/lote-terreno-rea-0-quartos-venda-alphaville-brasilia-alphaville-df-alphaville-residencial-2-quadra-v-267628"/>
    <s v="V"/>
  </r>
  <r>
    <x v="0"/>
    <x v="7"/>
    <n v="330000"/>
    <n v="600"/>
    <n v="550"/>
    <n v="-67.5"/>
    <n v="370500"/>
    <n v="-40500"/>
    <s v="https://www.dfimoveis.com.br/imovel/lote-terreno-rea-0-quartos-venda-alphaville-brasilia-alphaville-df-residencial-1-quadra-a-665438"/>
    <s v="A"/>
  </r>
  <r>
    <x v="1"/>
    <x v="12"/>
    <n v="245000"/>
    <n v="466"/>
    <n v="525.75107296137344"/>
    <n v="-74.248927038626562"/>
    <n v="279600"/>
    <n v="-34600"/>
    <s v="https://www.dfimoveis.com.br/imovel/lote-terreno-rea-0-quartos-venda-alphaville-brasilia-alphaville-df-alphaville-residencial-2-quadra-a-217435"/>
    <s v="A"/>
  </r>
  <r>
    <x v="0"/>
    <x v="13"/>
    <n v="370000"/>
    <n v="680"/>
    <n v="544.11764705882354"/>
    <n v="-73.382352941176464"/>
    <n v="419900"/>
    <n v="-49900"/>
    <s v="https://www.dfimoveis.com.br/imovel/lote-terreno-rea-0-quartos-venda-alphaville-brasilia-alphaville-df-alphaville-residencial-1-quadra-ac-799106"/>
    <s v="-"/>
  </r>
  <r>
    <x v="1"/>
    <x v="14"/>
    <n v="269000"/>
    <n v="470"/>
    <n v="572.34042553191489"/>
    <n v="-27.659574468085111"/>
    <n v="282000"/>
    <n v="-13000"/>
    <s v="https://www.dfimoveis.com.br/imovel/lote-terreno-rea-0-quartos-venda-alphaville-brasilia-alphaville-df-alphaville-empresarial-quadra-c03-744759"/>
    <s v="S"/>
  </r>
  <r>
    <x v="0"/>
    <x v="14"/>
    <n v="329000"/>
    <n v="557"/>
    <n v="590.66427289048477"/>
    <n v="-26.835727109515233"/>
    <n v="343947.5"/>
    <n v="-14947.5"/>
    <s v="https://www.dfimoveis.com.br/imovel/lote-terreno-rea-0-quartos-venda-alphaville-brasilia-alphaville-df-alphaville-empresarial-quadra-c03-744765"/>
    <s v="F"/>
  </r>
  <r>
    <x v="0"/>
    <x v="15"/>
    <n v="260000"/>
    <n v="560"/>
    <n v="464.28571428571428"/>
    <n v="-153.21428571428572"/>
    <n v="345800"/>
    <n v="-85800"/>
    <s v="https://www.dfimoveis.com.br/imovel/lote-terreno-rea-0-quartos-venda-alphaville-brasilia-alphaville-df-residencial-1-quadra-a-414195"/>
    <s v="A"/>
  </r>
  <r>
    <x v="0"/>
    <x v="16"/>
    <n v="298000"/>
    <n v="572"/>
    <n v="520.97902097902102"/>
    <n v="-96.520979020978984"/>
    <n v="353210"/>
    <n v="-55210"/>
    <s v="https://www.dfimoveis.com.br/imovel/lote-terreno-rea-0-quartos-venda-alphaville-brasilia-alphaville-df-residencial-1-quadra-i-768582"/>
    <s v="I"/>
  </r>
  <r>
    <x v="1"/>
    <x v="17"/>
    <n v="261000"/>
    <n v="450"/>
    <n v="580"/>
    <n v="-20"/>
    <n v="270000"/>
    <n v="-9000"/>
    <s v="https://www.dfimoveis.com.br/imovel/lote-terreno-rea-0-quartos-venda-alphaville-brasilia-alphaville-df-residencial-2-quadra-s-541158"/>
    <s v="S"/>
  </r>
  <r>
    <x v="0"/>
    <x v="18"/>
    <n v="330000"/>
    <n v="725"/>
    <n v="455.17241379310343"/>
    <n v="-162.32758620689657"/>
    <n v="447687.5"/>
    <n v="-117687.5"/>
    <s v="https://www.dfimoveis.com.br/imovel/lote-terreno-rea-0-quartos-venda-alphaville-brasilia-alphaville-df-alphaville-empresarial-quadra-mf01-772441"/>
    <s v="Z"/>
  </r>
  <r>
    <x v="0"/>
    <x v="18"/>
    <n v="330000"/>
    <n v="560"/>
    <n v="589.28571428571433"/>
    <n v="-28.214285714285666"/>
    <n v="345800"/>
    <n v="-15800"/>
    <s v="https://www.dfimoveis.com.br/imovel/lote-terreno-rea-0-quartos-venda-alphaville-brasilia-alphaville-df-alphaville-empresarial-quadra-mf01-772441"/>
    <s v="F"/>
  </r>
  <r>
    <x v="1"/>
    <x v="14"/>
    <n v="240000"/>
    <n v="489"/>
    <n v="490.79754601226995"/>
    <n v="-109.20245398773005"/>
    <n v="293400"/>
    <n v="-53400"/>
    <s v="https://www.dfimoveis.com.br/imovel/lote-terreno-rea-0-quartos-venda-alphaville-brasilia-alphaville-df-alphaville-empresarial-quadra-c03-744752"/>
    <s v="H"/>
  </r>
  <r>
    <x v="1"/>
    <x v="14"/>
    <n v="250000"/>
    <n v="474"/>
    <n v="527.42616033755269"/>
    <n v="-72.573839662447313"/>
    <n v="284400"/>
    <n v="-34400"/>
    <s v="https://www.dfimoveis.com.br/imovel/lote-terreno-rea-0-quartos-venda-alphaville-brasilia-alphaville-df-alphaville-empresarial-quadra-c03-744758"/>
    <s v="N"/>
  </r>
  <r>
    <x v="0"/>
    <x v="19"/>
    <n v="310000"/>
    <n v="605.20000000000005"/>
    <n v="512.22736285525446"/>
    <n v="-105.27263714474554"/>
    <n v="373711"/>
    <n v="-63711"/>
    <s v="https://www.dfimoveis.com.br/imovel/lote-terreno-rea-0-quartos-venda-alphaville-brasilia-alphaville-df-alphaville-empresarial-quadra-c03--691899"/>
    <s v="-"/>
  </r>
  <r>
    <x v="0"/>
    <x v="14"/>
    <n v="339000"/>
    <n v="573"/>
    <n v="591.62303664921467"/>
    <n v="-25.876963350785331"/>
    <n v="353827.5"/>
    <n v="-14827.5"/>
    <s v="https://www.dfimoveis.com.br/imovel/lote-terreno-rea-0-quartos-venda-alphaville-brasilia-alphaville-df-alphaville-empresarial-quadra-c03-745114"/>
    <s v="N"/>
  </r>
  <r>
    <x v="1"/>
    <x v="2"/>
    <n v="280000"/>
    <n v="450"/>
    <n v="622.22222222222217"/>
    <n v="22.222222222222172"/>
    <n v="270000"/>
    <n v="10000"/>
    <s v="https://www.dfimoveis.com.br/imovel/lote-terreno-rea-0-quartos-venda-alphaville-brasilia-alphaville-df-alphaville-residencial-2-quadra-f-270789"/>
    <s v="F"/>
  </r>
  <r>
    <x v="1"/>
    <x v="17"/>
    <n v="288000"/>
    <n v="450"/>
    <n v="640"/>
    <n v="40"/>
    <n v="270000"/>
    <n v="18000"/>
    <s v="https://www.dfimoveis.com.br/imovel/lote-terreno-rea-0-quartos-venda-alphaville-brasilia-alphaville-df-residencial-2-quadra-s-541157"/>
    <s v="S"/>
  </r>
  <r>
    <x v="1"/>
    <x v="20"/>
    <n v="210000"/>
    <n v="474.37"/>
    <n v="442.69241309526319"/>
    <n v="-157.30758690473681"/>
    <n v="284622"/>
    <n v="-74622"/>
    <s v="https://www.dfimoveis.com.br/imovel/loteamento-0-quartos-venda-alphaville-brasilia-alphaville-df-alphaville-residencial-2-quadra-ax-797574"/>
    <s v="-"/>
  </r>
  <r>
    <x v="1"/>
    <x v="14"/>
    <n v="249000"/>
    <n v="459"/>
    <n v="542.48366013071893"/>
    <n v="-57.516339869281069"/>
    <n v="275400"/>
    <n v="-26400"/>
    <s v="https://www.dfimoveis.com.br/imovel/lote-terreno-rea-0-quartos-venda-alphaville-brasilia-alphaville-df-alphaville-empresarial-quadra-c03-744753"/>
    <s v="E"/>
  </r>
  <r>
    <x v="0"/>
    <x v="21"/>
    <n v="300000"/>
    <n v="549"/>
    <n v="546.44808743169403"/>
    <n v="-71.051912568305966"/>
    <n v="339007.5"/>
    <n v="-39007.5"/>
    <s v="https://www.dfimoveis.com.br/imovel/lote-terreno-rea-0-quartos-venda-alphaville-brasilia-alphaville-df-alphaville-residencial-1-quadra-e-759430"/>
    <s v="E"/>
  </r>
  <r>
    <x v="0"/>
    <x v="22"/>
    <n v="289000"/>
    <n v="560"/>
    <n v="516.07142857142856"/>
    <n v="-101.42857142857144"/>
    <n v="345800"/>
    <n v="-56800"/>
    <s v="https://www.dfimoveis.com.br/imovel/lote-terreno-rea-0-quartos-venda-alphaville-brasilia-alphaville-df-residencial-1-quadra-y-707577"/>
    <s v="Y"/>
  </r>
  <r>
    <x v="1"/>
    <x v="14"/>
    <n v="259000"/>
    <n v="523"/>
    <n v="495.21988527724665"/>
    <n v="-104.78011472275335"/>
    <n v="313800"/>
    <n v="-54800"/>
    <s v="https://www.dfimoveis.com.br/imovel/lote-terreno-rea-0-quartos-venda-alphaville-brasilia-alphaville-df-alphaville-empresarial-quadra-c03-744754"/>
    <s v="H"/>
  </r>
  <r>
    <x v="1"/>
    <x v="14"/>
    <n v="274000"/>
    <n v="452"/>
    <n v="606.19469026548677"/>
    <n v="6.1946902654867699"/>
    <n v="271200"/>
    <n v="2800"/>
    <s v="https://www.dfimoveis.com.br/imovel/lote-terreno-rea-0-quartos-venda-alphaville-brasilia-alphaville-df-alphaville-empresarial-quadra-c03-744761"/>
    <s v="D"/>
  </r>
  <r>
    <x v="0"/>
    <x v="23"/>
    <n v="300000"/>
    <n v="550"/>
    <n v="545.4545454545455"/>
    <n v="-72.045454545454504"/>
    <n v="339625"/>
    <n v="-39625"/>
    <s v="https://www.dfimoveis.com.br/imovel/lote-terreno-rea-0-quartos-venda-alphaville-brasilia-alphaville-df-residencial-1-quadra-d-461668"/>
    <s v="D"/>
  </r>
  <r>
    <x v="1"/>
    <x v="14"/>
    <n v="278000"/>
    <n v="462"/>
    <n v="601.7316017316017"/>
    <n v="1.7316017316016996"/>
    <n v="277200"/>
    <n v="800"/>
    <s v="https://www.dfimoveis.com.br/imovel/lote-terreno-rea-0-quartos-venda-alphaville-brasilia-alphaville-df-alphaville-empresarial-quadra-c03-744763"/>
    <s v="U"/>
  </r>
  <r>
    <x v="0"/>
    <x v="14"/>
    <n v="329000"/>
    <n v="573"/>
    <n v="574.17102966841185"/>
    <n v="-43.328970331588152"/>
    <n v="353827.5"/>
    <n v="-24827.5"/>
    <s v="https://www.dfimoveis.com.br/imovel/lote-terreno-rea-0-quartos-venda-alphaville-brasilia-alphaville-df-alphaville-empresarial-quadra-c03-744764"/>
    <s v="S"/>
  </r>
  <r>
    <x v="0"/>
    <x v="21"/>
    <n v="260000"/>
    <n v="560"/>
    <n v="464.28571428571428"/>
    <n v="-153.21428571428572"/>
    <n v="345800"/>
    <n v="-85800"/>
    <s v="https://www.dfimoveis.com.br/imovel/lote-terreno-rea-0-quartos-venda-alphaville-brasilia-alphaville-df-alphaville-residencial-1-quadra-e-738650"/>
    <s v="E"/>
  </r>
  <r>
    <x v="1"/>
    <x v="14"/>
    <n v="269000"/>
    <n v="463"/>
    <n v="580.99352051835854"/>
    <n v="-19.006479481641463"/>
    <n v="277800"/>
    <n v="-8800"/>
    <s v="https://www.dfimoveis.com.br/imovel/lote-terreno-rea-0-quartos-venda-alphaville-brasilia-alphaville-df-alphaville-empresarial-quadra-c03-744760"/>
    <s v="S"/>
  </r>
  <r>
    <x v="1"/>
    <x v="24"/>
    <n v="255000"/>
    <n v="465"/>
    <n v="548.38709677419354"/>
    <n v="-51.612903225806463"/>
    <n v="279000"/>
    <n v="-24000"/>
    <s v="https://www.dfimoveis.com.br/imovel/lote-terreno-rea-0-quartos-venda-alphaville-brasilia-alphaville-df-alphaville-residencial-1-quadra-ac-801566"/>
    <s v="-"/>
  </r>
  <r>
    <x v="0"/>
    <x v="25"/>
    <n v="230000"/>
    <n v="460"/>
    <n v="500"/>
    <n v="-117.5"/>
    <n v="284050"/>
    <n v="-54050"/>
    <s v="https://www.dfimoveis.com.br/imovel/lote-terreno-rea-0-quartos-venda-alphaville-brasilia-alphaville-df-alphaville-residencial-1-quadra-ac-657909"/>
    <s v="R"/>
  </r>
  <r>
    <x v="0"/>
    <x v="2"/>
    <n v="280000"/>
    <n v="600"/>
    <n v="466.66666666666669"/>
    <n v="-150.83333333333331"/>
    <n v="370500"/>
    <n v="-90500"/>
    <s v="https://www.dfimoveis.com.br/imovel/lote-terreno-rea-0-quartos-venda-alphaville-brasilia-alphaville-df-alphaville-residencial-01-quadra-n-797013"/>
    <s v="N"/>
  </r>
  <r>
    <x v="1"/>
    <x v="26"/>
    <n v="280000"/>
    <n v="452"/>
    <n v="619.46902654867256"/>
    <n v="19.469026548672559"/>
    <n v="271200"/>
    <n v="8800"/>
    <s v="https://www.dfimoveis.com.br/imovel/lote-terreno-rea-0-quartos-venda-alphaville-brasilia-alphaville-df-residencial-2-quadra-s-779172"/>
    <s v="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D790DE-BFDE-4D87-A567-D63DA5AB73A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Imobiliárias">
  <location ref="A4:G32" firstHeaderRow="0" firstDataRow="1" firstDataCol="1" rowPageCount="1" colPageCount="1"/>
  <pivotFields count="10">
    <pivotField name="Residencial" axis="axisPage" showAll="0">
      <items count="3">
        <item x="0"/>
        <item x="1"/>
        <item t="default"/>
      </items>
    </pivotField>
    <pivotField axis="axisRow" showAll="0" sortType="descending">
      <items count="28">
        <item x="2"/>
        <item x="20"/>
        <item x="14"/>
        <item x="18"/>
        <item x="8"/>
        <item x="3"/>
        <item x="26"/>
        <item x="25"/>
        <item x="7"/>
        <item x="5"/>
        <item x="16"/>
        <item x="22"/>
        <item x="12"/>
        <item x="1"/>
        <item x="17"/>
        <item x="9"/>
        <item x="23"/>
        <item x="13"/>
        <item x="21"/>
        <item x="0"/>
        <item x="4"/>
        <item x="6"/>
        <item x="10"/>
        <item x="19"/>
        <item x="24"/>
        <item x="11"/>
        <item x="15"/>
        <item t="default"/>
      </items>
      <autoSortScope>
        <pivotArea dataOnly="0" outline="0" fieldPosition="0">
          <references count="1">
            <reference field="4294967294" count="1" selected="0">
              <x v="5"/>
            </reference>
          </references>
        </pivotArea>
      </autoSortScope>
    </pivotField>
    <pivotField numFmtId="44" showAll="0"/>
    <pivotField showAll="0"/>
    <pivotField dataField="1" numFmtId="44" showAll="0"/>
    <pivotField dataField="1" numFmtId="44" showAll="0"/>
    <pivotField numFmtId="44" showAll="0"/>
    <pivotField dataField="1" numFmtId="44" showAll="0"/>
    <pivotField dataField="1" showAll="0"/>
    <pivotField showAll="0"/>
  </pivotFields>
  <rowFields count="1">
    <field x="1"/>
  </rowFields>
  <rowItems count="28">
    <i>
      <x v="2"/>
    </i>
    <i>
      <x/>
    </i>
    <i>
      <x v="13"/>
    </i>
    <i>
      <x v="21"/>
    </i>
    <i>
      <x v="18"/>
    </i>
    <i>
      <x v="19"/>
    </i>
    <i>
      <x v="8"/>
    </i>
    <i>
      <x v="22"/>
    </i>
    <i>
      <x v="3"/>
    </i>
    <i>
      <x v="14"/>
    </i>
    <i>
      <x v="25"/>
    </i>
    <i>
      <x v="4"/>
    </i>
    <i>
      <x v="7"/>
    </i>
    <i>
      <x v="11"/>
    </i>
    <i>
      <x v="23"/>
    </i>
    <i>
      <x v="12"/>
    </i>
    <i>
      <x v="10"/>
    </i>
    <i>
      <x v="1"/>
    </i>
    <i>
      <x v="20"/>
    </i>
    <i>
      <x v="5"/>
    </i>
    <i>
      <x v="9"/>
    </i>
    <i>
      <x v="15"/>
    </i>
    <i>
      <x v="24"/>
    </i>
    <i>
      <x v="16"/>
    </i>
    <i>
      <x v="26"/>
    </i>
    <i>
      <x v="17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Média de M²" fld="4" subtotal="average" baseField="1" baseItem="0"/>
    <dataField name="Média de Dif. Tab. M²" fld="5" subtotal="average" baseField="1" baseItem="2"/>
    <dataField name="Máx. de M²" fld="4" subtotal="max" baseField="1" baseItem="0"/>
    <dataField name="Mín. de M²" fld="4" subtotal="min" baseField="1" baseItem="0"/>
    <dataField name="Média de Dif. Tabela" fld="7" subtotal="average" baseField="1" baseItem="2"/>
    <dataField name="Quantidade Anúncios" fld="8" subtotal="count" baseField="0" baseItem="0"/>
  </dataFields>
  <formats count="42">
    <format dxfId="102">
      <pivotArea outline="0" collapsedLevelsAreSubtotals="1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1" type="button" dataOnly="0" labelOnly="1" outline="0" axis="axisRow" fieldPosition="0"/>
    </format>
    <format dxfId="98">
      <pivotArea dataOnly="0" labelOnly="1" fieldPosition="0">
        <references count="1">
          <reference field="1" count="0"/>
        </references>
      </pivotArea>
    </format>
    <format dxfId="97">
      <pivotArea dataOnly="0" labelOnly="1" grandRow="1" outline="0" fieldPosition="0"/>
    </format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1" type="button" dataOnly="0" labelOnly="1" outline="0" axis="axisRow" fieldPosition="0"/>
    </format>
    <format dxfId="93">
      <pivotArea dataOnly="0" labelOnly="1" fieldPosition="0">
        <references count="1">
          <reference field="1" count="0"/>
        </references>
      </pivotArea>
    </format>
    <format dxfId="92">
      <pivotArea dataOnly="0" labelOnly="1" grandRow="1" outline="0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1" type="button" dataOnly="0" labelOnly="1" outline="0" axis="axisRow" fieldPosition="0"/>
    </format>
    <format dxfId="88">
      <pivotArea dataOnly="0" labelOnly="1" fieldPosition="0">
        <references count="1">
          <reference field="1" count="0"/>
        </references>
      </pivotArea>
    </format>
    <format dxfId="87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86">
      <pivotArea outline="0" collapsedLevelsAreSubtotals="1" fieldPosition="0"/>
    </format>
    <format dxfId="85">
      <pivotArea grandRow="1" outline="0" collapsedLevelsAreSubtotals="1" fieldPosition="0"/>
    </format>
    <format dxfId="84">
      <pivotArea dataOnly="0" labelOnly="1" grandRow="1" outline="0" fieldPosition="0"/>
    </format>
    <format dxfId="83">
      <pivotArea field="1" type="button" dataOnly="0" labelOnly="1" outline="0" axis="axisRow" fieldPosition="0"/>
    </format>
    <format dxfId="82">
      <pivotArea dataOnly="0" labelOnly="1" outline="0" fieldPosition="0">
        <references count="1">
          <reference field="4294967294" count="2">
            <x v="0"/>
            <x v="5"/>
          </reference>
        </references>
      </pivotArea>
    </format>
    <format dxfId="81">
      <pivotArea field="1" type="button" dataOnly="0" labelOnly="1" outline="0" axis="axisRow" fieldPosition="0"/>
    </format>
    <format dxfId="80">
      <pivotArea dataOnly="0" labelOnly="1" outline="0" fieldPosition="0">
        <references count="1">
          <reference field="4294967294" count="2">
            <x v="0"/>
            <x v="5"/>
          </reference>
        </references>
      </pivotArea>
    </format>
    <format dxfId="79">
      <pivotArea field="1" type="button" dataOnly="0" labelOnly="1" outline="0" axis="axisRow" fieldPosition="0"/>
    </format>
    <format dxfId="78">
      <pivotArea dataOnly="0" labelOnly="1" outline="0" fieldPosition="0">
        <references count="1">
          <reference field="4294967294" count="2">
            <x v="0"/>
            <x v="5"/>
          </reference>
        </references>
      </pivotArea>
    </format>
    <format dxfId="77">
      <pivotArea field="1" type="button" dataOnly="0" labelOnly="1" outline="0" axis="axisRow" fieldPosition="0"/>
    </format>
    <format dxfId="76">
      <pivotArea dataOnly="0" labelOnly="1" outline="0" fieldPosition="0">
        <references count="1">
          <reference field="4294967294" count="2">
            <x v="0"/>
            <x v="5"/>
          </reference>
        </references>
      </pivotArea>
    </format>
    <format dxfId="75">
      <pivotArea field="1" type="button" dataOnly="0" labelOnly="1" outline="0" axis="axisRow" fieldPosition="0"/>
    </format>
    <format dxfId="74">
      <pivotArea dataOnly="0" labelOnly="1" outline="0" fieldPosition="0">
        <references count="1">
          <reference field="4294967294" count="4">
            <x v="0"/>
            <x v="2"/>
            <x v="3"/>
            <x v="5"/>
          </reference>
        </references>
      </pivotArea>
    </format>
    <format dxfId="73">
      <pivotArea field="1" type="button" dataOnly="0" labelOnly="1" outline="0" axis="axisRow" fieldPosition="0"/>
    </format>
    <format dxfId="72">
      <pivotArea dataOnly="0" labelOnly="1" outline="0" fieldPosition="0">
        <references count="1">
          <reference field="4294967294" count="4">
            <x v="0"/>
            <x v="2"/>
            <x v="3"/>
            <x v="5"/>
          </reference>
        </references>
      </pivotArea>
    </format>
    <format dxfId="71">
      <pivotArea field="1" type="button" dataOnly="0" labelOnly="1" outline="0" axis="axisRow" fieldPosition="0"/>
    </format>
    <format dxfId="70">
      <pivotArea dataOnly="0" labelOnly="1" outline="0" fieldPosition="0">
        <references count="1">
          <reference field="4294967294" count="4">
            <x v="0"/>
            <x v="2"/>
            <x v="3"/>
            <x v="5"/>
          </reference>
        </references>
      </pivotArea>
    </format>
    <format dxfId="69">
      <pivotArea outline="0" collapsedLevelsAreSubtotals="1" fieldPosition="0">
        <references count="1">
          <reference field="4294967294" count="3" selected="0">
            <x v="2"/>
            <x v="3"/>
            <x v="5"/>
          </reference>
        </references>
      </pivotArea>
    </format>
    <format dxfId="68">
      <pivotArea grandRow="1" outline="0" collapsedLevelsAreSubtotals="1" fieldPosition="0"/>
    </format>
    <format dxfId="67">
      <pivotArea dataOnly="0" labelOnly="1" grandRow="1" outline="0" fieldPosition="0"/>
    </format>
    <format dxfId="66">
      <pivotArea grandRow="1" outline="0" collapsedLevelsAreSubtotals="1" fieldPosition="0"/>
    </format>
    <format dxfId="65">
      <pivotArea dataOnly="0" labelOnly="1" grandRow="1" outline="0" fieldPosition="0"/>
    </format>
    <format dxfId="64">
      <pivotArea field="1" type="button" dataOnly="0" labelOnly="1" outline="0" axis="axisRow" fieldPosition="0"/>
    </format>
    <format dxfId="6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62">
      <pivotArea field="1" type="button" dataOnly="0" labelOnly="1" outline="0" axis="axisRow" fieldPosition="0"/>
    </format>
    <format dxfId="6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onditionalFormats count="4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7C133-ECF7-4DE9-AA6B-2DB79DA44A93}" name="Tabela1" displayName="Tabela1" ref="A1:J54" totalsRowShown="0" headerRowDxfId="60" dataDxfId="58" headerRowBorderDxfId="59" tableBorderDxfId="57" totalsRowBorderDxfId="56" dataCellStyle="Moeda">
  <autoFilter ref="A1:J54" xr:uid="{9147C133-ECF7-4DE9-AA6B-2DB79DA44A93}">
    <filterColumn colId="0">
      <filters>
        <filter val="2"/>
      </filters>
    </filterColumn>
  </autoFilter>
  <tableColumns count="10">
    <tableColumn id="1" xr3:uid="{0EEC54F6-CA47-4DDA-AD5E-85355389CA77}" name="Res." dataDxfId="55"/>
    <tableColumn id="2" xr3:uid="{FD1D3447-2862-4735-ACC8-6F95D5316720}" name="Imobiliária" dataDxfId="54"/>
    <tableColumn id="3" xr3:uid="{DA2697FC-CDE0-4F38-91E0-96E2F2F8F231}" name="Valor Total" dataDxfId="53" dataCellStyle="Moeda"/>
    <tableColumn id="4" xr3:uid="{A72F606A-2A02-4450-853B-1C491953C00E}" name="Metragem" dataDxfId="52"/>
    <tableColumn id="5" xr3:uid="{42B36991-0A66-43E5-BBDC-DC8E7BC58564}" name="M²" dataDxfId="51" dataCellStyle="Moeda">
      <calculatedColumnFormula>C2/D2</calculatedColumnFormula>
    </tableColumn>
    <tableColumn id="12" xr3:uid="{D5FC9FBC-1F04-4810-9139-6649FF6992B3}" name="Dif. Tab. M²" dataDxfId="50" dataCellStyle="Moeda">
      <calculatedColumnFormula>IF(Tabela1[[#This Row],[Res.]]=1,Tabela1[[#This Row],[M²]]-617.5,Tabela1[[#This Row],[M²]]-600)</calculatedColumnFormula>
    </tableColumn>
    <tableColumn id="6" xr3:uid="{9C32AABC-894E-451A-BEA3-68534A991170}" name="Tabela Preço" dataDxfId="49" dataCellStyle="Moeda">
      <calculatedColumnFormula>IF(A2=1,617.5*D2,D2*600)</calculatedColumnFormula>
    </tableColumn>
    <tableColumn id="7" xr3:uid="{4002F81E-6BDD-4638-9529-647CA5A49406}" name="Dif. Tabela" dataDxfId="48" dataCellStyle="Moeda">
      <calculatedColumnFormula>C2-G2</calculatedColumnFormula>
    </tableColumn>
    <tableColumn id="8" xr3:uid="{90C63556-9004-4A47-821F-C31C59EEE051}" name="Link" dataDxfId="47"/>
    <tableColumn id="9" xr3:uid="{E2278D22-A0EC-4506-9AF2-B46BD4EF25DD}" name="Quadra" dataDxfId="4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fimoveis.com.br/imovel/lote-terreno-rea-0-quartos-venda-alphaville-brasilia-alphaville-df-alphaville-residencial-1-quadra-ac-746647" TargetMode="External"/><Relationship Id="rId18" Type="http://schemas.openxmlformats.org/officeDocument/2006/relationships/hyperlink" Target="https://www.dfimoveis.com.br/imovel/lote-terreno-rea-0-quartos-venda-alphaville-brasilia-alphaville-df-residencial-1-quadra-i-668132" TargetMode="External"/><Relationship Id="rId26" Type="http://schemas.openxmlformats.org/officeDocument/2006/relationships/hyperlink" Target="https://www.dfimoveis.com.br/imovel/lote-terreno-rea-0-quartos-venda-alphaville-brasilia-alphaville-df-alphaville-residencial-2-quadra-a-217435" TargetMode="External"/><Relationship Id="rId39" Type="http://schemas.openxmlformats.org/officeDocument/2006/relationships/hyperlink" Target="https://www.dfimoveis.com.br/imovel/lote-terreno-rea-0-quartos-venda-alphaville-brasilia-alphaville-df-alphaville-empresarial-quadra-c03-745114" TargetMode="External"/><Relationship Id="rId21" Type="http://schemas.openxmlformats.org/officeDocument/2006/relationships/hyperlink" Target="https://www.dfimoveis.com.br/imovel/lote-terreno-rea-0-quartos-venda-alphaville-brasilia-alphaville-df-alphaville-residencial-2-quadra-r-364961" TargetMode="External"/><Relationship Id="rId34" Type="http://schemas.openxmlformats.org/officeDocument/2006/relationships/hyperlink" Target="https://www.dfimoveis.com.br/imovel/lote-terreno-rea-0-quartos-venda-alphaville-brasilia-alphaville-df-alphaville-empresarial-quadra-mf01-772441" TargetMode="External"/><Relationship Id="rId42" Type="http://schemas.openxmlformats.org/officeDocument/2006/relationships/hyperlink" Target="https://www.dfimoveis.com.br/imovel/loteamento-0-quartos-venda-alphaville-brasilia-alphaville-df-alphaville-residencial-2-quadra-ax-797574" TargetMode="External"/><Relationship Id="rId47" Type="http://schemas.openxmlformats.org/officeDocument/2006/relationships/hyperlink" Target="https://www.dfimoveis.com.br/imovel/lote-terreno-rea-0-quartos-venda-alphaville-brasilia-alphaville-df-alphaville-empresarial-quadra-c03-744761" TargetMode="External"/><Relationship Id="rId50" Type="http://schemas.openxmlformats.org/officeDocument/2006/relationships/hyperlink" Target="https://www.dfimoveis.com.br/imovel/lote-terreno-rea-0-quartos-venda-alphaville-brasilia-alphaville-df-alphaville-empresarial-quadra-c03-744764" TargetMode="External"/><Relationship Id="rId55" Type="http://schemas.openxmlformats.org/officeDocument/2006/relationships/table" Target="../tables/table1.xml"/><Relationship Id="rId7" Type="http://schemas.openxmlformats.org/officeDocument/2006/relationships/hyperlink" Target="https://www.dfimoveis.com.br/imovel/lote-terreno-rea-0-quartos-venda-alphaville-brasilia-alphaville-df-alphaville-residencial-01-quadra-n-782428" TargetMode="External"/><Relationship Id="rId2" Type="http://schemas.openxmlformats.org/officeDocument/2006/relationships/hyperlink" Target="https://www.dfimoveis.com.br/imovel/lote-terreno-rea-0-quartos-venda-alphaville-brasilia-alphaville-df-alameda-mamore-2-quadra-c02-lt-05-799342" TargetMode="External"/><Relationship Id="rId16" Type="http://schemas.openxmlformats.org/officeDocument/2006/relationships/hyperlink" Target="https://www.dfimoveis.com.br/imovel/lote-terreno-rea-0-quartos-venda-alphaville-brasilia-alphaville-df-residencial-1-quadra-i-339835" TargetMode="External"/><Relationship Id="rId29" Type="http://schemas.openxmlformats.org/officeDocument/2006/relationships/hyperlink" Target="https://www.dfimoveis.com.br/imovel/lote-terreno-rea-0-quartos-venda-alphaville-brasilia-alphaville-df-alphaville-empresarial-quadra-c03-744759" TargetMode="External"/><Relationship Id="rId11" Type="http://schemas.openxmlformats.org/officeDocument/2006/relationships/hyperlink" Target="https://www.dfimoveis.com.br/imovel/lote-terreno-rea-0-quartos-venda-alphaville-brasilia-alphaville-df-alphaville-residencial-2-quadra-a-799348" TargetMode="External"/><Relationship Id="rId24" Type="http://schemas.openxmlformats.org/officeDocument/2006/relationships/hyperlink" Target="https://www.dfimoveis.com.br/imovel/lote-terreno-rea-0-quartos-venda-alphaville-brasilia-alphaville-df-alphaville-residencial-2-quadra-r-729079" TargetMode="External"/><Relationship Id="rId32" Type="http://schemas.openxmlformats.org/officeDocument/2006/relationships/hyperlink" Target="https://www.dfimoveis.com.br/imovel/lote-terreno-rea-0-quartos-venda-alphaville-brasilia-alphaville-df-residencial-1-quadra-i-768582" TargetMode="External"/><Relationship Id="rId37" Type="http://schemas.openxmlformats.org/officeDocument/2006/relationships/hyperlink" Target="https://www.dfimoveis.com.br/imovel/lote-terreno-rea-0-quartos-venda-alphaville-brasilia-alphaville-df-alphaville-empresarial-quadra-c03-744758" TargetMode="External"/><Relationship Id="rId40" Type="http://schemas.openxmlformats.org/officeDocument/2006/relationships/hyperlink" Target="https://www.dfimoveis.com.br/imovel/lote-terreno-rea-0-quartos-venda-alphaville-brasilia-alphaville-df-alphaville-residencial-2-quadra-f-270789" TargetMode="External"/><Relationship Id="rId45" Type="http://schemas.openxmlformats.org/officeDocument/2006/relationships/hyperlink" Target="https://www.dfimoveis.com.br/imovel/lote-terreno-rea-0-quartos-venda-alphaville-brasilia-alphaville-df-residencial-1-quadra-y-707577" TargetMode="External"/><Relationship Id="rId53" Type="http://schemas.openxmlformats.org/officeDocument/2006/relationships/hyperlink" Target="https://www.dfimoveis.com.br/imovel/lote-terreno-rea-0-quartos-venda-alphaville-brasilia-alphaville-df-residencial-2-quadra-s-779172" TargetMode="External"/><Relationship Id="rId5" Type="http://schemas.openxmlformats.org/officeDocument/2006/relationships/hyperlink" Target="https://www.dfimoveis.com.br/imovel/lote-terreno-rea-0-quartos-venda-alphaville-brasilia-alphaville-df-alphaville-residencial-1-quadra-o-799352" TargetMode="External"/><Relationship Id="rId10" Type="http://schemas.openxmlformats.org/officeDocument/2006/relationships/hyperlink" Target="https://www.dfimoveis.com.br/imovel/lote-terreno-rea-0-quartos-venda-alphaville-brasilia-alphaville-df-alphaville-residencial-1-quadra-e-738650" TargetMode="External"/><Relationship Id="rId19" Type="http://schemas.openxmlformats.org/officeDocument/2006/relationships/hyperlink" Target="https://www.dfimoveis.com.br/imovel/lote-terreno-rea-0-quartos-venda-alphaville-brasilia-alphaville-df-alphaville-residencial-2-quadra-t-450685" TargetMode="External"/><Relationship Id="rId31" Type="http://schemas.openxmlformats.org/officeDocument/2006/relationships/hyperlink" Target="https://www.dfimoveis.com.br/imovel/lote-terreno-rea-0-quartos-venda-alphaville-brasilia-alphaville-df-residencial-1-quadra-a-414195" TargetMode="External"/><Relationship Id="rId44" Type="http://schemas.openxmlformats.org/officeDocument/2006/relationships/hyperlink" Target="https://www.dfimoveis.com.br/imovel/lote-terreno-rea-0-quartos-venda-alphaville-brasilia-alphaville-df-alphaville-residencial-1-quadra-e-759430" TargetMode="External"/><Relationship Id="rId52" Type="http://schemas.openxmlformats.org/officeDocument/2006/relationships/hyperlink" Target="https://www.dfimoveis.com.br/imovel/lote-terreno-rea-0-quartos-venda-alphaville-brasilia-alphaville-df-alphaville-residencial-01-quadra-n-797013" TargetMode="External"/><Relationship Id="rId4" Type="http://schemas.openxmlformats.org/officeDocument/2006/relationships/hyperlink" Target="https://www.dfimoveis.com.br/imovel/lote-terreno-rea-0-quartos-venda-alphaville-brasilia-alphaville-df-residencial-1-quadra-c02-669732" TargetMode="External"/><Relationship Id="rId9" Type="http://schemas.openxmlformats.org/officeDocument/2006/relationships/hyperlink" Target="https://www.dfimoveis.com.br/imovel/lote-terreno-rea-0-quartos-venda-alphaville-brasilia-alphaville-df-alphaville-empresarial-quadra-c03-744760" TargetMode="External"/><Relationship Id="rId14" Type="http://schemas.openxmlformats.org/officeDocument/2006/relationships/hyperlink" Target="https://www.dfimoveis.com.br/imovel/lote-terreno-rea-0-quartos-venda-alphaville-brasilia-alphaville-df-alphaville-residencial-2-quadra-ax-727903" TargetMode="External"/><Relationship Id="rId22" Type="http://schemas.openxmlformats.org/officeDocument/2006/relationships/hyperlink" Target="https://www.dfimoveis.com.br/imovel/lote-terreno-rea-0-quartos-venda-alphaville-brasilia-alphaville-df-alphaville-residencial-1-quadra-ac-609548" TargetMode="External"/><Relationship Id="rId27" Type="http://schemas.openxmlformats.org/officeDocument/2006/relationships/hyperlink" Target="https://www.dfimoveis.com.br/imovel/lote-terreno-rea-0-quartos-venda-alphaville-brasilia-alphaville-df-residencial-1-quadra-a-665438" TargetMode="External"/><Relationship Id="rId30" Type="http://schemas.openxmlformats.org/officeDocument/2006/relationships/hyperlink" Target="https://www.dfimoveis.com.br/imovel/lote-terreno-rea-0-quartos-venda-alphaville-brasilia-alphaville-df-alphaville-empresarial-quadra-c03-744765" TargetMode="External"/><Relationship Id="rId35" Type="http://schemas.openxmlformats.org/officeDocument/2006/relationships/hyperlink" Target="https://www.dfimoveis.com.br/imovel/lote-terreno-rea-0-quartos-venda-alphaville-brasilia-alphaville-df-alphaville-empresarial-quadra-mf01-772441" TargetMode="External"/><Relationship Id="rId43" Type="http://schemas.openxmlformats.org/officeDocument/2006/relationships/hyperlink" Target="https://www.dfimoveis.com.br/imovel/lote-terreno-rea-0-quartos-venda-alphaville-brasilia-alphaville-df-alphaville-empresarial-quadra-c03-744753" TargetMode="External"/><Relationship Id="rId48" Type="http://schemas.openxmlformats.org/officeDocument/2006/relationships/hyperlink" Target="https://www.dfimoveis.com.br/imovel/lote-terreno-rea-0-quartos-venda-alphaville-brasilia-alphaville-df-residencial-1-quadra-d-461668" TargetMode="External"/><Relationship Id="rId8" Type="http://schemas.openxmlformats.org/officeDocument/2006/relationships/hyperlink" Target="https://www.dfimoveis.com.br/imovel/lote-terreno-rea-0-quartos-venda-alphaville-brasilia-alphaville-df-alphaville-residencial-1-quadra-ac-801566" TargetMode="External"/><Relationship Id="rId51" Type="http://schemas.openxmlformats.org/officeDocument/2006/relationships/hyperlink" Target="https://www.dfimoveis.com.br/imovel/lote-terreno-rea-0-quartos-venda-alphaville-brasilia-alphaville-df-alphaville-residencial-1-quadra-ac-657909" TargetMode="External"/><Relationship Id="rId3" Type="http://schemas.openxmlformats.org/officeDocument/2006/relationships/hyperlink" Target="https://www.dfimoveis.com.br/imovel/lote-terreno-rea-0-quartos-venda-alphaville-brasilia-alphaville-df-alphaville-residencial-1-quadra-e-797700" TargetMode="External"/><Relationship Id="rId12" Type="http://schemas.openxmlformats.org/officeDocument/2006/relationships/hyperlink" Target="https://www.dfimoveis.com.br/imovel/lote-terreno-rea-0-quartos-venda-alphaville-brasilia-alphaville-df-alphaville-residencial-1-quadra-ac-728667" TargetMode="External"/><Relationship Id="rId17" Type="http://schemas.openxmlformats.org/officeDocument/2006/relationships/hyperlink" Target="https://www.dfimoveis.com.br/imovel/lote-terreno-rea-0-quartos-venda-alphaville-brasilia-alphaville-df-residencial-1-quadra-g-665437" TargetMode="External"/><Relationship Id="rId25" Type="http://schemas.openxmlformats.org/officeDocument/2006/relationships/hyperlink" Target="https://www.dfimoveis.com.br/imovel/lote-terreno-rea-0-quartos-venda-alphaville-brasilia-alphaville-df-alphaville-residencial-2-quadra-v-267628" TargetMode="External"/><Relationship Id="rId33" Type="http://schemas.openxmlformats.org/officeDocument/2006/relationships/hyperlink" Target="https://www.dfimoveis.com.br/imovel/lote-terreno-rea-0-quartos-venda-alphaville-brasilia-alphaville-df-residencial-2-quadra-s-541158" TargetMode="External"/><Relationship Id="rId38" Type="http://schemas.openxmlformats.org/officeDocument/2006/relationships/hyperlink" Target="https://www.dfimoveis.com.br/imovel/lote-terreno-rea-0-quartos-venda-alphaville-brasilia-alphaville-df-alphaville-empresarial-quadra-c03--691899" TargetMode="External"/><Relationship Id="rId46" Type="http://schemas.openxmlformats.org/officeDocument/2006/relationships/hyperlink" Target="https://www.dfimoveis.com.br/imovel/lote-terreno-rea-0-quartos-venda-alphaville-brasilia-alphaville-df-alphaville-empresarial-quadra-c03-744754" TargetMode="External"/><Relationship Id="rId20" Type="http://schemas.openxmlformats.org/officeDocument/2006/relationships/hyperlink" Target="https://www.dfimoveis.com.br/imovel/lote-terreno-rea-0-quartos-venda-alphaville-brasilia-alphaville-df-alphaville-residencial-2-quadra-f-270791" TargetMode="External"/><Relationship Id="rId41" Type="http://schemas.openxmlformats.org/officeDocument/2006/relationships/hyperlink" Target="https://www.dfimoveis.com.br/imovel/lote-terreno-rea-0-quartos-venda-alphaville-brasilia-alphaville-df-residencial-2-quadra-s-541157" TargetMode="External"/><Relationship Id="rId54" Type="http://schemas.openxmlformats.org/officeDocument/2006/relationships/printerSettings" Target="../printerSettings/printerSettings2.bin"/><Relationship Id="rId1" Type="http://schemas.openxmlformats.org/officeDocument/2006/relationships/hyperlink" Target="https://www.dfimoveis.com.br/imovel/lote-terreno-rea-0-quartos-venda-alphaville-brasilia-alphaville-df-alphaville-residencial-1-quadra-h-768261" TargetMode="External"/><Relationship Id="rId6" Type="http://schemas.openxmlformats.org/officeDocument/2006/relationships/hyperlink" Target="https://www.dfimoveis.com.br/imovel/lote-terreno-rea-0-quartos-venda-alphaville-brasilia-alphaville-df-alphaville-residencial-2-quadra-a-749447" TargetMode="External"/><Relationship Id="rId15" Type="http://schemas.openxmlformats.org/officeDocument/2006/relationships/hyperlink" Target="https://www.dfimoveis.com.br/imovel/lote-terreno-rea-0-quartos-venda-alphaville-brasilia-alphaville-df-alphaville-residencial-2-quadra-a-798365" TargetMode="External"/><Relationship Id="rId23" Type="http://schemas.openxmlformats.org/officeDocument/2006/relationships/hyperlink" Target="https://www.dfimoveis.com.br/imovel/lote-terreno-rea-0-quartos-venda-alphaville-brasilia-alphaville-df-residencial-1-quadra-k-725713" TargetMode="External"/><Relationship Id="rId28" Type="http://schemas.openxmlformats.org/officeDocument/2006/relationships/hyperlink" Target="https://www.dfimoveis.com.br/imovel/lote-terreno-rea-0-quartos-venda-alphaville-brasilia-alphaville-df-alphaville-residencial-1-quadra-ac-799106" TargetMode="External"/><Relationship Id="rId36" Type="http://schemas.openxmlformats.org/officeDocument/2006/relationships/hyperlink" Target="https://www.dfimoveis.com.br/imovel/lote-terreno-rea-0-quartos-venda-alphaville-brasilia-alphaville-df-alphaville-empresarial-quadra-c03-744752" TargetMode="External"/><Relationship Id="rId49" Type="http://schemas.openxmlformats.org/officeDocument/2006/relationships/hyperlink" Target="https://www.dfimoveis.com.br/imovel/lote-terreno-rea-0-quartos-venda-alphaville-brasilia-alphaville-df-alphaville-empresarial-quadra-c03-7447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FF1D-FB19-405F-BFA7-FB8051FBDA12}">
  <dimension ref="A2:G32"/>
  <sheetViews>
    <sheetView showGridLines="0" tabSelected="1" topLeftCell="A5" workbookViewId="0">
      <selection activeCell="J9" sqref="J9"/>
    </sheetView>
  </sheetViews>
  <sheetFormatPr defaultRowHeight="14.4" x14ac:dyDescent="0.3"/>
  <cols>
    <col min="1" max="1" width="20.21875" bestFit="1" customWidth="1"/>
    <col min="2" max="2" width="14.109375" bestFit="1" customWidth="1"/>
    <col min="3" max="3" width="21.6640625" bestFit="1" customWidth="1"/>
    <col min="4" max="4" width="12.6640625" bestFit="1" customWidth="1"/>
    <col min="5" max="5" width="12.44140625" bestFit="1" customWidth="1"/>
    <col min="6" max="6" width="20.5546875" bestFit="1" customWidth="1"/>
    <col min="7" max="7" width="24.109375" customWidth="1"/>
    <col min="8" max="8" width="16.5546875" bestFit="1" customWidth="1"/>
    <col min="9" max="9" width="28.44140625" bestFit="1" customWidth="1"/>
    <col min="10" max="10" width="21" bestFit="1" customWidth="1"/>
  </cols>
  <sheetData>
    <row r="2" spans="1:7" ht="15.6" x14ac:dyDescent="0.3">
      <c r="A2" s="18" t="s">
        <v>1</v>
      </c>
      <c r="B2" s="18" t="s">
        <v>108</v>
      </c>
    </row>
    <row r="4" spans="1:7" ht="17.399999999999999" x14ac:dyDescent="0.35">
      <c r="A4" s="17" t="s">
        <v>109</v>
      </c>
      <c r="B4" s="17" t="s">
        <v>107</v>
      </c>
      <c r="C4" s="18" t="s">
        <v>118</v>
      </c>
      <c r="D4" s="19" t="s">
        <v>111</v>
      </c>
      <c r="E4" s="19" t="s">
        <v>112</v>
      </c>
      <c r="F4" s="18" t="s">
        <v>110</v>
      </c>
      <c r="G4" s="17" t="s">
        <v>121</v>
      </c>
    </row>
    <row r="5" spans="1:7" ht="15.6" x14ac:dyDescent="0.3">
      <c r="A5" s="15" t="s">
        <v>58</v>
      </c>
      <c r="B5" s="16">
        <v>561.24052991029646</v>
      </c>
      <c r="C5" s="16">
        <v>-43.532197362430786</v>
      </c>
      <c r="D5" s="16">
        <v>606.19469026548677</v>
      </c>
      <c r="E5" s="16">
        <v>490.79754601226995</v>
      </c>
      <c r="F5" s="16">
        <v>-21982.045454545456</v>
      </c>
      <c r="G5" s="6">
        <v>11</v>
      </c>
    </row>
    <row r="6" spans="1:7" ht="15.6" x14ac:dyDescent="0.3">
      <c r="A6" s="15" t="s">
        <v>13</v>
      </c>
      <c r="B6" s="16">
        <v>530.57285588318018</v>
      </c>
      <c r="C6" s="16">
        <v>-78.177144116819804</v>
      </c>
      <c r="D6" s="16">
        <v>622.30215827338134</v>
      </c>
      <c r="E6" s="16">
        <v>466.66666666666669</v>
      </c>
      <c r="F6" s="16">
        <v>-43648</v>
      </c>
      <c r="G6" s="6">
        <v>6</v>
      </c>
    </row>
    <row r="7" spans="1:7" ht="15.6" x14ac:dyDescent="0.3">
      <c r="A7" s="15" t="s">
        <v>10</v>
      </c>
      <c r="B7" s="16">
        <v>554.69811860436198</v>
      </c>
      <c r="C7" s="16">
        <v>-49.67688139563802</v>
      </c>
      <c r="D7" s="16">
        <v>670.90909090909088</v>
      </c>
      <c r="E7" s="16">
        <v>473.11827956989248</v>
      </c>
      <c r="F7" s="16">
        <v>-26672.5</v>
      </c>
      <c r="G7" s="6">
        <v>4</v>
      </c>
    </row>
    <row r="8" spans="1:7" ht="15.6" x14ac:dyDescent="0.3">
      <c r="A8" s="15" t="s">
        <v>31</v>
      </c>
      <c r="B8" s="16">
        <v>539.08638257852658</v>
      </c>
      <c r="C8" s="16">
        <v>-72.58028408814009</v>
      </c>
      <c r="D8" s="16">
        <v>550.62166962699825</v>
      </c>
      <c r="E8" s="16">
        <v>516.63747810858149</v>
      </c>
      <c r="F8" s="16">
        <v>-39548.333333333336</v>
      </c>
      <c r="G8" s="6">
        <v>3</v>
      </c>
    </row>
    <row r="9" spans="1:7" ht="15.6" x14ac:dyDescent="0.3">
      <c r="A9" s="15" t="s">
        <v>82</v>
      </c>
      <c r="B9" s="16">
        <v>505.36690085870418</v>
      </c>
      <c r="C9" s="16">
        <v>-112.13309914129584</v>
      </c>
      <c r="D9" s="16">
        <v>546.44808743169403</v>
      </c>
      <c r="E9" s="16">
        <v>464.28571428571428</v>
      </c>
      <c r="F9" s="16">
        <v>-62403.75</v>
      </c>
      <c r="G9" s="6">
        <v>2</v>
      </c>
    </row>
    <row r="10" spans="1:7" ht="15.6" x14ac:dyDescent="0.3">
      <c r="A10" s="15" t="s">
        <v>9</v>
      </c>
      <c r="B10" s="16">
        <v>577.15658993169745</v>
      </c>
      <c r="C10" s="16">
        <v>-40.343410068302546</v>
      </c>
      <c r="D10" s="16">
        <v>611.94029850746267</v>
      </c>
      <c r="E10" s="16">
        <v>542.37288135593224</v>
      </c>
      <c r="F10" s="16">
        <v>-24025</v>
      </c>
      <c r="G10" s="6">
        <v>2</v>
      </c>
    </row>
    <row r="11" spans="1:7" ht="15.6" x14ac:dyDescent="0.3">
      <c r="A11" s="15" t="s">
        <v>35</v>
      </c>
      <c r="B11" s="16">
        <v>546.18644067796617</v>
      </c>
      <c r="C11" s="16">
        <v>-71.313559322033882</v>
      </c>
      <c r="D11" s="16">
        <v>550</v>
      </c>
      <c r="E11" s="16">
        <v>542.37288135593224</v>
      </c>
      <c r="F11" s="16">
        <v>-42412.5</v>
      </c>
      <c r="G11" s="6">
        <v>2</v>
      </c>
    </row>
    <row r="12" spans="1:7" ht="15.6" x14ac:dyDescent="0.3">
      <c r="A12" s="15" t="s">
        <v>47</v>
      </c>
      <c r="B12" s="16">
        <v>582.18291630716135</v>
      </c>
      <c r="C12" s="16">
        <v>-26.567083692838651</v>
      </c>
      <c r="D12" s="16">
        <v>631.57894736842104</v>
      </c>
      <c r="E12" s="16">
        <v>532.78688524590166</v>
      </c>
      <c r="F12" s="16">
        <v>-12387.5</v>
      </c>
      <c r="G12" s="6">
        <v>2</v>
      </c>
    </row>
    <row r="13" spans="1:7" ht="15.6" x14ac:dyDescent="0.3">
      <c r="A13" s="15" t="s">
        <v>68</v>
      </c>
      <c r="B13" s="16">
        <v>522.22906403940885</v>
      </c>
      <c r="C13" s="16">
        <v>-95.270935960591117</v>
      </c>
      <c r="D13" s="16">
        <v>589.28571428571433</v>
      </c>
      <c r="E13" s="16">
        <v>455.17241379310343</v>
      </c>
      <c r="F13" s="16">
        <v>-66743.75</v>
      </c>
      <c r="G13" s="6">
        <v>2</v>
      </c>
    </row>
    <row r="14" spans="1:7" ht="15.6" x14ac:dyDescent="0.3">
      <c r="A14" s="15" t="s">
        <v>66</v>
      </c>
      <c r="B14" s="16">
        <v>610</v>
      </c>
      <c r="C14" s="16">
        <v>10</v>
      </c>
      <c r="D14" s="16">
        <v>640</v>
      </c>
      <c r="E14" s="16">
        <v>580</v>
      </c>
      <c r="F14" s="16">
        <v>4500</v>
      </c>
      <c r="G14" s="6">
        <v>2</v>
      </c>
    </row>
    <row r="15" spans="1:7" ht="15.6" x14ac:dyDescent="0.3">
      <c r="A15" s="15" t="s">
        <v>52</v>
      </c>
      <c r="B15" s="16">
        <v>611.35371179039305</v>
      </c>
      <c r="C15" s="16">
        <v>11.353711790393049</v>
      </c>
      <c r="D15" s="16">
        <v>611.35371179039305</v>
      </c>
      <c r="E15" s="16">
        <v>611.35371179039305</v>
      </c>
      <c r="F15" s="16">
        <v>5200</v>
      </c>
      <c r="G15" s="6">
        <v>1</v>
      </c>
    </row>
    <row r="16" spans="1:7" ht="15.6" x14ac:dyDescent="0.3">
      <c r="A16" s="15" t="s">
        <v>43</v>
      </c>
      <c r="B16" s="16">
        <v>500</v>
      </c>
      <c r="C16" s="16">
        <v>-100</v>
      </c>
      <c r="D16" s="16">
        <v>500</v>
      </c>
      <c r="E16" s="16">
        <v>500</v>
      </c>
      <c r="F16" s="16">
        <v>-46000</v>
      </c>
      <c r="G16" s="6">
        <v>1</v>
      </c>
    </row>
    <row r="17" spans="1:7" ht="15.6" x14ac:dyDescent="0.3">
      <c r="A17" s="15" t="s">
        <v>101</v>
      </c>
      <c r="B17" s="16">
        <v>500</v>
      </c>
      <c r="C17" s="16">
        <v>-117.5</v>
      </c>
      <c r="D17" s="16">
        <v>500</v>
      </c>
      <c r="E17" s="16">
        <v>500</v>
      </c>
      <c r="F17" s="16">
        <v>-54050</v>
      </c>
      <c r="G17" s="6">
        <v>1</v>
      </c>
    </row>
    <row r="18" spans="1:7" ht="15.6" x14ac:dyDescent="0.3">
      <c r="A18" s="15" t="s">
        <v>84</v>
      </c>
      <c r="B18" s="16">
        <v>516.07142857142856</v>
      </c>
      <c r="C18" s="16">
        <v>-101.42857142857144</v>
      </c>
      <c r="D18" s="16">
        <v>516.07142857142856</v>
      </c>
      <c r="E18" s="16">
        <v>516.07142857142856</v>
      </c>
      <c r="F18" s="16">
        <v>-56800</v>
      </c>
      <c r="G18" s="6">
        <v>1</v>
      </c>
    </row>
    <row r="19" spans="1:7" ht="15.6" x14ac:dyDescent="0.3">
      <c r="A19" s="15" t="s">
        <v>74</v>
      </c>
      <c r="B19" s="16">
        <v>512.22736285525446</v>
      </c>
      <c r="C19" s="16">
        <v>-105.27263714474554</v>
      </c>
      <c r="D19" s="16">
        <v>512.22736285525446</v>
      </c>
      <c r="E19" s="16">
        <v>512.22736285525446</v>
      </c>
      <c r="F19" s="16">
        <v>-63711</v>
      </c>
      <c r="G19" s="6">
        <v>1</v>
      </c>
    </row>
    <row r="20" spans="1:7" ht="15.6" x14ac:dyDescent="0.3">
      <c r="A20" s="15" t="s">
        <v>54</v>
      </c>
      <c r="B20" s="16">
        <v>525.75107296137344</v>
      </c>
      <c r="C20" s="16">
        <v>-74.248927038626562</v>
      </c>
      <c r="D20" s="16">
        <v>525.75107296137344</v>
      </c>
      <c r="E20" s="16">
        <v>525.75107296137344</v>
      </c>
      <c r="F20" s="16">
        <v>-34600</v>
      </c>
      <c r="G20" s="6">
        <v>1</v>
      </c>
    </row>
    <row r="21" spans="1:7" ht="15.6" x14ac:dyDescent="0.3">
      <c r="A21" s="15" t="s">
        <v>64</v>
      </c>
      <c r="B21" s="16">
        <v>520.97902097902102</v>
      </c>
      <c r="C21" s="16">
        <v>-96.520979020978984</v>
      </c>
      <c r="D21" s="16">
        <v>520.97902097902102</v>
      </c>
      <c r="E21" s="16">
        <v>520.97902097902102</v>
      </c>
      <c r="F21" s="16">
        <v>-55210</v>
      </c>
      <c r="G21" s="6">
        <v>1</v>
      </c>
    </row>
    <row r="22" spans="1:7" ht="15.6" x14ac:dyDescent="0.3">
      <c r="A22" s="15" t="s">
        <v>79</v>
      </c>
      <c r="B22" s="16">
        <v>442.69241309526319</v>
      </c>
      <c r="C22" s="16">
        <v>-157.30758690473681</v>
      </c>
      <c r="D22" s="16">
        <v>442.69241309526319</v>
      </c>
      <c r="E22" s="16">
        <v>442.69241309526319</v>
      </c>
      <c r="F22" s="16">
        <v>-74622</v>
      </c>
      <c r="G22" s="6">
        <v>1</v>
      </c>
    </row>
    <row r="23" spans="1:7" ht="15.6" x14ac:dyDescent="0.3">
      <c r="A23" s="15" t="s">
        <v>27</v>
      </c>
      <c r="B23" s="16">
        <v>466.66666666666669</v>
      </c>
      <c r="C23" s="16">
        <v>-150.83333333333331</v>
      </c>
      <c r="D23" s="16">
        <v>466.66666666666669</v>
      </c>
      <c r="E23" s="16">
        <v>466.66666666666669</v>
      </c>
      <c r="F23" s="16">
        <v>-90500</v>
      </c>
      <c r="G23" s="6">
        <v>1</v>
      </c>
    </row>
    <row r="24" spans="1:7" ht="15.6" x14ac:dyDescent="0.3">
      <c r="A24" s="15" t="s">
        <v>23</v>
      </c>
      <c r="B24" s="16">
        <v>595.13274336283189</v>
      </c>
      <c r="C24" s="16">
        <v>-4.8672566371681114</v>
      </c>
      <c r="D24" s="16">
        <v>595.13274336283189</v>
      </c>
      <c r="E24" s="16">
        <v>595.13274336283189</v>
      </c>
      <c r="F24" s="16">
        <v>-2200</v>
      </c>
      <c r="G24" s="6">
        <v>1</v>
      </c>
    </row>
    <row r="25" spans="1:7" ht="15.6" x14ac:dyDescent="0.3">
      <c r="A25" s="15" t="s">
        <v>29</v>
      </c>
      <c r="B25" s="16">
        <v>584.1584158415842</v>
      </c>
      <c r="C25" s="16">
        <v>-15.841584158415799</v>
      </c>
      <c r="D25" s="16">
        <v>584.1584158415842</v>
      </c>
      <c r="E25" s="16">
        <v>584.1584158415842</v>
      </c>
      <c r="F25" s="16">
        <v>-8000</v>
      </c>
      <c r="G25" s="6">
        <v>1</v>
      </c>
    </row>
    <row r="26" spans="1:7" ht="15.6" x14ac:dyDescent="0.3">
      <c r="A26" s="15" t="s">
        <v>45</v>
      </c>
      <c r="B26" s="16">
        <v>455.34150612959718</v>
      </c>
      <c r="C26" s="16">
        <v>-162.15849387040282</v>
      </c>
      <c r="D26" s="16">
        <v>455.34150612959718</v>
      </c>
      <c r="E26" s="16">
        <v>455.34150612959718</v>
      </c>
      <c r="F26" s="16">
        <v>-92592.5</v>
      </c>
      <c r="G26" s="6">
        <v>1</v>
      </c>
    </row>
    <row r="27" spans="1:7" ht="15.6" x14ac:dyDescent="0.3">
      <c r="A27" s="15" t="s">
        <v>99</v>
      </c>
      <c r="B27" s="16">
        <v>548.38709677419354</v>
      </c>
      <c r="C27" s="16">
        <v>-51.612903225806463</v>
      </c>
      <c r="D27" s="16">
        <v>548.38709677419354</v>
      </c>
      <c r="E27" s="16">
        <v>548.38709677419354</v>
      </c>
      <c r="F27" s="16">
        <v>-24000</v>
      </c>
      <c r="G27" s="6">
        <v>1</v>
      </c>
    </row>
    <row r="28" spans="1:7" ht="15.6" x14ac:dyDescent="0.3">
      <c r="A28" s="15" t="s">
        <v>91</v>
      </c>
      <c r="B28" s="16">
        <v>545.4545454545455</v>
      </c>
      <c r="C28" s="16">
        <v>-72.045454545454504</v>
      </c>
      <c r="D28" s="16">
        <v>545.4545454545455</v>
      </c>
      <c r="E28" s="16">
        <v>545.4545454545455</v>
      </c>
      <c r="F28" s="16">
        <v>-39625</v>
      </c>
      <c r="G28" s="6">
        <v>1</v>
      </c>
    </row>
    <row r="29" spans="1:7" ht="15.6" x14ac:dyDescent="0.3">
      <c r="A29" s="15" t="s">
        <v>62</v>
      </c>
      <c r="B29" s="16">
        <v>464.28571428571428</v>
      </c>
      <c r="C29" s="16">
        <v>-153.21428571428572</v>
      </c>
      <c r="D29" s="16">
        <v>464.28571428571428</v>
      </c>
      <c r="E29" s="16">
        <v>464.28571428571428</v>
      </c>
      <c r="F29" s="16">
        <v>-85800</v>
      </c>
      <c r="G29" s="6">
        <v>1</v>
      </c>
    </row>
    <row r="30" spans="1:7" ht="15.6" x14ac:dyDescent="0.3">
      <c r="A30" s="15" t="s">
        <v>56</v>
      </c>
      <c r="B30" s="16">
        <v>544.11764705882354</v>
      </c>
      <c r="C30" s="16">
        <v>-73.382352941176464</v>
      </c>
      <c r="D30" s="16">
        <v>544.11764705882354</v>
      </c>
      <c r="E30" s="16">
        <v>544.11764705882354</v>
      </c>
      <c r="F30" s="16">
        <v>-49900</v>
      </c>
      <c r="G30" s="6">
        <v>1</v>
      </c>
    </row>
    <row r="31" spans="1:7" ht="15.6" x14ac:dyDescent="0.3">
      <c r="A31" s="15" t="s">
        <v>104</v>
      </c>
      <c r="B31" s="16">
        <v>619.46902654867256</v>
      </c>
      <c r="C31" s="16">
        <v>19.469026548672559</v>
      </c>
      <c r="D31" s="16">
        <v>619.46902654867256</v>
      </c>
      <c r="E31" s="16">
        <v>619.46902654867256</v>
      </c>
      <c r="F31" s="16">
        <v>8800</v>
      </c>
      <c r="G31" s="6">
        <v>1</v>
      </c>
    </row>
    <row r="32" spans="1:7" ht="17.399999999999999" x14ac:dyDescent="0.35">
      <c r="A32" s="21" t="s">
        <v>106</v>
      </c>
      <c r="B32" s="22">
        <v>543.98993929189828</v>
      </c>
      <c r="C32" s="22">
        <v>-64.925155047724374</v>
      </c>
      <c r="D32" s="22">
        <v>670.90909090909088</v>
      </c>
      <c r="E32" s="22">
        <v>442.69241309526319</v>
      </c>
      <c r="F32" s="22">
        <v>-35841.150943396227</v>
      </c>
      <c r="G32" s="17">
        <v>53</v>
      </c>
    </row>
  </sheetData>
  <conditionalFormatting pivot="1" sqref="C5:C32">
    <cfRule type="cellIs" dxfId="106" priority="4" operator="greaterThan">
      <formula>0</formula>
    </cfRule>
  </conditionalFormatting>
  <conditionalFormatting pivot="1" sqref="C5:C32">
    <cfRule type="cellIs" dxfId="105" priority="3" operator="lessThan">
      <formula>0</formula>
    </cfRule>
  </conditionalFormatting>
  <conditionalFormatting pivot="1" sqref="F5:F32">
    <cfRule type="cellIs" dxfId="104" priority="2" operator="greaterThan">
      <formula>0</formula>
    </cfRule>
  </conditionalFormatting>
  <conditionalFormatting pivot="1" sqref="F5:F32">
    <cfRule type="cellIs" dxfId="103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85CAB-5B0F-4C57-8E58-BED25DA4EF43}">
  <dimension ref="A1:N94"/>
  <sheetViews>
    <sheetView showGridLines="0" workbookViewId="0">
      <selection activeCell="N31" sqref="N31"/>
    </sheetView>
  </sheetViews>
  <sheetFormatPr defaultRowHeight="14.4" x14ac:dyDescent="0.3"/>
  <cols>
    <col min="1" max="1" width="11.44140625" customWidth="1"/>
    <col min="2" max="2" width="20.21875" bestFit="1" customWidth="1"/>
    <col min="3" max="3" width="16.77734375" style="1" customWidth="1"/>
    <col min="4" max="4" width="14.109375" customWidth="1"/>
    <col min="5" max="5" width="13.44140625" customWidth="1"/>
    <col min="6" max="6" width="17" customWidth="1"/>
    <col min="7" max="7" width="18" customWidth="1"/>
    <col min="8" max="8" width="17.44140625" customWidth="1"/>
    <col min="9" max="9" width="10" customWidth="1"/>
    <col min="10" max="10" width="9.6640625" customWidth="1"/>
    <col min="11" max="11" width="5.109375" customWidth="1"/>
    <col min="12" max="14" width="13.33203125" customWidth="1"/>
  </cols>
  <sheetData>
    <row r="1" spans="1:14" ht="18" x14ac:dyDescent="0.35">
      <c r="A1" s="2" t="s">
        <v>105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117</v>
      </c>
      <c r="G1" s="3" t="s">
        <v>87</v>
      </c>
      <c r="H1" s="3" t="s">
        <v>113</v>
      </c>
      <c r="I1" s="3" t="s">
        <v>6</v>
      </c>
      <c r="J1" s="4" t="s">
        <v>5</v>
      </c>
    </row>
    <row r="2" spans="1:14" ht="15.6" hidden="1" x14ac:dyDescent="0.3">
      <c r="A2" s="5">
        <v>1</v>
      </c>
      <c r="B2" s="6" t="s">
        <v>9</v>
      </c>
      <c r="C2" s="7">
        <v>410000</v>
      </c>
      <c r="D2" s="6">
        <v>670</v>
      </c>
      <c r="E2" s="7">
        <f>C2/D2</f>
        <v>611.94029850746267</v>
      </c>
      <c r="F2" s="7">
        <f>IF(Tabela1[[#This Row],[Res.]]=1,Tabela1[[#This Row],[M²]]-617.5,Tabela1[[#This Row],[M²]]-600)</f>
        <v>-5.5597014925373287</v>
      </c>
      <c r="G2" s="7">
        <f t="shared" ref="G2:G33" si="0">IF(A2=1,617.5*D2,D2*600)</f>
        <v>413725</v>
      </c>
      <c r="H2" s="7">
        <f t="shared" ref="H2:H33" si="1">C2-G2</f>
        <v>-3725</v>
      </c>
      <c r="I2" s="8" t="s">
        <v>7</v>
      </c>
      <c r="J2" s="9" t="s">
        <v>8</v>
      </c>
    </row>
    <row r="3" spans="1:14" ht="15.6" x14ac:dyDescent="0.3">
      <c r="A3" s="5">
        <v>2</v>
      </c>
      <c r="B3" s="6" t="s">
        <v>10</v>
      </c>
      <c r="C3" s="7">
        <v>369000</v>
      </c>
      <c r="D3" s="6">
        <v>550</v>
      </c>
      <c r="E3" s="7">
        <f t="shared" ref="E3:E54" si="2">C3/D3</f>
        <v>670.90909090909088</v>
      </c>
      <c r="F3" s="7">
        <f>IF(Tabela1[[#This Row],[Res.]]=1,Tabela1[[#This Row],[M²]]-617.5,Tabela1[[#This Row],[M²]]-600)</f>
        <v>70.909090909090878</v>
      </c>
      <c r="G3" s="7">
        <f t="shared" si="0"/>
        <v>330000</v>
      </c>
      <c r="H3" s="7">
        <f t="shared" si="1"/>
        <v>39000</v>
      </c>
      <c r="I3" s="20" t="s">
        <v>11</v>
      </c>
      <c r="J3" s="9" t="s">
        <v>12</v>
      </c>
    </row>
    <row r="4" spans="1:14" ht="15.6" hidden="1" x14ac:dyDescent="0.3">
      <c r="A4" s="5">
        <v>1</v>
      </c>
      <c r="B4" s="6" t="s">
        <v>13</v>
      </c>
      <c r="C4" s="7">
        <v>346000</v>
      </c>
      <c r="D4" s="6">
        <v>556</v>
      </c>
      <c r="E4" s="7">
        <f t="shared" si="2"/>
        <v>622.30215827338134</v>
      </c>
      <c r="F4" s="7">
        <f>IF(Tabela1[[#This Row],[Res.]]=1,Tabela1[[#This Row],[M²]]-617.5,Tabela1[[#This Row],[M²]]-600)</f>
        <v>4.8021582733813375</v>
      </c>
      <c r="G4" s="7">
        <f t="shared" si="0"/>
        <v>343330</v>
      </c>
      <c r="H4" s="7">
        <f t="shared" si="1"/>
        <v>2670</v>
      </c>
      <c r="I4" s="20" t="s">
        <v>14</v>
      </c>
      <c r="J4" s="9" t="s">
        <v>15</v>
      </c>
    </row>
    <row r="5" spans="1:14" ht="15.6" hidden="1" x14ac:dyDescent="0.3">
      <c r="A5" s="5">
        <v>1</v>
      </c>
      <c r="B5" s="6" t="s">
        <v>9</v>
      </c>
      <c r="C5" s="7">
        <v>320000</v>
      </c>
      <c r="D5" s="6">
        <v>590</v>
      </c>
      <c r="E5" s="7">
        <f t="shared" si="2"/>
        <v>542.37288135593224</v>
      </c>
      <c r="F5" s="7">
        <f>IF(Tabela1[[#This Row],[Res.]]=1,Tabela1[[#This Row],[M²]]-617.5,Tabela1[[#This Row],[M²]]-600)</f>
        <v>-75.127118644067764</v>
      </c>
      <c r="G5" s="7">
        <f t="shared" si="0"/>
        <v>364325</v>
      </c>
      <c r="H5" s="7">
        <f t="shared" si="1"/>
        <v>-44325</v>
      </c>
      <c r="I5" s="20" t="s">
        <v>16</v>
      </c>
      <c r="J5" s="9" t="s">
        <v>12</v>
      </c>
    </row>
    <row r="6" spans="1:14" ht="15.6" hidden="1" x14ac:dyDescent="0.3">
      <c r="A6" s="5">
        <v>1</v>
      </c>
      <c r="B6" s="6" t="s">
        <v>10</v>
      </c>
      <c r="C6" s="7">
        <v>350000</v>
      </c>
      <c r="D6" s="6">
        <v>668</v>
      </c>
      <c r="E6" s="7">
        <f t="shared" si="2"/>
        <v>523.95209580838321</v>
      </c>
      <c r="F6" s="7">
        <f>IF(Tabela1[[#This Row],[Res.]]=1,Tabela1[[#This Row],[M²]]-617.5,Tabela1[[#This Row],[M²]]-600)</f>
        <v>-93.547904191616794</v>
      </c>
      <c r="G6" s="7">
        <f t="shared" si="0"/>
        <v>412490</v>
      </c>
      <c r="H6" s="7">
        <f t="shared" si="1"/>
        <v>-62490</v>
      </c>
      <c r="I6" s="20" t="s">
        <v>17</v>
      </c>
      <c r="J6" s="9" t="s">
        <v>18</v>
      </c>
      <c r="L6" s="23"/>
      <c r="M6" s="23"/>
    </row>
    <row r="7" spans="1:14" ht="17.399999999999999" x14ac:dyDescent="0.35">
      <c r="A7" s="5">
        <v>2</v>
      </c>
      <c r="B7" s="6" t="s">
        <v>10</v>
      </c>
      <c r="C7" s="7">
        <v>220000</v>
      </c>
      <c r="D7" s="6">
        <v>465</v>
      </c>
      <c r="E7" s="7">
        <f t="shared" si="2"/>
        <v>473.11827956989248</v>
      </c>
      <c r="F7" s="7">
        <f>IF(Tabela1[[#This Row],[Res.]]=1,Tabela1[[#This Row],[M²]]-617.5,Tabela1[[#This Row],[M²]]-600)</f>
        <v>-126.88172043010752</v>
      </c>
      <c r="G7" s="7">
        <f t="shared" si="0"/>
        <v>279000</v>
      </c>
      <c r="H7" s="7">
        <f t="shared" si="1"/>
        <v>-59000</v>
      </c>
      <c r="I7" s="20" t="s">
        <v>19</v>
      </c>
      <c r="J7" s="9" t="s">
        <v>20</v>
      </c>
      <c r="L7" s="31" t="s">
        <v>120</v>
      </c>
      <c r="M7" s="31"/>
      <c r="N7" s="31"/>
    </row>
    <row r="8" spans="1:14" ht="17.399999999999999" hidden="1" x14ac:dyDescent="0.35">
      <c r="A8" s="5">
        <v>1</v>
      </c>
      <c r="B8" s="6" t="s">
        <v>13</v>
      </c>
      <c r="C8" s="7">
        <v>280000</v>
      </c>
      <c r="D8" s="6">
        <v>600</v>
      </c>
      <c r="E8" s="7">
        <f t="shared" si="2"/>
        <v>466.66666666666669</v>
      </c>
      <c r="F8" s="7">
        <f>IF(Tabela1[[#This Row],[Res.]]=1,Tabela1[[#This Row],[M²]]-617.5,Tabela1[[#This Row],[M²]]-600)</f>
        <v>-150.83333333333331</v>
      </c>
      <c r="G8" s="7">
        <f t="shared" si="0"/>
        <v>370500</v>
      </c>
      <c r="H8" s="7">
        <f t="shared" si="1"/>
        <v>-90500</v>
      </c>
      <c r="I8" s="20" t="s">
        <v>22</v>
      </c>
      <c r="J8" s="9" t="s">
        <v>21</v>
      </c>
      <c r="L8" s="25"/>
      <c r="M8" s="25"/>
      <c r="N8" s="25"/>
    </row>
    <row r="9" spans="1:14" ht="17.399999999999999" x14ac:dyDescent="0.35">
      <c r="A9" s="5">
        <v>2</v>
      </c>
      <c r="B9" s="6" t="s">
        <v>23</v>
      </c>
      <c r="C9" s="7">
        <v>269000</v>
      </c>
      <c r="D9" s="6">
        <v>452</v>
      </c>
      <c r="E9" s="7">
        <f t="shared" si="2"/>
        <v>595.13274336283189</v>
      </c>
      <c r="F9" s="7">
        <f>IF(Tabela1[[#This Row],[Res.]]=1,Tabela1[[#This Row],[M²]]-617.5,Tabela1[[#This Row],[M²]]-600)</f>
        <v>-4.8672566371681114</v>
      </c>
      <c r="G9" s="7">
        <f t="shared" si="0"/>
        <v>271200</v>
      </c>
      <c r="H9" s="7">
        <f t="shared" si="1"/>
        <v>-2200</v>
      </c>
      <c r="I9" s="20" t="s">
        <v>24</v>
      </c>
      <c r="J9" s="9" t="s">
        <v>12</v>
      </c>
      <c r="L9" s="29" t="s">
        <v>119</v>
      </c>
      <c r="M9" s="29" t="s">
        <v>115</v>
      </c>
      <c r="N9" s="29" t="s">
        <v>116</v>
      </c>
    </row>
    <row r="10" spans="1:14" ht="17.399999999999999" x14ac:dyDescent="0.35">
      <c r="A10" s="5">
        <v>2</v>
      </c>
      <c r="B10" s="6" t="s">
        <v>10</v>
      </c>
      <c r="C10" s="7">
        <v>271000</v>
      </c>
      <c r="D10" s="6">
        <v>492</v>
      </c>
      <c r="E10" s="7">
        <f t="shared" si="2"/>
        <v>550.81300813008136</v>
      </c>
      <c r="F10" s="7">
        <f>IF(Tabela1[[#This Row],[Res.]]=1,Tabela1[[#This Row],[M²]]-617.5,Tabela1[[#This Row],[M²]]-600)</f>
        <v>-49.186991869918643</v>
      </c>
      <c r="G10" s="7">
        <f t="shared" si="0"/>
        <v>295200</v>
      </c>
      <c r="H10" s="7">
        <f t="shared" si="1"/>
        <v>-24200</v>
      </c>
      <c r="I10" s="20" t="s">
        <v>25</v>
      </c>
      <c r="J10" s="9" t="s">
        <v>12</v>
      </c>
      <c r="L10" s="26">
        <f>AVERAGE(E3:E54)</f>
        <v>542.68320161467568</v>
      </c>
      <c r="M10" s="26">
        <f>AVERAGEIF(A3:A54,1,E3:E54)</f>
        <v>528.84483100909051</v>
      </c>
      <c r="N10" s="27">
        <f>AVERAGEIF(A3:A54,2,E3:E54)</f>
        <v>556.52157222026153</v>
      </c>
    </row>
    <row r="11" spans="1:14" ht="15.6" x14ac:dyDescent="0.3">
      <c r="A11" s="5">
        <v>2</v>
      </c>
      <c r="B11" s="6" t="s">
        <v>13</v>
      </c>
      <c r="C11" s="7">
        <v>230000</v>
      </c>
      <c r="D11" s="6">
        <v>488</v>
      </c>
      <c r="E11" s="7">
        <f t="shared" si="2"/>
        <v>471.31147540983608</v>
      </c>
      <c r="F11" s="7">
        <f>IF(Tabela1[[#This Row],[Res.]]=1,Tabela1[[#This Row],[M²]]-617.5,Tabela1[[#This Row],[M²]]-600)</f>
        <v>-128.68852459016392</v>
      </c>
      <c r="G11" s="7">
        <f t="shared" si="0"/>
        <v>292800</v>
      </c>
      <c r="H11" s="7">
        <f t="shared" si="1"/>
        <v>-62800</v>
      </c>
      <c r="I11" s="20" t="s">
        <v>26</v>
      </c>
      <c r="J11" s="9" t="s">
        <v>12</v>
      </c>
      <c r="L11" s="14"/>
    </row>
    <row r="12" spans="1:14" ht="15.6" hidden="1" x14ac:dyDescent="0.3">
      <c r="A12" s="5">
        <v>1</v>
      </c>
      <c r="B12" s="6" t="s">
        <v>27</v>
      </c>
      <c r="C12" s="7">
        <v>280000</v>
      </c>
      <c r="D12" s="6">
        <v>600</v>
      </c>
      <c r="E12" s="7">
        <f t="shared" si="2"/>
        <v>466.66666666666669</v>
      </c>
      <c r="F12" s="7">
        <f>IF(Tabela1[[#This Row],[Res.]]=1,Tabela1[[#This Row],[M²]]-617.5,Tabela1[[#This Row],[M²]]-600)</f>
        <v>-150.83333333333331</v>
      </c>
      <c r="G12" s="7">
        <f t="shared" si="0"/>
        <v>370500</v>
      </c>
      <c r="H12" s="7">
        <f t="shared" si="1"/>
        <v>-90500</v>
      </c>
      <c r="I12" s="20" t="s">
        <v>28</v>
      </c>
      <c r="J12" s="9" t="s">
        <v>12</v>
      </c>
    </row>
    <row r="13" spans="1:14" ht="17.399999999999999" x14ac:dyDescent="0.35">
      <c r="A13" s="5">
        <v>2</v>
      </c>
      <c r="B13" s="6" t="s">
        <v>29</v>
      </c>
      <c r="C13" s="7">
        <v>295000</v>
      </c>
      <c r="D13" s="6">
        <v>505</v>
      </c>
      <c r="E13" s="7">
        <f t="shared" si="2"/>
        <v>584.1584158415842</v>
      </c>
      <c r="F13" s="7">
        <f>IF(Tabela1[[#This Row],[Res.]]=1,Tabela1[[#This Row],[M²]]-617.5,Tabela1[[#This Row],[M²]]-600)</f>
        <v>-15.841584158415799</v>
      </c>
      <c r="G13" s="7">
        <f t="shared" si="0"/>
        <v>303000</v>
      </c>
      <c r="H13" s="7">
        <f t="shared" si="1"/>
        <v>-8000</v>
      </c>
      <c r="I13" s="20" t="s">
        <v>30</v>
      </c>
      <c r="J13" s="9" t="s">
        <v>20</v>
      </c>
      <c r="L13" s="30" t="s">
        <v>114</v>
      </c>
      <c r="M13" s="28">
        <f>MEDIAN(E3:E54)</f>
        <v>543.30065359477123</v>
      </c>
    </row>
    <row r="14" spans="1:14" ht="15.6" hidden="1" x14ac:dyDescent="0.3">
      <c r="A14" s="5">
        <v>1</v>
      </c>
      <c r="B14" s="6" t="s">
        <v>31</v>
      </c>
      <c r="C14" s="7">
        <v>310000</v>
      </c>
      <c r="D14" s="6">
        <v>563</v>
      </c>
      <c r="E14" s="7">
        <f t="shared" si="2"/>
        <v>550.62166962699825</v>
      </c>
      <c r="F14" s="7">
        <f>IF(Tabela1[[#This Row],[Res.]]=1,Tabela1[[#This Row],[M²]]-617.5,Tabela1[[#This Row],[M²]]-600)</f>
        <v>-66.878330373001745</v>
      </c>
      <c r="G14" s="7">
        <f t="shared" si="0"/>
        <v>347652.5</v>
      </c>
      <c r="H14" s="7">
        <f t="shared" si="1"/>
        <v>-37652.5</v>
      </c>
      <c r="I14" s="20" t="s">
        <v>32</v>
      </c>
      <c r="J14" s="9" t="s">
        <v>33</v>
      </c>
    </row>
    <row r="15" spans="1:14" ht="15.6" hidden="1" x14ac:dyDescent="0.3">
      <c r="A15" s="5">
        <v>1</v>
      </c>
      <c r="B15" s="6" t="s">
        <v>35</v>
      </c>
      <c r="C15" s="7">
        <v>320000</v>
      </c>
      <c r="D15" s="6">
        <v>590</v>
      </c>
      <c r="E15" s="7">
        <f t="shared" si="2"/>
        <v>542.37288135593224</v>
      </c>
      <c r="F15" s="7">
        <f>IF(Tabela1[[#This Row],[Res.]]=1,Tabela1[[#This Row],[M²]]-617.5,Tabela1[[#This Row],[M²]]-600)</f>
        <v>-75.127118644067764</v>
      </c>
      <c r="G15" s="7">
        <f t="shared" si="0"/>
        <v>364325</v>
      </c>
      <c r="H15" s="7">
        <f t="shared" si="1"/>
        <v>-44325</v>
      </c>
      <c r="I15" s="20" t="s">
        <v>36</v>
      </c>
      <c r="J15" s="9" t="s">
        <v>34</v>
      </c>
    </row>
    <row r="16" spans="1:14" ht="15.6" hidden="1" x14ac:dyDescent="0.3">
      <c r="A16" s="5">
        <v>1</v>
      </c>
      <c r="B16" s="6" t="s">
        <v>31</v>
      </c>
      <c r="C16" s="7">
        <v>295000</v>
      </c>
      <c r="D16" s="6">
        <v>571</v>
      </c>
      <c r="E16" s="7">
        <f t="shared" si="2"/>
        <v>516.63747810858149</v>
      </c>
      <c r="F16" s="7">
        <f>IF(Tabela1[[#This Row],[Res.]]=1,Tabela1[[#This Row],[M²]]-617.5,Tabela1[[#This Row],[M²]]-600)</f>
        <v>-100.86252189141851</v>
      </c>
      <c r="G16" s="7">
        <f t="shared" si="0"/>
        <v>352592.5</v>
      </c>
      <c r="H16" s="7">
        <f t="shared" si="1"/>
        <v>-57592.5</v>
      </c>
      <c r="I16" s="20" t="s">
        <v>37</v>
      </c>
      <c r="J16" s="9" t="s">
        <v>33</v>
      </c>
    </row>
    <row r="17" spans="1:10" ht="15.6" x14ac:dyDescent="0.3">
      <c r="A17" s="5">
        <v>2</v>
      </c>
      <c r="B17" s="6" t="s">
        <v>31</v>
      </c>
      <c r="C17" s="7">
        <v>257400</v>
      </c>
      <c r="D17" s="6">
        <v>468</v>
      </c>
      <c r="E17" s="7">
        <f t="shared" si="2"/>
        <v>550</v>
      </c>
      <c r="F17" s="7">
        <f>IF(Tabela1[[#This Row],[Res.]]=1,Tabela1[[#This Row],[M²]]-617.5,Tabela1[[#This Row],[M²]]-600)</f>
        <v>-50</v>
      </c>
      <c r="G17" s="7">
        <f t="shared" si="0"/>
        <v>280800</v>
      </c>
      <c r="H17" s="7">
        <f t="shared" si="1"/>
        <v>-23400</v>
      </c>
      <c r="I17" s="20" t="s">
        <v>38</v>
      </c>
      <c r="J17" s="9" t="s">
        <v>39</v>
      </c>
    </row>
    <row r="18" spans="1:10" ht="15.6" x14ac:dyDescent="0.3">
      <c r="A18" s="5">
        <v>2</v>
      </c>
      <c r="B18" s="6" t="s">
        <v>13</v>
      </c>
      <c r="C18" s="7">
        <v>250000</v>
      </c>
      <c r="D18" s="6">
        <v>467.93</v>
      </c>
      <c r="E18" s="7">
        <f t="shared" si="2"/>
        <v>534.26794606030819</v>
      </c>
      <c r="F18" s="7">
        <f>IF(Tabela1[[#This Row],[Res.]]=1,Tabela1[[#This Row],[M²]]-617.5,Tabela1[[#This Row],[M²]]-600)</f>
        <v>-65.732053939691809</v>
      </c>
      <c r="G18" s="7">
        <f t="shared" si="0"/>
        <v>280758</v>
      </c>
      <c r="H18" s="7">
        <f t="shared" si="1"/>
        <v>-30758</v>
      </c>
      <c r="I18" s="20" t="s">
        <v>40</v>
      </c>
      <c r="J18" s="9" t="s">
        <v>41</v>
      </c>
    </row>
    <row r="19" spans="1:10" ht="15.6" x14ac:dyDescent="0.3">
      <c r="A19" s="5">
        <v>2</v>
      </c>
      <c r="B19" s="6" t="s">
        <v>43</v>
      </c>
      <c r="C19" s="7">
        <v>230000</v>
      </c>
      <c r="D19" s="6">
        <v>460</v>
      </c>
      <c r="E19" s="7">
        <f t="shared" si="2"/>
        <v>500</v>
      </c>
      <c r="F19" s="7">
        <f>IF(Tabela1[[#This Row],[Res.]]=1,Tabela1[[#This Row],[M²]]-617.5,Tabela1[[#This Row],[M²]]-600)</f>
        <v>-100</v>
      </c>
      <c r="G19" s="7">
        <f t="shared" si="0"/>
        <v>276000</v>
      </c>
      <c r="H19" s="7">
        <f t="shared" si="1"/>
        <v>-46000</v>
      </c>
      <c r="I19" s="20" t="s">
        <v>44</v>
      </c>
      <c r="J19" s="9" t="s">
        <v>42</v>
      </c>
    </row>
    <row r="20" spans="1:10" ht="15.6" hidden="1" x14ac:dyDescent="0.3">
      <c r="A20" s="5">
        <v>1</v>
      </c>
      <c r="B20" s="6" t="s">
        <v>45</v>
      </c>
      <c r="C20" s="7">
        <v>260000</v>
      </c>
      <c r="D20" s="6">
        <v>571</v>
      </c>
      <c r="E20" s="7">
        <f t="shared" si="2"/>
        <v>455.34150612959718</v>
      </c>
      <c r="F20" s="7">
        <f>IF(Tabela1[[#This Row],[Res.]]=1,Tabela1[[#This Row],[M²]]-617.5,Tabela1[[#This Row],[M²]]-600)</f>
        <v>-162.15849387040282</v>
      </c>
      <c r="G20" s="7">
        <f t="shared" si="0"/>
        <v>352592.5</v>
      </c>
      <c r="H20" s="7">
        <f t="shared" si="1"/>
        <v>-92592.5</v>
      </c>
      <c r="I20" s="20" t="s">
        <v>46</v>
      </c>
      <c r="J20" s="9" t="s">
        <v>12</v>
      </c>
    </row>
    <row r="21" spans="1:10" ht="15.6" hidden="1" x14ac:dyDescent="0.3">
      <c r="A21" s="5">
        <v>1</v>
      </c>
      <c r="B21" s="6" t="s">
        <v>47</v>
      </c>
      <c r="C21" s="7">
        <v>360000</v>
      </c>
      <c r="D21" s="6">
        <v>570</v>
      </c>
      <c r="E21" s="7">
        <f t="shared" si="2"/>
        <v>631.57894736842104</v>
      </c>
      <c r="F21" s="7">
        <f>IF(Tabela1[[#This Row],[Res.]]=1,Tabela1[[#This Row],[M²]]-617.5,Tabela1[[#This Row],[M²]]-600)</f>
        <v>14.078947368421041</v>
      </c>
      <c r="G21" s="7">
        <f t="shared" si="0"/>
        <v>351975</v>
      </c>
      <c r="H21" s="7">
        <f t="shared" si="1"/>
        <v>8025</v>
      </c>
      <c r="I21" s="20" t="s">
        <v>48</v>
      </c>
      <c r="J21" s="9" t="s">
        <v>12</v>
      </c>
    </row>
    <row r="22" spans="1:10" ht="15.6" x14ac:dyDescent="0.3">
      <c r="A22" s="5">
        <v>2</v>
      </c>
      <c r="B22" s="6" t="s">
        <v>47</v>
      </c>
      <c r="C22" s="7">
        <v>260000</v>
      </c>
      <c r="D22" s="6">
        <v>488</v>
      </c>
      <c r="E22" s="7">
        <f t="shared" si="2"/>
        <v>532.78688524590166</v>
      </c>
      <c r="F22" s="7">
        <f>IF(Tabela1[[#This Row],[Res.]]=1,Tabela1[[#This Row],[M²]]-617.5,Tabela1[[#This Row],[M²]]-600)</f>
        <v>-67.213114754098342</v>
      </c>
      <c r="G22" s="7">
        <f t="shared" si="0"/>
        <v>292800</v>
      </c>
      <c r="H22" s="7">
        <f t="shared" si="1"/>
        <v>-32800</v>
      </c>
      <c r="I22" s="20" t="s">
        <v>49</v>
      </c>
      <c r="J22" s="9" t="s">
        <v>42</v>
      </c>
    </row>
    <row r="23" spans="1:10" ht="15.6" x14ac:dyDescent="0.3">
      <c r="A23" s="5">
        <v>2</v>
      </c>
      <c r="B23" s="6" t="s">
        <v>52</v>
      </c>
      <c r="C23" s="7">
        <v>280000</v>
      </c>
      <c r="D23" s="6">
        <v>458</v>
      </c>
      <c r="E23" s="7">
        <f t="shared" si="2"/>
        <v>611.35371179039305</v>
      </c>
      <c r="F23" s="7">
        <f>IF(Tabela1[[#This Row],[Res.]]=1,Tabela1[[#This Row],[M²]]-617.5,Tabela1[[#This Row],[M²]]-600)</f>
        <v>11.353711790393049</v>
      </c>
      <c r="G23" s="7">
        <f t="shared" si="0"/>
        <v>274800</v>
      </c>
      <c r="H23" s="7">
        <f t="shared" si="1"/>
        <v>5200</v>
      </c>
      <c r="I23" s="20" t="s">
        <v>51</v>
      </c>
      <c r="J23" s="9" t="s">
        <v>50</v>
      </c>
    </row>
    <row r="24" spans="1:10" ht="15.6" hidden="1" x14ac:dyDescent="0.3">
      <c r="A24" s="5">
        <v>1</v>
      </c>
      <c r="B24" s="6" t="s">
        <v>35</v>
      </c>
      <c r="C24" s="7">
        <v>330000</v>
      </c>
      <c r="D24" s="6">
        <v>600</v>
      </c>
      <c r="E24" s="7">
        <f t="shared" si="2"/>
        <v>550</v>
      </c>
      <c r="F24" s="7">
        <f>IF(Tabela1[[#This Row],[Res.]]=1,Tabela1[[#This Row],[M²]]-617.5,Tabela1[[#This Row],[M²]]-600)</f>
        <v>-67.5</v>
      </c>
      <c r="G24" s="7">
        <f t="shared" si="0"/>
        <v>370500</v>
      </c>
      <c r="H24" s="7">
        <f t="shared" si="1"/>
        <v>-40500</v>
      </c>
      <c r="I24" s="20" t="s">
        <v>53</v>
      </c>
      <c r="J24" s="9" t="s">
        <v>20</v>
      </c>
    </row>
    <row r="25" spans="1:10" ht="15.6" x14ac:dyDescent="0.3">
      <c r="A25" s="5">
        <v>2</v>
      </c>
      <c r="B25" s="6" t="s">
        <v>54</v>
      </c>
      <c r="C25" s="7">
        <v>245000</v>
      </c>
      <c r="D25" s="6">
        <v>466</v>
      </c>
      <c r="E25" s="7">
        <f t="shared" si="2"/>
        <v>525.75107296137344</v>
      </c>
      <c r="F25" s="7">
        <f>IF(Tabela1[[#This Row],[Res.]]=1,Tabela1[[#This Row],[M²]]-617.5,Tabela1[[#This Row],[M²]]-600)</f>
        <v>-74.248927038626562</v>
      </c>
      <c r="G25" s="7">
        <f t="shared" si="0"/>
        <v>279600</v>
      </c>
      <c r="H25" s="7">
        <f t="shared" si="1"/>
        <v>-34600</v>
      </c>
      <c r="I25" s="20" t="s">
        <v>55</v>
      </c>
      <c r="J25" s="9" t="s">
        <v>20</v>
      </c>
    </row>
    <row r="26" spans="1:10" ht="15.6" hidden="1" x14ac:dyDescent="0.3">
      <c r="A26" s="5">
        <v>1</v>
      </c>
      <c r="B26" s="6" t="s">
        <v>56</v>
      </c>
      <c r="C26" s="7">
        <v>370000</v>
      </c>
      <c r="D26" s="6">
        <v>680</v>
      </c>
      <c r="E26" s="7">
        <f t="shared" si="2"/>
        <v>544.11764705882354</v>
      </c>
      <c r="F26" s="7">
        <f>IF(Tabela1[[#This Row],[Res.]]=1,Tabela1[[#This Row],[M²]]-617.5,Tabela1[[#This Row],[M²]]-600)</f>
        <v>-73.382352941176464</v>
      </c>
      <c r="G26" s="7">
        <f t="shared" si="0"/>
        <v>419900</v>
      </c>
      <c r="H26" s="7">
        <f t="shared" si="1"/>
        <v>-49900</v>
      </c>
      <c r="I26" s="20" t="s">
        <v>57</v>
      </c>
      <c r="J26" s="9" t="s">
        <v>12</v>
      </c>
    </row>
    <row r="27" spans="1:10" ht="15.6" x14ac:dyDescent="0.3">
      <c r="A27" s="5">
        <v>2</v>
      </c>
      <c r="B27" s="6" t="s">
        <v>58</v>
      </c>
      <c r="C27" s="7">
        <v>269000</v>
      </c>
      <c r="D27" s="6">
        <v>470</v>
      </c>
      <c r="E27" s="7">
        <f t="shared" si="2"/>
        <v>572.34042553191489</v>
      </c>
      <c r="F27" s="7">
        <f>IF(Tabela1[[#This Row],[Res.]]=1,Tabela1[[#This Row],[M²]]-617.5,Tabela1[[#This Row],[M²]]-600)</f>
        <v>-27.659574468085111</v>
      </c>
      <c r="G27" s="7">
        <f t="shared" si="0"/>
        <v>282000</v>
      </c>
      <c r="H27" s="7">
        <f t="shared" si="1"/>
        <v>-13000</v>
      </c>
      <c r="I27" s="20" t="s">
        <v>59</v>
      </c>
      <c r="J27" s="9" t="s">
        <v>60</v>
      </c>
    </row>
    <row r="28" spans="1:10" ht="15.6" hidden="1" x14ac:dyDescent="0.3">
      <c r="A28" s="5">
        <v>1</v>
      </c>
      <c r="B28" s="6" t="s">
        <v>58</v>
      </c>
      <c r="C28" s="7">
        <v>329000</v>
      </c>
      <c r="D28" s="6">
        <v>557</v>
      </c>
      <c r="E28" s="7">
        <f t="shared" si="2"/>
        <v>590.66427289048477</v>
      </c>
      <c r="F28" s="7">
        <f>IF(Tabela1[[#This Row],[Res.]]=1,Tabela1[[#This Row],[M²]]-617.5,Tabela1[[#This Row],[M²]]-600)</f>
        <v>-26.835727109515233</v>
      </c>
      <c r="G28" s="7">
        <f t="shared" si="0"/>
        <v>343947.5</v>
      </c>
      <c r="H28" s="7">
        <f t="shared" si="1"/>
        <v>-14947.5</v>
      </c>
      <c r="I28" s="20" t="s">
        <v>61</v>
      </c>
      <c r="J28" s="9" t="s">
        <v>41</v>
      </c>
    </row>
    <row r="29" spans="1:10" ht="15.6" hidden="1" x14ac:dyDescent="0.3">
      <c r="A29" s="5">
        <v>1</v>
      </c>
      <c r="B29" s="6" t="s">
        <v>62</v>
      </c>
      <c r="C29" s="7">
        <v>260000</v>
      </c>
      <c r="D29" s="6">
        <v>560</v>
      </c>
      <c r="E29" s="7">
        <f t="shared" si="2"/>
        <v>464.28571428571428</v>
      </c>
      <c r="F29" s="7">
        <f>IF(Tabela1[[#This Row],[Res.]]=1,Tabela1[[#This Row],[M²]]-617.5,Tabela1[[#This Row],[M²]]-600)</f>
        <v>-153.21428571428572</v>
      </c>
      <c r="G29" s="7">
        <f t="shared" si="0"/>
        <v>345800</v>
      </c>
      <c r="H29" s="7">
        <f t="shared" si="1"/>
        <v>-85800</v>
      </c>
      <c r="I29" s="20" t="s">
        <v>63</v>
      </c>
      <c r="J29" s="9" t="s">
        <v>20</v>
      </c>
    </row>
    <row r="30" spans="1:10" ht="15.6" hidden="1" x14ac:dyDescent="0.3">
      <c r="A30" s="5">
        <v>1</v>
      </c>
      <c r="B30" s="6" t="s">
        <v>64</v>
      </c>
      <c r="C30" s="7">
        <v>298000</v>
      </c>
      <c r="D30" s="6">
        <v>572</v>
      </c>
      <c r="E30" s="7">
        <f t="shared" si="2"/>
        <v>520.97902097902102</v>
      </c>
      <c r="F30" s="7">
        <f>IF(Tabela1[[#This Row],[Res.]]=1,Tabela1[[#This Row],[M²]]-617.5,Tabela1[[#This Row],[M²]]-600)</f>
        <v>-96.520979020978984</v>
      </c>
      <c r="G30" s="7">
        <f t="shared" si="0"/>
        <v>353210</v>
      </c>
      <c r="H30" s="7">
        <f t="shared" si="1"/>
        <v>-55210</v>
      </c>
      <c r="I30" s="20" t="s">
        <v>65</v>
      </c>
      <c r="J30" s="9" t="s">
        <v>33</v>
      </c>
    </row>
    <row r="31" spans="1:10" ht="15.6" x14ac:dyDescent="0.3">
      <c r="A31" s="5">
        <v>2</v>
      </c>
      <c r="B31" s="6" t="s">
        <v>66</v>
      </c>
      <c r="C31" s="7">
        <v>261000</v>
      </c>
      <c r="D31" s="6">
        <v>450</v>
      </c>
      <c r="E31" s="7">
        <f t="shared" si="2"/>
        <v>580</v>
      </c>
      <c r="F31" s="7">
        <f>IF(Tabela1[[#This Row],[Res.]]=1,Tabela1[[#This Row],[M²]]-617.5,Tabela1[[#This Row],[M²]]-600)</f>
        <v>-20</v>
      </c>
      <c r="G31" s="7">
        <f t="shared" si="0"/>
        <v>270000</v>
      </c>
      <c r="H31" s="7">
        <f t="shared" si="1"/>
        <v>-9000</v>
      </c>
      <c r="I31" s="20" t="s">
        <v>67</v>
      </c>
      <c r="J31" s="9" t="s">
        <v>60</v>
      </c>
    </row>
    <row r="32" spans="1:10" ht="15.6" hidden="1" x14ac:dyDescent="0.3">
      <c r="A32" s="5">
        <v>1</v>
      </c>
      <c r="B32" s="6" t="s">
        <v>68</v>
      </c>
      <c r="C32" s="7">
        <v>330000</v>
      </c>
      <c r="D32" s="6">
        <v>725</v>
      </c>
      <c r="E32" s="7">
        <f t="shared" si="2"/>
        <v>455.17241379310343</v>
      </c>
      <c r="F32" s="7">
        <f>IF(Tabela1[[#This Row],[Res.]]=1,Tabela1[[#This Row],[M²]]-617.5,Tabela1[[#This Row],[M²]]-600)</f>
        <v>-162.32758620689657</v>
      </c>
      <c r="G32" s="7">
        <f t="shared" si="0"/>
        <v>447687.5</v>
      </c>
      <c r="H32" s="7">
        <f t="shared" si="1"/>
        <v>-117687.5</v>
      </c>
      <c r="I32" s="20" t="s">
        <v>70</v>
      </c>
      <c r="J32" s="9" t="s">
        <v>69</v>
      </c>
    </row>
    <row r="33" spans="1:10" ht="15.6" hidden="1" x14ac:dyDescent="0.3">
      <c r="A33" s="5">
        <v>1</v>
      </c>
      <c r="B33" s="6" t="s">
        <v>68</v>
      </c>
      <c r="C33" s="7">
        <v>330000</v>
      </c>
      <c r="D33" s="6">
        <v>560</v>
      </c>
      <c r="E33" s="7">
        <f t="shared" si="2"/>
        <v>589.28571428571433</v>
      </c>
      <c r="F33" s="7">
        <f>IF(Tabela1[[#This Row],[Res.]]=1,Tabela1[[#This Row],[M²]]-617.5,Tabela1[[#This Row],[M²]]-600)</f>
        <v>-28.214285714285666</v>
      </c>
      <c r="G33" s="7">
        <f t="shared" si="0"/>
        <v>345800</v>
      </c>
      <c r="H33" s="7">
        <f t="shared" si="1"/>
        <v>-15800</v>
      </c>
      <c r="I33" s="20" t="s">
        <v>70</v>
      </c>
      <c r="J33" s="9" t="s">
        <v>41</v>
      </c>
    </row>
    <row r="34" spans="1:10" ht="15.6" x14ac:dyDescent="0.3">
      <c r="A34" s="5">
        <v>2</v>
      </c>
      <c r="B34" s="6" t="s">
        <v>58</v>
      </c>
      <c r="C34" s="7">
        <v>240000</v>
      </c>
      <c r="D34" s="6">
        <v>489</v>
      </c>
      <c r="E34" s="7">
        <f t="shared" si="2"/>
        <v>490.79754601226995</v>
      </c>
      <c r="F34" s="7">
        <f>IF(Tabela1[[#This Row],[Res.]]=1,Tabela1[[#This Row],[M²]]-617.5,Tabela1[[#This Row],[M²]]-600)</f>
        <v>-109.20245398773005</v>
      </c>
      <c r="G34" s="7">
        <f t="shared" ref="G34:G54" si="3">IF(A34=1,617.5*D34,D34*600)</f>
        <v>293400</v>
      </c>
      <c r="H34" s="7">
        <f t="shared" ref="H34:H65" si="4">C34-G34</f>
        <v>-53400</v>
      </c>
      <c r="I34" s="20" t="s">
        <v>71</v>
      </c>
      <c r="J34" s="9" t="s">
        <v>8</v>
      </c>
    </row>
    <row r="35" spans="1:10" ht="15.6" x14ac:dyDescent="0.3">
      <c r="A35" s="5">
        <v>2</v>
      </c>
      <c r="B35" s="6" t="s">
        <v>58</v>
      </c>
      <c r="C35" s="7">
        <v>250000</v>
      </c>
      <c r="D35" s="6">
        <v>474</v>
      </c>
      <c r="E35" s="7">
        <f t="shared" si="2"/>
        <v>527.42616033755269</v>
      </c>
      <c r="F35" s="7">
        <f>IF(Tabela1[[#This Row],[Res.]]=1,Tabela1[[#This Row],[M²]]-617.5,Tabela1[[#This Row],[M²]]-600)</f>
        <v>-72.573839662447313</v>
      </c>
      <c r="G35" s="7">
        <f t="shared" si="3"/>
        <v>284400</v>
      </c>
      <c r="H35" s="7">
        <f t="shared" si="4"/>
        <v>-34400</v>
      </c>
      <c r="I35" s="20" t="s">
        <v>72</v>
      </c>
      <c r="J35" s="9" t="s">
        <v>21</v>
      </c>
    </row>
    <row r="36" spans="1:10" ht="15.6" hidden="1" x14ac:dyDescent="0.3">
      <c r="A36" s="5">
        <v>1</v>
      </c>
      <c r="B36" s="6" t="s">
        <v>74</v>
      </c>
      <c r="C36" s="7">
        <v>310000</v>
      </c>
      <c r="D36" s="6">
        <v>605.20000000000005</v>
      </c>
      <c r="E36" s="7">
        <f t="shared" si="2"/>
        <v>512.22736285525446</v>
      </c>
      <c r="F36" s="7">
        <f>IF(Tabela1[[#This Row],[Res.]]=1,Tabela1[[#This Row],[M²]]-617.5,Tabela1[[#This Row],[M²]]-600)</f>
        <v>-105.27263714474554</v>
      </c>
      <c r="G36" s="7">
        <f t="shared" si="3"/>
        <v>373711</v>
      </c>
      <c r="H36" s="7">
        <f t="shared" si="4"/>
        <v>-63711</v>
      </c>
      <c r="I36" s="20" t="s">
        <v>73</v>
      </c>
      <c r="J36" s="9" t="s">
        <v>12</v>
      </c>
    </row>
    <row r="37" spans="1:10" ht="15.6" hidden="1" x14ac:dyDescent="0.3">
      <c r="A37" s="5">
        <v>1</v>
      </c>
      <c r="B37" s="6" t="s">
        <v>58</v>
      </c>
      <c r="C37" s="7">
        <v>339000</v>
      </c>
      <c r="D37" s="6">
        <v>573</v>
      </c>
      <c r="E37" s="7">
        <f t="shared" si="2"/>
        <v>591.62303664921467</v>
      </c>
      <c r="F37" s="7">
        <f>IF(Tabela1[[#This Row],[Res.]]=1,Tabela1[[#This Row],[M²]]-617.5,Tabela1[[#This Row],[M²]]-600)</f>
        <v>-25.876963350785331</v>
      </c>
      <c r="G37" s="7">
        <f t="shared" si="3"/>
        <v>353827.5</v>
      </c>
      <c r="H37" s="7">
        <f t="shared" si="4"/>
        <v>-14827.5</v>
      </c>
      <c r="I37" s="20" t="s">
        <v>75</v>
      </c>
      <c r="J37" s="9" t="s">
        <v>21</v>
      </c>
    </row>
    <row r="38" spans="1:10" ht="17.399999999999999" x14ac:dyDescent="0.45">
      <c r="A38" s="5">
        <v>2</v>
      </c>
      <c r="B38" s="6" t="s">
        <v>13</v>
      </c>
      <c r="C38" s="7">
        <v>280000</v>
      </c>
      <c r="D38" s="6">
        <v>450</v>
      </c>
      <c r="E38" s="7">
        <f t="shared" si="2"/>
        <v>622.22222222222217</v>
      </c>
      <c r="F38" s="32">
        <f>IF(Tabela1[[#This Row],[Res.]]=1,Tabela1[[#This Row],[M²]]-617.5,Tabela1[[#This Row],[M²]]-600)</f>
        <v>22.222222222222172</v>
      </c>
      <c r="G38" s="7">
        <f t="shared" si="3"/>
        <v>270000</v>
      </c>
      <c r="H38" s="7">
        <f t="shared" si="4"/>
        <v>10000</v>
      </c>
      <c r="I38" s="20" t="s">
        <v>76</v>
      </c>
      <c r="J38" s="9" t="s">
        <v>41</v>
      </c>
    </row>
    <row r="39" spans="1:10" ht="15.6" x14ac:dyDescent="0.3">
      <c r="A39" s="5">
        <v>2</v>
      </c>
      <c r="B39" s="6" t="s">
        <v>77</v>
      </c>
      <c r="C39" s="7">
        <v>288000</v>
      </c>
      <c r="D39" s="6">
        <v>450</v>
      </c>
      <c r="E39" s="7">
        <f t="shared" si="2"/>
        <v>640</v>
      </c>
      <c r="F39" s="7">
        <f>IF(Tabela1[[#This Row],[Res.]]=1,Tabela1[[#This Row],[M²]]-617.5,Tabela1[[#This Row],[M²]]-600)</f>
        <v>40</v>
      </c>
      <c r="G39" s="7">
        <f t="shared" si="3"/>
        <v>270000</v>
      </c>
      <c r="H39" s="7">
        <f t="shared" si="4"/>
        <v>18000</v>
      </c>
      <c r="I39" s="20" t="s">
        <v>78</v>
      </c>
      <c r="J39" s="9" t="s">
        <v>60</v>
      </c>
    </row>
    <row r="40" spans="1:10" ht="15.6" x14ac:dyDescent="0.3">
      <c r="A40" s="5">
        <v>2</v>
      </c>
      <c r="B40" s="6" t="s">
        <v>79</v>
      </c>
      <c r="C40" s="7">
        <v>210000</v>
      </c>
      <c r="D40" s="6">
        <v>474.37</v>
      </c>
      <c r="E40" s="7">
        <f t="shared" si="2"/>
        <v>442.69241309526319</v>
      </c>
      <c r="F40" s="7">
        <f>IF(Tabela1[[#This Row],[Res.]]=1,Tabela1[[#This Row],[M²]]-617.5,Tabela1[[#This Row],[M²]]-600)</f>
        <v>-157.30758690473681</v>
      </c>
      <c r="G40" s="7">
        <f t="shared" si="3"/>
        <v>284622</v>
      </c>
      <c r="H40" s="7">
        <f t="shared" si="4"/>
        <v>-74622</v>
      </c>
      <c r="I40" s="20" t="s">
        <v>80</v>
      </c>
      <c r="J40" s="9" t="s">
        <v>12</v>
      </c>
    </row>
    <row r="41" spans="1:10" ht="15.6" x14ac:dyDescent="0.3">
      <c r="A41" s="5">
        <v>2</v>
      </c>
      <c r="B41" s="6" t="s">
        <v>58</v>
      </c>
      <c r="C41" s="7">
        <v>249000</v>
      </c>
      <c r="D41" s="6">
        <v>459</v>
      </c>
      <c r="E41" s="7">
        <f t="shared" si="2"/>
        <v>542.48366013071893</v>
      </c>
      <c r="F41" s="7">
        <f>IF(Tabela1[[#This Row],[Res.]]=1,Tabela1[[#This Row],[M²]]-617.5,Tabela1[[#This Row],[M²]]-600)</f>
        <v>-57.516339869281069</v>
      </c>
      <c r="G41" s="7">
        <f t="shared" si="3"/>
        <v>275400</v>
      </c>
      <c r="H41" s="7">
        <f t="shared" si="4"/>
        <v>-26400</v>
      </c>
      <c r="I41" s="20" t="s">
        <v>81</v>
      </c>
      <c r="J41" s="9" t="s">
        <v>15</v>
      </c>
    </row>
    <row r="42" spans="1:10" ht="15.6" hidden="1" x14ac:dyDescent="0.3">
      <c r="A42" s="5">
        <v>1</v>
      </c>
      <c r="B42" s="6" t="s">
        <v>82</v>
      </c>
      <c r="C42" s="7">
        <v>300000</v>
      </c>
      <c r="D42" s="6">
        <v>549</v>
      </c>
      <c r="E42" s="7">
        <f t="shared" si="2"/>
        <v>546.44808743169403</v>
      </c>
      <c r="F42" s="7">
        <f>IF(Tabela1[[#This Row],[Res.]]=1,Tabela1[[#This Row],[M²]]-617.5,Tabela1[[#This Row],[M²]]-600)</f>
        <v>-71.051912568305966</v>
      </c>
      <c r="G42" s="7">
        <f t="shared" si="3"/>
        <v>339007.5</v>
      </c>
      <c r="H42" s="7">
        <f t="shared" si="4"/>
        <v>-39007.5</v>
      </c>
      <c r="I42" s="20" t="s">
        <v>83</v>
      </c>
      <c r="J42" s="9" t="s">
        <v>15</v>
      </c>
    </row>
    <row r="43" spans="1:10" ht="15.6" hidden="1" x14ac:dyDescent="0.3">
      <c r="A43" s="5">
        <v>1</v>
      </c>
      <c r="B43" s="6" t="s">
        <v>84</v>
      </c>
      <c r="C43" s="7">
        <v>289000</v>
      </c>
      <c r="D43" s="6">
        <v>560</v>
      </c>
      <c r="E43" s="7">
        <f t="shared" si="2"/>
        <v>516.07142857142856</v>
      </c>
      <c r="F43" s="7">
        <f>IF(Tabela1[[#This Row],[Res.]]=1,Tabela1[[#This Row],[M²]]-617.5,Tabela1[[#This Row],[M²]]-600)</f>
        <v>-101.42857142857144</v>
      </c>
      <c r="G43" s="7">
        <f t="shared" si="3"/>
        <v>345800</v>
      </c>
      <c r="H43" s="7">
        <f t="shared" si="4"/>
        <v>-56800</v>
      </c>
      <c r="I43" s="20" t="s">
        <v>85</v>
      </c>
      <c r="J43" s="9" t="s">
        <v>86</v>
      </c>
    </row>
    <row r="44" spans="1:10" ht="15.6" x14ac:dyDescent="0.3">
      <c r="A44" s="5">
        <v>2</v>
      </c>
      <c r="B44" s="6" t="s">
        <v>58</v>
      </c>
      <c r="C44" s="7">
        <v>259000</v>
      </c>
      <c r="D44" s="6">
        <v>523</v>
      </c>
      <c r="E44" s="7">
        <f t="shared" si="2"/>
        <v>495.21988527724665</v>
      </c>
      <c r="F44" s="7">
        <f>IF(Tabela1[[#This Row],[Res.]]=1,Tabela1[[#This Row],[M²]]-617.5,Tabela1[[#This Row],[M²]]-600)</f>
        <v>-104.78011472275335</v>
      </c>
      <c r="G44" s="7">
        <f t="shared" si="3"/>
        <v>313800</v>
      </c>
      <c r="H44" s="7">
        <f t="shared" si="4"/>
        <v>-54800</v>
      </c>
      <c r="I44" s="20" t="s">
        <v>88</v>
      </c>
      <c r="J44" s="9" t="s">
        <v>8</v>
      </c>
    </row>
    <row r="45" spans="1:10" ht="15.6" x14ac:dyDescent="0.3">
      <c r="A45" s="5">
        <v>2</v>
      </c>
      <c r="B45" s="6" t="s">
        <v>58</v>
      </c>
      <c r="C45" s="7">
        <v>274000</v>
      </c>
      <c r="D45" s="6">
        <v>452</v>
      </c>
      <c r="E45" s="7">
        <f t="shared" si="2"/>
        <v>606.19469026548677</v>
      </c>
      <c r="F45" s="7">
        <f>IF(Tabela1[[#This Row],[Res.]]=1,Tabela1[[#This Row],[M²]]-617.5,Tabela1[[#This Row],[M²]]-600)</f>
        <v>6.1946902654867699</v>
      </c>
      <c r="G45" s="7">
        <f t="shared" si="3"/>
        <v>271200</v>
      </c>
      <c r="H45" s="7">
        <f t="shared" si="4"/>
        <v>2800</v>
      </c>
      <c r="I45" s="20" t="s">
        <v>89</v>
      </c>
      <c r="J45" s="9" t="s">
        <v>90</v>
      </c>
    </row>
    <row r="46" spans="1:10" ht="15.6" hidden="1" x14ac:dyDescent="0.3">
      <c r="A46" s="5">
        <v>1</v>
      </c>
      <c r="B46" s="6" t="s">
        <v>91</v>
      </c>
      <c r="C46" s="7">
        <v>300000</v>
      </c>
      <c r="D46" s="6">
        <v>550</v>
      </c>
      <c r="E46" s="7">
        <f t="shared" si="2"/>
        <v>545.4545454545455</v>
      </c>
      <c r="F46" s="7">
        <f>IF(Tabela1[[#This Row],[Res.]]=1,Tabela1[[#This Row],[M²]]-617.5,Tabela1[[#This Row],[M²]]-600)</f>
        <v>-72.045454545454504</v>
      </c>
      <c r="G46" s="7">
        <f t="shared" si="3"/>
        <v>339625</v>
      </c>
      <c r="H46" s="7">
        <f t="shared" si="4"/>
        <v>-39625</v>
      </c>
      <c r="I46" s="20" t="s">
        <v>92</v>
      </c>
      <c r="J46" s="9" t="s">
        <v>90</v>
      </c>
    </row>
    <row r="47" spans="1:10" ht="15.6" x14ac:dyDescent="0.3">
      <c r="A47" s="5">
        <v>2</v>
      </c>
      <c r="B47" s="6" t="s">
        <v>58</v>
      </c>
      <c r="C47" s="7">
        <v>278000</v>
      </c>
      <c r="D47" s="6">
        <v>462</v>
      </c>
      <c r="E47" s="7">
        <f t="shared" si="2"/>
        <v>601.7316017316017</v>
      </c>
      <c r="F47" s="7">
        <f>IF(Tabela1[[#This Row],[Res.]]=1,Tabela1[[#This Row],[M²]]-617.5,Tabela1[[#This Row],[M²]]-600)</f>
        <v>1.7316017316016996</v>
      </c>
      <c r="G47" s="7">
        <f t="shared" si="3"/>
        <v>277200</v>
      </c>
      <c r="H47" s="7">
        <f t="shared" si="4"/>
        <v>800</v>
      </c>
      <c r="I47" s="20" t="s">
        <v>93</v>
      </c>
      <c r="J47" s="9" t="s">
        <v>94</v>
      </c>
    </row>
    <row r="48" spans="1:10" ht="15.6" hidden="1" x14ac:dyDescent="0.3">
      <c r="A48" s="5">
        <v>1</v>
      </c>
      <c r="B48" s="6" t="s">
        <v>58</v>
      </c>
      <c r="C48" s="7">
        <v>329000</v>
      </c>
      <c r="D48" s="6">
        <v>573</v>
      </c>
      <c r="E48" s="7">
        <f t="shared" si="2"/>
        <v>574.17102966841185</v>
      </c>
      <c r="F48" s="7">
        <f>IF(Tabela1[[#This Row],[Res.]]=1,Tabela1[[#This Row],[M²]]-617.5,Tabela1[[#This Row],[M²]]-600)</f>
        <v>-43.328970331588152</v>
      </c>
      <c r="G48" s="7">
        <f t="shared" si="3"/>
        <v>353827.5</v>
      </c>
      <c r="H48" s="7">
        <f t="shared" si="4"/>
        <v>-24827.5</v>
      </c>
      <c r="I48" s="20" t="s">
        <v>95</v>
      </c>
      <c r="J48" s="9" t="s">
        <v>60</v>
      </c>
    </row>
    <row r="49" spans="1:10" ht="15.6" hidden="1" x14ac:dyDescent="0.3">
      <c r="A49" s="5">
        <v>1</v>
      </c>
      <c r="B49" s="6" t="s">
        <v>82</v>
      </c>
      <c r="C49" s="7">
        <v>260000</v>
      </c>
      <c r="D49" s="6">
        <v>560</v>
      </c>
      <c r="E49" s="7">
        <f t="shared" si="2"/>
        <v>464.28571428571428</v>
      </c>
      <c r="F49" s="7">
        <f>IF(Tabela1[[#This Row],[Res.]]=1,Tabela1[[#This Row],[M²]]-617.5,Tabela1[[#This Row],[M²]]-600)</f>
        <v>-153.21428571428572</v>
      </c>
      <c r="G49" s="7">
        <f t="shared" si="3"/>
        <v>345800</v>
      </c>
      <c r="H49" s="7">
        <f t="shared" si="4"/>
        <v>-85800</v>
      </c>
      <c r="I49" s="20" t="s">
        <v>96</v>
      </c>
      <c r="J49" s="9" t="s">
        <v>15</v>
      </c>
    </row>
    <row r="50" spans="1:10" ht="15.6" x14ac:dyDescent="0.3">
      <c r="A50" s="5">
        <v>2</v>
      </c>
      <c r="B50" s="6" t="s">
        <v>58</v>
      </c>
      <c r="C50" s="7">
        <v>269000</v>
      </c>
      <c r="D50" s="6">
        <v>463</v>
      </c>
      <c r="E50" s="7">
        <f t="shared" si="2"/>
        <v>580.99352051835854</v>
      </c>
      <c r="F50" s="7">
        <f>IF(Tabela1[[#This Row],[Res.]]=1,Tabela1[[#This Row],[M²]]-617.5,Tabela1[[#This Row],[M²]]-600)</f>
        <v>-19.006479481641463</v>
      </c>
      <c r="G50" s="7">
        <f t="shared" si="3"/>
        <v>277800</v>
      </c>
      <c r="H50" s="7">
        <f t="shared" si="4"/>
        <v>-8800</v>
      </c>
      <c r="I50" s="20" t="s">
        <v>97</v>
      </c>
      <c r="J50" s="9" t="s">
        <v>60</v>
      </c>
    </row>
    <row r="51" spans="1:10" ht="15.6" x14ac:dyDescent="0.3">
      <c r="A51" s="5">
        <v>2</v>
      </c>
      <c r="B51" s="6" t="s">
        <v>99</v>
      </c>
      <c r="C51" s="7">
        <v>255000</v>
      </c>
      <c r="D51" s="6">
        <v>465</v>
      </c>
      <c r="E51" s="7">
        <f t="shared" si="2"/>
        <v>548.38709677419354</v>
      </c>
      <c r="F51" s="7">
        <f>IF(Tabela1[[#This Row],[Res.]]=1,Tabela1[[#This Row],[M²]]-617.5,Tabela1[[#This Row],[M²]]-600)</f>
        <v>-51.612903225806463</v>
      </c>
      <c r="G51" s="7">
        <f t="shared" si="3"/>
        <v>279000</v>
      </c>
      <c r="H51" s="7">
        <f t="shared" si="4"/>
        <v>-24000</v>
      </c>
      <c r="I51" s="20" t="s">
        <v>98</v>
      </c>
      <c r="J51" s="9" t="s">
        <v>12</v>
      </c>
    </row>
    <row r="52" spans="1:10" ht="15.6" hidden="1" x14ac:dyDescent="0.3">
      <c r="A52" s="5">
        <v>1</v>
      </c>
      <c r="B52" s="6" t="s">
        <v>101</v>
      </c>
      <c r="C52" s="7">
        <v>230000</v>
      </c>
      <c r="D52" s="6">
        <v>460</v>
      </c>
      <c r="E52" s="7">
        <f t="shared" si="2"/>
        <v>500</v>
      </c>
      <c r="F52" s="7">
        <f>IF(Tabela1[[#This Row],[Res.]]=1,Tabela1[[#This Row],[M²]]-617.5,Tabela1[[#This Row],[M²]]-600)</f>
        <v>-117.5</v>
      </c>
      <c r="G52" s="7">
        <f t="shared" si="3"/>
        <v>284050</v>
      </c>
      <c r="H52" s="7">
        <f t="shared" si="4"/>
        <v>-54050</v>
      </c>
      <c r="I52" s="20" t="s">
        <v>100</v>
      </c>
      <c r="J52" s="9" t="s">
        <v>42</v>
      </c>
    </row>
    <row r="53" spans="1:10" ht="15.6" hidden="1" x14ac:dyDescent="0.3">
      <c r="A53" s="5">
        <v>1</v>
      </c>
      <c r="B53" s="6" t="s">
        <v>13</v>
      </c>
      <c r="C53" s="7">
        <v>280000</v>
      </c>
      <c r="D53" s="6">
        <v>600</v>
      </c>
      <c r="E53" s="7">
        <f t="shared" si="2"/>
        <v>466.66666666666669</v>
      </c>
      <c r="F53" s="7">
        <f>IF(Tabela1[[#This Row],[Res.]]=1,Tabela1[[#This Row],[M²]]-617.5,Tabela1[[#This Row],[M²]]-600)</f>
        <v>-150.83333333333331</v>
      </c>
      <c r="G53" s="7">
        <f t="shared" si="3"/>
        <v>370500</v>
      </c>
      <c r="H53" s="7">
        <f t="shared" si="4"/>
        <v>-90500</v>
      </c>
      <c r="I53" s="20" t="s">
        <v>102</v>
      </c>
      <c r="J53" s="9" t="s">
        <v>21</v>
      </c>
    </row>
    <row r="54" spans="1:10" ht="15.6" x14ac:dyDescent="0.3">
      <c r="A54" s="10">
        <v>2</v>
      </c>
      <c r="B54" s="11" t="s">
        <v>104</v>
      </c>
      <c r="C54" s="12">
        <v>280000</v>
      </c>
      <c r="D54" s="11">
        <v>452</v>
      </c>
      <c r="E54" s="12">
        <f t="shared" si="2"/>
        <v>619.46902654867256</v>
      </c>
      <c r="F54" s="12">
        <f>IF(Tabela1[[#This Row],[Res.]]=1,Tabela1[[#This Row],[M²]]-617.5,Tabela1[[#This Row],[M²]]-600)</f>
        <v>19.469026548672559</v>
      </c>
      <c r="G54" s="12">
        <f t="shared" si="3"/>
        <v>271200</v>
      </c>
      <c r="H54" s="12">
        <f t="shared" si="4"/>
        <v>8800</v>
      </c>
      <c r="I54" s="24" t="s">
        <v>103</v>
      </c>
      <c r="J54" s="13" t="s">
        <v>60</v>
      </c>
    </row>
    <row r="55" spans="1:10" x14ac:dyDescent="0.3">
      <c r="E55" s="1"/>
      <c r="F55" s="1"/>
      <c r="G55" s="1"/>
    </row>
    <row r="56" spans="1:10" x14ac:dyDescent="0.3">
      <c r="E56" s="1"/>
      <c r="F56" s="1"/>
      <c r="G56" s="1"/>
    </row>
    <row r="57" spans="1:10" x14ac:dyDescent="0.3">
      <c r="E57" s="1"/>
      <c r="F57" s="1"/>
      <c r="G57" s="1"/>
    </row>
    <row r="58" spans="1:10" x14ac:dyDescent="0.3">
      <c r="E58" s="1"/>
      <c r="F58" s="1"/>
      <c r="G58" s="1"/>
    </row>
    <row r="59" spans="1:10" x14ac:dyDescent="0.3">
      <c r="E59" s="1"/>
      <c r="F59" s="1"/>
      <c r="G59" s="1"/>
    </row>
    <row r="60" spans="1:10" x14ac:dyDescent="0.3">
      <c r="E60" s="1"/>
      <c r="F60" s="1"/>
      <c r="G60" s="1"/>
    </row>
    <row r="61" spans="1:10" x14ac:dyDescent="0.3">
      <c r="E61" s="1"/>
      <c r="F61" s="1"/>
      <c r="G61" s="1"/>
    </row>
    <row r="62" spans="1:10" x14ac:dyDescent="0.3">
      <c r="E62" s="1"/>
      <c r="F62" s="1"/>
      <c r="G62" s="1"/>
    </row>
    <row r="63" spans="1:10" x14ac:dyDescent="0.3">
      <c r="E63" s="1"/>
      <c r="F63" s="1"/>
      <c r="G63" s="1"/>
    </row>
    <row r="64" spans="1:10" x14ac:dyDescent="0.3">
      <c r="E64" s="1"/>
      <c r="F64" s="1"/>
      <c r="G64" s="1"/>
    </row>
    <row r="65" spans="5:7" x14ac:dyDescent="0.3">
      <c r="E65" s="1"/>
      <c r="F65" s="1"/>
      <c r="G65" s="1"/>
    </row>
    <row r="66" spans="5:7" x14ac:dyDescent="0.3">
      <c r="E66" s="1"/>
      <c r="F66" s="1"/>
      <c r="G66" s="1"/>
    </row>
    <row r="67" spans="5:7" x14ac:dyDescent="0.3">
      <c r="E67" s="1"/>
      <c r="F67" s="1"/>
      <c r="G67" s="1"/>
    </row>
    <row r="68" spans="5:7" x14ac:dyDescent="0.3">
      <c r="E68" s="1"/>
      <c r="F68" s="1"/>
      <c r="G68" s="1"/>
    </row>
    <row r="69" spans="5:7" x14ac:dyDescent="0.3">
      <c r="E69" s="1"/>
      <c r="F69" s="1"/>
      <c r="G69" s="1"/>
    </row>
    <row r="70" spans="5:7" x14ac:dyDescent="0.3">
      <c r="E70" s="1"/>
      <c r="F70" s="1"/>
      <c r="G70" s="1"/>
    </row>
    <row r="71" spans="5:7" x14ac:dyDescent="0.3">
      <c r="E71" s="1"/>
      <c r="F71" s="1"/>
      <c r="G71" s="1"/>
    </row>
    <row r="72" spans="5:7" x14ac:dyDescent="0.3">
      <c r="E72" s="1"/>
      <c r="F72" s="1"/>
      <c r="G72" s="1"/>
    </row>
    <row r="73" spans="5:7" x14ac:dyDescent="0.3">
      <c r="E73" s="1"/>
      <c r="F73" s="1"/>
      <c r="G73" s="1"/>
    </row>
    <row r="74" spans="5:7" x14ac:dyDescent="0.3">
      <c r="E74" s="1"/>
      <c r="F74" s="1"/>
      <c r="G74" s="1"/>
    </row>
    <row r="75" spans="5:7" x14ac:dyDescent="0.3">
      <c r="E75" s="1"/>
      <c r="F75" s="1"/>
      <c r="G75" s="1"/>
    </row>
    <row r="76" spans="5:7" x14ac:dyDescent="0.3">
      <c r="E76" s="1"/>
      <c r="F76" s="1"/>
      <c r="G76" s="1"/>
    </row>
    <row r="77" spans="5:7" x14ac:dyDescent="0.3">
      <c r="E77" s="1"/>
      <c r="F77" s="1"/>
      <c r="G77" s="1"/>
    </row>
    <row r="78" spans="5:7" x14ac:dyDescent="0.3">
      <c r="E78" s="1"/>
      <c r="F78" s="1"/>
      <c r="G78" s="1"/>
    </row>
    <row r="79" spans="5:7" x14ac:dyDescent="0.3">
      <c r="E79" s="1"/>
      <c r="F79" s="1"/>
      <c r="G79" s="1"/>
    </row>
    <row r="80" spans="5:7" x14ac:dyDescent="0.3">
      <c r="E80" s="1"/>
      <c r="F80" s="1"/>
      <c r="G80" s="1"/>
    </row>
    <row r="81" spans="5:7" x14ac:dyDescent="0.3">
      <c r="E81" s="1"/>
      <c r="F81" s="1"/>
      <c r="G81" s="1"/>
    </row>
    <row r="82" spans="5:7" x14ac:dyDescent="0.3">
      <c r="E82" s="1"/>
      <c r="F82" s="1"/>
      <c r="G82" s="1"/>
    </row>
    <row r="83" spans="5:7" x14ac:dyDescent="0.3">
      <c r="E83" s="1"/>
      <c r="F83" s="1"/>
      <c r="G83" s="1"/>
    </row>
    <row r="84" spans="5:7" x14ac:dyDescent="0.3">
      <c r="E84" s="1"/>
      <c r="F84" s="1"/>
      <c r="G84" s="1"/>
    </row>
    <row r="85" spans="5:7" x14ac:dyDescent="0.3">
      <c r="E85" s="1"/>
      <c r="F85" s="1"/>
      <c r="G85" s="1"/>
    </row>
    <row r="86" spans="5:7" x14ac:dyDescent="0.3">
      <c r="E86" s="1"/>
      <c r="F86" s="1"/>
      <c r="G86" s="1"/>
    </row>
    <row r="87" spans="5:7" x14ac:dyDescent="0.3">
      <c r="E87" s="1"/>
      <c r="F87" s="1"/>
      <c r="G87" s="1"/>
    </row>
    <row r="88" spans="5:7" x14ac:dyDescent="0.3">
      <c r="E88" s="1"/>
      <c r="F88" s="1"/>
      <c r="G88" s="1"/>
    </row>
    <row r="89" spans="5:7" x14ac:dyDescent="0.3">
      <c r="E89" s="1"/>
      <c r="F89" s="1"/>
      <c r="G89" s="1"/>
    </row>
    <row r="90" spans="5:7" x14ac:dyDescent="0.3">
      <c r="E90" s="1"/>
      <c r="F90" s="1"/>
      <c r="G90" s="1"/>
    </row>
    <row r="91" spans="5:7" x14ac:dyDescent="0.3">
      <c r="E91" s="1"/>
      <c r="F91" s="1"/>
      <c r="G91" s="1"/>
    </row>
    <row r="92" spans="5:7" x14ac:dyDescent="0.3">
      <c r="E92" s="1"/>
      <c r="F92" s="1"/>
      <c r="G92" s="1"/>
    </row>
    <row r="93" spans="5:7" x14ac:dyDescent="0.3">
      <c r="E93" s="1"/>
      <c r="F93" s="1"/>
      <c r="G93" s="1"/>
    </row>
    <row r="94" spans="5:7" x14ac:dyDescent="0.3">
      <c r="E94" s="1"/>
      <c r="F94" s="1"/>
      <c r="G94" s="1"/>
    </row>
  </sheetData>
  <mergeCells count="1">
    <mergeCell ref="L7:N7"/>
  </mergeCells>
  <phoneticPr fontId="11" type="noConversion"/>
  <conditionalFormatting sqref="F2:F54">
    <cfRule type="cellIs" dxfId="45" priority="1" operator="lessThan">
      <formula>0</formula>
    </cfRule>
    <cfRule type="cellIs" dxfId="44" priority="2" operator="greaterThan">
      <formula>0</formula>
    </cfRule>
  </conditionalFormatting>
  <conditionalFormatting sqref="H2:H54 G55:G1048576">
    <cfRule type="cellIs" dxfId="43" priority="3" operator="lessThan">
      <formula>0</formula>
    </cfRule>
    <cfRule type="cellIs" dxfId="42" priority="4" operator="greaterThan">
      <formula>0</formula>
    </cfRule>
  </conditionalFormatting>
  <hyperlinks>
    <hyperlink ref="I2" r:id="rId1" xr:uid="{DD4A1C80-565D-4958-AA2E-E249055A85A5}"/>
    <hyperlink ref="I3" r:id="rId2" xr:uid="{046F8D6B-8CE3-465E-ACE7-1C89926DB778}"/>
    <hyperlink ref="I4" r:id="rId3" xr:uid="{91B53E20-AB7F-423C-AEE3-5E9140E22DCF}"/>
    <hyperlink ref="I5" r:id="rId4" xr:uid="{A87F3234-D860-40CF-A1F3-19DE83796064}"/>
    <hyperlink ref="I6" r:id="rId5" xr:uid="{F20C9920-2ACF-4852-A136-07548310AB68}"/>
    <hyperlink ref="I7" r:id="rId6" xr:uid="{6DD8D74F-30BF-4747-8A73-1874F7906B9F}"/>
    <hyperlink ref="I8" r:id="rId7" xr:uid="{18D49344-290E-4AB3-BA65-3918D2C735D2}"/>
    <hyperlink ref="I51" r:id="rId8" xr:uid="{CE7D6585-FD32-45AF-A9D0-A031029CA99E}"/>
    <hyperlink ref="I50" r:id="rId9" xr:uid="{426031EC-82A7-44CF-8DCA-28C2A6E3BCE6}"/>
    <hyperlink ref="I49" r:id="rId10" xr:uid="{D68536DB-A468-43BF-A81E-388D697DED40}"/>
    <hyperlink ref="I10" r:id="rId11" xr:uid="{FB6C51C7-4F60-4E0D-BF6F-42A4879E4221}"/>
    <hyperlink ref="I9" r:id="rId12" xr:uid="{11010A4F-8666-4AF0-9931-981ACAE1341B}"/>
    <hyperlink ref="I12" r:id="rId13" xr:uid="{3C957375-1E10-4C1E-BE10-C390E14670E6}"/>
    <hyperlink ref="I11" r:id="rId14" xr:uid="{F9CDD8FC-40D8-4F7B-B5C3-BCEB4D6DFC86}"/>
    <hyperlink ref="I13" r:id="rId15" xr:uid="{D8B176EF-3640-4553-A68A-F2F572C6B1B3}"/>
    <hyperlink ref="I14" r:id="rId16" xr:uid="{9DFB53F6-6512-4614-A261-92E2AD1CD61F}"/>
    <hyperlink ref="I15" r:id="rId17" xr:uid="{D5E45C9D-E0FF-4960-BF73-0390740B5457}"/>
    <hyperlink ref="I16" r:id="rId18" xr:uid="{E70DBEFA-3704-439F-A8A8-BC082773AEA7}"/>
    <hyperlink ref="I17" r:id="rId19" xr:uid="{909303A8-F0D8-4C76-8FA1-09491F120BE6}"/>
    <hyperlink ref="I18" r:id="rId20" xr:uid="{32AFC48C-1AF2-4555-BDD4-61511190125D}"/>
    <hyperlink ref="I19" r:id="rId21" xr:uid="{18BBACE2-7A18-478B-963D-576B39D99D00}"/>
    <hyperlink ref="I20" r:id="rId22" xr:uid="{B9D2F66E-3757-407C-BA73-AF4E6AA00002}"/>
    <hyperlink ref="I21" r:id="rId23" xr:uid="{9CA9BB8F-A1FE-45AA-B219-24A1DFB980A9}"/>
    <hyperlink ref="I22" r:id="rId24" xr:uid="{67C75077-6386-4EA7-BD12-CBBFC97A6B56}"/>
    <hyperlink ref="I23" r:id="rId25" xr:uid="{CFCA2741-5958-4CB0-9E3C-7288F2267AC6}"/>
    <hyperlink ref="I25" r:id="rId26" xr:uid="{50746379-F5D0-4840-A39C-A7057DE51F36}"/>
    <hyperlink ref="I24" r:id="rId27" xr:uid="{F62623A0-87D0-4CC0-9728-FCCB7C994D57}"/>
    <hyperlink ref="I26" r:id="rId28" xr:uid="{7434D858-EEFC-4182-AED3-E37254446827}"/>
    <hyperlink ref="I27" r:id="rId29" xr:uid="{8F5DFB20-93F4-4E3B-8EE3-1DF70BFD4238}"/>
    <hyperlink ref="I28" r:id="rId30" xr:uid="{EAF810DD-077A-46F1-81F6-AB43957CDA1F}"/>
    <hyperlink ref="I29" r:id="rId31" xr:uid="{9086E551-CC45-402D-ABEF-31AD809D38CD}"/>
    <hyperlink ref="I30" r:id="rId32" xr:uid="{E0FB4CD1-FB01-4569-B51B-FDB9F5885A6F}"/>
    <hyperlink ref="I31" r:id="rId33" xr:uid="{EB5742F3-3144-4B0A-BA11-FCF91DC61B1D}"/>
    <hyperlink ref="I32" r:id="rId34" xr:uid="{87132366-0776-4DCA-A6CE-416B0EFC38BA}"/>
    <hyperlink ref="I33" r:id="rId35" xr:uid="{27B372B2-E17D-48E0-8FE1-E43576E9241D}"/>
    <hyperlink ref="I34" r:id="rId36" xr:uid="{38EF009F-5467-424A-BD34-03973CADD35B}"/>
    <hyperlink ref="I35" r:id="rId37" xr:uid="{35E331AB-78F1-4AA4-928D-5356F7CFC53A}"/>
    <hyperlink ref="I36" r:id="rId38" xr:uid="{78DA2DB6-A54B-4B02-A8A0-4F6A08D33EFD}"/>
    <hyperlink ref="I37" r:id="rId39" xr:uid="{821BE2A0-F54B-4C44-ADC9-7DF4E334ED0D}"/>
    <hyperlink ref="I38" r:id="rId40" xr:uid="{EC1EE8F2-0D65-49B6-B30C-5F4836F07E91}"/>
    <hyperlink ref="I39" r:id="rId41" xr:uid="{1413C5EE-4E64-48EA-8900-B894FFAB5ECB}"/>
    <hyperlink ref="I40" r:id="rId42" xr:uid="{A251BFC1-BB12-45D8-BD37-F4EF9E64882E}"/>
    <hyperlink ref="I41" r:id="rId43" xr:uid="{1703D366-9D93-479C-9FC4-80DD76BBB49E}"/>
    <hyperlink ref="I42" r:id="rId44" xr:uid="{20DCAEE2-2339-47D3-B09C-5BF28038F407}"/>
    <hyperlink ref="I43" r:id="rId45" xr:uid="{2AE926C1-5ECF-4512-BB78-4C3228D0D420}"/>
    <hyperlink ref="I44" r:id="rId46" xr:uid="{9E20AA60-3AC3-427C-9796-4F19879293CC}"/>
    <hyperlink ref="I45" r:id="rId47" xr:uid="{66BD3E35-94FA-47B6-A988-14F813004A0D}"/>
    <hyperlink ref="I46" r:id="rId48" xr:uid="{A468CECC-C412-42C2-8EDC-E6A8E865CB1E}"/>
    <hyperlink ref="I47" r:id="rId49" xr:uid="{85942AAE-5E2D-46D4-B253-20359E1BBA49}"/>
    <hyperlink ref="I48" r:id="rId50" xr:uid="{E7D63C51-0B99-468C-A241-D52890EC02B3}"/>
    <hyperlink ref="I52" r:id="rId51" xr:uid="{70E375CC-EA3A-46CB-B2F5-D15570D99E8C}"/>
    <hyperlink ref="I53" r:id="rId52" xr:uid="{001849B0-1473-446F-8F83-C277CFF178B1}"/>
    <hyperlink ref="I54" r:id="rId53" xr:uid="{6B56C0E5-37EF-4CE2-AFAF-25EB8B14C365}"/>
  </hyperlinks>
  <pageMargins left="0.511811024" right="0.511811024" top="0.78740157499999996" bottom="0.78740157499999996" header="0.31496062000000002" footer="0.31496062000000002"/>
  <pageSetup paperSize="9" orientation="portrait" r:id="rId54"/>
  <tableParts count="1">
    <tablePart r:id="rId5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Dinamica Revenda</vt:lpstr>
      <vt:lpstr>Revenda Julho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Facanali</dc:creator>
  <cp:lastModifiedBy>Wesley Facanali</cp:lastModifiedBy>
  <dcterms:created xsi:type="dcterms:W3CDTF">2023-07-14T16:49:19Z</dcterms:created>
  <dcterms:modified xsi:type="dcterms:W3CDTF">2023-07-15T13:04:46Z</dcterms:modified>
</cp:coreProperties>
</file>